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ujmk-my.sharepoint.com/personal/bendova_jana_kr-jihomoravsky_cz/Documents/ORF/R2025/UZ_33353/ZVEREJNENI/"/>
    </mc:Choice>
  </mc:AlternateContent>
  <xr:revisionPtr revIDLastSave="2170" documentId="8_{0B31AF04-FFE3-4454-A8A3-365B004CFEC8}" xr6:coauthVersionLast="47" xr6:coauthVersionMax="47" xr10:uidLastSave="{EFC74F62-48B0-41E1-9F24-EA25A0331A84}"/>
  <workbookProtection workbookAlgorithmName="SHA-512" workbookHashValue="DesG3hii03NyPw8GACMMwvBpfeZuePF1IBOfD+OB7fVwvixn+9mdKJ1puLqz1YbRnxU+jTMPgjHEJXaxA5i2Ig==" workbookSaltValue="FJCFIEb+1qJ2HUghZiTHwQ==" workbookSpinCount="100000" lockStructure="1"/>
  <bookViews>
    <workbookView xWindow="-120" yWindow="-120" windowWidth="38640" windowHeight="15990" xr2:uid="{C81F9CE0-B347-4FD8-9840-04D3C13F64BE}"/>
  </bookViews>
  <sheets>
    <sheet name="FR 2025" sheetId="7" r:id="rId1"/>
    <sheet name="Komentář" sheetId="3" r:id="rId2"/>
    <sheet name="hodnoty" sheetId="6" state="hidden" r:id="rId3"/>
    <sheet name="2024 p104 dle org., zřiz. 2, 7" sheetId="8" state="hidden" r:id="rId4"/>
  </sheets>
  <definedNames>
    <definedName name="_xlnm._FilterDatabase" localSheetId="3" hidden="1">'2024 p104 dle org., zřiz. 2, 7'!$A$2:$FR$1032</definedName>
    <definedName name="_xlnm._FilterDatabase" localSheetId="2" hidden="1">hodnoty!$B$9:$Y$1031</definedName>
    <definedName name="_xlnm._FilterDatabase">#REF!</definedName>
    <definedName name="aa">#REF!</definedName>
    <definedName name="aaa">#REF!</definedName>
    <definedName name="aaaa">#REF!</definedName>
    <definedName name="aaaan">#REF!</definedName>
    <definedName name="aae">#REF!</definedName>
    <definedName name="ab">#REF!</definedName>
    <definedName name="abc">#REF!</definedName>
    <definedName name="abcd">#REF!</definedName>
    <definedName name="asd">#REF!</definedName>
    <definedName name="asdf">#REF!</definedName>
    <definedName name="asf">#REF!</definedName>
    <definedName name="ax">#REF!</definedName>
    <definedName name="axx">#REF!</definedName>
    <definedName name="b">#REF!</definedName>
    <definedName name="bb">#REF!</definedName>
    <definedName name="bbb">#REF!</definedName>
    <definedName name="bx">#REF!</definedName>
    <definedName name="bxb">#REF!</definedName>
    <definedName name="cc">#REF!</definedName>
    <definedName name="ccc">#REF!</definedName>
    <definedName name="cx">#REF!</definedName>
    <definedName name="cxc">#REF!</definedName>
    <definedName name="_xlnm.Database">#REF!</definedName>
    <definedName name="dd">#REF!</definedName>
    <definedName name="ddd">#REF!</definedName>
    <definedName name="df">#REF!</definedName>
    <definedName name="dx">#REF!</definedName>
    <definedName name="dxd">#REF!</definedName>
    <definedName name="eee">#REF!</definedName>
    <definedName name="eeee">#REF!</definedName>
    <definedName name="ex">#REF!</definedName>
    <definedName name="Excel_BuiltIn_Database">#REF!</definedName>
    <definedName name="Excel_BuiltIn_Print_Area">#REF!</definedName>
    <definedName name="fff">#REF!</definedName>
    <definedName name="FiltrDatabazze">#REF!</definedName>
    <definedName name="fx">#REF!</definedName>
    <definedName name="ggg">#REF!</definedName>
    <definedName name="ghj">#REF!</definedName>
    <definedName name="gx">#REF!</definedName>
    <definedName name="hhh">#REF!</definedName>
    <definedName name="hx">#REF!</definedName>
    <definedName name="iii">#REF!</definedName>
    <definedName name="iiii">#REF!</definedName>
    <definedName name="iiiin">#REF!</definedName>
    <definedName name="jjj">#REF!</definedName>
    <definedName name="kkk">#REF!</definedName>
    <definedName name="kl">#REF!</definedName>
    <definedName name="kx">#REF!</definedName>
    <definedName name="lb">#REF!</definedName>
    <definedName name="lkl">#REF!</definedName>
    <definedName name="lll">#REF!</definedName>
    <definedName name="lmn">#REF!</definedName>
    <definedName name="lx">#REF!</definedName>
    <definedName name="MuzoI">#REF!</definedName>
    <definedName name="mx">#REF!</definedName>
    <definedName name="mxm">#REF!</definedName>
    <definedName name="_xlnm.Print_Titles" localSheetId="2">hodnoty!$5:$9</definedName>
    <definedName name="nnnn">#REF!</definedName>
    <definedName name="novy">#REF!</definedName>
    <definedName name="nx">#REF!</definedName>
    <definedName name="nxn">#REF!</definedName>
    <definedName name="_xlnm.Print_Area" localSheetId="2">hodnoty!$B$2:$F$1035</definedName>
    <definedName name="_xlnm.Print_Area" localSheetId="1">#REF!</definedName>
    <definedName name="_xlnm.Print_Area">#REF!</definedName>
    <definedName name="Oniv">#REF!</definedName>
    <definedName name="ONIVv">#REF!</definedName>
    <definedName name="ooo">#REF!</definedName>
    <definedName name="oooo">#REF!</definedName>
    <definedName name="oprava">#REF!</definedName>
    <definedName name="ox">#REF!</definedName>
    <definedName name="pl_REPORT_F" localSheetId="0">#REF!</definedName>
    <definedName name="pl_REPORT_F" localSheetId="1">#REF!</definedName>
    <definedName name="pl_REPORT_F">#REF!</definedName>
    <definedName name="pl_REPORT_H" localSheetId="0">#REF!</definedName>
    <definedName name="pl_REPORT_H" localSheetId="1">#REF!</definedName>
    <definedName name="pl_REPORT_H">#REF!</definedName>
    <definedName name="pl_REPORT_R" localSheetId="0">#REF!</definedName>
    <definedName name="pl_REPORT_R" localSheetId="1">#REF!</definedName>
    <definedName name="pl_REPORT_R">#REF!</definedName>
    <definedName name="pl_STANDARD_H" localSheetId="0">#REF!</definedName>
    <definedName name="pl_STANDARD_H" localSheetId="1">#REF!</definedName>
    <definedName name="pl_STANDARD_H">#REF!</definedName>
    <definedName name="pl_STANDARD_R" localSheetId="0">#REF!</definedName>
    <definedName name="pl_STANDARD_R" localSheetId="1">#REF!</definedName>
    <definedName name="pl_STANDARD_R">#REF!</definedName>
    <definedName name="PLR_F" localSheetId="0">#REF!</definedName>
    <definedName name="PLR_F" localSheetId="1">#REF!</definedName>
    <definedName name="PLR_F">#REF!</definedName>
    <definedName name="PLR_H" localSheetId="0">#REF!</definedName>
    <definedName name="PLR_H" localSheetId="1">#REF!</definedName>
    <definedName name="PLR_H">#REF!</definedName>
    <definedName name="PLRN_H" localSheetId="0">#REF!</definedName>
    <definedName name="PLRN_H" localSheetId="1">#REF!</definedName>
    <definedName name="PLRN_H">#REF!</definedName>
    <definedName name="PLRN_R" localSheetId="0">#REF!</definedName>
    <definedName name="PLRN_R" localSheetId="1">#REF!</definedName>
    <definedName name="PLRN_R">#REF!</definedName>
    <definedName name="PLRT_H" localSheetId="0">#REF!</definedName>
    <definedName name="PLRT_H" localSheetId="1">#REF!</definedName>
    <definedName name="PLRT_H">#REF!</definedName>
    <definedName name="PLRT_R" localSheetId="0">#REF!</definedName>
    <definedName name="PLRT_R" localSheetId="1">#REF!</definedName>
    <definedName name="PLRT_R">#REF!</definedName>
    <definedName name="ppp">#REF!</definedName>
    <definedName name="pppp">#REF!</definedName>
    <definedName name="Print_Area">#REF!</definedName>
    <definedName name="Projekty">#REF!</definedName>
    <definedName name="pu_KONEC_UKAZATELU_H" localSheetId="0">#REF!</definedName>
    <definedName name="pu_KONEC_UKAZATELU_H" localSheetId="1">#REF!</definedName>
    <definedName name="pu_KONEC_UKAZATELU_H">#REF!</definedName>
    <definedName name="pu_ZACATEK_UKAZATELU_H" localSheetId="0">#REF!</definedName>
    <definedName name="pu_ZACATEK_UKAZATELU_H" localSheetId="1">#REF!</definedName>
    <definedName name="pu_ZACATEK_UKAZATELU_H">#REF!</definedName>
    <definedName name="pu11_REPORT_F" localSheetId="0">#REF!</definedName>
    <definedName name="pu11_REPORT_F" localSheetId="1">#REF!</definedName>
    <definedName name="pu11_REPORT_F">#REF!</definedName>
    <definedName name="pu11_REPORT_H" localSheetId="0">#REF!</definedName>
    <definedName name="pu11_REPORT_H" localSheetId="1">#REF!</definedName>
    <definedName name="pu11_REPORT_H">#REF!</definedName>
    <definedName name="pu11_REPORT_R" localSheetId="0">#REF!</definedName>
    <definedName name="pu11_REPORT_R" localSheetId="1">#REF!</definedName>
    <definedName name="pu11_REPORT_R">#REF!</definedName>
    <definedName name="pu11_STANDARD_H" localSheetId="0">#REF!</definedName>
    <definedName name="pu11_STANDARD_H" localSheetId="1">#REF!</definedName>
    <definedName name="pu11_STANDARD_H">#REF!</definedName>
    <definedName name="pu11_STANDARD_R" localSheetId="0">#REF!</definedName>
    <definedName name="pu11_STANDARD_R" localSheetId="1">#REF!</definedName>
    <definedName name="pu11_STANDARD_R">#REF!</definedName>
    <definedName name="pu12_REPORT_F" localSheetId="0">#REF!</definedName>
    <definedName name="pu12_REPORT_F" localSheetId="1">#REF!</definedName>
    <definedName name="pu12_REPORT_F">#REF!</definedName>
    <definedName name="pu12_REPORT_H" localSheetId="0">#REF!</definedName>
    <definedName name="pu12_REPORT_H" localSheetId="1">#REF!</definedName>
    <definedName name="pu12_REPORT_H">#REF!</definedName>
    <definedName name="pu12_REPORT_R" localSheetId="0">#REF!</definedName>
    <definedName name="pu12_REPORT_R" localSheetId="1">#REF!</definedName>
    <definedName name="pu12_REPORT_R">#REF!</definedName>
    <definedName name="pu12_STANDARD_H" localSheetId="0">#REF!</definedName>
    <definedName name="pu12_STANDARD_H" localSheetId="1">#REF!</definedName>
    <definedName name="pu12_STANDARD_H">#REF!</definedName>
    <definedName name="pu12_STANDARD_R" localSheetId="0">#REF!</definedName>
    <definedName name="pu12_STANDARD_R" localSheetId="1">#REF!</definedName>
    <definedName name="pu12_STANDARD_R">#REF!</definedName>
    <definedName name="pu21_REPORT_H" localSheetId="0">#REF!</definedName>
    <definedName name="pu21_REPORT_H" localSheetId="1">#REF!</definedName>
    <definedName name="pu21_REPORT_H">#REF!</definedName>
    <definedName name="pu21_STANDARD_H" localSheetId="0">#REF!</definedName>
    <definedName name="pu21_STANDARD_H" localSheetId="1">#REF!</definedName>
    <definedName name="pu21_STANDARD_H">#REF!</definedName>
    <definedName name="pu21_UKALAST_R" localSheetId="0">#REF!</definedName>
    <definedName name="pu21_UKALAST_R" localSheetId="1">#REF!</definedName>
    <definedName name="pu21_UKALAST_R">#REF!</definedName>
    <definedName name="pu21_UKALASTT_R" localSheetId="0">#REF!</definedName>
    <definedName name="pu21_UKALASTT_R" localSheetId="1">#REF!</definedName>
    <definedName name="pu21_UKALASTT_R">#REF!</definedName>
    <definedName name="pu21_UKAZATEL_R" localSheetId="0">#REF!</definedName>
    <definedName name="pu21_UKAZATEL_R" localSheetId="1">#REF!</definedName>
    <definedName name="pu21_UKAZATEL_R">#REF!</definedName>
    <definedName name="pu21_UKAZATELT_R" localSheetId="0">#REF!</definedName>
    <definedName name="pu21_UKAZATELT_R" localSheetId="1">#REF!</definedName>
    <definedName name="pu21_UKAZATELT_R">#REF!</definedName>
    <definedName name="pu22_REPORT_H" localSheetId="0">#REF!</definedName>
    <definedName name="pu22_REPORT_H" localSheetId="1">#REF!</definedName>
    <definedName name="pu22_REPORT_H">#REF!</definedName>
    <definedName name="pu22_STANDARD_H" localSheetId="0">#REF!</definedName>
    <definedName name="pu22_STANDARD_H" localSheetId="1">#REF!</definedName>
    <definedName name="pu22_STANDARD_H">#REF!</definedName>
    <definedName name="pu22_UKALAST_R" localSheetId="0">#REF!</definedName>
    <definedName name="pu22_UKALAST_R" localSheetId="1">#REF!</definedName>
    <definedName name="pu22_UKALAST_R">#REF!</definedName>
    <definedName name="pu22_UKALASTT_R" localSheetId="0">#REF!</definedName>
    <definedName name="pu22_UKALASTT_R" localSheetId="1">#REF!</definedName>
    <definedName name="pu22_UKALASTT_R">#REF!</definedName>
    <definedName name="pu22_UKAZATEL_R" localSheetId="0">#REF!</definedName>
    <definedName name="pu22_UKAZATEL_R" localSheetId="1">#REF!</definedName>
    <definedName name="pu22_UKAZATEL_R">#REF!</definedName>
    <definedName name="pu22_UKAZATELT_R" localSheetId="0">#REF!</definedName>
    <definedName name="pu22_UKAZATELT_R" localSheetId="1">#REF!</definedName>
    <definedName name="pu22_UKAZATELT_R">#REF!</definedName>
    <definedName name="PVV">#REF!</definedName>
    <definedName name="px">#REF!</definedName>
    <definedName name="qqq">#REF!</definedName>
    <definedName name="qqqq">#REF!</definedName>
    <definedName name="qx">#REF!</definedName>
    <definedName name="rrr">#REF!</definedName>
    <definedName name="rrrr">#REF!</definedName>
    <definedName name="rtz">#REF!</definedName>
    <definedName name="rx">#REF!</definedName>
    <definedName name="S18_CELKEM_R">#REF!</definedName>
    <definedName name="S18_OST_TYP_H">#REF!</definedName>
    <definedName name="S18_OST_TYP_R">#REF!</definedName>
    <definedName name="S18_REZ_SUM_R">#REF!</definedName>
    <definedName name="S18_REZ_TYP_R">#REF!</definedName>
    <definedName name="S18_STV_H">#REF!</definedName>
    <definedName name="S18_STV_R">#REF!</definedName>
    <definedName name="sa">#REF!</definedName>
    <definedName name="ss">#REF!</definedName>
    <definedName name="sss">#REF!</definedName>
    <definedName name="SUB_CASTI_PH_H" localSheetId="0">#REF!</definedName>
    <definedName name="SUB_CASTI_PH_H">#REF!</definedName>
    <definedName name="SUB_OPIS_R" localSheetId="0">#REF!</definedName>
    <definedName name="SUB_OPIS_R">#REF!</definedName>
    <definedName name="SUB_PREHLED_H" localSheetId="0">#REF!</definedName>
    <definedName name="SUB_PREHLED_H">#REF!</definedName>
    <definedName name="sxs">#REF!</definedName>
    <definedName name="sxx">#REF!</definedName>
    <definedName name="t">#REF!</definedName>
    <definedName name="tas1_REPORT_F">#REF!</definedName>
    <definedName name="tas1_REPORT_H">#REF!</definedName>
    <definedName name="tas1_REPORT_R">#REF!</definedName>
    <definedName name="tas1_STANDARD_F">#REF!</definedName>
    <definedName name="tas1_STANDARD_H">#REF!</definedName>
    <definedName name="tas1_STANDARD_R">#REF!</definedName>
    <definedName name="tas21_REPORT_F">#REF!</definedName>
    <definedName name="tas21_REPORT_H">#REF!</definedName>
    <definedName name="tas21_REPORT_R">#REF!</definedName>
    <definedName name="tas21_STANDARD_F">#REF!</definedName>
    <definedName name="tas21_STANDARD_H">#REF!</definedName>
    <definedName name="tas21_STANDARD_R">#REF!</definedName>
    <definedName name="tas22_REPORT_F">#REF!</definedName>
    <definedName name="tas22_REPORT_H">#REF!</definedName>
    <definedName name="tas22_REPORT_R">#REF!</definedName>
    <definedName name="tas22_STANDARD_F">#REF!</definedName>
    <definedName name="tas22_STANDARD_H">#REF!</definedName>
    <definedName name="tas22_STANDARD_R">#REF!</definedName>
    <definedName name="ttt">#REF!</definedName>
    <definedName name="tttt">#REF!</definedName>
    <definedName name="tx">#REF!</definedName>
    <definedName name="u">#REF!</definedName>
    <definedName name="uio">#REF!</definedName>
    <definedName name="uuu">#REF!</definedName>
    <definedName name="uuuu">#REF!</definedName>
    <definedName name="ux">#REF!</definedName>
    <definedName name="v_operace_naplan_prac_cross_F">#REF!</definedName>
    <definedName name="v_operace_naplan_prac_cross_H">#REF!</definedName>
    <definedName name="v_operace_naplan_prac_cross_R">#REF!</definedName>
    <definedName name="v_operace_naplan_prac_ses_F">#REF!</definedName>
    <definedName name="v_operace_naplan_prac_ses_H">#REF!</definedName>
    <definedName name="v_operace_naplan_prac_ses_R">#REF!</definedName>
    <definedName name="v_operace_naplan_zak_ses_F">#REF!</definedName>
    <definedName name="v_operace_naplan_zak_ses_H">#REF!</definedName>
    <definedName name="v_operace_naplan_zak_ses_R">#REF!</definedName>
    <definedName name="v_prikazy_F">#REF!</definedName>
    <definedName name="v_prikazy_H">#REF!</definedName>
    <definedName name="v_prikazy_R">#REF!</definedName>
    <definedName name="VS_NAKLADY_VYNOSY_F">#REF!</definedName>
    <definedName name="VS_NAKLADY_VYNOSY_H">#REF!</definedName>
    <definedName name="VS_NAKLADY_VYNOSY_R">#REF!</definedName>
    <definedName name="vvv">#REF!</definedName>
    <definedName name="vx">#REF!</definedName>
    <definedName name="vxv">#REF!</definedName>
    <definedName name="www">#REF!</definedName>
    <definedName name="wwww">#REF!</definedName>
    <definedName name="wx">#REF!</definedName>
    <definedName name="xxx">#REF!</definedName>
    <definedName name="xy">#REF!</definedName>
    <definedName name="xyz">#REF!</definedName>
    <definedName name="ybcd">#REF!</definedName>
    <definedName name="zds_CAST_R">#REF!</definedName>
    <definedName name="zds_REPORT_F">#REF!</definedName>
    <definedName name="zds_REPORT_H">#REF!</definedName>
    <definedName name="zds_SUBJEKT_F">#REF!</definedName>
    <definedName name="zds_SUBJEKT_H">#REF!</definedName>
    <definedName name="zxx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0" i="6" l="1"/>
  <c r="AC10" i="6"/>
  <c r="AB11" i="6"/>
  <c r="AC11" i="6"/>
  <c r="AB12" i="6"/>
  <c r="AC12" i="6"/>
  <c r="AB13" i="6"/>
  <c r="AC13" i="6"/>
  <c r="AB14" i="6"/>
  <c r="AC14" i="6"/>
  <c r="AB15" i="6"/>
  <c r="AC15" i="6"/>
  <c r="AB16" i="6"/>
  <c r="AC16" i="6"/>
  <c r="AB17" i="6"/>
  <c r="AC17" i="6"/>
  <c r="AB18" i="6"/>
  <c r="AC18" i="6"/>
  <c r="AB19" i="6"/>
  <c r="AC19" i="6"/>
  <c r="AB20" i="6"/>
  <c r="AC20" i="6"/>
  <c r="AB21" i="6"/>
  <c r="AC21" i="6"/>
  <c r="AB22" i="6"/>
  <c r="AC22" i="6"/>
  <c r="AB23" i="6"/>
  <c r="AC23" i="6"/>
  <c r="AB24" i="6"/>
  <c r="AC24" i="6"/>
  <c r="AB25" i="6"/>
  <c r="AC25" i="6"/>
  <c r="AB26" i="6"/>
  <c r="AC26" i="6"/>
  <c r="AB27" i="6"/>
  <c r="AC27" i="6"/>
  <c r="AB28" i="6"/>
  <c r="AC28" i="6"/>
  <c r="AB29" i="6"/>
  <c r="AC29" i="6"/>
  <c r="AB30" i="6"/>
  <c r="AC30" i="6"/>
  <c r="AB31" i="6"/>
  <c r="AC31" i="6"/>
  <c r="AB32" i="6"/>
  <c r="AC32" i="6"/>
  <c r="AB33" i="6"/>
  <c r="AC33" i="6"/>
  <c r="AB34" i="6"/>
  <c r="AC34" i="6"/>
  <c r="AB35" i="6"/>
  <c r="AC35" i="6"/>
  <c r="AB36" i="6"/>
  <c r="AC36" i="6"/>
  <c r="AB37" i="6"/>
  <c r="AC37" i="6"/>
  <c r="AB38" i="6"/>
  <c r="AC38" i="6"/>
  <c r="AB39" i="6"/>
  <c r="AC39" i="6"/>
  <c r="AB40" i="6"/>
  <c r="AC40" i="6"/>
  <c r="AB41" i="6"/>
  <c r="AC41" i="6"/>
  <c r="AB42" i="6"/>
  <c r="AC42" i="6"/>
  <c r="AB43" i="6"/>
  <c r="AC43" i="6"/>
  <c r="AB44" i="6"/>
  <c r="AC44" i="6"/>
  <c r="AB45" i="6"/>
  <c r="AC45" i="6"/>
  <c r="AB46" i="6"/>
  <c r="AC46" i="6"/>
  <c r="AB47" i="6"/>
  <c r="AC47" i="6"/>
  <c r="AB48" i="6"/>
  <c r="AC48" i="6"/>
  <c r="AB49" i="6"/>
  <c r="AC49" i="6"/>
  <c r="AB50" i="6"/>
  <c r="AC50" i="6"/>
  <c r="AB51" i="6"/>
  <c r="AC51" i="6"/>
  <c r="AB52" i="6"/>
  <c r="AC52" i="6"/>
  <c r="AB53" i="6"/>
  <c r="AC53" i="6"/>
  <c r="AB54" i="6"/>
  <c r="AC54" i="6"/>
  <c r="AB55" i="6"/>
  <c r="AC55" i="6"/>
  <c r="AB56" i="6"/>
  <c r="AC56" i="6"/>
  <c r="AB57" i="6"/>
  <c r="AC57" i="6"/>
  <c r="AB58" i="6"/>
  <c r="AC58" i="6"/>
  <c r="AB59" i="6"/>
  <c r="AC59" i="6"/>
  <c r="AB60" i="6"/>
  <c r="AC60" i="6"/>
  <c r="AB61" i="6"/>
  <c r="AC61" i="6"/>
  <c r="AB62" i="6"/>
  <c r="AC62" i="6"/>
  <c r="AB63" i="6"/>
  <c r="AC63" i="6"/>
  <c r="AB64" i="6"/>
  <c r="AC64" i="6"/>
  <c r="AB65" i="6"/>
  <c r="AC65" i="6"/>
  <c r="AB66" i="6"/>
  <c r="AC66" i="6"/>
  <c r="AB67" i="6"/>
  <c r="AC67" i="6"/>
  <c r="AB68" i="6"/>
  <c r="AC68" i="6"/>
  <c r="AB69" i="6"/>
  <c r="AC69" i="6"/>
  <c r="AB70" i="6"/>
  <c r="AC70" i="6"/>
  <c r="AB71" i="6"/>
  <c r="AC71" i="6"/>
  <c r="AB72" i="6"/>
  <c r="AC72" i="6"/>
  <c r="AB73" i="6"/>
  <c r="AC73" i="6"/>
  <c r="AB74" i="6"/>
  <c r="AC74" i="6"/>
  <c r="AB75" i="6"/>
  <c r="AC75" i="6"/>
  <c r="AB76" i="6"/>
  <c r="AC76" i="6"/>
  <c r="AB77" i="6"/>
  <c r="AC77" i="6"/>
  <c r="AB78" i="6"/>
  <c r="AC78" i="6"/>
  <c r="AB79" i="6"/>
  <c r="AC79" i="6"/>
  <c r="AB80" i="6"/>
  <c r="AC80" i="6"/>
  <c r="AB81" i="6"/>
  <c r="AC81" i="6"/>
  <c r="AB82" i="6"/>
  <c r="AC82" i="6"/>
  <c r="AB83" i="6"/>
  <c r="AC83" i="6"/>
  <c r="AB84" i="6"/>
  <c r="AC84" i="6"/>
  <c r="AB85" i="6"/>
  <c r="AC85" i="6"/>
  <c r="AB86" i="6"/>
  <c r="AC86" i="6"/>
  <c r="AB87" i="6"/>
  <c r="AC87" i="6"/>
  <c r="AB88" i="6"/>
  <c r="AC88" i="6"/>
  <c r="AB89" i="6"/>
  <c r="AC89" i="6"/>
  <c r="AB90" i="6"/>
  <c r="AC90" i="6"/>
  <c r="AB91" i="6"/>
  <c r="AC91" i="6"/>
  <c r="AB92" i="6"/>
  <c r="AC92" i="6"/>
  <c r="AB93" i="6"/>
  <c r="AC93" i="6"/>
  <c r="AB94" i="6"/>
  <c r="AC94" i="6"/>
  <c r="AB95" i="6"/>
  <c r="AC95" i="6"/>
  <c r="AB96" i="6"/>
  <c r="AC96" i="6"/>
  <c r="AB97" i="6"/>
  <c r="AC97" i="6"/>
  <c r="AB98" i="6"/>
  <c r="AC98" i="6"/>
  <c r="AB99" i="6"/>
  <c r="AC99" i="6"/>
  <c r="AB100" i="6"/>
  <c r="AC100" i="6"/>
  <c r="AB101" i="6"/>
  <c r="AC101" i="6"/>
  <c r="AB102" i="6"/>
  <c r="AC102" i="6"/>
  <c r="AB103" i="6"/>
  <c r="AC103" i="6"/>
  <c r="AB104" i="6"/>
  <c r="AC104" i="6"/>
  <c r="AB105" i="6"/>
  <c r="AC105" i="6"/>
  <c r="AB106" i="6"/>
  <c r="AC106" i="6"/>
  <c r="AB107" i="6"/>
  <c r="AC107" i="6"/>
  <c r="AB108" i="6"/>
  <c r="AC108" i="6"/>
  <c r="AB109" i="6"/>
  <c r="AC109" i="6"/>
  <c r="AB110" i="6"/>
  <c r="AC110" i="6"/>
  <c r="AB111" i="6"/>
  <c r="AC111" i="6"/>
  <c r="AB112" i="6"/>
  <c r="AC112" i="6"/>
  <c r="AB113" i="6"/>
  <c r="AC113" i="6"/>
  <c r="AB114" i="6"/>
  <c r="AC114" i="6"/>
  <c r="AB115" i="6"/>
  <c r="AC115" i="6"/>
  <c r="AB116" i="6"/>
  <c r="AC116" i="6"/>
  <c r="AB117" i="6"/>
  <c r="AC117" i="6"/>
  <c r="AB118" i="6"/>
  <c r="AC118" i="6"/>
  <c r="AB119" i="6"/>
  <c r="AC119" i="6"/>
  <c r="AB120" i="6"/>
  <c r="AC120" i="6"/>
  <c r="AB121" i="6"/>
  <c r="AC121" i="6"/>
  <c r="AB122" i="6"/>
  <c r="AC122" i="6"/>
  <c r="AB123" i="6"/>
  <c r="AC123" i="6"/>
  <c r="AB124" i="6"/>
  <c r="AC124" i="6"/>
  <c r="AB125" i="6"/>
  <c r="AC125" i="6"/>
  <c r="AB126" i="6"/>
  <c r="AC126" i="6"/>
  <c r="AB127" i="6"/>
  <c r="AC127" i="6"/>
  <c r="AB128" i="6"/>
  <c r="AC128" i="6"/>
  <c r="AB129" i="6"/>
  <c r="AC129" i="6"/>
  <c r="AB130" i="6"/>
  <c r="AC130" i="6"/>
  <c r="AB131" i="6"/>
  <c r="AC131" i="6"/>
  <c r="AB132" i="6"/>
  <c r="AC132" i="6"/>
  <c r="AB133" i="6"/>
  <c r="AC133" i="6"/>
  <c r="AB134" i="6"/>
  <c r="AC134" i="6"/>
  <c r="AB135" i="6"/>
  <c r="AC135" i="6"/>
  <c r="AB136" i="6"/>
  <c r="AC136" i="6"/>
  <c r="AB137" i="6"/>
  <c r="AC137" i="6"/>
  <c r="AB138" i="6"/>
  <c r="AC138" i="6"/>
  <c r="AB139" i="6"/>
  <c r="AC139" i="6"/>
  <c r="AB140" i="6"/>
  <c r="AC140" i="6"/>
  <c r="AB141" i="6"/>
  <c r="AC141" i="6"/>
  <c r="AB142" i="6"/>
  <c r="AC142" i="6"/>
  <c r="AB143" i="6"/>
  <c r="AC143" i="6"/>
  <c r="AB144" i="6"/>
  <c r="AC144" i="6"/>
  <c r="AB145" i="6"/>
  <c r="AC145" i="6"/>
  <c r="AB146" i="6"/>
  <c r="AC146" i="6"/>
  <c r="AB147" i="6"/>
  <c r="AC147" i="6"/>
  <c r="AB148" i="6"/>
  <c r="AC148" i="6"/>
  <c r="AB149" i="6"/>
  <c r="AC149" i="6"/>
  <c r="AB150" i="6"/>
  <c r="AC150" i="6"/>
  <c r="AB151" i="6"/>
  <c r="AC151" i="6"/>
  <c r="AB152" i="6"/>
  <c r="AC152" i="6"/>
  <c r="AB153" i="6"/>
  <c r="AC153" i="6"/>
  <c r="AB154" i="6"/>
  <c r="AC154" i="6"/>
  <c r="AB155" i="6"/>
  <c r="AC155" i="6"/>
  <c r="AB156" i="6"/>
  <c r="AC156" i="6"/>
  <c r="AB157" i="6"/>
  <c r="AC157" i="6"/>
  <c r="AB158" i="6"/>
  <c r="AC158" i="6"/>
  <c r="AB159" i="6"/>
  <c r="AC159" i="6"/>
  <c r="AB160" i="6"/>
  <c r="AC160" i="6"/>
  <c r="AB161" i="6"/>
  <c r="AC161" i="6"/>
  <c r="AB162" i="6"/>
  <c r="AC162" i="6"/>
  <c r="AB163" i="6"/>
  <c r="AC163" i="6"/>
  <c r="AB164" i="6"/>
  <c r="AC164" i="6"/>
  <c r="AB165" i="6"/>
  <c r="AC165" i="6"/>
  <c r="AB166" i="6"/>
  <c r="AC166" i="6"/>
  <c r="AB167" i="6"/>
  <c r="AC167" i="6"/>
  <c r="AB168" i="6"/>
  <c r="AC168" i="6"/>
  <c r="AB169" i="6"/>
  <c r="AC169" i="6"/>
  <c r="AB170" i="6"/>
  <c r="AC170" i="6"/>
  <c r="AB171" i="6"/>
  <c r="AC171" i="6"/>
  <c r="AB172" i="6"/>
  <c r="AC172" i="6"/>
  <c r="AB173" i="6"/>
  <c r="AC173" i="6"/>
  <c r="AB174" i="6"/>
  <c r="AC174" i="6"/>
  <c r="AB175" i="6"/>
  <c r="AC175" i="6"/>
  <c r="AB176" i="6"/>
  <c r="AC176" i="6"/>
  <c r="AB177" i="6"/>
  <c r="AC177" i="6"/>
  <c r="AB178" i="6"/>
  <c r="AC178" i="6"/>
  <c r="AB179" i="6"/>
  <c r="AC179" i="6"/>
  <c r="AB180" i="6"/>
  <c r="AC180" i="6"/>
  <c r="AB181" i="6"/>
  <c r="AC181" i="6"/>
  <c r="AB182" i="6"/>
  <c r="AC182" i="6"/>
  <c r="AB183" i="6"/>
  <c r="AC183" i="6"/>
  <c r="AB184" i="6"/>
  <c r="AC184" i="6"/>
  <c r="AB185" i="6"/>
  <c r="AC185" i="6"/>
  <c r="AB186" i="6"/>
  <c r="AC186" i="6"/>
  <c r="AB187" i="6"/>
  <c r="AC187" i="6"/>
  <c r="AB188" i="6"/>
  <c r="AC188" i="6"/>
  <c r="AB189" i="6"/>
  <c r="AC189" i="6"/>
  <c r="AB190" i="6"/>
  <c r="AC190" i="6"/>
  <c r="AB191" i="6"/>
  <c r="AC191" i="6"/>
  <c r="AB192" i="6"/>
  <c r="AC192" i="6"/>
  <c r="AB193" i="6"/>
  <c r="AC193" i="6"/>
  <c r="AB194" i="6"/>
  <c r="AC194" i="6"/>
  <c r="AB195" i="6"/>
  <c r="AC195" i="6"/>
  <c r="AB196" i="6"/>
  <c r="AC196" i="6"/>
  <c r="AB197" i="6"/>
  <c r="AC197" i="6"/>
  <c r="AB198" i="6"/>
  <c r="AC198" i="6"/>
  <c r="AB199" i="6"/>
  <c r="AC199" i="6"/>
  <c r="AB200" i="6"/>
  <c r="AC200" i="6"/>
  <c r="AB201" i="6"/>
  <c r="AC201" i="6"/>
  <c r="AB202" i="6"/>
  <c r="AC202" i="6"/>
  <c r="AB203" i="6"/>
  <c r="AC203" i="6"/>
  <c r="AB204" i="6"/>
  <c r="AC204" i="6"/>
  <c r="AB205" i="6"/>
  <c r="AC205" i="6"/>
  <c r="AB206" i="6"/>
  <c r="AC206" i="6"/>
  <c r="AB207" i="6"/>
  <c r="AC207" i="6"/>
  <c r="AB208" i="6"/>
  <c r="AC208" i="6"/>
  <c r="AB209" i="6"/>
  <c r="AC209" i="6"/>
  <c r="AB210" i="6"/>
  <c r="AC210" i="6"/>
  <c r="AB211" i="6"/>
  <c r="AC211" i="6"/>
  <c r="AB212" i="6"/>
  <c r="AC212" i="6"/>
  <c r="AB213" i="6"/>
  <c r="AC213" i="6"/>
  <c r="AB214" i="6"/>
  <c r="AC214" i="6"/>
  <c r="AB215" i="6"/>
  <c r="AC215" i="6"/>
  <c r="AB216" i="6"/>
  <c r="AC216" i="6"/>
  <c r="AB217" i="6"/>
  <c r="AC217" i="6"/>
  <c r="AB218" i="6"/>
  <c r="AC218" i="6"/>
  <c r="AB219" i="6"/>
  <c r="AC219" i="6"/>
  <c r="AB220" i="6"/>
  <c r="AC220" i="6"/>
  <c r="AB221" i="6"/>
  <c r="AC221" i="6"/>
  <c r="AB222" i="6"/>
  <c r="AC222" i="6"/>
  <c r="AB223" i="6"/>
  <c r="AC223" i="6"/>
  <c r="AB224" i="6"/>
  <c r="AC224" i="6"/>
  <c r="AB225" i="6"/>
  <c r="AC225" i="6"/>
  <c r="AB226" i="6"/>
  <c r="AC226" i="6"/>
  <c r="AB227" i="6"/>
  <c r="AC227" i="6"/>
  <c r="AB228" i="6"/>
  <c r="AC228" i="6"/>
  <c r="AB229" i="6"/>
  <c r="AC229" i="6"/>
  <c r="AB230" i="6"/>
  <c r="AC230" i="6"/>
  <c r="AB231" i="6"/>
  <c r="AC231" i="6"/>
  <c r="AB232" i="6"/>
  <c r="AC232" i="6"/>
  <c r="AB233" i="6"/>
  <c r="AC233" i="6"/>
  <c r="AB234" i="6"/>
  <c r="AC234" i="6"/>
  <c r="AB235" i="6"/>
  <c r="AC235" i="6"/>
  <c r="AB236" i="6"/>
  <c r="AC236" i="6"/>
  <c r="AB237" i="6"/>
  <c r="AC237" i="6"/>
  <c r="AB238" i="6"/>
  <c r="AC238" i="6"/>
  <c r="AB239" i="6"/>
  <c r="AC239" i="6"/>
  <c r="AB240" i="6"/>
  <c r="AC240" i="6"/>
  <c r="AB241" i="6"/>
  <c r="AC241" i="6"/>
  <c r="AB242" i="6"/>
  <c r="AC242" i="6"/>
  <c r="AB243" i="6"/>
  <c r="AC243" i="6"/>
  <c r="AB244" i="6"/>
  <c r="AC244" i="6"/>
  <c r="AB245" i="6"/>
  <c r="AC245" i="6"/>
  <c r="AB246" i="6"/>
  <c r="AC246" i="6"/>
  <c r="AB247" i="6"/>
  <c r="AC247" i="6"/>
  <c r="AB248" i="6"/>
  <c r="AC248" i="6"/>
  <c r="AB249" i="6"/>
  <c r="AC249" i="6"/>
  <c r="AB250" i="6"/>
  <c r="AC250" i="6"/>
  <c r="AB251" i="6"/>
  <c r="AC251" i="6"/>
  <c r="AB252" i="6"/>
  <c r="AC252" i="6"/>
  <c r="AB253" i="6"/>
  <c r="AC253" i="6"/>
  <c r="AB254" i="6"/>
  <c r="AC254" i="6"/>
  <c r="AB255" i="6"/>
  <c r="AC255" i="6"/>
  <c r="AB256" i="6"/>
  <c r="AC256" i="6"/>
  <c r="AB257" i="6"/>
  <c r="AC257" i="6"/>
  <c r="AB258" i="6"/>
  <c r="AC258" i="6"/>
  <c r="AB259" i="6"/>
  <c r="AC259" i="6"/>
  <c r="AB260" i="6"/>
  <c r="AC260" i="6"/>
  <c r="AB261" i="6"/>
  <c r="AC261" i="6"/>
  <c r="AB262" i="6"/>
  <c r="AC262" i="6"/>
  <c r="AB263" i="6"/>
  <c r="AC263" i="6"/>
  <c r="AB264" i="6"/>
  <c r="AC264" i="6"/>
  <c r="AB265" i="6"/>
  <c r="AC265" i="6"/>
  <c r="AB266" i="6"/>
  <c r="AC266" i="6"/>
  <c r="AB267" i="6"/>
  <c r="AC267" i="6"/>
  <c r="AB268" i="6"/>
  <c r="AC268" i="6"/>
  <c r="AB269" i="6"/>
  <c r="AC269" i="6"/>
  <c r="AB270" i="6"/>
  <c r="AC270" i="6"/>
  <c r="AB271" i="6"/>
  <c r="AC271" i="6"/>
  <c r="AB272" i="6"/>
  <c r="AC272" i="6"/>
  <c r="AB273" i="6"/>
  <c r="AC273" i="6"/>
  <c r="AB274" i="6"/>
  <c r="AC274" i="6"/>
  <c r="AB275" i="6"/>
  <c r="AC275" i="6"/>
  <c r="AB276" i="6"/>
  <c r="AC276" i="6"/>
  <c r="AB277" i="6"/>
  <c r="AC277" i="6"/>
  <c r="AB278" i="6"/>
  <c r="AC278" i="6"/>
  <c r="AB279" i="6"/>
  <c r="AC279" i="6"/>
  <c r="AB280" i="6"/>
  <c r="AC280" i="6"/>
  <c r="AB281" i="6"/>
  <c r="AC281" i="6"/>
  <c r="AB282" i="6"/>
  <c r="AC282" i="6"/>
  <c r="AB283" i="6"/>
  <c r="AC283" i="6"/>
  <c r="AB284" i="6"/>
  <c r="AC284" i="6"/>
  <c r="AB285" i="6"/>
  <c r="AC285" i="6"/>
  <c r="AB286" i="6"/>
  <c r="AC286" i="6"/>
  <c r="AB287" i="6"/>
  <c r="AC287" i="6"/>
  <c r="AB288" i="6"/>
  <c r="AC288" i="6"/>
  <c r="AB289" i="6"/>
  <c r="AC289" i="6"/>
  <c r="AB290" i="6"/>
  <c r="AC290" i="6"/>
  <c r="AB291" i="6"/>
  <c r="AC291" i="6"/>
  <c r="AB292" i="6"/>
  <c r="AC292" i="6"/>
  <c r="AB293" i="6"/>
  <c r="AC293" i="6"/>
  <c r="AB294" i="6"/>
  <c r="AC294" i="6"/>
  <c r="AB295" i="6"/>
  <c r="AC295" i="6"/>
  <c r="AB296" i="6"/>
  <c r="AC296" i="6"/>
  <c r="AB297" i="6"/>
  <c r="AC297" i="6"/>
  <c r="AB298" i="6"/>
  <c r="AC298" i="6"/>
  <c r="AB299" i="6"/>
  <c r="AC299" i="6"/>
  <c r="AB300" i="6"/>
  <c r="AC300" i="6"/>
  <c r="AB301" i="6"/>
  <c r="AC301" i="6"/>
  <c r="AB302" i="6"/>
  <c r="AC302" i="6"/>
  <c r="AB303" i="6"/>
  <c r="AC303" i="6"/>
  <c r="AB304" i="6"/>
  <c r="AC304" i="6"/>
  <c r="AB305" i="6"/>
  <c r="AC305" i="6"/>
  <c r="AB306" i="6"/>
  <c r="AC306" i="6"/>
  <c r="AB307" i="6"/>
  <c r="AC307" i="6"/>
  <c r="AB308" i="6"/>
  <c r="AC308" i="6"/>
  <c r="AB309" i="6"/>
  <c r="AC309" i="6"/>
  <c r="AB310" i="6"/>
  <c r="AC310" i="6"/>
  <c r="AB311" i="6"/>
  <c r="AC311" i="6"/>
  <c r="AB312" i="6"/>
  <c r="AC312" i="6"/>
  <c r="AB313" i="6"/>
  <c r="AC313" i="6"/>
  <c r="AB314" i="6"/>
  <c r="AC314" i="6"/>
  <c r="AB315" i="6"/>
  <c r="AC315" i="6"/>
  <c r="AB316" i="6"/>
  <c r="AC316" i="6"/>
  <c r="AB317" i="6"/>
  <c r="AC317" i="6"/>
  <c r="AB318" i="6"/>
  <c r="AC318" i="6"/>
  <c r="AB319" i="6"/>
  <c r="AC319" i="6"/>
  <c r="AB320" i="6"/>
  <c r="AC320" i="6"/>
  <c r="AB321" i="6"/>
  <c r="AC321" i="6"/>
  <c r="AB322" i="6"/>
  <c r="AC322" i="6"/>
  <c r="AB323" i="6"/>
  <c r="AC323" i="6"/>
  <c r="AB324" i="6"/>
  <c r="AC324" i="6"/>
  <c r="AB325" i="6"/>
  <c r="AC325" i="6"/>
  <c r="AB326" i="6"/>
  <c r="AC326" i="6"/>
  <c r="AB327" i="6"/>
  <c r="AC327" i="6"/>
  <c r="AB328" i="6"/>
  <c r="AC328" i="6"/>
  <c r="AB329" i="6"/>
  <c r="AC329" i="6"/>
  <c r="AB330" i="6"/>
  <c r="AC330" i="6"/>
  <c r="AB331" i="6"/>
  <c r="AC331" i="6"/>
  <c r="AB332" i="6"/>
  <c r="AC332" i="6"/>
  <c r="AB333" i="6"/>
  <c r="AC333" i="6"/>
  <c r="AB334" i="6"/>
  <c r="AC334" i="6"/>
  <c r="AB335" i="6"/>
  <c r="AC335" i="6"/>
  <c r="AB336" i="6"/>
  <c r="AC336" i="6"/>
  <c r="AB337" i="6"/>
  <c r="AC337" i="6"/>
  <c r="AB338" i="6"/>
  <c r="AC338" i="6"/>
  <c r="AB339" i="6"/>
  <c r="AC339" i="6"/>
  <c r="AB340" i="6"/>
  <c r="AC340" i="6"/>
  <c r="AB341" i="6"/>
  <c r="AC341" i="6"/>
  <c r="AB342" i="6"/>
  <c r="AC342" i="6"/>
  <c r="AB343" i="6"/>
  <c r="AC343" i="6"/>
  <c r="AB344" i="6"/>
  <c r="AC344" i="6"/>
  <c r="AB345" i="6"/>
  <c r="AC345" i="6"/>
  <c r="AB346" i="6"/>
  <c r="AC346" i="6"/>
  <c r="AB347" i="6"/>
  <c r="AC347" i="6"/>
  <c r="AB348" i="6"/>
  <c r="AC348" i="6"/>
  <c r="AB349" i="6"/>
  <c r="AC349" i="6"/>
  <c r="AB350" i="6"/>
  <c r="AC350" i="6"/>
  <c r="AB351" i="6"/>
  <c r="AC351" i="6"/>
  <c r="AB352" i="6"/>
  <c r="AC352" i="6"/>
  <c r="AB353" i="6"/>
  <c r="AC353" i="6"/>
  <c r="AB354" i="6"/>
  <c r="AC354" i="6"/>
  <c r="AB355" i="6"/>
  <c r="AC355" i="6"/>
  <c r="AB356" i="6"/>
  <c r="AC356" i="6"/>
  <c r="AB357" i="6"/>
  <c r="AC357" i="6"/>
  <c r="AB358" i="6"/>
  <c r="AC358" i="6"/>
  <c r="AB359" i="6"/>
  <c r="AC359" i="6"/>
  <c r="AB360" i="6"/>
  <c r="AC360" i="6"/>
  <c r="AB361" i="6"/>
  <c r="AC361" i="6"/>
  <c r="AB362" i="6"/>
  <c r="AC362" i="6"/>
  <c r="AB363" i="6"/>
  <c r="AC363" i="6"/>
  <c r="AB364" i="6"/>
  <c r="AC364" i="6"/>
  <c r="AB365" i="6"/>
  <c r="AC365" i="6"/>
  <c r="AB366" i="6"/>
  <c r="AC366" i="6"/>
  <c r="AB367" i="6"/>
  <c r="AC367" i="6"/>
  <c r="AB368" i="6"/>
  <c r="AC368" i="6"/>
  <c r="AB369" i="6"/>
  <c r="AC369" i="6"/>
  <c r="AB370" i="6"/>
  <c r="AC370" i="6"/>
  <c r="AB371" i="6"/>
  <c r="AC371" i="6"/>
  <c r="AB372" i="6"/>
  <c r="AC372" i="6"/>
  <c r="AB373" i="6"/>
  <c r="AC373" i="6"/>
  <c r="AB374" i="6"/>
  <c r="AC374" i="6"/>
  <c r="AB375" i="6"/>
  <c r="AC375" i="6"/>
  <c r="AB376" i="6"/>
  <c r="AC376" i="6"/>
  <c r="AB377" i="6"/>
  <c r="AC377" i="6"/>
  <c r="AB378" i="6"/>
  <c r="AC378" i="6"/>
  <c r="AB379" i="6"/>
  <c r="AC379" i="6"/>
  <c r="AB380" i="6"/>
  <c r="AC380" i="6"/>
  <c r="AB381" i="6"/>
  <c r="AC381" i="6"/>
  <c r="AB382" i="6"/>
  <c r="AC382" i="6"/>
  <c r="AB383" i="6"/>
  <c r="AC383" i="6"/>
  <c r="AB384" i="6"/>
  <c r="AC384" i="6"/>
  <c r="AB385" i="6"/>
  <c r="AC385" i="6"/>
  <c r="AB386" i="6"/>
  <c r="AC386" i="6"/>
  <c r="AB387" i="6"/>
  <c r="AC387" i="6"/>
  <c r="AB388" i="6"/>
  <c r="AC388" i="6"/>
  <c r="AB389" i="6"/>
  <c r="AC389" i="6"/>
  <c r="AB390" i="6"/>
  <c r="AC390" i="6"/>
  <c r="AB391" i="6"/>
  <c r="AC391" i="6"/>
  <c r="AB392" i="6"/>
  <c r="AC392" i="6"/>
  <c r="AB393" i="6"/>
  <c r="AC393" i="6"/>
  <c r="AB394" i="6"/>
  <c r="AC394" i="6"/>
  <c r="AB395" i="6"/>
  <c r="AC395" i="6"/>
  <c r="AB396" i="6"/>
  <c r="AC396" i="6"/>
  <c r="AB397" i="6"/>
  <c r="AC397" i="6"/>
  <c r="AB398" i="6"/>
  <c r="AC398" i="6"/>
  <c r="AB399" i="6"/>
  <c r="AC399" i="6"/>
  <c r="AB400" i="6"/>
  <c r="AC400" i="6"/>
  <c r="AB401" i="6"/>
  <c r="AC401" i="6"/>
  <c r="AB402" i="6"/>
  <c r="AC402" i="6"/>
  <c r="AB403" i="6"/>
  <c r="AC403" i="6"/>
  <c r="AB404" i="6"/>
  <c r="AC404" i="6"/>
  <c r="AB405" i="6"/>
  <c r="AC405" i="6"/>
  <c r="AB406" i="6"/>
  <c r="AC406" i="6"/>
  <c r="AB407" i="6"/>
  <c r="AC407" i="6"/>
  <c r="AB408" i="6"/>
  <c r="AC408" i="6"/>
  <c r="AB409" i="6"/>
  <c r="AC409" i="6"/>
  <c r="AB410" i="6"/>
  <c r="AC410" i="6"/>
  <c r="AB411" i="6"/>
  <c r="AC411" i="6"/>
  <c r="AB412" i="6"/>
  <c r="AC412" i="6"/>
  <c r="AB413" i="6"/>
  <c r="AC413" i="6"/>
  <c r="AB414" i="6"/>
  <c r="AC414" i="6"/>
  <c r="AB415" i="6"/>
  <c r="AC415" i="6"/>
  <c r="AB416" i="6"/>
  <c r="AC416" i="6"/>
  <c r="AB417" i="6"/>
  <c r="AC417" i="6"/>
  <c r="AB418" i="6"/>
  <c r="AC418" i="6"/>
  <c r="AB419" i="6"/>
  <c r="AC419" i="6"/>
  <c r="AB420" i="6"/>
  <c r="AC420" i="6"/>
  <c r="AB421" i="6"/>
  <c r="AC421" i="6"/>
  <c r="AB422" i="6"/>
  <c r="AC422" i="6"/>
  <c r="AB423" i="6"/>
  <c r="AC423" i="6"/>
  <c r="AB424" i="6"/>
  <c r="AC424" i="6"/>
  <c r="AB425" i="6"/>
  <c r="AC425" i="6"/>
  <c r="AB426" i="6"/>
  <c r="AC426" i="6"/>
  <c r="AB427" i="6"/>
  <c r="AC427" i="6"/>
  <c r="AB428" i="6"/>
  <c r="AC428" i="6"/>
  <c r="AB429" i="6"/>
  <c r="AC429" i="6"/>
  <c r="AB430" i="6"/>
  <c r="AC430" i="6"/>
  <c r="AB431" i="6"/>
  <c r="AC431" i="6"/>
  <c r="AB432" i="6"/>
  <c r="AC432" i="6"/>
  <c r="AB433" i="6"/>
  <c r="AC433" i="6"/>
  <c r="AB434" i="6"/>
  <c r="AC434" i="6"/>
  <c r="AB435" i="6"/>
  <c r="AC435" i="6"/>
  <c r="AB436" i="6"/>
  <c r="AC436" i="6"/>
  <c r="AB437" i="6"/>
  <c r="AC437" i="6"/>
  <c r="AB438" i="6"/>
  <c r="AC438" i="6"/>
  <c r="AB439" i="6"/>
  <c r="AC439" i="6"/>
  <c r="AB440" i="6"/>
  <c r="AC440" i="6"/>
  <c r="AB441" i="6"/>
  <c r="AC441" i="6"/>
  <c r="AB442" i="6"/>
  <c r="AC442" i="6"/>
  <c r="AB443" i="6"/>
  <c r="AC443" i="6"/>
  <c r="AB444" i="6"/>
  <c r="AC444" i="6"/>
  <c r="AB445" i="6"/>
  <c r="AC445" i="6"/>
  <c r="AB446" i="6"/>
  <c r="AC446" i="6"/>
  <c r="AB447" i="6"/>
  <c r="AC447" i="6"/>
  <c r="AB448" i="6"/>
  <c r="AC448" i="6"/>
  <c r="AB449" i="6"/>
  <c r="AC449" i="6"/>
  <c r="AB450" i="6"/>
  <c r="AC450" i="6"/>
  <c r="AB451" i="6"/>
  <c r="AC451" i="6"/>
  <c r="AB452" i="6"/>
  <c r="AC452" i="6"/>
  <c r="AB453" i="6"/>
  <c r="AC453" i="6"/>
  <c r="AB454" i="6"/>
  <c r="AC454" i="6"/>
  <c r="AB455" i="6"/>
  <c r="AC455" i="6"/>
  <c r="AB456" i="6"/>
  <c r="AC456" i="6"/>
  <c r="AB457" i="6"/>
  <c r="AC457" i="6"/>
  <c r="AB458" i="6"/>
  <c r="AC458" i="6"/>
  <c r="AB459" i="6"/>
  <c r="AC459" i="6"/>
  <c r="AB460" i="6"/>
  <c r="AC460" i="6"/>
  <c r="AB461" i="6"/>
  <c r="AC461" i="6"/>
  <c r="AB462" i="6"/>
  <c r="AC462" i="6"/>
  <c r="AB463" i="6"/>
  <c r="AC463" i="6"/>
  <c r="AB464" i="6"/>
  <c r="AC464" i="6"/>
  <c r="AB465" i="6"/>
  <c r="AC465" i="6"/>
  <c r="AB466" i="6"/>
  <c r="AC466" i="6"/>
  <c r="AB467" i="6"/>
  <c r="AC467" i="6"/>
  <c r="AB468" i="6"/>
  <c r="AC468" i="6"/>
  <c r="AB469" i="6"/>
  <c r="AC469" i="6"/>
  <c r="AB470" i="6"/>
  <c r="AC470" i="6"/>
  <c r="AB471" i="6"/>
  <c r="AC471" i="6"/>
  <c r="AB472" i="6"/>
  <c r="AC472" i="6"/>
  <c r="AB473" i="6"/>
  <c r="AC473" i="6"/>
  <c r="AB474" i="6"/>
  <c r="AC474" i="6"/>
  <c r="AB475" i="6"/>
  <c r="AC475" i="6"/>
  <c r="AB476" i="6"/>
  <c r="AC476" i="6"/>
  <c r="AB477" i="6"/>
  <c r="AC477" i="6"/>
  <c r="AB478" i="6"/>
  <c r="AC478" i="6"/>
  <c r="AB479" i="6"/>
  <c r="AC479" i="6"/>
  <c r="AB480" i="6"/>
  <c r="AC480" i="6"/>
  <c r="AB481" i="6"/>
  <c r="AC481" i="6"/>
  <c r="AB482" i="6"/>
  <c r="AC482" i="6"/>
  <c r="AB483" i="6"/>
  <c r="AC483" i="6"/>
  <c r="AB484" i="6"/>
  <c r="AC484" i="6"/>
  <c r="AB485" i="6"/>
  <c r="AC485" i="6"/>
  <c r="AB486" i="6"/>
  <c r="AC486" i="6"/>
  <c r="AB487" i="6"/>
  <c r="AC487" i="6"/>
  <c r="AB488" i="6"/>
  <c r="AC488" i="6"/>
  <c r="AB489" i="6"/>
  <c r="AC489" i="6"/>
  <c r="AB490" i="6"/>
  <c r="AC490" i="6"/>
  <c r="AB491" i="6"/>
  <c r="AC491" i="6"/>
  <c r="AB492" i="6"/>
  <c r="AC492" i="6"/>
  <c r="AB493" i="6"/>
  <c r="AC493" i="6"/>
  <c r="AB494" i="6"/>
  <c r="AC494" i="6"/>
  <c r="AB495" i="6"/>
  <c r="AC495" i="6"/>
  <c r="AB496" i="6"/>
  <c r="AC496" i="6"/>
  <c r="AB497" i="6"/>
  <c r="AC497" i="6"/>
  <c r="AB498" i="6"/>
  <c r="AC498" i="6"/>
  <c r="AB499" i="6"/>
  <c r="AC499" i="6"/>
  <c r="AB500" i="6"/>
  <c r="AC500" i="6"/>
  <c r="AB501" i="6"/>
  <c r="AC501" i="6"/>
  <c r="AB502" i="6"/>
  <c r="AC502" i="6"/>
  <c r="AB503" i="6"/>
  <c r="AC503" i="6"/>
  <c r="AB504" i="6"/>
  <c r="AC504" i="6"/>
  <c r="AB505" i="6"/>
  <c r="AC505" i="6"/>
  <c r="AB506" i="6"/>
  <c r="AC506" i="6"/>
  <c r="AB507" i="6"/>
  <c r="AC507" i="6"/>
  <c r="AB508" i="6"/>
  <c r="AC508" i="6"/>
  <c r="AB509" i="6"/>
  <c r="AC509" i="6"/>
  <c r="AB510" i="6"/>
  <c r="AC510" i="6"/>
  <c r="AB511" i="6"/>
  <c r="AC511" i="6"/>
  <c r="AB512" i="6"/>
  <c r="AC512" i="6"/>
  <c r="AB513" i="6"/>
  <c r="AC513" i="6"/>
  <c r="AB514" i="6"/>
  <c r="AC514" i="6"/>
  <c r="AB515" i="6"/>
  <c r="AC515" i="6"/>
  <c r="AB516" i="6"/>
  <c r="AC516" i="6"/>
  <c r="AB517" i="6"/>
  <c r="AC517" i="6"/>
  <c r="AB518" i="6"/>
  <c r="AC518" i="6"/>
  <c r="AB519" i="6"/>
  <c r="AC519" i="6"/>
  <c r="AB520" i="6"/>
  <c r="AC520" i="6"/>
  <c r="AB521" i="6"/>
  <c r="AC521" i="6"/>
  <c r="AB522" i="6"/>
  <c r="AC522" i="6"/>
  <c r="AB523" i="6"/>
  <c r="AC523" i="6"/>
  <c r="AB524" i="6"/>
  <c r="AC524" i="6"/>
  <c r="AB525" i="6"/>
  <c r="AC525" i="6"/>
  <c r="AB526" i="6"/>
  <c r="AC526" i="6"/>
  <c r="AB527" i="6"/>
  <c r="AC527" i="6"/>
  <c r="AB528" i="6"/>
  <c r="AC528" i="6"/>
  <c r="AB529" i="6"/>
  <c r="AC529" i="6"/>
  <c r="AB530" i="6"/>
  <c r="AC530" i="6"/>
  <c r="AB531" i="6"/>
  <c r="AC531" i="6"/>
  <c r="AB532" i="6"/>
  <c r="AC532" i="6"/>
  <c r="AB533" i="6"/>
  <c r="AC533" i="6"/>
  <c r="AB534" i="6"/>
  <c r="AC534" i="6"/>
  <c r="AB535" i="6"/>
  <c r="AC535" i="6"/>
  <c r="AB536" i="6"/>
  <c r="AC536" i="6"/>
  <c r="AB537" i="6"/>
  <c r="AC537" i="6"/>
  <c r="AB538" i="6"/>
  <c r="AC538" i="6"/>
  <c r="AB539" i="6"/>
  <c r="AC539" i="6"/>
  <c r="AB540" i="6"/>
  <c r="AC540" i="6"/>
  <c r="AB541" i="6"/>
  <c r="AC541" i="6"/>
  <c r="AB542" i="6"/>
  <c r="AC542" i="6"/>
  <c r="AB543" i="6"/>
  <c r="AC543" i="6"/>
  <c r="AB544" i="6"/>
  <c r="AC544" i="6"/>
  <c r="AB545" i="6"/>
  <c r="AC545" i="6"/>
  <c r="AB546" i="6"/>
  <c r="AC546" i="6"/>
  <c r="AB547" i="6"/>
  <c r="AC547" i="6"/>
  <c r="AB548" i="6"/>
  <c r="AC548" i="6"/>
  <c r="AB549" i="6"/>
  <c r="AC549" i="6"/>
  <c r="AB550" i="6"/>
  <c r="AC550" i="6"/>
  <c r="AB551" i="6"/>
  <c r="AC551" i="6"/>
  <c r="AB552" i="6"/>
  <c r="AC552" i="6"/>
  <c r="AB553" i="6"/>
  <c r="AC553" i="6"/>
  <c r="AB554" i="6"/>
  <c r="AC554" i="6"/>
  <c r="AB555" i="6"/>
  <c r="AC555" i="6"/>
  <c r="AB556" i="6"/>
  <c r="AC556" i="6"/>
  <c r="AB557" i="6"/>
  <c r="AC557" i="6"/>
  <c r="AB558" i="6"/>
  <c r="AC558" i="6"/>
  <c r="AB559" i="6"/>
  <c r="AC559" i="6"/>
  <c r="AB560" i="6"/>
  <c r="AC560" i="6"/>
  <c r="AB561" i="6"/>
  <c r="AC561" i="6"/>
  <c r="AB562" i="6"/>
  <c r="AC562" i="6"/>
  <c r="AB563" i="6"/>
  <c r="AC563" i="6"/>
  <c r="AB564" i="6"/>
  <c r="AC564" i="6"/>
  <c r="AB565" i="6"/>
  <c r="AC565" i="6"/>
  <c r="AB566" i="6"/>
  <c r="AC566" i="6"/>
  <c r="AB567" i="6"/>
  <c r="AC567" i="6"/>
  <c r="AB568" i="6"/>
  <c r="AC568" i="6"/>
  <c r="AB569" i="6"/>
  <c r="AC569" i="6"/>
  <c r="AB570" i="6"/>
  <c r="AC570" i="6"/>
  <c r="AB571" i="6"/>
  <c r="AC571" i="6"/>
  <c r="AB572" i="6"/>
  <c r="AC572" i="6"/>
  <c r="AB573" i="6"/>
  <c r="AC573" i="6"/>
  <c r="AB574" i="6"/>
  <c r="AC574" i="6"/>
  <c r="AB575" i="6"/>
  <c r="AC575" i="6"/>
  <c r="AB576" i="6"/>
  <c r="AC576" i="6"/>
  <c r="AB577" i="6"/>
  <c r="AC577" i="6"/>
  <c r="AB578" i="6"/>
  <c r="AC578" i="6"/>
  <c r="AB579" i="6"/>
  <c r="AC579" i="6"/>
  <c r="AB580" i="6"/>
  <c r="AC580" i="6"/>
  <c r="AB581" i="6"/>
  <c r="AC581" i="6"/>
  <c r="AB582" i="6"/>
  <c r="AC582" i="6"/>
  <c r="AB583" i="6"/>
  <c r="AC583" i="6"/>
  <c r="AB584" i="6"/>
  <c r="AC584" i="6"/>
  <c r="AB585" i="6"/>
  <c r="AC585" i="6"/>
  <c r="AB586" i="6"/>
  <c r="AC586" i="6"/>
  <c r="AB587" i="6"/>
  <c r="AC587" i="6"/>
  <c r="AB588" i="6"/>
  <c r="AC588" i="6"/>
  <c r="AB589" i="6"/>
  <c r="AC589" i="6"/>
  <c r="AB590" i="6"/>
  <c r="AC590" i="6"/>
  <c r="AB591" i="6"/>
  <c r="AC591" i="6"/>
  <c r="AB592" i="6"/>
  <c r="AC592" i="6"/>
  <c r="AB593" i="6"/>
  <c r="AC593" i="6"/>
  <c r="AB594" i="6"/>
  <c r="AC594" i="6"/>
  <c r="AB595" i="6"/>
  <c r="AC595" i="6"/>
  <c r="AB596" i="6"/>
  <c r="AC596" i="6"/>
  <c r="AB597" i="6"/>
  <c r="AC597" i="6"/>
  <c r="AB598" i="6"/>
  <c r="AC598" i="6"/>
  <c r="AB599" i="6"/>
  <c r="AC599" i="6"/>
  <c r="AB600" i="6"/>
  <c r="AC600" i="6"/>
  <c r="AB601" i="6"/>
  <c r="AC601" i="6"/>
  <c r="AB602" i="6"/>
  <c r="AC602" i="6"/>
  <c r="AB603" i="6"/>
  <c r="AC603" i="6"/>
  <c r="AB604" i="6"/>
  <c r="AC604" i="6"/>
  <c r="AB605" i="6"/>
  <c r="AC605" i="6"/>
  <c r="AB606" i="6"/>
  <c r="AC606" i="6"/>
  <c r="AB607" i="6"/>
  <c r="AC607" i="6"/>
  <c r="AB608" i="6"/>
  <c r="AC608" i="6"/>
  <c r="AB609" i="6"/>
  <c r="AC609" i="6"/>
  <c r="AB610" i="6"/>
  <c r="AC610" i="6"/>
  <c r="AB611" i="6"/>
  <c r="AC611" i="6"/>
  <c r="AB612" i="6"/>
  <c r="AC612" i="6"/>
  <c r="AB613" i="6"/>
  <c r="AC613" i="6"/>
  <c r="AB614" i="6"/>
  <c r="AC614" i="6"/>
  <c r="AB615" i="6"/>
  <c r="AC615" i="6"/>
  <c r="AB616" i="6"/>
  <c r="AC616" i="6"/>
  <c r="AB617" i="6"/>
  <c r="AC617" i="6"/>
  <c r="AB618" i="6"/>
  <c r="AC618" i="6"/>
  <c r="AB619" i="6"/>
  <c r="AC619" i="6"/>
  <c r="AB620" i="6"/>
  <c r="AC620" i="6"/>
  <c r="AB621" i="6"/>
  <c r="AC621" i="6"/>
  <c r="AB622" i="6"/>
  <c r="AC622" i="6"/>
  <c r="AB623" i="6"/>
  <c r="AC623" i="6"/>
  <c r="AB624" i="6"/>
  <c r="AC624" i="6"/>
  <c r="AB625" i="6"/>
  <c r="AC625" i="6"/>
  <c r="AB626" i="6"/>
  <c r="AC626" i="6"/>
  <c r="AB627" i="6"/>
  <c r="AC627" i="6"/>
  <c r="AB628" i="6"/>
  <c r="AC628" i="6"/>
  <c r="AB629" i="6"/>
  <c r="AC629" i="6"/>
  <c r="AB630" i="6"/>
  <c r="AC630" i="6"/>
  <c r="AB631" i="6"/>
  <c r="AC631" i="6"/>
  <c r="AB632" i="6"/>
  <c r="AC632" i="6"/>
  <c r="AB633" i="6"/>
  <c r="AC633" i="6"/>
  <c r="AB634" i="6"/>
  <c r="AC634" i="6"/>
  <c r="AB635" i="6"/>
  <c r="AC635" i="6"/>
  <c r="AB636" i="6"/>
  <c r="AC636" i="6"/>
  <c r="AB637" i="6"/>
  <c r="AC637" i="6"/>
  <c r="AB638" i="6"/>
  <c r="AC638" i="6"/>
  <c r="AB639" i="6"/>
  <c r="AC639" i="6"/>
  <c r="AB640" i="6"/>
  <c r="AC640" i="6"/>
  <c r="AB641" i="6"/>
  <c r="AC641" i="6"/>
  <c r="AB642" i="6"/>
  <c r="AC642" i="6"/>
  <c r="AB643" i="6"/>
  <c r="AC643" i="6"/>
  <c r="AB644" i="6"/>
  <c r="AC644" i="6"/>
  <c r="AB645" i="6"/>
  <c r="AC645" i="6"/>
  <c r="AB646" i="6"/>
  <c r="AC646" i="6"/>
  <c r="AB647" i="6"/>
  <c r="AC647" i="6"/>
  <c r="AB648" i="6"/>
  <c r="AC648" i="6"/>
  <c r="AB649" i="6"/>
  <c r="AC649" i="6"/>
  <c r="AB650" i="6"/>
  <c r="AC650" i="6"/>
  <c r="AB651" i="6"/>
  <c r="AC651" i="6"/>
  <c r="AB652" i="6"/>
  <c r="AC652" i="6"/>
  <c r="AB653" i="6"/>
  <c r="AC653" i="6"/>
  <c r="AB654" i="6"/>
  <c r="AC654" i="6"/>
  <c r="AB655" i="6"/>
  <c r="AC655" i="6"/>
  <c r="AB656" i="6"/>
  <c r="AC656" i="6"/>
  <c r="AB657" i="6"/>
  <c r="AC657" i="6"/>
  <c r="AB658" i="6"/>
  <c r="AC658" i="6"/>
  <c r="AB659" i="6"/>
  <c r="AC659" i="6"/>
  <c r="AB660" i="6"/>
  <c r="AC660" i="6"/>
  <c r="AB661" i="6"/>
  <c r="AC661" i="6"/>
  <c r="AB662" i="6"/>
  <c r="AC662" i="6"/>
  <c r="AB663" i="6"/>
  <c r="AC663" i="6"/>
  <c r="AB664" i="6"/>
  <c r="AC664" i="6"/>
  <c r="AB665" i="6"/>
  <c r="AC665" i="6"/>
  <c r="AB666" i="6"/>
  <c r="AC666" i="6"/>
  <c r="AB667" i="6"/>
  <c r="AC667" i="6"/>
  <c r="AB668" i="6"/>
  <c r="AC668" i="6"/>
  <c r="AB669" i="6"/>
  <c r="AC669" i="6"/>
  <c r="AB670" i="6"/>
  <c r="AC670" i="6"/>
  <c r="AB671" i="6"/>
  <c r="AC671" i="6"/>
  <c r="AB672" i="6"/>
  <c r="AC672" i="6"/>
  <c r="AB673" i="6"/>
  <c r="AC673" i="6"/>
  <c r="AB674" i="6"/>
  <c r="AC674" i="6"/>
  <c r="AB675" i="6"/>
  <c r="AC675" i="6"/>
  <c r="AB676" i="6"/>
  <c r="AC676" i="6"/>
  <c r="AB677" i="6"/>
  <c r="AC677" i="6"/>
  <c r="AB678" i="6"/>
  <c r="AC678" i="6"/>
  <c r="AB679" i="6"/>
  <c r="AC679" i="6"/>
  <c r="AB680" i="6"/>
  <c r="AC680" i="6"/>
  <c r="AB681" i="6"/>
  <c r="AC681" i="6"/>
  <c r="AB682" i="6"/>
  <c r="AC682" i="6"/>
  <c r="AB683" i="6"/>
  <c r="AC683" i="6"/>
  <c r="AB684" i="6"/>
  <c r="AC684" i="6"/>
  <c r="AB685" i="6"/>
  <c r="AC685" i="6"/>
  <c r="AB686" i="6"/>
  <c r="AC686" i="6"/>
  <c r="AB687" i="6"/>
  <c r="AC687" i="6"/>
  <c r="AB688" i="6"/>
  <c r="AC688" i="6"/>
  <c r="AB689" i="6"/>
  <c r="AC689" i="6"/>
  <c r="AB690" i="6"/>
  <c r="AC690" i="6"/>
  <c r="AB691" i="6"/>
  <c r="AC691" i="6"/>
  <c r="AB692" i="6"/>
  <c r="AC692" i="6"/>
  <c r="AB693" i="6"/>
  <c r="AC693" i="6"/>
  <c r="AB694" i="6"/>
  <c r="AC694" i="6"/>
  <c r="AB695" i="6"/>
  <c r="AC695" i="6"/>
  <c r="AB696" i="6"/>
  <c r="AC696" i="6"/>
  <c r="AB697" i="6"/>
  <c r="AC697" i="6"/>
  <c r="AB698" i="6"/>
  <c r="AC698" i="6"/>
  <c r="AB699" i="6"/>
  <c r="AC699" i="6"/>
  <c r="AB700" i="6"/>
  <c r="AC700" i="6"/>
  <c r="AB701" i="6"/>
  <c r="AC701" i="6"/>
  <c r="AB702" i="6"/>
  <c r="AC702" i="6"/>
  <c r="AB703" i="6"/>
  <c r="AC703" i="6"/>
  <c r="AB704" i="6"/>
  <c r="AC704" i="6"/>
  <c r="AB705" i="6"/>
  <c r="AC705" i="6"/>
  <c r="AB706" i="6"/>
  <c r="AC706" i="6"/>
  <c r="AB707" i="6"/>
  <c r="AC707" i="6"/>
  <c r="AB708" i="6"/>
  <c r="AC708" i="6"/>
  <c r="AB709" i="6"/>
  <c r="AC709" i="6"/>
  <c r="AB710" i="6"/>
  <c r="AC710" i="6"/>
  <c r="AB711" i="6"/>
  <c r="AC711" i="6"/>
  <c r="AB712" i="6"/>
  <c r="AC712" i="6"/>
  <c r="AB713" i="6"/>
  <c r="AC713" i="6"/>
  <c r="AB714" i="6"/>
  <c r="AC714" i="6"/>
  <c r="AB715" i="6"/>
  <c r="AC715" i="6"/>
  <c r="AB716" i="6"/>
  <c r="AC716" i="6"/>
  <c r="AB717" i="6"/>
  <c r="AC717" i="6"/>
  <c r="AB718" i="6"/>
  <c r="AC718" i="6"/>
  <c r="AB719" i="6"/>
  <c r="AC719" i="6"/>
  <c r="AB720" i="6"/>
  <c r="AC720" i="6"/>
  <c r="AB721" i="6"/>
  <c r="AC721" i="6"/>
  <c r="AB722" i="6"/>
  <c r="AC722" i="6"/>
  <c r="AB723" i="6"/>
  <c r="AC723" i="6"/>
  <c r="AB724" i="6"/>
  <c r="AC724" i="6"/>
  <c r="AB725" i="6"/>
  <c r="AC725" i="6"/>
  <c r="AB726" i="6"/>
  <c r="AC726" i="6"/>
  <c r="AB727" i="6"/>
  <c r="AC727" i="6"/>
  <c r="AB728" i="6"/>
  <c r="AC728" i="6"/>
  <c r="AB729" i="6"/>
  <c r="AC729" i="6"/>
  <c r="AB730" i="6"/>
  <c r="AC730" i="6"/>
  <c r="AB731" i="6"/>
  <c r="AC731" i="6"/>
  <c r="AB732" i="6"/>
  <c r="AC732" i="6"/>
  <c r="AB733" i="6"/>
  <c r="AC733" i="6"/>
  <c r="AB734" i="6"/>
  <c r="AC734" i="6"/>
  <c r="AB735" i="6"/>
  <c r="AC735" i="6"/>
  <c r="AB736" i="6"/>
  <c r="AC736" i="6"/>
  <c r="AB737" i="6"/>
  <c r="AC737" i="6"/>
  <c r="AB738" i="6"/>
  <c r="AC738" i="6"/>
  <c r="AB739" i="6"/>
  <c r="AC739" i="6"/>
  <c r="AB740" i="6"/>
  <c r="AC740" i="6"/>
  <c r="AB741" i="6"/>
  <c r="AC741" i="6"/>
  <c r="AB742" i="6"/>
  <c r="AC742" i="6"/>
  <c r="AB743" i="6"/>
  <c r="AC743" i="6"/>
  <c r="AB744" i="6"/>
  <c r="AC744" i="6"/>
  <c r="AB745" i="6"/>
  <c r="AC745" i="6"/>
  <c r="AB746" i="6"/>
  <c r="AC746" i="6"/>
  <c r="AB747" i="6"/>
  <c r="AC747" i="6"/>
  <c r="AB748" i="6"/>
  <c r="AC748" i="6"/>
  <c r="AB749" i="6"/>
  <c r="AC749" i="6"/>
  <c r="AB750" i="6"/>
  <c r="AC750" i="6"/>
  <c r="AB751" i="6"/>
  <c r="AC751" i="6"/>
  <c r="AB752" i="6"/>
  <c r="AC752" i="6"/>
  <c r="AB753" i="6"/>
  <c r="AC753" i="6"/>
  <c r="AB754" i="6"/>
  <c r="AC754" i="6"/>
  <c r="AB755" i="6"/>
  <c r="AC755" i="6"/>
  <c r="AB756" i="6"/>
  <c r="AC756" i="6"/>
  <c r="AB757" i="6"/>
  <c r="AC757" i="6"/>
  <c r="AB758" i="6"/>
  <c r="AC758" i="6"/>
  <c r="AB759" i="6"/>
  <c r="AC759" i="6"/>
  <c r="AB760" i="6"/>
  <c r="AC760" i="6"/>
  <c r="AB761" i="6"/>
  <c r="AC761" i="6"/>
  <c r="AB762" i="6"/>
  <c r="AC762" i="6"/>
  <c r="AB763" i="6"/>
  <c r="AC763" i="6"/>
  <c r="AB764" i="6"/>
  <c r="AC764" i="6"/>
  <c r="AB765" i="6"/>
  <c r="AC765" i="6"/>
  <c r="AB766" i="6"/>
  <c r="AC766" i="6"/>
  <c r="AB767" i="6"/>
  <c r="AC767" i="6"/>
  <c r="AB768" i="6"/>
  <c r="AC768" i="6"/>
  <c r="AB769" i="6"/>
  <c r="AC769" i="6"/>
  <c r="AB770" i="6"/>
  <c r="AC770" i="6"/>
  <c r="AB771" i="6"/>
  <c r="AC771" i="6"/>
  <c r="AB772" i="6"/>
  <c r="AC772" i="6"/>
  <c r="AB773" i="6"/>
  <c r="AC773" i="6"/>
  <c r="AB774" i="6"/>
  <c r="AC774" i="6"/>
  <c r="AB775" i="6"/>
  <c r="AC775" i="6"/>
  <c r="AB776" i="6"/>
  <c r="AC776" i="6"/>
  <c r="AB777" i="6"/>
  <c r="AC777" i="6"/>
  <c r="AB778" i="6"/>
  <c r="AC778" i="6"/>
  <c r="AB779" i="6"/>
  <c r="AC779" i="6"/>
  <c r="AB780" i="6"/>
  <c r="AC780" i="6"/>
  <c r="AB781" i="6"/>
  <c r="AC781" i="6"/>
  <c r="AB782" i="6"/>
  <c r="AC782" i="6"/>
  <c r="AB783" i="6"/>
  <c r="AC783" i="6"/>
  <c r="AB784" i="6"/>
  <c r="AC784" i="6"/>
  <c r="AB785" i="6"/>
  <c r="AC785" i="6"/>
  <c r="AB786" i="6"/>
  <c r="AC786" i="6"/>
  <c r="AB787" i="6"/>
  <c r="AC787" i="6"/>
  <c r="AB788" i="6"/>
  <c r="AC788" i="6"/>
  <c r="AB789" i="6"/>
  <c r="AC789" i="6"/>
  <c r="AB790" i="6"/>
  <c r="AC790" i="6"/>
  <c r="AB791" i="6"/>
  <c r="AC791" i="6"/>
  <c r="AB792" i="6"/>
  <c r="AC792" i="6"/>
  <c r="AB793" i="6"/>
  <c r="AC793" i="6"/>
  <c r="AB794" i="6"/>
  <c r="AC794" i="6"/>
  <c r="AB795" i="6"/>
  <c r="AC795" i="6"/>
  <c r="AB796" i="6"/>
  <c r="AC796" i="6"/>
  <c r="AB797" i="6"/>
  <c r="AC797" i="6"/>
  <c r="AB798" i="6"/>
  <c r="AC798" i="6"/>
  <c r="AB799" i="6"/>
  <c r="AC799" i="6"/>
  <c r="AB800" i="6"/>
  <c r="AC800" i="6"/>
  <c r="AB801" i="6"/>
  <c r="AC801" i="6"/>
  <c r="AB802" i="6"/>
  <c r="AC802" i="6"/>
  <c r="AB803" i="6"/>
  <c r="AC803" i="6"/>
  <c r="AB804" i="6"/>
  <c r="AC804" i="6"/>
  <c r="AB805" i="6"/>
  <c r="AC805" i="6"/>
  <c r="AB806" i="6"/>
  <c r="AC806" i="6"/>
  <c r="AB807" i="6"/>
  <c r="AC807" i="6"/>
  <c r="AB808" i="6"/>
  <c r="AC808" i="6"/>
  <c r="AB809" i="6"/>
  <c r="AC809" i="6"/>
  <c r="AB810" i="6"/>
  <c r="AC810" i="6"/>
  <c r="AB811" i="6"/>
  <c r="AC811" i="6"/>
  <c r="AB812" i="6"/>
  <c r="AC812" i="6"/>
  <c r="AB813" i="6"/>
  <c r="AC813" i="6"/>
  <c r="AB814" i="6"/>
  <c r="AC814" i="6"/>
  <c r="AB815" i="6"/>
  <c r="AC815" i="6"/>
  <c r="AB816" i="6"/>
  <c r="AC816" i="6"/>
  <c r="AB817" i="6"/>
  <c r="AC817" i="6"/>
  <c r="AB818" i="6"/>
  <c r="AC818" i="6"/>
  <c r="AB819" i="6"/>
  <c r="AC819" i="6"/>
  <c r="AB820" i="6"/>
  <c r="AC820" i="6"/>
  <c r="AB821" i="6"/>
  <c r="AC821" i="6"/>
  <c r="AB822" i="6"/>
  <c r="AC822" i="6"/>
  <c r="AB823" i="6"/>
  <c r="AC823" i="6"/>
  <c r="AB824" i="6"/>
  <c r="AC824" i="6"/>
  <c r="AB825" i="6"/>
  <c r="AC825" i="6"/>
  <c r="AB826" i="6"/>
  <c r="AC826" i="6"/>
  <c r="AB827" i="6"/>
  <c r="AC827" i="6"/>
  <c r="AB828" i="6"/>
  <c r="AC828" i="6"/>
  <c r="AB829" i="6"/>
  <c r="AC829" i="6"/>
  <c r="AB830" i="6"/>
  <c r="AC830" i="6"/>
  <c r="AB831" i="6"/>
  <c r="AC831" i="6"/>
  <c r="AB832" i="6"/>
  <c r="AC832" i="6"/>
  <c r="AB833" i="6"/>
  <c r="AC833" i="6"/>
  <c r="AB834" i="6"/>
  <c r="AC834" i="6"/>
  <c r="AB835" i="6"/>
  <c r="AC835" i="6"/>
  <c r="AB836" i="6"/>
  <c r="AC836" i="6"/>
  <c r="AB837" i="6"/>
  <c r="AC837" i="6"/>
  <c r="AB838" i="6"/>
  <c r="AC838" i="6"/>
  <c r="AB839" i="6"/>
  <c r="AC839" i="6"/>
  <c r="AB840" i="6"/>
  <c r="AC840" i="6"/>
  <c r="AB841" i="6"/>
  <c r="AC841" i="6"/>
  <c r="AB842" i="6"/>
  <c r="AC842" i="6"/>
  <c r="AB843" i="6"/>
  <c r="AC843" i="6"/>
  <c r="AB844" i="6"/>
  <c r="AC844" i="6"/>
  <c r="AB845" i="6"/>
  <c r="AC845" i="6"/>
  <c r="AB846" i="6"/>
  <c r="AC846" i="6"/>
  <c r="AB847" i="6"/>
  <c r="AC847" i="6"/>
  <c r="AB848" i="6"/>
  <c r="AC848" i="6"/>
  <c r="AB849" i="6"/>
  <c r="AC849" i="6"/>
  <c r="AB850" i="6"/>
  <c r="AC850" i="6"/>
  <c r="AB851" i="6"/>
  <c r="AC851" i="6"/>
  <c r="AB852" i="6"/>
  <c r="AC852" i="6"/>
  <c r="AB853" i="6"/>
  <c r="AC853" i="6"/>
  <c r="AB854" i="6"/>
  <c r="AC854" i="6"/>
  <c r="AB855" i="6"/>
  <c r="AC855" i="6"/>
  <c r="AB856" i="6"/>
  <c r="AC856" i="6"/>
  <c r="AB857" i="6"/>
  <c r="AC857" i="6"/>
  <c r="K11" i="6"/>
  <c r="L11" i="6"/>
  <c r="M11" i="6"/>
  <c r="N11" i="6"/>
  <c r="K12" i="6"/>
  <c r="L12" i="6"/>
  <c r="M12" i="6"/>
  <c r="N12" i="6"/>
  <c r="K13" i="6"/>
  <c r="L13" i="6"/>
  <c r="M13" i="6"/>
  <c r="N13" i="6"/>
  <c r="K14" i="6"/>
  <c r="L14" i="6"/>
  <c r="M14" i="6"/>
  <c r="N14" i="6"/>
  <c r="K15" i="6"/>
  <c r="L15" i="6"/>
  <c r="M15" i="6"/>
  <c r="N15" i="6"/>
  <c r="K16" i="6"/>
  <c r="L16" i="6"/>
  <c r="M16" i="6"/>
  <c r="N16" i="6"/>
  <c r="K17" i="6"/>
  <c r="L17" i="6"/>
  <c r="M17" i="6"/>
  <c r="N17" i="6"/>
  <c r="K18" i="6"/>
  <c r="L18" i="6"/>
  <c r="M18" i="6"/>
  <c r="N18" i="6"/>
  <c r="K19" i="6"/>
  <c r="L19" i="6"/>
  <c r="M19" i="6"/>
  <c r="N19" i="6"/>
  <c r="K20" i="6"/>
  <c r="L20" i="6"/>
  <c r="M20" i="6"/>
  <c r="N20" i="6"/>
  <c r="K21" i="6"/>
  <c r="L21" i="6"/>
  <c r="M21" i="6"/>
  <c r="N21" i="6"/>
  <c r="K22" i="6"/>
  <c r="L22" i="6"/>
  <c r="M22" i="6"/>
  <c r="N22" i="6"/>
  <c r="K23" i="6"/>
  <c r="L23" i="6"/>
  <c r="M23" i="6"/>
  <c r="N23" i="6"/>
  <c r="K24" i="6"/>
  <c r="L24" i="6"/>
  <c r="M24" i="6"/>
  <c r="N24" i="6"/>
  <c r="K25" i="6"/>
  <c r="L25" i="6"/>
  <c r="M25" i="6"/>
  <c r="N25" i="6"/>
  <c r="K26" i="6"/>
  <c r="L26" i="6"/>
  <c r="M26" i="6"/>
  <c r="N26" i="6"/>
  <c r="K27" i="6"/>
  <c r="L27" i="6"/>
  <c r="M27" i="6"/>
  <c r="N27" i="6"/>
  <c r="K28" i="6"/>
  <c r="L28" i="6"/>
  <c r="M28" i="6"/>
  <c r="N28" i="6"/>
  <c r="K29" i="6"/>
  <c r="L29" i="6"/>
  <c r="M29" i="6"/>
  <c r="N29" i="6"/>
  <c r="K30" i="6"/>
  <c r="L30" i="6"/>
  <c r="M30" i="6"/>
  <c r="N30" i="6"/>
  <c r="K31" i="6"/>
  <c r="L31" i="6"/>
  <c r="M31" i="6"/>
  <c r="N31" i="6"/>
  <c r="K32" i="6"/>
  <c r="L32" i="6"/>
  <c r="M32" i="6"/>
  <c r="N32" i="6"/>
  <c r="K33" i="6"/>
  <c r="L33" i="6"/>
  <c r="M33" i="6"/>
  <c r="N33" i="6"/>
  <c r="K34" i="6"/>
  <c r="L34" i="6"/>
  <c r="M34" i="6"/>
  <c r="N34" i="6"/>
  <c r="K35" i="6"/>
  <c r="L35" i="6"/>
  <c r="M35" i="6"/>
  <c r="N35" i="6"/>
  <c r="K36" i="6"/>
  <c r="L36" i="6"/>
  <c r="M36" i="6"/>
  <c r="N36" i="6"/>
  <c r="K37" i="6"/>
  <c r="L37" i="6"/>
  <c r="M37" i="6"/>
  <c r="N37" i="6"/>
  <c r="K38" i="6"/>
  <c r="L38" i="6"/>
  <c r="M38" i="6"/>
  <c r="N38" i="6"/>
  <c r="K39" i="6"/>
  <c r="L39" i="6"/>
  <c r="M39" i="6"/>
  <c r="N39" i="6"/>
  <c r="K40" i="6"/>
  <c r="L40" i="6"/>
  <c r="M40" i="6"/>
  <c r="N40" i="6"/>
  <c r="K41" i="6"/>
  <c r="L41" i="6"/>
  <c r="M41" i="6"/>
  <c r="N41" i="6"/>
  <c r="K42" i="6"/>
  <c r="L42" i="6"/>
  <c r="M42" i="6"/>
  <c r="N42" i="6"/>
  <c r="K43" i="6"/>
  <c r="L43" i="6"/>
  <c r="M43" i="6"/>
  <c r="N43" i="6"/>
  <c r="K44" i="6"/>
  <c r="L44" i="6"/>
  <c r="M44" i="6"/>
  <c r="N44" i="6"/>
  <c r="K45" i="6"/>
  <c r="L45" i="6"/>
  <c r="M45" i="6"/>
  <c r="N45" i="6"/>
  <c r="K46" i="6"/>
  <c r="L46" i="6"/>
  <c r="M46" i="6"/>
  <c r="N46" i="6"/>
  <c r="K47" i="6"/>
  <c r="L47" i="6"/>
  <c r="M47" i="6"/>
  <c r="N47" i="6"/>
  <c r="K48" i="6"/>
  <c r="L48" i="6"/>
  <c r="M48" i="6"/>
  <c r="N48" i="6"/>
  <c r="K49" i="6"/>
  <c r="L49" i="6"/>
  <c r="M49" i="6"/>
  <c r="N49" i="6"/>
  <c r="K50" i="6"/>
  <c r="L50" i="6"/>
  <c r="M50" i="6"/>
  <c r="N50" i="6"/>
  <c r="K51" i="6"/>
  <c r="L51" i="6"/>
  <c r="M51" i="6"/>
  <c r="N51" i="6"/>
  <c r="K52" i="6"/>
  <c r="L52" i="6"/>
  <c r="M52" i="6"/>
  <c r="N52" i="6"/>
  <c r="K53" i="6"/>
  <c r="L53" i="6"/>
  <c r="M53" i="6"/>
  <c r="N53" i="6"/>
  <c r="K54" i="6"/>
  <c r="L54" i="6"/>
  <c r="M54" i="6"/>
  <c r="N54" i="6"/>
  <c r="K55" i="6"/>
  <c r="L55" i="6"/>
  <c r="M55" i="6"/>
  <c r="N55" i="6"/>
  <c r="K56" i="6"/>
  <c r="L56" i="6"/>
  <c r="M56" i="6"/>
  <c r="N56" i="6"/>
  <c r="K57" i="6"/>
  <c r="L57" i="6"/>
  <c r="M57" i="6"/>
  <c r="N57" i="6"/>
  <c r="K58" i="6"/>
  <c r="L58" i="6"/>
  <c r="M58" i="6"/>
  <c r="N58" i="6"/>
  <c r="K59" i="6"/>
  <c r="L59" i="6"/>
  <c r="M59" i="6"/>
  <c r="N59" i="6"/>
  <c r="K60" i="6"/>
  <c r="L60" i="6"/>
  <c r="M60" i="6"/>
  <c r="N60" i="6"/>
  <c r="K61" i="6"/>
  <c r="L61" i="6"/>
  <c r="M61" i="6"/>
  <c r="N61" i="6"/>
  <c r="K62" i="6"/>
  <c r="L62" i="6"/>
  <c r="M62" i="6"/>
  <c r="N62" i="6"/>
  <c r="K63" i="6"/>
  <c r="L63" i="6"/>
  <c r="M63" i="6"/>
  <c r="N63" i="6"/>
  <c r="K64" i="6"/>
  <c r="L64" i="6"/>
  <c r="M64" i="6"/>
  <c r="N64" i="6"/>
  <c r="K65" i="6"/>
  <c r="L65" i="6"/>
  <c r="M65" i="6"/>
  <c r="N65" i="6"/>
  <c r="K66" i="6"/>
  <c r="L66" i="6"/>
  <c r="M66" i="6"/>
  <c r="N66" i="6"/>
  <c r="K67" i="6"/>
  <c r="L67" i="6"/>
  <c r="M67" i="6"/>
  <c r="N67" i="6"/>
  <c r="K68" i="6"/>
  <c r="L68" i="6"/>
  <c r="M68" i="6"/>
  <c r="N68" i="6"/>
  <c r="K69" i="6"/>
  <c r="L69" i="6"/>
  <c r="M69" i="6"/>
  <c r="N69" i="6"/>
  <c r="K70" i="6"/>
  <c r="L70" i="6"/>
  <c r="M70" i="6"/>
  <c r="N70" i="6"/>
  <c r="K71" i="6"/>
  <c r="L71" i="6"/>
  <c r="M71" i="6"/>
  <c r="N71" i="6"/>
  <c r="K72" i="6"/>
  <c r="L72" i="6"/>
  <c r="M72" i="6"/>
  <c r="N72" i="6"/>
  <c r="K73" i="6"/>
  <c r="L73" i="6"/>
  <c r="M73" i="6"/>
  <c r="N73" i="6"/>
  <c r="K74" i="6"/>
  <c r="L74" i="6"/>
  <c r="M74" i="6"/>
  <c r="N74" i="6"/>
  <c r="K75" i="6"/>
  <c r="L75" i="6"/>
  <c r="M75" i="6"/>
  <c r="N75" i="6"/>
  <c r="K76" i="6"/>
  <c r="L76" i="6"/>
  <c r="M76" i="6"/>
  <c r="N76" i="6"/>
  <c r="K77" i="6"/>
  <c r="L77" i="6"/>
  <c r="M77" i="6"/>
  <c r="N77" i="6"/>
  <c r="K78" i="6"/>
  <c r="L78" i="6"/>
  <c r="M78" i="6"/>
  <c r="N78" i="6"/>
  <c r="K79" i="6"/>
  <c r="L79" i="6"/>
  <c r="M79" i="6"/>
  <c r="N79" i="6"/>
  <c r="K80" i="6"/>
  <c r="L80" i="6"/>
  <c r="M80" i="6"/>
  <c r="N80" i="6"/>
  <c r="K81" i="6"/>
  <c r="L81" i="6"/>
  <c r="M81" i="6"/>
  <c r="N81" i="6"/>
  <c r="K82" i="6"/>
  <c r="L82" i="6"/>
  <c r="M82" i="6"/>
  <c r="N82" i="6"/>
  <c r="K83" i="6"/>
  <c r="L83" i="6"/>
  <c r="M83" i="6"/>
  <c r="N83" i="6"/>
  <c r="K84" i="6"/>
  <c r="L84" i="6"/>
  <c r="M84" i="6"/>
  <c r="N84" i="6"/>
  <c r="K85" i="6"/>
  <c r="L85" i="6"/>
  <c r="M85" i="6"/>
  <c r="N85" i="6"/>
  <c r="K86" i="6"/>
  <c r="L86" i="6"/>
  <c r="M86" i="6"/>
  <c r="N86" i="6"/>
  <c r="K87" i="6"/>
  <c r="L87" i="6"/>
  <c r="M87" i="6"/>
  <c r="N87" i="6"/>
  <c r="K88" i="6"/>
  <c r="L88" i="6"/>
  <c r="M88" i="6"/>
  <c r="N88" i="6"/>
  <c r="K89" i="6"/>
  <c r="L89" i="6"/>
  <c r="M89" i="6"/>
  <c r="N89" i="6"/>
  <c r="K90" i="6"/>
  <c r="L90" i="6"/>
  <c r="M90" i="6"/>
  <c r="N90" i="6"/>
  <c r="K91" i="6"/>
  <c r="L91" i="6"/>
  <c r="M91" i="6"/>
  <c r="N91" i="6"/>
  <c r="K92" i="6"/>
  <c r="L92" i="6"/>
  <c r="M92" i="6"/>
  <c r="N92" i="6"/>
  <c r="K93" i="6"/>
  <c r="L93" i="6"/>
  <c r="M93" i="6"/>
  <c r="N93" i="6"/>
  <c r="K94" i="6"/>
  <c r="L94" i="6"/>
  <c r="M94" i="6"/>
  <c r="N94" i="6"/>
  <c r="K95" i="6"/>
  <c r="L95" i="6"/>
  <c r="M95" i="6"/>
  <c r="N95" i="6"/>
  <c r="K96" i="6"/>
  <c r="L96" i="6"/>
  <c r="M96" i="6"/>
  <c r="N96" i="6"/>
  <c r="K97" i="6"/>
  <c r="L97" i="6"/>
  <c r="M97" i="6"/>
  <c r="N97" i="6"/>
  <c r="K98" i="6"/>
  <c r="L98" i="6"/>
  <c r="M98" i="6"/>
  <c r="N98" i="6"/>
  <c r="K99" i="6"/>
  <c r="L99" i="6"/>
  <c r="M99" i="6"/>
  <c r="N99" i="6"/>
  <c r="K100" i="6"/>
  <c r="L100" i="6"/>
  <c r="M100" i="6"/>
  <c r="N100" i="6"/>
  <c r="K101" i="6"/>
  <c r="L101" i="6"/>
  <c r="M101" i="6"/>
  <c r="N101" i="6"/>
  <c r="K102" i="6"/>
  <c r="L102" i="6"/>
  <c r="M102" i="6"/>
  <c r="N102" i="6"/>
  <c r="K103" i="6"/>
  <c r="L103" i="6"/>
  <c r="M103" i="6"/>
  <c r="N103" i="6"/>
  <c r="K104" i="6"/>
  <c r="L104" i="6"/>
  <c r="M104" i="6"/>
  <c r="N104" i="6"/>
  <c r="K105" i="6"/>
  <c r="L105" i="6"/>
  <c r="M105" i="6"/>
  <c r="N105" i="6"/>
  <c r="K106" i="6"/>
  <c r="L106" i="6"/>
  <c r="M106" i="6"/>
  <c r="N106" i="6"/>
  <c r="K107" i="6"/>
  <c r="L107" i="6"/>
  <c r="M107" i="6"/>
  <c r="N107" i="6"/>
  <c r="K108" i="6"/>
  <c r="L108" i="6"/>
  <c r="M108" i="6"/>
  <c r="N108" i="6"/>
  <c r="K109" i="6"/>
  <c r="L109" i="6"/>
  <c r="M109" i="6"/>
  <c r="N109" i="6"/>
  <c r="K110" i="6"/>
  <c r="L110" i="6"/>
  <c r="M110" i="6"/>
  <c r="N110" i="6"/>
  <c r="K111" i="6"/>
  <c r="L111" i="6"/>
  <c r="M111" i="6"/>
  <c r="N111" i="6"/>
  <c r="K112" i="6"/>
  <c r="L112" i="6"/>
  <c r="M112" i="6"/>
  <c r="N112" i="6"/>
  <c r="K113" i="6"/>
  <c r="L113" i="6"/>
  <c r="M113" i="6"/>
  <c r="N113" i="6"/>
  <c r="K114" i="6"/>
  <c r="L114" i="6"/>
  <c r="M114" i="6"/>
  <c r="N114" i="6"/>
  <c r="K115" i="6"/>
  <c r="L115" i="6"/>
  <c r="M115" i="6"/>
  <c r="N115" i="6"/>
  <c r="K116" i="6"/>
  <c r="L116" i="6"/>
  <c r="M116" i="6"/>
  <c r="N116" i="6"/>
  <c r="K117" i="6"/>
  <c r="L117" i="6"/>
  <c r="M117" i="6"/>
  <c r="N117" i="6"/>
  <c r="K118" i="6"/>
  <c r="L118" i="6"/>
  <c r="M118" i="6"/>
  <c r="N118" i="6"/>
  <c r="K119" i="6"/>
  <c r="L119" i="6"/>
  <c r="M119" i="6"/>
  <c r="N119" i="6"/>
  <c r="K120" i="6"/>
  <c r="L120" i="6"/>
  <c r="M120" i="6"/>
  <c r="N120" i="6"/>
  <c r="K121" i="6"/>
  <c r="L121" i="6"/>
  <c r="M121" i="6"/>
  <c r="N121" i="6"/>
  <c r="K122" i="6"/>
  <c r="L122" i="6"/>
  <c r="M122" i="6"/>
  <c r="N122" i="6"/>
  <c r="K123" i="6"/>
  <c r="L123" i="6"/>
  <c r="M123" i="6"/>
  <c r="N123" i="6"/>
  <c r="K124" i="6"/>
  <c r="L124" i="6"/>
  <c r="M124" i="6"/>
  <c r="N124" i="6"/>
  <c r="K125" i="6"/>
  <c r="L125" i="6"/>
  <c r="M125" i="6"/>
  <c r="N125" i="6"/>
  <c r="K126" i="6"/>
  <c r="L126" i="6"/>
  <c r="M126" i="6"/>
  <c r="N126" i="6"/>
  <c r="K127" i="6"/>
  <c r="L127" i="6"/>
  <c r="M127" i="6"/>
  <c r="N127" i="6"/>
  <c r="K128" i="6"/>
  <c r="L128" i="6"/>
  <c r="M128" i="6"/>
  <c r="N128" i="6"/>
  <c r="K129" i="6"/>
  <c r="L129" i="6"/>
  <c r="M129" i="6"/>
  <c r="N129" i="6"/>
  <c r="K130" i="6"/>
  <c r="L130" i="6"/>
  <c r="M130" i="6"/>
  <c r="N130" i="6"/>
  <c r="K131" i="6"/>
  <c r="L131" i="6"/>
  <c r="M131" i="6"/>
  <c r="N131" i="6"/>
  <c r="K132" i="6"/>
  <c r="L132" i="6"/>
  <c r="M132" i="6"/>
  <c r="N132" i="6"/>
  <c r="K133" i="6"/>
  <c r="L133" i="6"/>
  <c r="M133" i="6"/>
  <c r="N133" i="6"/>
  <c r="K134" i="6"/>
  <c r="L134" i="6"/>
  <c r="M134" i="6"/>
  <c r="N134" i="6"/>
  <c r="K135" i="6"/>
  <c r="L135" i="6"/>
  <c r="M135" i="6"/>
  <c r="N135" i="6"/>
  <c r="K136" i="6"/>
  <c r="L136" i="6"/>
  <c r="M136" i="6"/>
  <c r="N136" i="6"/>
  <c r="K137" i="6"/>
  <c r="L137" i="6"/>
  <c r="M137" i="6"/>
  <c r="N137" i="6"/>
  <c r="K138" i="6"/>
  <c r="L138" i="6"/>
  <c r="M138" i="6"/>
  <c r="N138" i="6"/>
  <c r="K139" i="6"/>
  <c r="L139" i="6"/>
  <c r="M139" i="6"/>
  <c r="N139" i="6"/>
  <c r="K140" i="6"/>
  <c r="L140" i="6"/>
  <c r="M140" i="6"/>
  <c r="N140" i="6"/>
  <c r="K141" i="6"/>
  <c r="L141" i="6"/>
  <c r="M141" i="6"/>
  <c r="N141" i="6"/>
  <c r="K142" i="6"/>
  <c r="L142" i="6"/>
  <c r="M142" i="6"/>
  <c r="N142" i="6"/>
  <c r="K143" i="6"/>
  <c r="L143" i="6"/>
  <c r="M143" i="6"/>
  <c r="N143" i="6"/>
  <c r="K144" i="6"/>
  <c r="L144" i="6"/>
  <c r="M144" i="6"/>
  <c r="N144" i="6"/>
  <c r="K145" i="6"/>
  <c r="L145" i="6"/>
  <c r="M145" i="6"/>
  <c r="N145" i="6"/>
  <c r="K146" i="6"/>
  <c r="L146" i="6"/>
  <c r="M146" i="6"/>
  <c r="N146" i="6"/>
  <c r="K147" i="6"/>
  <c r="L147" i="6"/>
  <c r="M147" i="6"/>
  <c r="N147" i="6"/>
  <c r="K148" i="6"/>
  <c r="L148" i="6"/>
  <c r="M148" i="6"/>
  <c r="N148" i="6"/>
  <c r="K149" i="6"/>
  <c r="L149" i="6"/>
  <c r="M149" i="6"/>
  <c r="N149" i="6"/>
  <c r="K150" i="6"/>
  <c r="L150" i="6"/>
  <c r="M150" i="6"/>
  <c r="N150" i="6"/>
  <c r="K151" i="6"/>
  <c r="L151" i="6"/>
  <c r="M151" i="6"/>
  <c r="N151" i="6"/>
  <c r="K152" i="6"/>
  <c r="L152" i="6"/>
  <c r="M152" i="6"/>
  <c r="N152" i="6"/>
  <c r="K153" i="6"/>
  <c r="L153" i="6"/>
  <c r="M153" i="6"/>
  <c r="N153" i="6"/>
  <c r="K154" i="6"/>
  <c r="L154" i="6"/>
  <c r="M154" i="6"/>
  <c r="N154" i="6"/>
  <c r="K155" i="6"/>
  <c r="L155" i="6"/>
  <c r="M155" i="6"/>
  <c r="N155" i="6"/>
  <c r="K156" i="6"/>
  <c r="L156" i="6"/>
  <c r="M156" i="6"/>
  <c r="N156" i="6"/>
  <c r="K157" i="6"/>
  <c r="L157" i="6"/>
  <c r="M157" i="6"/>
  <c r="N157" i="6"/>
  <c r="K158" i="6"/>
  <c r="L158" i="6"/>
  <c r="M158" i="6"/>
  <c r="N158" i="6"/>
  <c r="K159" i="6"/>
  <c r="L159" i="6"/>
  <c r="M159" i="6"/>
  <c r="N159" i="6"/>
  <c r="K160" i="6"/>
  <c r="L160" i="6"/>
  <c r="M160" i="6"/>
  <c r="N160" i="6"/>
  <c r="K161" i="6"/>
  <c r="L161" i="6"/>
  <c r="M161" i="6"/>
  <c r="N161" i="6"/>
  <c r="K162" i="6"/>
  <c r="L162" i="6"/>
  <c r="M162" i="6"/>
  <c r="N162" i="6"/>
  <c r="K163" i="6"/>
  <c r="L163" i="6"/>
  <c r="M163" i="6"/>
  <c r="N163" i="6"/>
  <c r="K164" i="6"/>
  <c r="L164" i="6"/>
  <c r="M164" i="6"/>
  <c r="N164" i="6"/>
  <c r="K165" i="6"/>
  <c r="L165" i="6"/>
  <c r="M165" i="6"/>
  <c r="N165" i="6"/>
  <c r="K166" i="6"/>
  <c r="L166" i="6"/>
  <c r="M166" i="6"/>
  <c r="N166" i="6"/>
  <c r="K167" i="6"/>
  <c r="L167" i="6"/>
  <c r="M167" i="6"/>
  <c r="N167" i="6"/>
  <c r="K168" i="6"/>
  <c r="L168" i="6"/>
  <c r="M168" i="6"/>
  <c r="N168" i="6"/>
  <c r="K169" i="6"/>
  <c r="L169" i="6"/>
  <c r="M169" i="6"/>
  <c r="N169" i="6"/>
  <c r="K170" i="6"/>
  <c r="L170" i="6"/>
  <c r="M170" i="6"/>
  <c r="N170" i="6"/>
  <c r="K171" i="6"/>
  <c r="L171" i="6"/>
  <c r="M171" i="6"/>
  <c r="N171" i="6"/>
  <c r="K172" i="6"/>
  <c r="L172" i="6"/>
  <c r="M172" i="6"/>
  <c r="N172" i="6"/>
  <c r="K173" i="6"/>
  <c r="L173" i="6"/>
  <c r="M173" i="6"/>
  <c r="N173" i="6"/>
  <c r="K174" i="6"/>
  <c r="L174" i="6"/>
  <c r="M174" i="6"/>
  <c r="N174" i="6"/>
  <c r="K175" i="6"/>
  <c r="L175" i="6"/>
  <c r="M175" i="6"/>
  <c r="N175" i="6"/>
  <c r="K176" i="6"/>
  <c r="L176" i="6"/>
  <c r="M176" i="6"/>
  <c r="N176" i="6"/>
  <c r="K177" i="6"/>
  <c r="L177" i="6"/>
  <c r="M177" i="6"/>
  <c r="N177" i="6"/>
  <c r="K178" i="6"/>
  <c r="L178" i="6"/>
  <c r="M178" i="6"/>
  <c r="N178" i="6"/>
  <c r="K179" i="6"/>
  <c r="L179" i="6"/>
  <c r="M179" i="6"/>
  <c r="N179" i="6"/>
  <c r="K180" i="6"/>
  <c r="L180" i="6"/>
  <c r="M180" i="6"/>
  <c r="N180" i="6"/>
  <c r="K181" i="6"/>
  <c r="L181" i="6"/>
  <c r="M181" i="6"/>
  <c r="N181" i="6"/>
  <c r="K182" i="6"/>
  <c r="L182" i="6"/>
  <c r="M182" i="6"/>
  <c r="N182" i="6"/>
  <c r="K183" i="6"/>
  <c r="L183" i="6"/>
  <c r="M183" i="6"/>
  <c r="N183" i="6"/>
  <c r="K184" i="6"/>
  <c r="L184" i="6"/>
  <c r="M184" i="6"/>
  <c r="N184" i="6"/>
  <c r="K185" i="6"/>
  <c r="L185" i="6"/>
  <c r="M185" i="6"/>
  <c r="N185" i="6"/>
  <c r="K186" i="6"/>
  <c r="L186" i="6"/>
  <c r="M186" i="6"/>
  <c r="N186" i="6"/>
  <c r="K187" i="6"/>
  <c r="L187" i="6"/>
  <c r="M187" i="6"/>
  <c r="N187" i="6"/>
  <c r="K188" i="6"/>
  <c r="L188" i="6"/>
  <c r="M188" i="6"/>
  <c r="N188" i="6"/>
  <c r="K189" i="6"/>
  <c r="L189" i="6"/>
  <c r="M189" i="6"/>
  <c r="N189" i="6"/>
  <c r="K190" i="6"/>
  <c r="L190" i="6"/>
  <c r="M190" i="6"/>
  <c r="N190" i="6"/>
  <c r="K191" i="6"/>
  <c r="L191" i="6"/>
  <c r="M191" i="6"/>
  <c r="N191" i="6"/>
  <c r="K192" i="6"/>
  <c r="L192" i="6"/>
  <c r="M192" i="6"/>
  <c r="N192" i="6"/>
  <c r="K193" i="6"/>
  <c r="L193" i="6"/>
  <c r="M193" i="6"/>
  <c r="N193" i="6"/>
  <c r="K194" i="6"/>
  <c r="L194" i="6"/>
  <c r="M194" i="6"/>
  <c r="N194" i="6"/>
  <c r="K195" i="6"/>
  <c r="L195" i="6"/>
  <c r="M195" i="6"/>
  <c r="N195" i="6"/>
  <c r="K196" i="6"/>
  <c r="L196" i="6"/>
  <c r="M196" i="6"/>
  <c r="N196" i="6"/>
  <c r="K197" i="6"/>
  <c r="L197" i="6"/>
  <c r="M197" i="6"/>
  <c r="N197" i="6"/>
  <c r="K198" i="6"/>
  <c r="L198" i="6"/>
  <c r="M198" i="6"/>
  <c r="N198" i="6"/>
  <c r="K199" i="6"/>
  <c r="L199" i="6"/>
  <c r="M199" i="6"/>
  <c r="N199" i="6"/>
  <c r="K200" i="6"/>
  <c r="L200" i="6"/>
  <c r="M200" i="6"/>
  <c r="N200" i="6"/>
  <c r="K201" i="6"/>
  <c r="L201" i="6"/>
  <c r="M201" i="6"/>
  <c r="N201" i="6"/>
  <c r="K202" i="6"/>
  <c r="L202" i="6"/>
  <c r="M202" i="6"/>
  <c r="N202" i="6"/>
  <c r="K203" i="6"/>
  <c r="L203" i="6"/>
  <c r="M203" i="6"/>
  <c r="N203" i="6"/>
  <c r="K204" i="6"/>
  <c r="L204" i="6"/>
  <c r="M204" i="6"/>
  <c r="N204" i="6"/>
  <c r="K205" i="6"/>
  <c r="L205" i="6"/>
  <c r="M205" i="6"/>
  <c r="N205" i="6"/>
  <c r="K206" i="6"/>
  <c r="L206" i="6"/>
  <c r="M206" i="6"/>
  <c r="N206" i="6"/>
  <c r="K207" i="6"/>
  <c r="L207" i="6"/>
  <c r="M207" i="6"/>
  <c r="N207" i="6"/>
  <c r="K208" i="6"/>
  <c r="L208" i="6"/>
  <c r="M208" i="6"/>
  <c r="N208" i="6"/>
  <c r="K209" i="6"/>
  <c r="L209" i="6"/>
  <c r="M209" i="6"/>
  <c r="N209" i="6"/>
  <c r="K210" i="6"/>
  <c r="L210" i="6"/>
  <c r="M210" i="6"/>
  <c r="N210" i="6"/>
  <c r="K211" i="6"/>
  <c r="L211" i="6"/>
  <c r="M211" i="6"/>
  <c r="N211" i="6"/>
  <c r="K212" i="6"/>
  <c r="L212" i="6"/>
  <c r="M212" i="6"/>
  <c r="N212" i="6"/>
  <c r="K213" i="6"/>
  <c r="L213" i="6"/>
  <c r="M213" i="6"/>
  <c r="N213" i="6"/>
  <c r="K214" i="6"/>
  <c r="L214" i="6"/>
  <c r="M214" i="6"/>
  <c r="N214" i="6"/>
  <c r="K215" i="6"/>
  <c r="L215" i="6"/>
  <c r="M215" i="6"/>
  <c r="N215" i="6"/>
  <c r="K216" i="6"/>
  <c r="L216" i="6"/>
  <c r="M216" i="6"/>
  <c r="N216" i="6"/>
  <c r="K217" i="6"/>
  <c r="L217" i="6"/>
  <c r="M217" i="6"/>
  <c r="N217" i="6"/>
  <c r="K218" i="6"/>
  <c r="L218" i="6"/>
  <c r="M218" i="6"/>
  <c r="N218" i="6"/>
  <c r="K219" i="6"/>
  <c r="L219" i="6"/>
  <c r="M219" i="6"/>
  <c r="N219" i="6"/>
  <c r="K220" i="6"/>
  <c r="L220" i="6"/>
  <c r="M220" i="6"/>
  <c r="N220" i="6"/>
  <c r="K221" i="6"/>
  <c r="L221" i="6"/>
  <c r="M221" i="6"/>
  <c r="N221" i="6"/>
  <c r="K222" i="6"/>
  <c r="L222" i="6"/>
  <c r="M222" i="6"/>
  <c r="N222" i="6"/>
  <c r="K223" i="6"/>
  <c r="L223" i="6"/>
  <c r="M223" i="6"/>
  <c r="N223" i="6"/>
  <c r="K224" i="6"/>
  <c r="L224" i="6"/>
  <c r="M224" i="6"/>
  <c r="N224" i="6"/>
  <c r="K225" i="6"/>
  <c r="L225" i="6"/>
  <c r="M225" i="6"/>
  <c r="N225" i="6"/>
  <c r="K226" i="6"/>
  <c r="L226" i="6"/>
  <c r="M226" i="6"/>
  <c r="N226" i="6"/>
  <c r="K227" i="6"/>
  <c r="L227" i="6"/>
  <c r="M227" i="6"/>
  <c r="N227" i="6"/>
  <c r="K228" i="6"/>
  <c r="L228" i="6"/>
  <c r="M228" i="6"/>
  <c r="N228" i="6"/>
  <c r="K229" i="6"/>
  <c r="L229" i="6"/>
  <c r="M229" i="6"/>
  <c r="N229" i="6"/>
  <c r="K230" i="6"/>
  <c r="L230" i="6"/>
  <c r="M230" i="6"/>
  <c r="N230" i="6"/>
  <c r="K231" i="6"/>
  <c r="L231" i="6"/>
  <c r="M231" i="6"/>
  <c r="N231" i="6"/>
  <c r="K232" i="6"/>
  <c r="L232" i="6"/>
  <c r="M232" i="6"/>
  <c r="N232" i="6"/>
  <c r="K233" i="6"/>
  <c r="L233" i="6"/>
  <c r="M233" i="6"/>
  <c r="N233" i="6"/>
  <c r="K234" i="6"/>
  <c r="L234" i="6"/>
  <c r="M234" i="6"/>
  <c r="N234" i="6"/>
  <c r="K235" i="6"/>
  <c r="L235" i="6"/>
  <c r="M235" i="6"/>
  <c r="N235" i="6"/>
  <c r="K236" i="6"/>
  <c r="L236" i="6"/>
  <c r="M236" i="6"/>
  <c r="N236" i="6"/>
  <c r="K237" i="6"/>
  <c r="L237" i="6"/>
  <c r="M237" i="6"/>
  <c r="N237" i="6"/>
  <c r="K238" i="6"/>
  <c r="L238" i="6"/>
  <c r="M238" i="6"/>
  <c r="N238" i="6"/>
  <c r="K239" i="6"/>
  <c r="L239" i="6"/>
  <c r="M239" i="6"/>
  <c r="N239" i="6"/>
  <c r="K240" i="6"/>
  <c r="L240" i="6"/>
  <c r="M240" i="6"/>
  <c r="N240" i="6"/>
  <c r="K241" i="6"/>
  <c r="L241" i="6"/>
  <c r="M241" i="6"/>
  <c r="N241" i="6"/>
  <c r="K242" i="6"/>
  <c r="L242" i="6"/>
  <c r="M242" i="6"/>
  <c r="N242" i="6"/>
  <c r="K243" i="6"/>
  <c r="L243" i="6"/>
  <c r="M243" i="6"/>
  <c r="N243" i="6"/>
  <c r="K244" i="6"/>
  <c r="L244" i="6"/>
  <c r="M244" i="6"/>
  <c r="N244" i="6"/>
  <c r="K245" i="6"/>
  <c r="L245" i="6"/>
  <c r="M245" i="6"/>
  <c r="N245" i="6"/>
  <c r="K246" i="6"/>
  <c r="L246" i="6"/>
  <c r="M246" i="6"/>
  <c r="N246" i="6"/>
  <c r="K247" i="6"/>
  <c r="L247" i="6"/>
  <c r="M247" i="6"/>
  <c r="N247" i="6"/>
  <c r="K248" i="6"/>
  <c r="L248" i="6"/>
  <c r="M248" i="6"/>
  <c r="N248" i="6"/>
  <c r="K249" i="6"/>
  <c r="L249" i="6"/>
  <c r="M249" i="6"/>
  <c r="N249" i="6"/>
  <c r="K250" i="6"/>
  <c r="L250" i="6"/>
  <c r="M250" i="6"/>
  <c r="N250" i="6"/>
  <c r="K251" i="6"/>
  <c r="L251" i="6"/>
  <c r="M251" i="6"/>
  <c r="N251" i="6"/>
  <c r="K252" i="6"/>
  <c r="L252" i="6"/>
  <c r="M252" i="6"/>
  <c r="N252" i="6"/>
  <c r="K253" i="6"/>
  <c r="L253" i="6"/>
  <c r="M253" i="6"/>
  <c r="N253" i="6"/>
  <c r="K254" i="6"/>
  <c r="L254" i="6"/>
  <c r="M254" i="6"/>
  <c r="N254" i="6"/>
  <c r="K255" i="6"/>
  <c r="L255" i="6"/>
  <c r="M255" i="6"/>
  <c r="N255" i="6"/>
  <c r="K256" i="6"/>
  <c r="L256" i="6"/>
  <c r="M256" i="6"/>
  <c r="N256" i="6"/>
  <c r="K257" i="6"/>
  <c r="L257" i="6"/>
  <c r="M257" i="6"/>
  <c r="N257" i="6"/>
  <c r="K258" i="6"/>
  <c r="L258" i="6"/>
  <c r="M258" i="6"/>
  <c r="N258" i="6"/>
  <c r="K259" i="6"/>
  <c r="L259" i="6"/>
  <c r="M259" i="6"/>
  <c r="N259" i="6"/>
  <c r="K260" i="6"/>
  <c r="L260" i="6"/>
  <c r="M260" i="6"/>
  <c r="N260" i="6"/>
  <c r="K261" i="6"/>
  <c r="L261" i="6"/>
  <c r="M261" i="6"/>
  <c r="N261" i="6"/>
  <c r="K262" i="6"/>
  <c r="L262" i="6"/>
  <c r="M262" i="6"/>
  <c r="N262" i="6"/>
  <c r="K263" i="6"/>
  <c r="L263" i="6"/>
  <c r="M263" i="6"/>
  <c r="N263" i="6"/>
  <c r="K264" i="6"/>
  <c r="L264" i="6"/>
  <c r="M264" i="6"/>
  <c r="N264" i="6"/>
  <c r="K265" i="6"/>
  <c r="L265" i="6"/>
  <c r="M265" i="6"/>
  <c r="N265" i="6"/>
  <c r="K266" i="6"/>
  <c r="L266" i="6"/>
  <c r="M266" i="6"/>
  <c r="N266" i="6"/>
  <c r="K267" i="6"/>
  <c r="L267" i="6"/>
  <c r="M267" i="6"/>
  <c r="N267" i="6"/>
  <c r="K268" i="6"/>
  <c r="L268" i="6"/>
  <c r="M268" i="6"/>
  <c r="N268" i="6"/>
  <c r="K269" i="6"/>
  <c r="L269" i="6"/>
  <c r="M269" i="6"/>
  <c r="N269" i="6"/>
  <c r="K270" i="6"/>
  <c r="L270" i="6"/>
  <c r="M270" i="6"/>
  <c r="N270" i="6"/>
  <c r="K271" i="6"/>
  <c r="L271" i="6"/>
  <c r="M271" i="6"/>
  <c r="N271" i="6"/>
  <c r="K272" i="6"/>
  <c r="L272" i="6"/>
  <c r="M272" i="6"/>
  <c r="N272" i="6"/>
  <c r="K273" i="6"/>
  <c r="L273" i="6"/>
  <c r="M273" i="6"/>
  <c r="N273" i="6"/>
  <c r="K274" i="6"/>
  <c r="L274" i="6"/>
  <c r="M274" i="6"/>
  <c r="N274" i="6"/>
  <c r="K275" i="6"/>
  <c r="L275" i="6"/>
  <c r="M275" i="6"/>
  <c r="N275" i="6"/>
  <c r="K276" i="6"/>
  <c r="L276" i="6"/>
  <c r="M276" i="6"/>
  <c r="N276" i="6"/>
  <c r="K277" i="6"/>
  <c r="L277" i="6"/>
  <c r="M277" i="6"/>
  <c r="N277" i="6"/>
  <c r="K278" i="6"/>
  <c r="L278" i="6"/>
  <c r="M278" i="6"/>
  <c r="N278" i="6"/>
  <c r="K279" i="6"/>
  <c r="L279" i="6"/>
  <c r="M279" i="6"/>
  <c r="N279" i="6"/>
  <c r="K280" i="6"/>
  <c r="L280" i="6"/>
  <c r="M280" i="6"/>
  <c r="N280" i="6"/>
  <c r="K281" i="6"/>
  <c r="L281" i="6"/>
  <c r="M281" i="6"/>
  <c r="N281" i="6"/>
  <c r="K282" i="6"/>
  <c r="L282" i="6"/>
  <c r="M282" i="6"/>
  <c r="N282" i="6"/>
  <c r="K283" i="6"/>
  <c r="L283" i="6"/>
  <c r="M283" i="6"/>
  <c r="N283" i="6"/>
  <c r="K284" i="6"/>
  <c r="L284" i="6"/>
  <c r="M284" i="6"/>
  <c r="N284" i="6"/>
  <c r="K285" i="6"/>
  <c r="L285" i="6"/>
  <c r="M285" i="6"/>
  <c r="N285" i="6"/>
  <c r="K286" i="6"/>
  <c r="L286" i="6"/>
  <c r="M286" i="6"/>
  <c r="N286" i="6"/>
  <c r="K287" i="6"/>
  <c r="L287" i="6"/>
  <c r="M287" i="6"/>
  <c r="N287" i="6"/>
  <c r="K288" i="6"/>
  <c r="L288" i="6"/>
  <c r="M288" i="6"/>
  <c r="N288" i="6"/>
  <c r="K289" i="6"/>
  <c r="L289" i="6"/>
  <c r="M289" i="6"/>
  <c r="N289" i="6"/>
  <c r="K290" i="6"/>
  <c r="L290" i="6"/>
  <c r="M290" i="6"/>
  <c r="N290" i="6"/>
  <c r="K291" i="6"/>
  <c r="L291" i="6"/>
  <c r="M291" i="6"/>
  <c r="N291" i="6"/>
  <c r="K292" i="6"/>
  <c r="L292" i="6"/>
  <c r="M292" i="6"/>
  <c r="N292" i="6"/>
  <c r="K293" i="6"/>
  <c r="L293" i="6"/>
  <c r="M293" i="6"/>
  <c r="N293" i="6"/>
  <c r="K294" i="6"/>
  <c r="L294" i="6"/>
  <c r="M294" i="6"/>
  <c r="N294" i="6"/>
  <c r="K295" i="6"/>
  <c r="L295" i="6"/>
  <c r="M295" i="6"/>
  <c r="N295" i="6"/>
  <c r="K296" i="6"/>
  <c r="L296" i="6"/>
  <c r="M296" i="6"/>
  <c r="N296" i="6"/>
  <c r="K297" i="6"/>
  <c r="L297" i="6"/>
  <c r="M297" i="6"/>
  <c r="N297" i="6"/>
  <c r="K298" i="6"/>
  <c r="L298" i="6"/>
  <c r="M298" i="6"/>
  <c r="N298" i="6"/>
  <c r="K299" i="6"/>
  <c r="L299" i="6"/>
  <c r="M299" i="6"/>
  <c r="N299" i="6"/>
  <c r="K300" i="6"/>
  <c r="L300" i="6"/>
  <c r="M300" i="6"/>
  <c r="N300" i="6"/>
  <c r="K301" i="6"/>
  <c r="L301" i="6"/>
  <c r="M301" i="6"/>
  <c r="N301" i="6"/>
  <c r="K302" i="6"/>
  <c r="L302" i="6"/>
  <c r="M302" i="6"/>
  <c r="N302" i="6"/>
  <c r="K303" i="6"/>
  <c r="L303" i="6"/>
  <c r="M303" i="6"/>
  <c r="N303" i="6"/>
  <c r="K304" i="6"/>
  <c r="L304" i="6"/>
  <c r="M304" i="6"/>
  <c r="N304" i="6"/>
  <c r="K305" i="6"/>
  <c r="L305" i="6"/>
  <c r="M305" i="6"/>
  <c r="N305" i="6"/>
  <c r="K306" i="6"/>
  <c r="L306" i="6"/>
  <c r="M306" i="6"/>
  <c r="N306" i="6"/>
  <c r="K307" i="6"/>
  <c r="L307" i="6"/>
  <c r="M307" i="6"/>
  <c r="N307" i="6"/>
  <c r="K308" i="6"/>
  <c r="L308" i="6"/>
  <c r="M308" i="6"/>
  <c r="N308" i="6"/>
  <c r="K309" i="6"/>
  <c r="L309" i="6"/>
  <c r="M309" i="6"/>
  <c r="N309" i="6"/>
  <c r="K310" i="6"/>
  <c r="L310" i="6"/>
  <c r="M310" i="6"/>
  <c r="N310" i="6"/>
  <c r="K311" i="6"/>
  <c r="L311" i="6"/>
  <c r="M311" i="6"/>
  <c r="N311" i="6"/>
  <c r="K312" i="6"/>
  <c r="L312" i="6"/>
  <c r="M312" i="6"/>
  <c r="N312" i="6"/>
  <c r="K313" i="6"/>
  <c r="L313" i="6"/>
  <c r="M313" i="6"/>
  <c r="N313" i="6"/>
  <c r="K314" i="6"/>
  <c r="L314" i="6"/>
  <c r="M314" i="6"/>
  <c r="N314" i="6"/>
  <c r="K315" i="6"/>
  <c r="L315" i="6"/>
  <c r="M315" i="6"/>
  <c r="N315" i="6"/>
  <c r="K316" i="6"/>
  <c r="L316" i="6"/>
  <c r="M316" i="6"/>
  <c r="N316" i="6"/>
  <c r="K317" i="6"/>
  <c r="L317" i="6"/>
  <c r="M317" i="6"/>
  <c r="N317" i="6"/>
  <c r="K318" i="6"/>
  <c r="L318" i="6"/>
  <c r="M318" i="6"/>
  <c r="N318" i="6"/>
  <c r="K319" i="6"/>
  <c r="L319" i="6"/>
  <c r="M319" i="6"/>
  <c r="N319" i="6"/>
  <c r="K320" i="6"/>
  <c r="L320" i="6"/>
  <c r="M320" i="6"/>
  <c r="N320" i="6"/>
  <c r="K321" i="6"/>
  <c r="L321" i="6"/>
  <c r="M321" i="6"/>
  <c r="N321" i="6"/>
  <c r="K322" i="6"/>
  <c r="L322" i="6"/>
  <c r="M322" i="6"/>
  <c r="N322" i="6"/>
  <c r="K323" i="6"/>
  <c r="L323" i="6"/>
  <c r="M323" i="6"/>
  <c r="N323" i="6"/>
  <c r="K324" i="6"/>
  <c r="L324" i="6"/>
  <c r="M324" i="6"/>
  <c r="N324" i="6"/>
  <c r="K325" i="6"/>
  <c r="L325" i="6"/>
  <c r="M325" i="6"/>
  <c r="N325" i="6"/>
  <c r="K326" i="6"/>
  <c r="L326" i="6"/>
  <c r="M326" i="6"/>
  <c r="N326" i="6"/>
  <c r="K327" i="6"/>
  <c r="L327" i="6"/>
  <c r="M327" i="6"/>
  <c r="N327" i="6"/>
  <c r="K328" i="6"/>
  <c r="L328" i="6"/>
  <c r="M328" i="6"/>
  <c r="N328" i="6"/>
  <c r="K329" i="6"/>
  <c r="L329" i="6"/>
  <c r="M329" i="6"/>
  <c r="N329" i="6"/>
  <c r="K330" i="6"/>
  <c r="L330" i="6"/>
  <c r="M330" i="6"/>
  <c r="N330" i="6"/>
  <c r="K331" i="6"/>
  <c r="L331" i="6"/>
  <c r="M331" i="6"/>
  <c r="N331" i="6"/>
  <c r="K332" i="6"/>
  <c r="L332" i="6"/>
  <c r="M332" i="6"/>
  <c r="N332" i="6"/>
  <c r="K333" i="6"/>
  <c r="L333" i="6"/>
  <c r="M333" i="6"/>
  <c r="N333" i="6"/>
  <c r="K334" i="6"/>
  <c r="L334" i="6"/>
  <c r="M334" i="6"/>
  <c r="N334" i="6"/>
  <c r="K335" i="6"/>
  <c r="L335" i="6"/>
  <c r="M335" i="6"/>
  <c r="N335" i="6"/>
  <c r="K336" i="6"/>
  <c r="L336" i="6"/>
  <c r="M336" i="6"/>
  <c r="N336" i="6"/>
  <c r="K337" i="6"/>
  <c r="L337" i="6"/>
  <c r="M337" i="6"/>
  <c r="N337" i="6"/>
  <c r="K338" i="6"/>
  <c r="L338" i="6"/>
  <c r="M338" i="6"/>
  <c r="N338" i="6"/>
  <c r="K339" i="6"/>
  <c r="L339" i="6"/>
  <c r="M339" i="6"/>
  <c r="N339" i="6"/>
  <c r="K340" i="6"/>
  <c r="L340" i="6"/>
  <c r="M340" i="6"/>
  <c r="N340" i="6"/>
  <c r="K341" i="6"/>
  <c r="L341" i="6"/>
  <c r="M341" i="6"/>
  <c r="N341" i="6"/>
  <c r="K342" i="6"/>
  <c r="L342" i="6"/>
  <c r="M342" i="6"/>
  <c r="N342" i="6"/>
  <c r="K343" i="6"/>
  <c r="L343" i="6"/>
  <c r="M343" i="6"/>
  <c r="N343" i="6"/>
  <c r="K344" i="6"/>
  <c r="L344" i="6"/>
  <c r="M344" i="6"/>
  <c r="N344" i="6"/>
  <c r="K345" i="6"/>
  <c r="L345" i="6"/>
  <c r="M345" i="6"/>
  <c r="N345" i="6"/>
  <c r="K346" i="6"/>
  <c r="L346" i="6"/>
  <c r="M346" i="6"/>
  <c r="N346" i="6"/>
  <c r="K347" i="6"/>
  <c r="L347" i="6"/>
  <c r="M347" i="6"/>
  <c r="N347" i="6"/>
  <c r="K348" i="6"/>
  <c r="L348" i="6"/>
  <c r="M348" i="6"/>
  <c r="N348" i="6"/>
  <c r="K349" i="6"/>
  <c r="L349" i="6"/>
  <c r="M349" i="6"/>
  <c r="N349" i="6"/>
  <c r="K350" i="6"/>
  <c r="L350" i="6"/>
  <c r="M350" i="6"/>
  <c r="N350" i="6"/>
  <c r="K351" i="6"/>
  <c r="L351" i="6"/>
  <c r="M351" i="6"/>
  <c r="N351" i="6"/>
  <c r="K352" i="6"/>
  <c r="L352" i="6"/>
  <c r="M352" i="6"/>
  <c r="N352" i="6"/>
  <c r="K353" i="6"/>
  <c r="L353" i="6"/>
  <c r="M353" i="6"/>
  <c r="N353" i="6"/>
  <c r="K354" i="6"/>
  <c r="L354" i="6"/>
  <c r="M354" i="6"/>
  <c r="N354" i="6"/>
  <c r="K355" i="6"/>
  <c r="L355" i="6"/>
  <c r="M355" i="6"/>
  <c r="N355" i="6"/>
  <c r="K356" i="6"/>
  <c r="L356" i="6"/>
  <c r="M356" i="6"/>
  <c r="N356" i="6"/>
  <c r="K357" i="6"/>
  <c r="L357" i="6"/>
  <c r="M357" i="6"/>
  <c r="N357" i="6"/>
  <c r="K358" i="6"/>
  <c r="L358" i="6"/>
  <c r="M358" i="6"/>
  <c r="N358" i="6"/>
  <c r="K359" i="6"/>
  <c r="L359" i="6"/>
  <c r="M359" i="6"/>
  <c r="N359" i="6"/>
  <c r="K360" i="6"/>
  <c r="L360" i="6"/>
  <c r="M360" i="6"/>
  <c r="N360" i="6"/>
  <c r="K361" i="6"/>
  <c r="L361" i="6"/>
  <c r="M361" i="6"/>
  <c r="N361" i="6"/>
  <c r="K362" i="6"/>
  <c r="L362" i="6"/>
  <c r="M362" i="6"/>
  <c r="N362" i="6"/>
  <c r="K363" i="6"/>
  <c r="L363" i="6"/>
  <c r="M363" i="6"/>
  <c r="N363" i="6"/>
  <c r="K364" i="6"/>
  <c r="L364" i="6"/>
  <c r="M364" i="6"/>
  <c r="N364" i="6"/>
  <c r="K365" i="6"/>
  <c r="L365" i="6"/>
  <c r="M365" i="6"/>
  <c r="N365" i="6"/>
  <c r="K366" i="6"/>
  <c r="L366" i="6"/>
  <c r="M366" i="6"/>
  <c r="N366" i="6"/>
  <c r="K367" i="6"/>
  <c r="L367" i="6"/>
  <c r="M367" i="6"/>
  <c r="N367" i="6"/>
  <c r="K368" i="6"/>
  <c r="L368" i="6"/>
  <c r="M368" i="6"/>
  <c r="N368" i="6"/>
  <c r="K369" i="6"/>
  <c r="L369" i="6"/>
  <c r="M369" i="6"/>
  <c r="N369" i="6"/>
  <c r="K370" i="6"/>
  <c r="L370" i="6"/>
  <c r="M370" i="6"/>
  <c r="N370" i="6"/>
  <c r="K371" i="6"/>
  <c r="L371" i="6"/>
  <c r="M371" i="6"/>
  <c r="N371" i="6"/>
  <c r="K372" i="6"/>
  <c r="L372" i="6"/>
  <c r="M372" i="6"/>
  <c r="N372" i="6"/>
  <c r="K373" i="6"/>
  <c r="L373" i="6"/>
  <c r="M373" i="6"/>
  <c r="N373" i="6"/>
  <c r="K374" i="6"/>
  <c r="L374" i="6"/>
  <c r="M374" i="6"/>
  <c r="N374" i="6"/>
  <c r="K375" i="6"/>
  <c r="L375" i="6"/>
  <c r="M375" i="6"/>
  <c r="N375" i="6"/>
  <c r="K376" i="6"/>
  <c r="L376" i="6"/>
  <c r="M376" i="6"/>
  <c r="N376" i="6"/>
  <c r="K377" i="6"/>
  <c r="L377" i="6"/>
  <c r="M377" i="6"/>
  <c r="N377" i="6"/>
  <c r="K378" i="6"/>
  <c r="L378" i="6"/>
  <c r="M378" i="6"/>
  <c r="N378" i="6"/>
  <c r="K379" i="6"/>
  <c r="L379" i="6"/>
  <c r="M379" i="6"/>
  <c r="N379" i="6"/>
  <c r="K380" i="6"/>
  <c r="L380" i="6"/>
  <c r="M380" i="6"/>
  <c r="N380" i="6"/>
  <c r="K381" i="6"/>
  <c r="L381" i="6"/>
  <c r="M381" i="6"/>
  <c r="N381" i="6"/>
  <c r="K382" i="6"/>
  <c r="L382" i="6"/>
  <c r="M382" i="6"/>
  <c r="N382" i="6"/>
  <c r="K383" i="6"/>
  <c r="L383" i="6"/>
  <c r="M383" i="6"/>
  <c r="N383" i="6"/>
  <c r="K384" i="6"/>
  <c r="L384" i="6"/>
  <c r="M384" i="6"/>
  <c r="N384" i="6"/>
  <c r="K385" i="6"/>
  <c r="L385" i="6"/>
  <c r="M385" i="6"/>
  <c r="N385" i="6"/>
  <c r="K386" i="6"/>
  <c r="L386" i="6"/>
  <c r="M386" i="6"/>
  <c r="N386" i="6"/>
  <c r="K387" i="6"/>
  <c r="L387" i="6"/>
  <c r="M387" i="6"/>
  <c r="N387" i="6"/>
  <c r="K388" i="6"/>
  <c r="L388" i="6"/>
  <c r="M388" i="6"/>
  <c r="N388" i="6"/>
  <c r="K389" i="6"/>
  <c r="L389" i="6"/>
  <c r="M389" i="6"/>
  <c r="N389" i="6"/>
  <c r="K390" i="6"/>
  <c r="L390" i="6"/>
  <c r="M390" i="6"/>
  <c r="N390" i="6"/>
  <c r="K391" i="6"/>
  <c r="L391" i="6"/>
  <c r="M391" i="6"/>
  <c r="N391" i="6"/>
  <c r="K392" i="6"/>
  <c r="L392" i="6"/>
  <c r="M392" i="6"/>
  <c r="N392" i="6"/>
  <c r="K393" i="6"/>
  <c r="L393" i="6"/>
  <c r="M393" i="6"/>
  <c r="N393" i="6"/>
  <c r="K394" i="6"/>
  <c r="L394" i="6"/>
  <c r="M394" i="6"/>
  <c r="N394" i="6"/>
  <c r="K395" i="6"/>
  <c r="L395" i="6"/>
  <c r="M395" i="6"/>
  <c r="N395" i="6"/>
  <c r="K396" i="6"/>
  <c r="L396" i="6"/>
  <c r="M396" i="6"/>
  <c r="N396" i="6"/>
  <c r="K397" i="6"/>
  <c r="L397" i="6"/>
  <c r="M397" i="6"/>
  <c r="N397" i="6"/>
  <c r="K398" i="6"/>
  <c r="L398" i="6"/>
  <c r="M398" i="6"/>
  <c r="N398" i="6"/>
  <c r="K399" i="6"/>
  <c r="L399" i="6"/>
  <c r="M399" i="6"/>
  <c r="N399" i="6"/>
  <c r="K400" i="6"/>
  <c r="L400" i="6"/>
  <c r="M400" i="6"/>
  <c r="N400" i="6"/>
  <c r="K401" i="6"/>
  <c r="L401" i="6"/>
  <c r="M401" i="6"/>
  <c r="N401" i="6"/>
  <c r="K402" i="6"/>
  <c r="L402" i="6"/>
  <c r="M402" i="6"/>
  <c r="N402" i="6"/>
  <c r="K403" i="6"/>
  <c r="L403" i="6"/>
  <c r="M403" i="6"/>
  <c r="N403" i="6"/>
  <c r="K404" i="6"/>
  <c r="L404" i="6"/>
  <c r="M404" i="6"/>
  <c r="N404" i="6"/>
  <c r="K405" i="6"/>
  <c r="L405" i="6"/>
  <c r="M405" i="6"/>
  <c r="N405" i="6"/>
  <c r="K406" i="6"/>
  <c r="L406" i="6"/>
  <c r="M406" i="6"/>
  <c r="N406" i="6"/>
  <c r="K407" i="6"/>
  <c r="L407" i="6"/>
  <c r="M407" i="6"/>
  <c r="N407" i="6"/>
  <c r="K408" i="6"/>
  <c r="L408" i="6"/>
  <c r="M408" i="6"/>
  <c r="N408" i="6"/>
  <c r="K409" i="6"/>
  <c r="L409" i="6"/>
  <c r="M409" i="6"/>
  <c r="N409" i="6"/>
  <c r="K410" i="6"/>
  <c r="L410" i="6"/>
  <c r="M410" i="6"/>
  <c r="N410" i="6"/>
  <c r="K411" i="6"/>
  <c r="L411" i="6"/>
  <c r="M411" i="6"/>
  <c r="N411" i="6"/>
  <c r="K412" i="6"/>
  <c r="L412" i="6"/>
  <c r="M412" i="6"/>
  <c r="N412" i="6"/>
  <c r="K413" i="6"/>
  <c r="L413" i="6"/>
  <c r="M413" i="6"/>
  <c r="N413" i="6"/>
  <c r="K414" i="6"/>
  <c r="L414" i="6"/>
  <c r="M414" i="6"/>
  <c r="N414" i="6"/>
  <c r="K415" i="6"/>
  <c r="L415" i="6"/>
  <c r="M415" i="6"/>
  <c r="N415" i="6"/>
  <c r="K416" i="6"/>
  <c r="L416" i="6"/>
  <c r="M416" i="6"/>
  <c r="N416" i="6"/>
  <c r="K417" i="6"/>
  <c r="L417" i="6"/>
  <c r="M417" i="6"/>
  <c r="N417" i="6"/>
  <c r="K418" i="6"/>
  <c r="L418" i="6"/>
  <c r="M418" i="6"/>
  <c r="N418" i="6"/>
  <c r="K419" i="6"/>
  <c r="L419" i="6"/>
  <c r="M419" i="6"/>
  <c r="N419" i="6"/>
  <c r="K420" i="6"/>
  <c r="L420" i="6"/>
  <c r="M420" i="6"/>
  <c r="N420" i="6"/>
  <c r="K421" i="6"/>
  <c r="L421" i="6"/>
  <c r="M421" i="6"/>
  <c r="N421" i="6"/>
  <c r="K422" i="6"/>
  <c r="L422" i="6"/>
  <c r="M422" i="6"/>
  <c r="N422" i="6"/>
  <c r="K423" i="6"/>
  <c r="L423" i="6"/>
  <c r="M423" i="6"/>
  <c r="N423" i="6"/>
  <c r="K424" i="6"/>
  <c r="L424" i="6"/>
  <c r="M424" i="6"/>
  <c r="N424" i="6"/>
  <c r="K425" i="6"/>
  <c r="L425" i="6"/>
  <c r="M425" i="6"/>
  <c r="N425" i="6"/>
  <c r="K426" i="6"/>
  <c r="L426" i="6"/>
  <c r="M426" i="6"/>
  <c r="N426" i="6"/>
  <c r="K427" i="6"/>
  <c r="L427" i="6"/>
  <c r="M427" i="6"/>
  <c r="N427" i="6"/>
  <c r="K428" i="6"/>
  <c r="L428" i="6"/>
  <c r="M428" i="6"/>
  <c r="N428" i="6"/>
  <c r="K429" i="6"/>
  <c r="L429" i="6"/>
  <c r="M429" i="6"/>
  <c r="N429" i="6"/>
  <c r="K430" i="6"/>
  <c r="L430" i="6"/>
  <c r="M430" i="6"/>
  <c r="N430" i="6"/>
  <c r="K431" i="6"/>
  <c r="L431" i="6"/>
  <c r="M431" i="6"/>
  <c r="N431" i="6"/>
  <c r="K432" i="6"/>
  <c r="L432" i="6"/>
  <c r="M432" i="6"/>
  <c r="N432" i="6"/>
  <c r="K433" i="6"/>
  <c r="L433" i="6"/>
  <c r="M433" i="6"/>
  <c r="N433" i="6"/>
  <c r="K434" i="6"/>
  <c r="L434" i="6"/>
  <c r="M434" i="6"/>
  <c r="N434" i="6"/>
  <c r="K435" i="6"/>
  <c r="L435" i="6"/>
  <c r="M435" i="6"/>
  <c r="N435" i="6"/>
  <c r="K436" i="6"/>
  <c r="L436" i="6"/>
  <c r="M436" i="6"/>
  <c r="N436" i="6"/>
  <c r="K437" i="6"/>
  <c r="L437" i="6"/>
  <c r="M437" i="6"/>
  <c r="N437" i="6"/>
  <c r="K438" i="6"/>
  <c r="L438" i="6"/>
  <c r="M438" i="6"/>
  <c r="N438" i="6"/>
  <c r="K439" i="6"/>
  <c r="L439" i="6"/>
  <c r="M439" i="6"/>
  <c r="N439" i="6"/>
  <c r="K440" i="6"/>
  <c r="L440" i="6"/>
  <c r="M440" i="6"/>
  <c r="N440" i="6"/>
  <c r="K441" i="6"/>
  <c r="L441" i="6"/>
  <c r="M441" i="6"/>
  <c r="N441" i="6"/>
  <c r="K442" i="6"/>
  <c r="L442" i="6"/>
  <c r="M442" i="6"/>
  <c r="N442" i="6"/>
  <c r="K443" i="6"/>
  <c r="L443" i="6"/>
  <c r="M443" i="6"/>
  <c r="N443" i="6"/>
  <c r="K444" i="6"/>
  <c r="L444" i="6"/>
  <c r="M444" i="6"/>
  <c r="N444" i="6"/>
  <c r="K445" i="6"/>
  <c r="L445" i="6"/>
  <c r="M445" i="6"/>
  <c r="N445" i="6"/>
  <c r="K446" i="6"/>
  <c r="L446" i="6"/>
  <c r="M446" i="6"/>
  <c r="N446" i="6"/>
  <c r="K447" i="6"/>
  <c r="L447" i="6"/>
  <c r="M447" i="6"/>
  <c r="N447" i="6"/>
  <c r="K448" i="6"/>
  <c r="L448" i="6"/>
  <c r="M448" i="6"/>
  <c r="N448" i="6"/>
  <c r="K449" i="6"/>
  <c r="L449" i="6"/>
  <c r="M449" i="6"/>
  <c r="N449" i="6"/>
  <c r="K450" i="6"/>
  <c r="L450" i="6"/>
  <c r="M450" i="6"/>
  <c r="N450" i="6"/>
  <c r="K451" i="6"/>
  <c r="L451" i="6"/>
  <c r="M451" i="6"/>
  <c r="N451" i="6"/>
  <c r="K452" i="6"/>
  <c r="L452" i="6"/>
  <c r="M452" i="6"/>
  <c r="N452" i="6"/>
  <c r="K453" i="6"/>
  <c r="L453" i="6"/>
  <c r="M453" i="6"/>
  <c r="N453" i="6"/>
  <c r="K454" i="6"/>
  <c r="L454" i="6"/>
  <c r="M454" i="6"/>
  <c r="N454" i="6"/>
  <c r="K455" i="6"/>
  <c r="L455" i="6"/>
  <c r="M455" i="6"/>
  <c r="N455" i="6"/>
  <c r="K456" i="6"/>
  <c r="L456" i="6"/>
  <c r="M456" i="6"/>
  <c r="N456" i="6"/>
  <c r="K457" i="6"/>
  <c r="L457" i="6"/>
  <c r="M457" i="6"/>
  <c r="N457" i="6"/>
  <c r="K458" i="6"/>
  <c r="L458" i="6"/>
  <c r="M458" i="6"/>
  <c r="N458" i="6"/>
  <c r="K459" i="6"/>
  <c r="L459" i="6"/>
  <c r="M459" i="6"/>
  <c r="N459" i="6"/>
  <c r="K460" i="6"/>
  <c r="L460" i="6"/>
  <c r="M460" i="6"/>
  <c r="N460" i="6"/>
  <c r="K461" i="6"/>
  <c r="L461" i="6"/>
  <c r="M461" i="6"/>
  <c r="N461" i="6"/>
  <c r="K462" i="6"/>
  <c r="L462" i="6"/>
  <c r="M462" i="6"/>
  <c r="N462" i="6"/>
  <c r="K463" i="6"/>
  <c r="L463" i="6"/>
  <c r="M463" i="6"/>
  <c r="N463" i="6"/>
  <c r="K464" i="6"/>
  <c r="L464" i="6"/>
  <c r="M464" i="6"/>
  <c r="N464" i="6"/>
  <c r="K465" i="6"/>
  <c r="L465" i="6"/>
  <c r="M465" i="6"/>
  <c r="N465" i="6"/>
  <c r="K466" i="6"/>
  <c r="L466" i="6"/>
  <c r="M466" i="6"/>
  <c r="N466" i="6"/>
  <c r="K467" i="6"/>
  <c r="L467" i="6"/>
  <c r="M467" i="6"/>
  <c r="N467" i="6"/>
  <c r="K468" i="6"/>
  <c r="L468" i="6"/>
  <c r="M468" i="6"/>
  <c r="N468" i="6"/>
  <c r="K469" i="6"/>
  <c r="L469" i="6"/>
  <c r="M469" i="6"/>
  <c r="N469" i="6"/>
  <c r="K470" i="6"/>
  <c r="L470" i="6"/>
  <c r="M470" i="6"/>
  <c r="N470" i="6"/>
  <c r="K471" i="6"/>
  <c r="L471" i="6"/>
  <c r="M471" i="6"/>
  <c r="N471" i="6"/>
  <c r="K472" i="6"/>
  <c r="L472" i="6"/>
  <c r="M472" i="6"/>
  <c r="N472" i="6"/>
  <c r="K473" i="6"/>
  <c r="L473" i="6"/>
  <c r="M473" i="6"/>
  <c r="N473" i="6"/>
  <c r="K474" i="6"/>
  <c r="L474" i="6"/>
  <c r="M474" i="6"/>
  <c r="N474" i="6"/>
  <c r="K475" i="6"/>
  <c r="L475" i="6"/>
  <c r="M475" i="6"/>
  <c r="N475" i="6"/>
  <c r="K476" i="6"/>
  <c r="L476" i="6"/>
  <c r="M476" i="6"/>
  <c r="N476" i="6"/>
  <c r="K477" i="6"/>
  <c r="L477" i="6"/>
  <c r="M477" i="6"/>
  <c r="N477" i="6"/>
  <c r="K478" i="6"/>
  <c r="L478" i="6"/>
  <c r="M478" i="6"/>
  <c r="N478" i="6"/>
  <c r="K479" i="6"/>
  <c r="L479" i="6"/>
  <c r="M479" i="6"/>
  <c r="N479" i="6"/>
  <c r="K480" i="6"/>
  <c r="L480" i="6"/>
  <c r="M480" i="6"/>
  <c r="N480" i="6"/>
  <c r="K481" i="6"/>
  <c r="L481" i="6"/>
  <c r="M481" i="6"/>
  <c r="N481" i="6"/>
  <c r="K482" i="6"/>
  <c r="L482" i="6"/>
  <c r="M482" i="6"/>
  <c r="N482" i="6"/>
  <c r="K483" i="6"/>
  <c r="L483" i="6"/>
  <c r="M483" i="6"/>
  <c r="N483" i="6"/>
  <c r="K484" i="6"/>
  <c r="L484" i="6"/>
  <c r="M484" i="6"/>
  <c r="N484" i="6"/>
  <c r="K485" i="6"/>
  <c r="L485" i="6"/>
  <c r="M485" i="6"/>
  <c r="N485" i="6"/>
  <c r="K486" i="6"/>
  <c r="L486" i="6"/>
  <c r="M486" i="6"/>
  <c r="N486" i="6"/>
  <c r="K487" i="6"/>
  <c r="L487" i="6"/>
  <c r="M487" i="6"/>
  <c r="N487" i="6"/>
  <c r="K488" i="6"/>
  <c r="L488" i="6"/>
  <c r="M488" i="6"/>
  <c r="N488" i="6"/>
  <c r="K489" i="6"/>
  <c r="L489" i="6"/>
  <c r="M489" i="6"/>
  <c r="N489" i="6"/>
  <c r="K490" i="6"/>
  <c r="L490" i="6"/>
  <c r="M490" i="6"/>
  <c r="N490" i="6"/>
  <c r="K491" i="6"/>
  <c r="L491" i="6"/>
  <c r="M491" i="6"/>
  <c r="N491" i="6"/>
  <c r="K492" i="6"/>
  <c r="L492" i="6"/>
  <c r="M492" i="6"/>
  <c r="N492" i="6"/>
  <c r="K493" i="6"/>
  <c r="L493" i="6"/>
  <c r="M493" i="6"/>
  <c r="N493" i="6"/>
  <c r="K494" i="6"/>
  <c r="L494" i="6"/>
  <c r="M494" i="6"/>
  <c r="N494" i="6"/>
  <c r="K495" i="6"/>
  <c r="L495" i="6"/>
  <c r="M495" i="6"/>
  <c r="N495" i="6"/>
  <c r="K496" i="6"/>
  <c r="L496" i="6"/>
  <c r="M496" i="6"/>
  <c r="N496" i="6"/>
  <c r="K497" i="6"/>
  <c r="L497" i="6"/>
  <c r="M497" i="6"/>
  <c r="N497" i="6"/>
  <c r="K498" i="6"/>
  <c r="L498" i="6"/>
  <c r="M498" i="6"/>
  <c r="N498" i="6"/>
  <c r="K499" i="6"/>
  <c r="L499" i="6"/>
  <c r="M499" i="6"/>
  <c r="N499" i="6"/>
  <c r="K500" i="6"/>
  <c r="L500" i="6"/>
  <c r="M500" i="6"/>
  <c r="N500" i="6"/>
  <c r="K501" i="6"/>
  <c r="L501" i="6"/>
  <c r="M501" i="6"/>
  <c r="N501" i="6"/>
  <c r="K502" i="6"/>
  <c r="L502" i="6"/>
  <c r="M502" i="6"/>
  <c r="N502" i="6"/>
  <c r="K503" i="6"/>
  <c r="L503" i="6"/>
  <c r="M503" i="6"/>
  <c r="N503" i="6"/>
  <c r="K504" i="6"/>
  <c r="L504" i="6"/>
  <c r="M504" i="6"/>
  <c r="N504" i="6"/>
  <c r="K505" i="6"/>
  <c r="L505" i="6"/>
  <c r="M505" i="6"/>
  <c r="N505" i="6"/>
  <c r="K506" i="6"/>
  <c r="L506" i="6"/>
  <c r="M506" i="6"/>
  <c r="N506" i="6"/>
  <c r="K507" i="6"/>
  <c r="L507" i="6"/>
  <c r="M507" i="6"/>
  <c r="N507" i="6"/>
  <c r="K508" i="6"/>
  <c r="L508" i="6"/>
  <c r="M508" i="6"/>
  <c r="N508" i="6"/>
  <c r="K509" i="6"/>
  <c r="L509" i="6"/>
  <c r="M509" i="6"/>
  <c r="N509" i="6"/>
  <c r="K510" i="6"/>
  <c r="L510" i="6"/>
  <c r="M510" i="6"/>
  <c r="N510" i="6"/>
  <c r="K511" i="6"/>
  <c r="L511" i="6"/>
  <c r="M511" i="6"/>
  <c r="N511" i="6"/>
  <c r="K512" i="6"/>
  <c r="L512" i="6"/>
  <c r="M512" i="6"/>
  <c r="N512" i="6"/>
  <c r="K513" i="6"/>
  <c r="L513" i="6"/>
  <c r="M513" i="6"/>
  <c r="N513" i="6"/>
  <c r="K514" i="6"/>
  <c r="L514" i="6"/>
  <c r="M514" i="6"/>
  <c r="N514" i="6"/>
  <c r="K515" i="6"/>
  <c r="L515" i="6"/>
  <c r="M515" i="6"/>
  <c r="N515" i="6"/>
  <c r="K516" i="6"/>
  <c r="L516" i="6"/>
  <c r="M516" i="6"/>
  <c r="N516" i="6"/>
  <c r="K517" i="6"/>
  <c r="L517" i="6"/>
  <c r="M517" i="6"/>
  <c r="N517" i="6"/>
  <c r="K518" i="6"/>
  <c r="L518" i="6"/>
  <c r="M518" i="6"/>
  <c r="N518" i="6"/>
  <c r="K519" i="6"/>
  <c r="L519" i="6"/>
  <c r="M519" i="6"/>
  <c r="N519" i="6"/>
  <c r="K520" i="6"/>
  <c r="L520" i="6"/>
  <c r="M520" i="6"/>
  <c r="N520" i="6"/>
  <c r="K521" i="6"/>
  <c r="L521" i="6"/>
  <c r="M521" i="6"/>
  <c r="N521" i="6"/>
  <c r="K522" i="6"/>
  <c r="L522" i="6"/>
  <c r="M522" i="6"/>
  <c r="N522" i="6"/>
  <c r="K523" i="6"/>
  <c r="L523" i="6"/>
  <c r="M523" i="6"/>
  <c r="N523" i="6"/>
  <c r="K524" i="6"/>
  <c r="L524" i="6"/>
  <c r="M524" i="6"/>
  <c r="N524" i="6"/>
  <c r="K525" i="6"/>
  <c r="L525" i="6"/>
  <c r="M525" i="6"/>
  <c r="N525" i="6"/>
  <c r="K526" i="6"/>
  <c r="L526" i="6"/>
  <c r="M526" i="6"/>
  <c r="N526" i="6"/>
  <c r="K527" i="6"/>
  <c r="L527" i="6"/>
  <c r="M527" i="6"/>
  <c r="N527" i="6"/>
  <c r="K528" i="6"/>
  <c r="L528" i="6"/>
  <c r="M528" i="6"/>
  <c r="N528" i="6"/>
  <c r="K529" i="6"/>
  <c r="L529" i="6"/>
  <c r="M529" i="6"/>
  <c r="N529" i="6"/>
  <c r="K530" i="6"/>
  <c r="L530" i="6"/>
  <c r="M530" i="6"/>
  <c r="N530" i="6"/>
  <c r="K531" i="6"/>
  <c r="L531" i="6"/>
  <c r="M531" i="6"/>
  <c r="N531" i="6"/>
  <c r="K532" i="6"/>
  <c r="L532" i="6"/>
  <c r="M532" i="6"/>
  <c r="N532" i="6"/>
  <c r="K533" i="6"/>
  <c r="L533" i="6"/>
  <c r="M533" i="6"/>
  <c r="N533" i="6"/>
  <c r="K534" i="6"/>
  <c r="L534" i="6"/>
  <c r="M534" i="6"/>
  <c r="N534" i="6"/>
  <c r="K535" i="6"/>
  <c r="L535" i="6"/>
  <c r="M535" i="6"/>
  <c r="N535" i="6"/>
  <c r="K536" i="6"/>
  <c r="L536" i="6"/>
  <c r="M536" i="6"/>
  <c r="N536" i="6"/>
  <c r="K537" i="6"/>
  <c r="L537" i="6"/>
  <c r="M537" i="6"/>
  <c r="N537" i="6"/>
  <c r="K538" i="6"/>
  <c r="L538" i="6"/>
  <c r="M538" i="6"/>
  <c r="N538" i="6"/>
  <c r="K539" i="6"/>
  <c r="L539" i="6"/>
  <c r="M539" i="6"/>
  <c r="N539" i="6"/>
  <c r="K540" i="6"/>
  <c r="L540" i="6"/>
  <c r="M540" i="6"/>
  <c r="N540" i="6"/>
  <c r="K541" i="6"/>
  <c r="L541" i="6"/>
  <c r="M541" i="6"/>
  <c r="N541" i="6"/>
  <c r="K542" i="6"/>
  <c r="L542" i="6"/>
  <c r="M542" i="6"/>
  <c r="N542" i="6"/>
  <c r="K543" i="6"/>
  <c r="L543" i="6"/>
  <c r="M543" i="6"/>
  <c r="N543" i="6"/>
  <c r="K544" i="6"/>
  <c r="L544" i="6"/>
  <c r="M544" i="6"/>
  <c r="N544" i="6"/>
  <c r="K545" i="6"/>
  <c r="L545" i="6"/>
  <c r="M545" i="6"/>
  <c r="N545" i="6"/>
  <c r="K546" i="6"/>
  <c r="L546" i="6"/>
  <c r="M546" i="6"/>
  <c r="N546" i="6"/>
  <c r="K547" i="6"/>
  <c r="L547" i="6"/>
  <c r="M547" i="6"/>
  <c r="N547" i="6"/>
  <c r="K548" i="6"/>
  <c r="L548" i="6"/>
  <c r="M548" i="6"/>
  <c r="N548" i="6"/>
  <c r="K549" i="6"/>
  <c r="L549" i="6"/>
  <c r="M549" i="6"/>
  <c r="N549" i="6"/>
  <c r="K550" i="6"/>
  <c r="L550" i="6"/>
  <c r="M550" i="6"/>
  <c r="N550" i="6"/>
  <c r="K551" i="6"/>
  <c r="L551" i="6"/>
  <c r="M551" i="6"/>
  <c r="N551" i="6"/>
  <c r="K552" i="6"/>
  <c r="L552" i="6"/>
  <c r="M552" i="6"/>
  <c r="N552" i="6"/>
  <c r="K553" i="6"/>
  <c r="L553" i="6"/>
  <c r="M553" i="6"/>
  <c r="N553" i="6"/>
  <c r="K554" i="6"/>
  <c r="L554" i="6"/>
  <c r="M554" i="6"/>
  <c r="N554" i="6"/>
  <c r="K555" i="6"/>
  <c r="L555" i="6"/>
  <c r="M555" i="6"/>
  <c r="N555" i="6"/>
  <c r="K556" i="6"/>
  <c r="L556" i="6"/>
  <c r="M556" i="6"/>
  <c r="N556" i="6"/>
  <c r="K557" i="6"/>
  <c r="L557" i="6"/>
  <c r="M557" i="6"/>
  <c r="N557" i="6"/>
  <c r="K558" i="6"/>
  <c r="L558" i="6"/>
  <c r="M558" i="6"/>
  <c r="N558" i="6"/>
  <c r="K559" i="6"/>
  <c r="L559" i="6"/>
  <c r="M559" i="6"/>
  <c r="N559" i="6"/>
  <c r="K560" i="6"/>
  <c r="L560" i="6"/>
  <c r="M560" i="6"/>
  <c r="N560" i="6"/>
  <c r="K561" i="6"/>
  <c r="L561" i="6"/>
  <c r="M561" i="6"/>
  <c r="N561" i="6"/>
  <c r="K562" i="6"/>
  <c r="L562" i="6"/>
  <c r="M562" i="6"/>
  <c r="N562" i="6"/>
  <c r="K563" i="6"/>
  <c r="L563" i="6"/>
  <c r="M563" i="6"/>
  <c r="N563" i="6"/>
  <c r="K564" i="6"/>
  <c r="L564" i="6"/>
  <c r="M564" i="6"/>
  <c r="N564" i="6"/>
  <c r="K565" i="6"/>
  <c r="L565" i="6"/>
  <c r="M565" i="6"/>
  <c r="N565" i="6"/>
  <c r="K566" i="6"/>
  <c r="L566" i="6"/>
  <c r="M566" i="6"/>
  <c r="N566" i="6"/>
  <c r="K567" i="6"/>
  <c r="L567" i="6"/>
  <c r="M567" i="6"/>
  <c r="N567" i="6"/>
  <c r="K568" i="6"/>
  <c r="L568" i="6"/>
  <c r="M568" i="6"/>
  <c r="N568" i="6"/>
  <c r="K569" i="6"/>
  <c r="L569" i="6"/>
  <c r="M569" i="6"/>
  <c r="N569" i="6"/>
  <c r="K570" i="6"/>
  <c r="L570" i="6"/>
  <c r="M570" i="6"/>
  <c r="N570" i="6"/>
  <c r="K571" i="6"/>
  <c r="L571" i="6"/>
  <c r="M571" i="6"/>
  <c r="N571" i="6"/>
  <c r="K572" i="6"/>
  <c r="L572" i="6"/>
  <c r="M572" i="6"/>
  <c r="N572" i="6"/>
  <c r="K573" i="6"/>
  <c r="L573" i="6"/>
  <c r="M573" i="6"/>
  <c r="N573" i="6"/>
  <c r="K574" i="6"/>
  <c r="L574" i="6"/>
  <c r="M574" i="6"/>
  <c r="N574" i="6"/>
  <c r="K575" i="6"/>
  <c r="L575" i="6"/>
  <c r="M575" i="6"/>
  <c r="N575" i="6"/>
  <c r="K576" i="6"/>
  <c r="L576" i="6"/>
  <c r="M576" i="6"/>
  <c r="N576" i="6"/>
  <c r="K577" i="6"/>
  <c r="L577" i="6"/>
  <c r="M577" i="6"/>
  <c r="N577" i="6"/>
  <c r="K578" i="6"/>
  <c r="L578" i="6"/>
  <c r="M578" i="6"/>
  <c r="N578" i="6"/>
  <c r="K579" i="6"/>
  <c r="L579" i="6"/>
  <c r="M579" i="6"/>
  <c r="N579" i="6"/>
  <c r="K580" i="6"/>
  <c r="L580" i="6"/>
  <c r="M580" i="6"/>
  <c r="N580" i="6"/>
  <c r="K581" i="6"/>
  <c r="L581" i="6"/>
  <c r="M581" i="6"/>
  <c r="N581" i="6"/>
  <c r="K582" i="6"/>
  <c r="L582" i="6"/>
  <c r="M582" i="6"/>
  <c r="N582" i="6"/>
  <c r="K583" i="6"/>
  <c r="L583" i="6"/>
  <c r="M583" i="6"/>
  <c r="N583" i="6"/>
  <c r="K584" i="6"/>
  <c r="L584" i="6"/>
  <c r="M584" i="6"/>
  <c r="N584" i="6"/>
  <c r="K585" i="6"/>
  <c r="L585" i="6"/>
  <c r="M585" i="6"/>
  <c r="N585" i="6"/>
  <c r="K586" i="6"/>
  <c r="L586" i="6"/>
  <c r="M586" i="6"/>
  <c r="N586" i="6"/>
  <c r="K587" i="6"/>
  <c r="L587" i="6"/>
  <c r="M587" i="6"/>
  <c r="N587" i="6"/>
  <c r="K588" i="6"/>
  <c r="L588" i="6"/>
  <c r="M588" i="6"/>
  <c r="N588" i="6"/>
  <c r="K589" i="6"/>
  <c r="L589" i="6"/>
  <c r="M589" i="6"/>
  <c r="N589" i="6"/>
  <c r="K590" i="6"/>
  <c r="L590" i="6"/>
  <c r="M590" i="6"/>
  <c r="N590" i="6"/>
  <c r="K591" i="6"/>
  <c r="L591" i="6"/>
  <c r="M591" i="6"/>
  <c r="N591" i="6"/>
  <c r="K592" i="6"/>
  <c r="L592" i="6"/>
  <c r="M592" i="6"/>
  <c r="N592" i="6"/>
  <c r="K593" i="6"/>
  <c r="L593" i="6"/>
  <c r="M593" i="6"/>
  <c r="N593" i="6"/>
  <c r="K594" i="6"/>
  <c r="L594" i="6"/>
  <c r="M594" i="6"/>
  <c r="N594" i="6"/>
  <c r="K595" i="6"/>
  <c r="L595" i="6"/>
  <c r="M595" i="6"/>
  <c r="N595" i="6"/>
  <c r="K596" i="6"/>
  <c r="L596" i="6"/>
  <c r="M596" i="6"/>
  <c r="N596" i="6"/>
  <c r="K597" i="6"/>
  <c r="L597" i="6"/>
  <c r="M597" i="6"/>
  <c r="N597" i="6"/>
  <c r="K598" i="6"/>
  <c r="L598" i="6"/>
  <c r="M598" i="6"/>
  <c r="N598" i="6"/>
  <c r="K599" i="6"/>
  <c r="L599" i="6"/>
  <c r="M599" i="6"/>
  <c r="N599" i="6"/>
  <c r="K600" i="6"/>
  <c r="L600" i="6"/>
  <c r="M600" i="6"/>
  <c r="N600" i="6"/>
  <c r="K601" i="6"/>
  <c r="L601" i="6"/>
  <c r="M601" i="6"/>
  <c r="N601" i="6"/>
  <c r="K602" i="6"/>
  <c r="L602" i="6"/>
  <c r="M602" i="6"/>
  <c r="N602" i="6"/>
  <c r="K603" i="6"/>
  <c r="L603" i="6"/>
  <c r="M603" i="6"/>
  <c r="N603" i="6"/>
  <c r="K604" i="6"/>
  <c r="L604" i="6"/>
  <c r="M604" i="6"/>
  <c r="N604" i="6"/>
  <c r="K605" i="6"/>
  <c r="L605" i="6"/>
  <c r="M605" i="6"/>
  <c r="N605" i="6"/>
  <c r="K606" i="6"/>
  <c r="L606" i="6"/>
  <c r="M606" i="6"/>
  <c r="N606" i="6"/>
  <c r="K607" i="6"/>
  <c r="L607" i="6"/>
  <c r="M607" i="6"/>
  <c r="N607" i="6"/>
  <c r="K608" i="6"/>
  <c r="L608" i="6"/>
  <c r="M608" i="6"/>
  <c r="N608" i="6"/>
  <c r="K609" i="6"/>
  <c r="L609" i="6"/>
  <c r="M609" i="6"/>
  <c r="N609" i="6"/>
  <c r="K610" i="6"/>
  <c r="L610" i="6"/>
  <c r="M610" i="6"/>
  <c r="N610" i="6"/>
  <c r="K611" i="6"/>
  <c r="L611" i="6"/>
  <c r="M611" i="6"/>
  <c r="N611" i="6"/>
  <c r="K612" i="6"/>
  <c r="L612" i="6"/>
  <c r="M612" i="6"/>
  <c r="N612" i="6"/>
  <c r="K613" i="6"/>
  <c r="L613" i="6"/>
  <c r="M613" i="6"/>
  <c r="N613" i="6"/>
  <c r="K614" i="6"/>
  <c r="L614" i="6"/>
  <c r="M614" i="6"/>
  <c r="N614" i="6"/>
  <c r="K615" i="6"/>
  <c r="L615" i="6"/>
  <c r="M615" i="6"/>
  <c r="N615" i="6"/>
  <c r="K616" i="6"/>
  <c r="L616" i="6"/>
  <c r="M616" i="6"/>
  <c r="N616" i="6"/>
  <c r="K617" i="6"/>
  <c r="L617" i="6"/>
  <c r="M617" i="6"/>
  <c r="N617" i="6"/>
  <c r="K618" i="6"/>
  <c r="L618" i="6"/>
  <c r="M618" i="6"/>
  <c r="N618" i="6"/>
  <c r="K619" i="6"/>
  <c r="L619" i="6"/>
  <c r="M619" i="6"/>
  <c r="N619" i="6"/>
  <c r="K620" i="6"/>
  <c r="L620" i="6"/>
  <c r="M620" i="6"/>
  <c r="N620" i="6"/>
  <c r="K621" i="6"/>
  <c r="L621" i="6"/>
  <c r="M621" i="6"/>
  <c r="N621" i="6"/>
  <c r="K622" i="6"/>
  <c r="L622" i="6"/>
  <c r="M622" i="6"/>
  <c r="N622" i="6"/>
  <c r="K623" i="6"/>
  <c r="L623" i="6"/>
  <c r="M623" i="6"/>
  <c r="N623" i="6"/>
  <c r="K624" i="6"/>
  <c r="L624" i="6"/>
  <c r="M624" i="6"/>
  <c r="N624" i="6"/>
  <c r="K625" i="6"/>
  <c r="L625" i="6"/>
  <c r="M625" i="6"/>
  <c r="N625" i="6"/>
  <c r="K626" i="6"/>
  <c r="L626" i="6"/>
  <c r="M626" i="6"/>
  <c r="N626" i="6"/>
  <c r="K627" i="6"/>
  <c r="L627" i="6"/>
  <c r="M627" i="6"/>
  <c r="N627" i="6"/>
  <c r="K628" i="6"/>
  <c r="L628" i="6"/>
  <c r="M628" i="6"/>
  <c r="N628" i="6"/>
  <c r="K629" i="6"/>
  <c r="L629" i="6"/>
  <c r="M629" i="6"/>
  <c r="N629" i="6"/>
  <c r="K630" i="6"/>
  <c r="L630" i="6"/>
  <c r="M630" i="6"/>
  <c r="N630" i="6"/>
  <c r="K631" i="6"/>
  <c r="L631" i="6"/>
  <c r="M631" i="6"/>
  <c r="N631" i="6"/>
  <c r="K632" i="6"/>
  <c r="L632" i="6"/>
  <c r="M632" i="6"/>
  <c r="N632" i="6"/>
  <c r="K633" i="6"/>
  <c r="L633" i="6"/>
  <c r="M633" i="6"/>
  <c r="N633" i="6"/>
  <c r="K634" i="6"/>
  <c r="L634" i="6"/>
  <c r="M634" i="6"/>
  <c r="N634" i="6"/>
  <c r="K635" i="6"/>
  <c r="L635" i="6"/>
  <c r="M635" i="6"/>
  <c r="N635" i="6"/>
  <c r="K636" i="6"/>
  <c r="L636" i="6"/>
  <c r="M636" i="6"/>
  <c r="N636" i="6"/>
  <c r="K637" i="6"/>
  <c r="L637" i="6"/>
  <c r="M637" i="6"/>
  <c r="N637" i="6"/>
  <c r="K638" i="6"/>
  <c r="L638" i="6"/>
  <c r="M638" i="6"/>
  <c r="N638" i="6"/>
  <c r="K639" i="6"/>
  <c r="L639" i="6"/>
  <c r="M639" i="6"/>
  <c r="N639" i="6"/>
  <c r="K640" i="6"/>
  <c r="L640" i="6"/>
  <c r="M640" i="6"/>
  <c r="N640" i="6"/>
  <c r="K641" i="6"/>
  <c r="L641" i="6"/>
  <c r="M641" i="6"/>
  <c r="N641" i="6"/>
  <c r="K642" i="6"/>
  <c r="L642" i="6"/>
  <c r="M642" i="6"/>
  <c r="N642" i="6"/>
  <c r="K643" i="6"/>
  <c r="L643" i="6"/>
  <c r="M643" i="6"/>
  <c r="N643" i="6"/>
  <c r="K644" i="6"/>
  <c r="L644" i="6"/>
  <c r="M644" i="6"/>
  <c r="N644" i="6"/>
  <c r="K645" i="6"/>
  <c r="L645" i="6"/>
  <c r="M645" i="6"/>
  <c r="N645" i="6"/>
  <c r="K646" i="6"/>
  <c r="L646" i="6"/>
  <c r="M646" i="6"/>
  <c r="N646" i="6"/>
  <c r="K647" i="6"/>
  <c r="L647" i="6"/>
  <c r="M647" i="6"/>
  <c r="N647" i="6"/>
  <c r="K648" i="6"/>
  <c r="L648" i="6"/>
  <c r="M648" i="6"/>
  <c r="N648" i="6"/>
  <c r="K649" i="6"/>
  <c r="L649" i="6"/>
  <c r="M649" i="6"/>
  <c r="N649" i="6"/>
  <c r="K650" i="6"/>
  <c r="L650" i="6"/>
  <c r="M650" i="6"/>
  <c r="N650" i="6"/>
  <c r="K651" i="6"/>
  <c r="L651" i="6"/>
  <c r="M651" i="6"/>
  <c r="N651" i="6"/>
  <c r="K652" i="6"/>
  <c r="L652" i="6"/>
  <c r="M652" i="6"/>
  <c r="N652" i="6"/>
  <c r="K653" i="6"/>
  <c r="L653" i="6"/>
  <c r="M653" i="6"/>
  <c r="N653" i="6"/>
  <c r="K654" i="6"/>
  <c r="L654" i="6"/>
  <c r="M654" i="6"/>
  <c r="N654" i="6"/>
  <c r="K655" i="6"/>
  <c r="L655" i="6"/>
  <c r="M655" i="6"/>
  <c r="N655" i="6"/>
  <c r="K656" i="6"/>
  <c r="L656" i="6"/>
  <c r="M656" i="6"/>
  <c r="N656" i="6"/>
  <c r="K657" i="6"/>
  <c r="L657" i="6"/>
  <c r="M657" i="6"/>
  <c r="N657" i="6"/>
  <c r="K658" i="6"/>
  <c r="L658" i="6"/>
  <c r="M658" i="6"/>
  <c r="N658" i="6"/>
  <c r="K659" i="6"/>
  <c r="L659" i="6"/>
  <c r="M659" i="6"/>
  <c r="N659" i="6"/>
  <c r="K660" i="6"/>
  <c r="L660" i="6"/>
  <c r="M660" i="6"/>
  <c r="N660" i="6"/>
  <c r="K661" i="6"/>
  <c r="L661" i="6"/>
  <c r="M661" i="6"/>
  <c r="N661" i="6"/>
  <c r="K662" i="6"/>
  <c r="L662" i="6"/>
  <c r="M662" i="6"/>
  <c r="N662" i="6"/>
  <c r="K663" i="6"/>
  <c r="L663" i="6"/>
  <c r="M663" i="6"/>
  <c r="N663" i="6"/>
  <c r="K664" i="6"/>
  <c r="L664" i="6"/>
  <c r="M664" i="6"/>
  <c r="N664" i="6"/>
  <c r="K665" i="6"/>
  <c r="L665" i="6"/>
  <c r="M665" i="6"/>
  <c r="N665" i="6"/>
  <c r="K666" i="6"/>
  <c r="L666" i="6"/>
  <c r="M666" i="6"/>
  <c r="N666" i="6"/>
  <c r="K667" i="6"/>
  <c r="L667" i="6"/>
  <c r="M667" i="6"/>
  <c r="N667" i="6"/>
  <c r="K668" i="6"/>
  <c r="L668" i="6"/>
  <c r="M668" i="6"/>
  <c r="N668" i="6"/>
  <c r="K669" i="6"/>
  <c r="L669" i="6"/>
  <c r="M669" i="6"/>
  <c r="N669" i="6"/>
  <c r="K670" i="6"/>
  <c r="L670" i="6"/>
  <c r="M670" i="6"/>
  <c r="N670" i="6"/>
  <c r="K671" i="6"/>
  <c r="L671" i="6"/>
  <c r="M671" i="6"/>
  <c r="N671" i="6"/>
  <c r="K672" i="6"/>
  <c r="L672" i="6"/>
  <c r="M672" i="6"/>
  <c r="N672" i="6"/>
  <c r="K673" i="6"/>
  <c r="L673" i="6"/>
  <c r="M673" i="6"/>
  <c r="N673" i="6"/>
  <c r="K674" i="6"/>
  <c r="L674" i="6"/>
  <c r="M674" i="6"/>
  <c r="N674" i="6"/>
  <c r="K675" i="6"/>
  <c r="L675" i="6"/>
  <c r="M675" i="6"/>
  <c r="N675" i="6"/>
  <c r="K676" i="6"/>
  <c r="L676" i="6"/>
  <c r="M676" i="6"/>
  <c r="N676" i="6"/>
  <c r="K677" i="6"/>
  <c r="L677" i="6"/>
  <c r="M677" i="6"/>
  <c r="N677" i="6"/>
  <c r="K678" i="6"/>
  <c r="L678" i="6"/>
  <c r="M678" i="6"/>
  <c r="N678" i="6"/>
  <c r="K679" i="6"/>
  <c r="L679" i="6"/>
  <c r="M679" i="6"/>
  <c r="N679" i="6"/>
  <c r="K680" i="6"/>
  <c r="L680" i="6"/>
  <c r="M680" i="6"/>
  <c r="N680" i="6"/>
  <c r="K681" i="6"/>
  <c r="L681" i="6"/>
  <c r="M681" i="6"/>
  <c r="N681" i="6"/>
  <c r="K682" i="6"/>
  <c r="L682" i="6"/>
  <c r="M682" i="6"/>
  <c r="N682" i="6"/>
  <c r="K683" i="6"/>
  <c r="L683" i="6"/>
  <c r="M683" i="6"/>
  <c r="N683" i="6"/>
  <c r="K684" i="6"/>
  <c r="L684" i="6"/>
  <c r="M684" i="6"/>
  <c r="N684" i="6"/>
  <c r="K685" i="6"/>
  <c r="L685" i="6"/>
  <c r="M685" i="6"/>
  <c r="N685" i="6"/>
  <c r="K686" i="6"/>
  <c r="L686" i="6"/>
  <c r="M686" i="6"/>
  <c r="N686" i="6"/>
  <c r="K687" i="6"/>
  <c r="L687" i="6"/>
  <c r="M687" i="6"/>
  <c r="N687" i="6"/>
  <c r="K688" i="6"/>
  <c r="L688" i="6"/>
  <c r="M688" i="6"/>
  <c r="N688" i="6"/>
  <c r="K689" i="6"/>
  <c r="L689" i="6"/>
  <c r="M689" i="6"/>
  <c r="N689" i="6"/>
  <c r="K690" i="6"/>
  <c r="L690" i="6"/>
  <c r="M690" i="6"/>
  <c r="N690" i="6"/>
  <c r="K691" i="6"/>
  <c r="L691" i="6"/>
  <c r="M691" i="6"/>
  <c r="N691" i="6"/>
  <c r="K692" i="6"/>
  <c r="L692" i="6"/>
  <c r="M692" i="6"/>
  <c r="N692" i="6"/>
  <c r="K693" i="6"/>
  <c r="L693" i="6"/>
  <c r="M693" i="6"/>
  <c r="N693" i="6"/>
  <c r="K694" i="6"/>
  <c r="L694" i="6"/>
  <c r="M694" i="6"/>
  <c r="N694" i="6"/>
  <c r="K695" i="6"/>
  <c r="L695" i="6"/>
  <c r="M695" i="6"/>
  <c r="N695" i="6"/>
  <c r="K696" i="6"/>
  <c r="L696" i="6"/>
  <c r="M696" i="6"/>
  <c r="N696" i="6"/>
  <c r="K697" i="6"/>
  <c r="L697" i="6"/>
  <c r="M697" i="6"/>
  <c r="N697" i="6"/>
  <c r="K698" i="6"/>
  <c r="L698" i="6"/>
  <c r="M698" i="6"/>
  <c r="N698" i="6"/>
  <c r="K699" i="6"/>
  <c r="L699" i="6"/>
  <c r="M699" i="6"/>
  <c r="N699" i="6"/>
  <c r="K700" i="6"/>
  <c r="L700" i="6"/>
  <c r="M700" i="6"/>
  <c r="N700" i="6"/>
  <c r="K701" i="6"/>
  <c r="L701" i="6"/>
  <c r="M701" i="6"/>
  <c r="N701" i="6"/>
  <c r="K702" i="6"/>
  <c r="L702" i="6"/>
  <c r="M702" i="6"/>
  <c r="N702" i="6"/>
  <c r="K703" i="6"/>
  <c r="L703" i="6"/>
  <c r="M703" i="6"/>
  <c r="N703" i="6"/>
  <c r="K704" i="6"/>
  <c r="L704" i="6"/>
  <c r="M704" i="6"/>
  <c r="N704" i="6"/>
  <c r="K705" i="6"/>
  <c r="L705" i="6"/>
  <c r="M705" i="6"/>
  <c r="N705" i="6"/>
  <c r="K706" i="6"/>
  <c r="L706" i="6"/>
  <c r="M706" i="6"/>
  <c r="N706" i="6"/>
  <c r="K707" i="6"/>
  <c r="L707" i="6"/>
  <c r="M707" i="6"/>
  <c r="N707" i="6"/>
  <c r="K708" i="6"/>
  <c r="L708" i="6"/>
  <c r="M708" i="6"/>
  <c r="N708" i="6"/>
  <c r="K709" i="6"/>
  <c r="L709" i="6"/>
  <c r="M709" i="6"/>
  <c r="N709" i="6"/>
  <c r="K710" i="6"/>
  <c r="L710" i="6"/>
  <c r="M710" i="6"/>
  <c r="N710" i="6"/>
  <c r="K711" i="6"/>
  <c r="L711" i="6"/>
  <c r="M711" i="6"/>
  <c r="N711" i="6"/>
  <c r="K712" i="6"/>
  <c r="L712" i="6"/>
  <c r="M712" i="6"/>
  <c r="N712" i="6"/>
  <c r="K713" i="6"/>
  <c r="L713" i="6"/>
  <c r="M713" i="6"/>
  <c r="N713" i="6"/>
  <c r="K714" i="6"/>
  <c r="L714" i="6"/>
  <c r="M714" i="6"/>
  <c r="N714" i="6"/>
  <c r="K715" i="6"/>
  <c r="L715" i="6"/>
  <c r="M715" i="6"/>
  <c r="N715" i="6"/>
  <c r="K716" i="6"/>
  <c r="L716" i="6"/>
  <c r="M716" i="6"/>
  <c r="N716" i="6"/>
  <c r="K717" i="6"/>
  <c r="L717" i="6"/>
  <c r="M717" i="6"/>
  <c r="N717" i="6"/>
  <c r="K718" i="6"/>
  <c r="L718" i="6"/>
  <c r="M718" i="6"/>
  <c r="N718" i="6"/>
  <c r="K719" i="6"/>
  <c r="L719" i="6"/>
  <c r="M719" i="6"/>
  <c r="N719" i="6"/>
  <c r="K720" i="6"/>
  <c r="L720" i="6"/>
  <c r="M720" i="6"/>
  <c r="N720" i="6"/>
  <c r="K721" i="6"/>
  <c r="L721" i="6"/>
  <c r="M721" i="6"/>
  <c r="N721" i="6"/>
  <c r="K722" i="6"/>
  <c r="L722" i="6"/>
  <c r="M722" i="6"/>
  <c r="N722" i="6"/>
  <c r="K723" i="6"/>
  <c r="L723" i="6"/>
  <c r="M723" i="6"/>
  <c r="N723" i="6"/>
  <c r="K724" i="6"/>
  <c r="L724" i="6"/>
  <c r="M724" i="6"/>
  <c r="N724" i="6"/>
  <c r="K725" i="6"/>
  <c r="L725" i="6"/>
  <c r="M725" i="6"/>
  <c r="N725" i="6"/>
  <c r="K726" i="6"/>
  <c r="L726" i="6"/>
  <c r="M726" i="6"/>
  <c r="N726" i="6"/>
  <c r="K727" i="6"/>
  <c r="L727" i="6"/>
  <c r="M727" i="6"/>
  <c r="N727" i="6"/>
  <c r="K728" i="6"/>
  <c r="L728" i="6"/>
  <c r="M728" i="6"/>
  <c r="N728" i="6"/>
  <c r="K729" i="6"/>
  <c r="L729" i="6"/>
  <c r="M729" i="6"/>
  <c r="N729" i="6"/>
  <c r="K730" i="6"/>
  <c r="L730" i="6"/>
  <c r="M730" i="6"/>
  <c r="N730" i="6"/>
  <c r="K731" i="6"/>
  <c r="L731" i="6"/>
  <c r="M731" i="6"/>
  <c r="N731" i="6"/>
  <c r="K732" i="6"/>
  <c r="L732" i="6"/>
  <c r="M732" i="6"/>
  <c r="N732" i="6"/>
  <c r="K733" i="6"/>
  <c r="L733" i="6"/>
  <c r="M733" i="6"/>
  <c r="N733" i="6"/>
  <c r="K734" i="6"/>
  <c r="L734" i="6"/>
  <c r="M734" i="6"/>
  <c r="N734" i="6"/>
  <c r="K735" i="6"/>
  <c r="L735" i="6"/>
  <c r="M735" i="6"/>
  <c r="N735" i="6"/>
  <c r="K736" i="6"/>
  <c r="L736" i="6"/>
  <c r="M736" i="6"/>
  <c r="N736" i="6"/>
  <c r="K737" i="6"/>
  <c r="L737" i="6"/>
  <c r="M737" i="6"/>
  <c r="N737" i="6"/>
  <c r="K738" i="6"/>
  <c r="L738" i="6"/>
  <c r="M738" i="6"/>
  <c r="N738" i="6"/>
  <c r="K739" i="6"/>
  <c r="L739" i="6"/>
  <c r="M739" i="6"/>
  <c r="N739" i="6"/>
  <c r="K740" i="6"/>
  <c r="L740" i="6"/>
  <c r="M740" i="6"/>
  <c r="N740" i="6"/>
  <c r="K741" i="6"/>
  <c r="L741" i="6"/>
  <c r="M741" i="6"/>
  <c r="N741" i="6"/>
  <c r="K742" i="6"/>
  <c r="L742" i="6"/>
  <c r="M742" i="6"/>
  <c r="N742" i="6"/>
  <c r="K743" i="6"/>
  <c r="L743" i="6"/>
  <c r="M743" i="6"/>
  <c r="N743" i="6"/>
  <c r="K744" i="6"/>
  <c r="L744" i="6"/>
  <c r="M744" i="6"/>
  <c r="N744" i="6"/>
  <c r="K745" i="6"/>
  <c r="L745" i="6"/>
  <c r="M745" i="6"/>
  <c r="N745" i="6"/>
  <c r="K746" i="6"/>
  <c r="L746" i="6"/>
  <c r="M746" i="6"/>
  <c r="N746" i="6"/>
  <c r="K747" i="6"/>
  <c r="L747" i="6"/>
  <c r="M747" i="6"/>
  <c r="N747" i="6"/>
  <c r="K748" i="6"/>
  <c r="L748" i="6"/>
  <c r="M748" i="6"/>
  <c r="N748" i="6"/>
  <c r="K749" i="6"/>
  <c r="L749" i="6"/>
  <c r="M749" i="6"/>
  <c r="N749" i="6"/>
  <c r="K750" i="6"/>
  <c r="L750" i="6"/>
  <c r="M750" i="6"/>
  <c r="N750" i="6"/>
  <c r="K751" i="6"/>
  <c r="L751" i="6"/>
  <c r="M751" i="6"/>
  <c r="N751" i="6"/>
  <c r="K752" i="6"/>
  <c r="L752" i="6"/>
  <c r="M752" i="6"/>
  <c r="N752" i="6"/>
  <c r="K753" i="6"/>
  <c r="L753" i="6"/>
  <c r="M753" i="6"/>
  <c r="N753" i="6"/>
  <c r="K754" i="6"/>
  <c r="L754" i="6"/>
  <c r="M754" i="6"/>
  <c r="N754" i="6"/>
  <c r="K755" i="6"/>
  <c r="L755" i="6"/>
  <c r="M755" i="6"/>
  <c r="N755" i="6"/>
  <c r="K756" i="6"/>
  <c r="L756" i="6"/>
  <c r="M756" i="6"/>
  <c r="N756" i="6"/>
  <c r="K757" i="6"/>
  <c r="L757" i="6"/>
  <c r="M757" i="6"/>
  <c r="N757" i="6"/>
  <c r="K758" i="6"/>
  <c r="L758" i="6"/>
  <c r="M758" i="6"/>
  <c r="N758" i="6"/>
  <c r="K759" i="6"/>
  <c r="L759" i="6"/>
  <c r="M759" i="6"/>
  <c r="N759" i="6"/>
  <c r="K760" i="6"/>
  <c r="L760" i="6"/>
  <c r="M760" i="6"/>
  <c r="N760" i="6"/>
  <c r="K761" i="6"/>
  <c r="L761" i="6"/>
  <c r="M761" i="6"/>
  <c r="N761" i="6"/>
  <c r="K762" i="6"/>
  <c r="L762" i="6"/>
  <c r="M762" i="6"/>
  <c r="N762" i="6"/>
  <c r="K763" i="6"/>
  <c r="L763" i="6"/>
  <c r="M763" i="6"/>
  <c r="N763" i="6"/>
  <c r="K764" i="6"/>
  <c r="L764" i="6"/>
  <c r="M764" i="6"/>
  <c r="N764" i="6"/>
  <c r="K765" i="6"/>
  <c r="L765" i="6"/>
  <c r="M765" i="6"/>
  <c r="N765" i="6"/>
  <c r="K766" i="6"/>
  <c r="L766" i="6"/>
  <c r="M766" i="6"/>
  <c r="N766" i="6"/>
  <c r="K767" i="6"/>
  <c r="L767" i="6"/>
  <c r="M767" i="6"/>
  <c r="N767" i="6"/>
  <c r="K768" i="6"/>
  <c r="L768" i="6"/>
  <c r="M768" i="6"/>
  <c r="N768" i="6"/>
  <c r="K769" i="6"/>
  <c r="L769" i="6"/>
  <c r="M769" i="6"/>
  <c r="N769" i="6"/>
  <c r="K770" i="6"/>
  <c r="L770" i="6"/>
  <c r="M770" i="6"/>
  <c r="N770" i="6"/>
  <c r="K771" i="6"/>
  <c r="L771" i="6"/>
  <c r="M771" i="6"/>
  <c r="N771" i="6"/>
  <c r="K772" i="6"/>
  <c r="L772" i="6"/>
  <c r="M772" i="6"/>
  <c r="N772" i="6"/>
  <c r="K773" i="6"/>
  <c r="L773" i="6"/>
  <c r="M773" i="6"/>
  <c r="N773" i="6"/>
  <c r="K774" i="6"/>
  <c r="L774" i="6"/>
  <c r="M774" i="6"/>
  <c r="N774" i="6"/>
  <c r="K775" i="6"/>
  <c r="L775" i="6"/>
  <c r="M775" i="6"/>
  <c r="N775" i="6"/>
  <c r="K776" i="6"/>
  <c r="L776" i="6"/>
  <c r="M776" i="6"/>
  <c r="N776" i="6"/>
  <c r="K777" i="6"/>
  <c r="L777" i="6"/>
  <c r="M777" i="6"/>
  <c r="N777" i="6"/>
  <c r="K778" i="6"/>
  <c r="L778" i="6"/>
  <c r="M778" i="6"/>
  <c r="N778" i="6"/>
  <c r="K779" i="6"/>
  <c r="L779" i="6"/>
  <c r="M779" i="6"/>
  <c r="N779" i="6"/>
  <c r="K780" i="6"/>
  <c r="L780" i="6"/>
  <c r="M780" i="6"/>
  <c r="N780" i="6"/>
  <c r="K781" i="6"/>
  <c r="L781" i="6"/>
  <c r="M781" i="6"/>
  <c r="N781" i="6"/>
  <c r="K782" i="6"/>
  <c r="L782" i="6"/>
  <c r="M782" i="6"/>
  <c r="N782" i="6"/>
  <c r="K783" i="6"/>
  <c r="L783" i="6"/>
  <c r="M783" i="6"/>
  <c r="N783" i="6"/>
  <c r="K784" i="6"/>
  <c r="L784" i="6"/>
  <c r="M784" i="6"/>
  <c r="N784" i="6"/>
  <c r="K785" i="6"/>
  <c r="L785" i="6"/>
  <c r="M785" i="6"/>
  <c r="N785" i="6"/>
  <c r="K786" i="6"/>
  <c r="L786" i="6"/>
  <c r="M786" i="6"/>
  <c r="N786" i="6"/>
  <c r="K787" i="6"/>
  <c r="L787" i="6"/>
  <c r="M787" i="6"/>
  <c r="N787" i="6"/>
  <c r="K788" i="6"/>
  <c r="L788" i="6"/>
  <c r="M788" i="6"/>
  <c r="N788" i="6"/>
  <c r="K789" i="6"/>
  <c r="L789" i="6"/>
  <c r="M789" i="6"/>
  <c r="N789" i="6"/>
  <c r="K790" i="6"/>
  <c r="L790" i="6"/>
  <c r="M790" i="6"/>
  <c r="N790" i="6"/>
  <c r="K791" i="6"/>
  <c r="L791" i="6"/>
  <c r="M791" i="6"/>
  <c r="N791" i="6"/>
  <c r="K792" i="6"/>
  <c r="L792" i="6"/>
  <c r="M792" i="6"/>
  <c r="N792" i="6"/>
  <c r="K793" i="6"/>
  <c r="L793" i="6"/>
  <c r="M793" i="6"/>
  <c r="N793" i="6"/>
  <c r="K794" i="6"/>
  <c r="L794" i="6"/>
  <c r="M794" i="6"/>
  <c r="N794" i="6"/>
  <c r="K795" i="6"/>
  <c r="L795" i="6"/>
  <c r="M795" i="6"/>
  <c r="N795" i="6"/>
  <c r="K796" i="6"/>
  <c r="L796" i="6"/>
  <c r="M796" i="6"/>
  <c r="N796" i="6"/>
  <c r="K797" i="6"/>
  <c r="L797" i="6"/>
  <c r="M797" i="6"/>
  <c r="N797" i="6"/>
  <c r="K798" i="6"/>
  <c r="L798" i="6"/>
  <c r="M798" i="6"/>
  <c r="N798" i="6"/>
  <c r="K799" i="6"/>
  <c r="L799" i="6"/>
  <c r="M799" i="6"/>
  <c r="N799" i="6"/>
  <c r="K800" i="6"/>
  <c r="L800" i="6"/>
  <c r="M800" i="6"/>
  <c r="N800" i="6"/>
  <c r="K801" i="6"/>
  <c r="L801" i="6"/>
  <c r="M801" i="6"/>
  <c r="N801" i="6"/>
  <c r="K802" i="6"/>
  <c r="L802" i="6"/>
  <c r="M802" i="6"/>
  <c r="N802" i="6"/>
  <c r="K803" i="6"/>
  <c r="L803" i="6"/>
  <c r="M803" i="6"/>
  <c r="N803" i="6"/>
  <c r="K804" i="6"/>
  <c r="L804" i="6"/>
  <c r="M804" i="6"/>
  <c r="N804" i="6"/>
  <c r="K805" i="6"/>
  <c r="L805" i="6"/>
  <c r="M805" i="6"/>
  <c r="N805" i="6"/>
  <c r="K806" i="6"/>
  <c r="L806" i="6"/>
  <c r="M806" i="6"/>
  <c r="N806" i="6"/>
  <c r="K807" i="6"/>
  <c r="L807" i="6"/>
  <c r="M807" i="6"/>
  <c r="N807" i="6"/>
  <c r="K808" i="6"/>
  <c r="L808" i="6"/>
  <c r="M808" i="6"/>
  <c r="N808" i="6"/>
  <c r="K809" i="6"/>
  <c r="L809" i="6"/>
  <c r="M809" i="6"/>
  <c r="N809" i="6"/>
  <c r="K810" i="6"/>
  <c r="L810" i="6"/>
  <c r="M810" i="6"/>
  <c r="N810" i="6"/>
  <c r="K811" i="6"/>
  <c r="L811" i="6"/>
  <c r="M811" i="6"/>
  <c r="N811" i="6"/>
  <c r="K812" i="6"/>
  <c r="L812" i="6"/>
  <c r="M812" i="6"/>
  <c r="N812" i="6"/>
  <c r="K813" i="6"/>
  <c r="L813" i="6"/>
  <c r="M813" i="6"/>
  <c r="N813" i="6"/>
  <c r="K814" i="6"/>
  <c r="L814" i="6"/>
  <c r="M814" i="6"/>
  <c r="N814" i="6"/>
  <c r="K815" i="6"/>
  <c r="L815" i="6"/>
  <c r="M815" i="6"/>
  <c r="N815" i="6"/>
  <c r="K816" i="6"/>
  <c r="L816" i="6"/>
  <c r="M816" i="6"/>
  <c r="N816" i="6"/>
  <c r="K817" i="6"/>
  <c r="L817" i="6"/>
  <c r="M817" i="6"/>
  <c r="N817" i="6"/>
  <c r="K818" i="6"/>
  <c r="L818" i="6"/>
  <c r="M818" i="6"/>
  <c r="N818" i="6"/>
  <c r="K819" i="6"/>
  <c r="L819" i="6"/>
  <c r="M819" i="6"/>
  <c r="N819" i="6"/>
  <c r="K820" i="6"/>
  <c r="L820" i="6"/>
  <c r="M820" i="6"/>
  <c r="N820" i="6"/>
  <c r="K821" i="6"/>
  <c r="L821" i="6"/>
  <c r="M821" i="6"/>
  <c r="N821" i="6"/>
  <c r="K822" i="6"/>
  <c r="L822" i="6"/>
  <c r="M822" i="6"/>
  <c r="N822" i="6"/>
  <c r="K823" i="6"/>
  <c r="L823" i="6"/>
  <c r="M823" i="6"/>
  <c r="N823" i="6"/>
  <c r="K824" i="6"/>
  <c r="L824" i="6"/>
  <c r="M824" i="6"/>
  <c r="N824" i="6"/>
  <c r="K825" i="6"/>
  <c r="L825" i="6"/>
  <c r="M825" i="6"/>
  <c r="N825" i="6"/>
  <c r="K826" i="6"/>
  <c r="L826" i="6"/>
  <c r="M826" i="6"/>
  <c r="N826" i="6"/>
  <c r="K827" i="6"/>
  <c r="L827" i="6"/>
  <c r="M827" i="6"/>
  <c r="N827" i="6"/>
  <c r="K828" i="6"/>
  <c r="L828" i="6"/>
  <c r="M828" i="6"/>
  <c r="N828" i="6"/>
  <c r="K829" i="6"/>
  <c r="L829" i="6"/>
  <c r="M829" i="6"/>
  <c r="N829" i="6"/>
  <c r="K830" i="6"/>
  <c r="L830" i="6"/>
  <c r="M830" i="6"/>
  <c r="N830" i="6"/>
  <c r="K831" i="6"/>
  <c r="L831" i="6"/>
  <c r="M831" i="6"/>
  <c r="N831" i="6"/>
  <c r="K832" i="6"/>
  <c r="L832" i="6"/>
  <c r="M832" i="6"/>
  <c r="N832" i="6"/>
  <c r="K833" i="6"/>
  <c r="L833" i="6"/>
  <c r="M833" i="6"/>
  <c r="N833" i="6"/>
  <c r="K834" i="6"/>
  <c r="L834" i="6"/>
  <c r="M834" i="6"/>
  <c r="N834" i="6"/>
  <c r="K835" i="6"/>
  <c r="L835" i="6"/>
  <c r="M835" i="6"/>
  <c r="N835" i="6"/>
  <c r="K836" i="6"/>
  <c r="L836" i="6"/>
  <c r="M836" i="6"/>
  <c r="N836" i="6"/>
  <c r="K837" i="6"/>
  <c r="L837" i="6"/>
  <c r="M837" i="6"/>
  <c r="N837" i="6"/>
  <c r="K838" i="6"/>
  <c r="L838" i="6"/>
  <c r="M838" i="6"/>
  <c r="N838" i="6"/>
  <c r="K839" i="6"/>
  <c r="L839" i="6"/>
  <c r="M839" i="6"/>
  <c r="N839" i="6"/>
  <c r="K840" i="6"/>
  <c r="L840" i="6"/>
  <c r="M840" i="6"/>
  <c r="N840" i="6"/>
  <c r="K841" i="6"/>
  <c r="L841" i="6"/>
  <c r="M841" i="6"/>
  <c r="N841" i="6"/>
  <c r="K842" i="6"/>
  <c r="L842" i="6"/>
  <c r="M842" i="6"/>
  <c r="N842" i="6"/>
  <c r="K843" i="6"/>
  <c r="L843" i="6"/>
  <c r="M843" i="6"/>
  <c r="N843" i="6"/>
  <c r="K844" i="6"/>
  <c r="L844" i="6"/>
  <c r="M844" i="6"/>
  <c r="N844" i="6"/>
  <c r="K845" i="6"/>
  <c r="L845" i="6"/>
  <c r="M845" i="6"/>
  <c r="N845" i="6"/>
  <c r="K846" i="6"/>
  <c r="L846" i="6"/>
  <c r="M846" i="6"/>
  <c r="N846" i="6"/>
  <c r="K847" i="6"/>
  <c r="L847" i="6"/>
  <c r="M847" i="6"/>
  <c r="N847" i="6"/>
  <c r="K848" i="6"/>
  <c r="L848" i="6"/>
  <c r="M848" i="6"/>
  <c r="N848" i="6"/>
  <c r="K849" i="6"/>
  <c r="L849" i="6"/>
  <c r="M849" i="6"/>
  <c r="N849" i="6"/>
  <c r="K850" i="6"/>
  <c r="L850" i="6"/>
  <c r="M850" i="6"/>
  <c r="N850" i="6"/>
  <c r="K851" i="6"/>
  <c r="L851" i="6"/>
  <c r="M851" i="6"/>
  <c r="N851" i="6"/>
  <c r="K852" i="6"/>
  <c r="L852" i="6"/>
  <c r="M852" i="6"/>
  <c r="N852" i="6"/>
  <c r="K853" i="6"/>
  <c r="L853" i="6"/>
  <c r="M853" i="6"/>
  <c r="N853" i="6"/>
  <c r="K854" i="6"/>
  <c r="L854" i="6"/>
  <c r="M854" i="6"/>
  <c r="N854" i="6"/>
  <c r="K855" i="6"/>
  <c r="L855" i="6"/>
  <c r="M855" i="6"/>
  <c r="N855" i="6"/>
  <c r="K856" i="6"/>
  <c r="L856" i="6"/>
  <c r="M856" i="6"/>
  <c r="N856" i="6"/>
  <c r="K857" i="6"/>
  <c r="L857" i="6"/>
  <c r="M857" i="6"/>
  <c r="N857" i="6"/>
  <c r="N10" i="6"/>
  <c r="M10" i="6"/>
  <c r="L10" i="6"/>
  <c r="K10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AB1033" i="6" l="1"/>
  <c r="AC1033" i="6"/>
  <c r="AB859" i="6"/>
  <c r="AC859" i="6"/>
  <c r="AB860" i="6"/>
  <c r="AC860" i="6"/>
  <c r="AB861" i="6"/>
  <c r="AC861" i="6"/>
  <c r="AB862" i="6"/>
  <c r="AC862" i="6"/>
  <c r="AB863" i="6"/>
  <c r="AC863" i="6"/>
  <c r="AB864" i="6"/>
  <c r="AC864" i="6"/>
  <c r="AB865" i="6"/>
  <c r="AC865" i="6"/>
  <c r="AB866" i="6"/>
  <c r="AC866" i="6"/>
  <c r="AB867" i="6"/>
  <c r="AC867" i="6"/>
  <c r="AB868" i="6"/>
  <c r="AC868" i="6"/>
  <c r="AB869" i="6"/>
  <c r="AC869" i="6"/>
  <c r="AB870" i="6"/>
  <c r="AC870" i="6"/>
  <c r="AB871" i="6"/>
  <c r="AC871" i="6"/>
  <c r="AB872" i="6"/>
  <c r="AC872" i="6"/>
  <c r="AB873" i="6"/>
  <c r="AC873" i="6"/>
  <c r="AB874" i="6"/>
  <c r="AC874" i="6"/>
  <c r="AB875" i="6"/>
  <c r="AC875" i="6"/>
  <c r="AB876" i="6"/>
  <c r="AC876" i="6"/>
  <c r="AB877" i="6"/>
  <c r="AC877" i="6"/>
  <c r="AB878" i="6"/>
  <c r="AC878" i="6"/>
  <c r="AB879" i="6"/>
  <c r="AC879" i="6"/>
  <c r="AB880" i="6"/>
  <c r="AC880" i="6"/>
  <c r="AB881" i="6"/>
  <c r="AC881" i="6"/>
  <c r="AB882" i="6"/>
  <c r="AC882" i="6"/>
  <c r="AB883" i="6"/>
  <c r="AC883" i="6"/>
  <c r="AB884" i="6"/>
  <c r="AC884" i="6"/>
  <c r="AB885" i="6"/>
  <c r="AC885" i="6"/>
  <c r="AB886" i="6"/>
  <c r="AC886" i="6"/>
  <c r="AB887" i="6"/>
  <c r="AC887" i="6"/>
  <c r="AB888" i="6"/>
  <c r="AC888" i="6"/>
  <c r="AB889" i="6"/>
  <c r="AC889" i="6"/>
  <c r="AB890" i="6"/>
  <c r="AC890" i="6"/>
  <c r="AB891" i="6"/>
  <c r="AC891" i="6"/>
  <c r="AB892" i="6"/>
  <c r="AC892" i="6"/>
  <c r="AB893" i="6"/>
  <c r="AC893" i="6"/>
  <c r="AB894" i="6"/>
  <c r="AC894" i="6"/>
  <c r="AB895" i="6"/>
  <c r="AC895" i="6"/>
  <c r="AB896" i="6"/>
  <c r="AC896" i="6"/>
  <c r="AB897" i="6"/>
  <c r="AC897" i="6"/>
  <c r="AB898" i="6"/>
  <c r="AC898" i="6"/>
  <c r="AB899" i="6"/>
  <c r="AC899" i="6"/>
  <c r="AB900" i="6"/>
  <c r="AC900" i="6"/>
  <c r="AB901" i="6"/>
  <c r="AC901" i="6"/>
  <c r="AB902" i="6"/>
  <c r="AC902" i="6"/>
  <c r="AB903" i="6"/>
  <c r="AC903" i="6"/>
  <c r="AB904" i="6"/>
  <c r="AC904" i="6"/>
  <c r="AB905" i="6"/>
  <c r="AC905" i="6"/>
  <c r="AB906" i="6"/>
  <c r="AC906" i="6"/>
  <c r="AB907" i="6"/>
  <c r="AC907" i="6"/>
  <c r="AB908" i="6"/>
  <c r="AC908" i="6"/>
  <c r="AB909" i="6"/>
  <c r="AC909" i="6"/>
  <c r="AB910" i="6"/>
  <c r="AC910" i="6"/>
  <c r="AB911" i="6"/>
  <c r="AC911" i="6"/>
  <c r="AB912" i="6"/>
  <c r="AC912" i="6"/>
  <c r="AB913" i="6"/>
  <c r="AC913" i="6"/>
  <c r="AB914" i="6"/>
  <c r="AC914" i="6"/>
  <c r="AB915" i="6"/>
  <c r="AC915" i="6"/>
  <c r="AB916" i="6"/>
  <c r="AC916" i="6"/>
  <c r="AB917" i="6"/>
  <c r="AC917" i="6"/>
  <c r="AB918" i="6"/>
  <c r="AC918" i="6"/>
  <c r="AB919" i="6"/>
  <c r="AC919" i="6"/>
  <c r="AB920" i="6"/>
  <c r="AC920" i="6"/>
  <c r="AB921" i="6"/>
  <c r="AC921" i="6"/>
  <c r="AB922" i="6"/>
  <c r="AC922" i="6"/>
  <c r="AB923" i="6"/>
  <c r="AC923" i="6"/>
  <c r="AB924" i="6"/>
  <c r="AC924" i="6"/>
  <c r="AB925" i="6"/>
  <c r="AC925" i="6"/>
  <c r="AB926" i="6"/>
  <c r="AC926" i="6"/>
  <c r="AB927" i="6"/>
  <c r="AC927" i="6"/>
  <c r="AB928" i="6"/>
  <c r="AC928" i="6"/>
  <c r="AB929" i="6"/>
  <c r="AC929" i="6"/>
  <c r="AB930" i="6"/>
  <c r="AC930" i="6"/>
  <c r="AB931" i="6"/>
  <c r="AC931" i="6"/>
  <c r="AB932" i="6"/>
  <c r="AC932" i="6"/>
  <c r="AB933" i="6"/>
  <c r="AC933" i="6"/>
  <c r="AB934" i="6"/>
  <c r="AC934" i="6"/>
  <c r="AB935" i="6"/>
  <c r="AC935" i="6"/>
  <c r="AB936" i="6"/>
  <c r="AC936" i="6"/>
  <c r="AB937" i="6"/>
  <c r="AC937" i="6"/>
  <c r="AB938" i="6"/>
  <c r="AC938" i="6"/>
  <c r="AB939" i="6"/>
  <c r="AC939" i="6"/>
  <c r="AB940" i="6"/>
  <c r="AC940" i="6"/>
  <c r="AB941" i="6"/>
  <c r="AC941" i="6"/>
  <c r="AB942" i="6"/>
  <c r="AC942" i="6"/>
  <c r="AB943" i="6"/>
  <c r="AC943" i="6"/>
  <c r="AB944" i="6"/>
  <c r="AC944" i="6"/>
  <c r="AB945" i="6"/>
  <c r="AC945" i="6"/>
  <c r="AB946" i="6"/>
  <c r="AC946" i="6"/>
  <c r="AB947" i="6"/>
  <c r="AC947" i="6"/>
  <c r="AB948" i="6"/>
  <c r="AC948" i="6"/>
  <c r="AB949" i="6"/>
  <c r="AC949" i="6"/>
  <c r="AB950" i="6"/>
  <c r="AC950" i="6"/>
  <c r="AB951" i="6"/>
  <c r="AC951" i="6"/>
  <c r="AB952" i="6"/>
  <c r="AC952" i="6"/>
  <c r="AB953" i="6"/>
  <c r="AC953" i="6"/>
  <c r="AB954" i="6"/>
  <c r="AC954" i="6"/>
  <c r="AB955" i="6"/>
  <c r="AC955" i="6"/>
  <c r="AB956" i="6"/>
  <c r="AC956" i="6"/>
  <c r="AB957" i="6"/>
  <c r="AC957" i="6"/>
  <c r="AB958" i="6"/>
  <c r="AC958" i="6"/>
  <c r="AB959" i="6"/>
  <c r="AC959" i="6"/>
  <c r="AB960" i="6"/>
  <c r="AC960" i="6"/>
  <c r="AB961" i="6"/>
  <c r="AC961" i="6"/>
  <c r="AB962" i="6"/>
  <c r="AC962" i="6"/>
  <c r="AB963" i="6"/>
  <c r="AC963" i="6"/>
  <c r="AB964" i="6"/>
  <c r="AC964" i="6"/>
  <c r="AB965" i="6"/>
  <c r="AC965" i="6"/>
  <c r="AB966" i="6"/>
  <c r="AC966" i="6"/>
  <c r="AB967" i="6"/>
  <c r="AC967" i="6"/>
  <c r="AB968" i="6"/>
  <c r="AC968" i="6"/>
  <c r="AB969" i="6"/>
  <c r="AC969" i="6"/>
  <c r="AB970" i="6"/>
  <c r="AC970" i="6"/>
  <c r="AB971" i="6"/>
  <c r="AC971" i="6"/>
  <c r="AB972" i="6"/>
  <c r="AC972" i="6"/>
  <c r="AB973" i="6"/>
  <c r="AC973" i="6"/>
  <c r="AB974" i="6"/>
  <c r="AC974" i="6"/>
  <c r="AB975" i="6"/>
  <c r="AC975" i="6"/>
  <c r="AB976" i="6"/>
  <c r="AC976" i="6"/>
  <c r="AB977" i="6"/>
  <c r="AC977" i="6"/>
  <c r="AB978" i="6"/>
  <c r="AC978" i="6"/>
  <c r="AB979" i="6"/>
  <c r="AC979" i="6"/>
  <c r="AB980" i="6"/>
  <c r="AC980" i="6"/>
  <c r="AB981" i="6"/>
  <c r="AC981" i="6"/>
  <c r="AB982" i="6"/>
  <c r="AC982" i="6"/>
  <c r="AB983" i="6"/>
  <c r="AC983" i="6"/>
  <c r="AB984" i="6"/>
  <c r="AC984" i="6"/>
  <c r="AB985" i="6"/>
  <c r="AC985" i="6"/>
  <c r="AB986" i="6"/>
  <c r="AC986" i="6"/>
  <c r="AB987" i="6"/>
  <c r="AC987" i="6"/>
  <c r="AB988" i="6"/>
  <c r="AC988" i="6"/>
  <c r="AB989" i="6"/>
  <c r="AC989" i="6"/>
  <c r="AB990" i="6"/>
  <c r="AC990" i="6"/>
  <c r="AB991" i="6"/>
  <c r="AC991" i="6"/>
  <c r="AB992" i="6"/>
  <c r="AC992" i="6"/>
  <c r="AB993" i="6"/>
  <c r="AC993" i="6"/>
  <c r="AB994" i="6"/>
  <c r="AC994" i="6"/>
  <c r="AB995" i="6"/>
  <c r="AC995" i="6"/>
  <c r="AB996" i="6"/>
  <c r="AC996" i="6"/>
  <c r="AB997" i="6"/>
  <c r="AC997" i="6"/>
  <c r="AB998" i="6"/>
  <c r="AC998" i="6"/>
  <c r="AB999" i="6"/>
  <c r="AC999" i="6"/>
  <c r="AB1000" i="6"/>
  <c r="AC1000" i="6"/>
  <c r="AB1001" i="6"/>
  <c r="AC1001" i="6"/>
  <c r="AB1002" i="6"/>
  <c r="AC1002" i="6"/>
  <c r="AB1003" i="6"/>
  <c r="AC1003" i="6"/>
  <c r="AB1004" i="6"/>
  <c r="AC1004" i="6"/>
  <c r="AB1005" i="6"/>
  <c r="AC1005" i="6"/>
  <c r="AB1006" i="6"/>
  <c r="AC1006" i="6"/>
  <c r="AB1007" i="6"/>
  <c r="AC1007" i="6"/>
  <c r="AB1008" i="6"/>
  <c r="AC1008" i="6"/>
  <c r="AB1009" i="6"/>
  <c r="AC1009" i="6"/>
  <c r="AB1010" i="6"/>
  <c r="AC1010" i="6"/>
  <c r="AB1011" i="6"/>
  <c r="AC1011" i="6"/>
  <c r="AB1012" i="6"/>
  <c r="AC1012" i="6"/>
  <c r="AB1013" i="6"/>
  <c r="AC1013" i="6"/>
  <c r="AB1014" i="6"/>
  <c r="AC1014" i="6"/>
  <c r="AB1015" i="6"/>
  <c r="AC1015" i="6"/>
  <c r="AB1016" i="6"/>
  <c r="AC1016" i="6"/>
  <c r="AB1017" i="6"/>
  <c r="AC1017" i="6"/>
  <c r="AB1018" i="6"/>
  <c r="AC1018" i="6"/>
  <c r="AB1019" i="6"/>
  <c r="AC1019" i="6"/>
  <c r="AB1020" i="6"/>
  <c r="AC1020" i="6"/>
  <c r="AB1021" i="6"/>
  <c r="AC1021" i="6"/>
  <c r="AB1022" i="6"/>
  <c r="AC1022" i="6"/>
  <c r="AB1023" i="6"/>
  <c r="AC1023" i="6"/>
  <c r="AB1024" i="6"/>
  <c r="AC1024" i="6"/>
  <c r="AB1025" i="6"/>
  <c r="AC1025" i="6"/>
  <c r="AB1026" i="6"/>
  <c r="AC1026" i="6"/>
  <c r="AB1027" i="6"/>
  <c r="AC1027" i="6"/>
  <c r="AB1028" i="6"/>
  <c r="AC1028" i="6"/>
  <c r="AB1029" i="6"/>
  <c r="AC1029" i="6"/>
  <c r="AB1030" i="6"/>
  <c r="AC1030" i="6"/>
  <c r="AC858" i="6"/>
  <c r="AB858" i="6"/>
  <c r="Y1031" i="6"/>
  <c r="Z1031" i="6"/>
  <c r="AA1031" i="6"/>
  <c r="Y1033" i="6"/>
  <c r="Z1033" i="6"/>
  <c r="AA1033" i="6"/>
  <c r="Y1034" i="6"/>
  <c r="Z1034" i="6"/>
  <c r="AA1034" i="6"/>
  <c r="Z1035" i="6" l="1"/>
  <c r="AA1035" i="6"/>
  <c r="Y1035" i="6"/>
  <c r="AB1034" i="6"/>
  <c r="AB1035" i="6" s="1"/>
  <c r="AC1031" i="6"/>
  <c r="AC1034" i="6"/>
  <c r="AC1035" i="6" s="1"/>
  <c r="AB1031" i="6"/>
  <c r="U101" i="7"/>
  <c r="U86" i="7"/>
  <c r="D14" i="7"/>
  <c r="B97" i="7" s="1"/>
  <c r="D13" i="7"/>
  <c r="K898" i="6"/>
  <c r="U18" i="7" l="1"/>
  <c r="D15" i="7"/>
  <c r="D21" i="7"/>
  <c r="D97" i="7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E46" i="7" s="1" a="1"/>
  <c r="E46" i="7" s="1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4" i="8"/>
  <c r="Q48" i="7"/>
  <c r="Q47" i="7"/>
  <c r="D48" i="7"/>
  <c r="D47" i="7"/>
  <c r="W1032" i="8"/>
  <c r="GB1032" i="8"/>
  <c r="GA1032" i="8"/>
  <c r="FZ1032" i="8"/>
  <c r="FY1032" i="8"/>
  <c r="FX1032" i="8"/>
  <c r="FW1032" i="8"/>
  <c r="FV1032" i="8"/>
  <c r="FU1032" i="8"/>
  <c r="FT1032" i="8"/>
  <c r="FS1032" i="8"/>
  <c r="FR1032" i="8"/>
  <c r="FQ1032" i="8"/>
  <c r="FP1032" i="8"/>
  <c r="FO1032" i="8"/>
  <c r="FN1032" i="8"/>
  <c r="FM1032" i="8"/>
  <c r="FL1032" i="8"/>
  <c r="FK1032" i="8"/>
  <c r="FJ1032" i="8"/>
  <c r="FI1032" i="8"/>
  <c r="FH1032" i="8"/>
  <c r="FG1032" i="8"/>
  <c r="FF1032" i="8"/>
  <c r="FE1032" i="8"/>
  <c r="FD1032" i="8"/>
  <c r="FC1032" i="8"/>
  <c r="FB1032" i="8"/>
  <c r="FA1032" i="8"/>
  <c r="EZ1032" i="8"/>
  <c r="EY1032" i="8"/>
  <c r="EX1032" i="8"/>
  <c r="EW1032" i="8"/>
  <c r="EV1032" i="8"/>
  <c r="EU1032" i="8"/>
  <c r="ET1032" i="8"/>
  <c r="ES1032" i="8"/>
  <c r="ER1032" i="8"/>
  <c r="EQ1032" i="8"/>
  <c r="EP1032" i="8"/>
  <c r="EO1032" i="8"/>
  <c r="EN1032" i="8"/>
  <c r="EM1032" i="8"/>
  <c r="EL1032" i="8"/>
  <c r="EK1032" i="8"/>
  <c r="EJ1032" i="8"/>
  <c r="EI1032" i="8"/>
  <c r="EH1032" i="8"/>
  <c r="EG1032" i="8"/>
  <c r="EF1032" i="8"/>
  <c r="EE1032" i="8"/>
  <c r="ED1032" i="8"/>
  <c r="EC1032" i="8"/>
  <c r="EB1032" i="8"/>
  <c r="EA1032" i="8"/>
  <c r="DZ1032" i="8"/>
  <c r="DY1032" i="8"/>
  <c r="DX1032" i="8"/>
  <c r="DW1032" i="8"/>
  <c r="DV1032" i="8"/>
  <c r="DU1032" i="8"/>
  <c r="DT1032" i="8"/>
  <c r="DS1032" i="8"/>
  <c r="DR1032" i="8"/>
  <c r="DQ1032" i="8"/>
  <c r="DP1032" i="8"/>
  <c r="DO1032" i="8"/>
  <c r="DN1032" i="8"/>
  <c r="DM1032" i="8"/>
  <c r="DL1032" i="8"/>
  <c r="DK1032" i="8"/>
  <c r="DJ1032" i="8"/>
  <c r="DI1032" i="8"/>
  <c r="DH1032" i="8"/>
  <c r="DG1032" i="8"/>
  <c r="DF1032" i="8"/>
  <c r="DE1032" i="8"/>
  <c r="DD1032" i="8"/>
  <c r="DC1032" i="8"/>
  <c r="DB1032" i="8"/>
  <c r="DA1032" i="8"/>
  <c r="CZ1032" i="8"/>
  <c r="CY1032" i="8"/>
  <c r="CX1032" i="8"/>
  <c r="CW1032" i="8"/>
  <c r="CV1032" i="8"/>
  <c r="CU1032" i="8"/>
  <c r="CT1032" i="8"/>
  <c r="CS1032" i="8"/>
  <c r="CR1032" i="8"/>
  <c r="CQ1032" i="8"/>
  <c r="CP1032" i="8"/>
  <c r="CO1032" i="8"/>
  <c r="CN1032" i="8"/>
  <c r="CM1032" i="8"/>
  <c r="CL1032" i="8"/>
  <c r="CK1032" i="8"/>
  <c r="CJ1032" i="8"/>
  <c r="CI1032" i="8"/>
  <c r="CH1032" i="8"/>
  <c r="CG1032" i="8"/>
  <c r="CF1032" i="8"/>
  <c r="CE1032" i="8"/>
  <c r="CD1032" i="8"/>
  <c r="CC1032" i="8"/>
  <c r="CB1032" i="8"/>
  <c r="CA1032" i="8"/>
  <c r="BZ1032" i="8"/>
  <c r="BY1032" i="8"/>
  <c r="BX1032" i="8"/>
  <c r="BW1032" i="8"/>
  <c r="BV1032" i="8"/>
  <c r="BU1032" i="8"/>
  <c r="BT1032" i="8"/>
  <c r="BS1032" i="8"/>
  <c r="BR1032" i="8"/>
  <c r="BQ1032" i="8"/>
  <c r="BP1032" i="8"/>
  <c r="BO1032" i="8"/>
  <c r="BN1032" i="8"/>
  <c r="BM1032" i="8"/>
  <c r="BL1032" i="8"/>
  <c r="BK1032" i="8"/>
  <c r="BJ1032" i="8"/>
  <c r="BI1032" i="8"/>
  <c r="BH1032" i="8"/>
  <c r="BG1032" i="8"/>
  <c r="BF1032" i="8"/>
  <c r="BE1032" i="8"/>
  <c r="BD1032" i="8"/>
  <c r="BC1032" i="8"/>
  <c r="BB1032" i="8"/>
  <c r="BA1032" i="8"/>
  <c r="AZ1032" i="8"/>
  <c r="AY1032" i="8"/>
  <c r="AX1032" i="8"/>
  <c r="AW1032" i="8"/>
  <c r="AV1032" i="8"/>
  <c r="AU1032" i="8"/>
  <c r="AT1032" i="8"/>
  <c r="AS1032" i="8"/>
  <c r="AR1032" i="8"/>
  <c r="AQ1032" i="8"/>
  <c r="AP1032" i="8"/>
  <c r="AO1032" i="8"/>
  <c r="AN1032" i="8"/>
  <c r="AM1032" i="8"/>
  <c r="AL1032" i="8"/>
  <c r="AK1032" i="8"/>
  <c r="AJ1032" i="8"/>
  <c r="AI1032" i="8"/>
  <c r="AH1032" i="8"/>
  <c r="AG1032" i="8"/>
  <c r="AF1032" i="8"/>
  <c r="AE1032" i="8"/>
  <c r="AD1032" i="8"/>
  <c r="AC1032" i="8"/>
  <c r="AB1032" i="8"/>
  <c r="AA1032" i="8"/>
  <c r="Z1032" i="8"/>
  <c r="Y1032" i="8"/>
  <c r="X1032" i="8"/>
  <c r="F46" i="7" l="1" a="1"/>
  <c r="F46" i="7" s="1"/>
  <c r="D104" i="7"/>
  <c r="G46" i="7" a="1"/>
  <c r="G46" i="7" s="1"/>
  <c r="D45" i="7" a="1"/>
  <c r="D45" i="7" s="1"/>
  <c r="I46" i="7" a="1"/>
  <c r="I46" i="7" s="1"/>
  <c r="D46" i="7" a="1"/>
  <c r="D46" i="7" s="1"/>
  <c r="J46" i="7" a="1"/>
  <c r="J46" i="7" s="1"/>
  <c r="F45" i="7" a="1"/>
  <c r="F45" i="7" s="1"/>
  <c r="F63" i="7" s="1"/>
  <c r="M46" i="7" a="1"/>
  <c r="M46" i="7" s="1"/>
  <c r="G45" i="7" a="1"/>
  <c r="G45" i="7" s="1"/>
  <c r="N46" i="7" a="1"/>
  <c r="N46" i="7" s="1"/>
  <c r="I45" i="7" a="1"/>
  <c r="I45" i="7" s="1"/>
  <c r="P45" i="7" a="1"/>
  <c r="P45" i="7" s="1"/>
  <c r="J45" i="7" a="1"/>
  <c r="J45" i="7" s="1"/>
  <c r="P46" i="7" a="1"/>
  <c r="P46" i="7" s="1"/>
  <c r="K45" i="7" a="1"/>
  <c r="K45" i="7" s="1"/>
  <c r="Q46" i="7" a="1"/>
  <c r="Q46" i="7" s="1"/>
  <c r="L45" i="7" a="1"/>
  <c r="L45" i="7" s="1"/>
  <c r="Q45" i="7" a="1"/>
  <c r="Q45" i="7" s="1"/>
  <c r="M45" i="7" a="1"/>
  <c r="M45" i="7" s="1"/>
  <c r="E45" i="7" a="1"/>
  <c r="E45" i="7" s="1"/>
  <c r="N45" i="7" a="1"/>
  <c r="N45" i="7" s="1"/>
  <c r="H12" i="7"/>
  <c r="G12" i="7"/>
  <c r="H10" i="7"/>
  <c r="G10" i="7"/>
  <c r="R46" i="7" l="1"/>
  <c r="H46" i="7" s="1"/>
  <c r="H64" i="7" s="1"/>
  <c r="R45" i="7"/>
  <c r="H45" i="7" s="1"/>
  <c r="O45" i="7" l="1"/>
  <c r="H63" i="7"/>
  <c r="X1031" i="6"/>
  <c r="X1033" i="6"/>
  <c r="X1034" i="6"/>
  <c r="X1035" i="6" l="1"/>
  <c r="T19" i="7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N971" i="6" l="1"/>
  <c r="M971" i="6"/>
  <c r="L971" i="6"/>
  <c r="K971" i="6"/>
  <c r="K999" i="6" l="1"/>
  <c r="M906" i="6" l="1"/>
  <c r="K873" i="6"/>
  <c r="M907" i="6"/>
  <c r="M999" i="6"/>
  <c r="K866" i="6"/>
  <c r="K864" i="6"/>
  <c r="K865" i="6"/>
  <c r="N972" i="6"/>
  <c r="K972" i="6"/>
  <c r="N990" i="6"/>
  <c r="K931" i="6"/>
  <c r="K950" i="6"/>
  <c r="M950" i="6"/>
  <c r="N953" i="6"/>
  <c r="N955" i="6"/>
  <c r="N949" i="6"/>
  <c r="N976" i="6"/>
  <c r="M972" i="6"/>
  <c r="N989" i="6"/>
  <c r="M990" i="6"/>
  <c r="N992" i="6"/>
  <c r="K989" i="6"/>
  <c r="M1026" i="6"/>
  <c r="N1026" i="6"/>
  <c r="M873" i="6" l="1"/>
  <c r="L999" i="6"/>
  <c r="N966" i="6"/>
  <c r="N991" i="6"/>
  <c r="M895" i="6"/>
  <c r="M866" i="6"/>
  <c r="M931" i="6"/>
  <c r="N872" i="6"/>
  <c r="M1009" i="6"/>
  <c r="N1011" i="6"/>
  <c r="N1023" i="6"/>
  <c r="M1018" i="6"/>
  <c r="K1018" i="6"/>
  <c r="K1023" i="6"/>
  <c r="M1024" i="6"/>
  <c r="N1024" i="6"/>
  <c r="M1023" i="6"/>
  <c r="N1018" i="6"/>
  <c r="M998" i="6"/>
  <c r="M1011" i="6"/>
  <c r="N983" i="6"/>
  <c r="K983" i="6"/>
  <c r="K955" i="6"/>
  <c r="K896" i="6"/>
  <c r="M991" i="6"/>
  <c r="M955" i="6"/>
  <c r="M949" i="6"/>
  <c r="M932" i="6"/>
  <c r="M896" i="6"/>
  <c r="L873" i="6"/>
  <c r="N895" i="6"/>
  <c r="K966" i="6"/>
  <c r="N950" i="6"/>
  <c r="N873" i="6"/>
  <c r="L864" i="6"/>
  <c r="K932" i="6"/>
  <c r="M966" i="6"/>
  <c r="N896" i="6"/>
  <c r="M992" i="6"/>
  <c r="K991" i="6"/>
  <c r="L895" i="6"/>
  <c r="K953" i="6"/>
  <c r="N907" i="6"/>
  <c r="K992" i="6"/>
  <c r="M983" i="6"/>
  <c r="M976" i="6"/>
  <c r="N906" i="6"/>
  <c r="L866" i="6"/>
  <c r="K976" i="6"/>
  <c r="M953" i="6"/>
  <c r="K872" i="6"/>
  <c r="L865" i="6"/>
  <c r="K949" i="6"/>
  <c r="M872" i="6"/>
  <c r="L950" i="6" l="1"/>
  <c r="K998" i="6"/>
  <c r="K990" i="6"/>
  <c r="K1011" i="6"/>
  <c r="K906" i="6"/>
  <c r="L989" i="6"/>
  <c r="K895" i="6"/>
  <c r="K907" i="6"/>
  <c r="L972" i="6"/>
  <c r="K1009" i="6"/>
  <c r="K1024" i="6"/>
  <c r="K1026" i="6"/>
  <c r="L931" i="6"/>
  <c r="L998" i="6"/>
  <c r="L932" i="6"/>
  <c r="N932" i="6"/>
  <c r="N866" i="6"/>
  <c r="M864" i="6"/>
  <c r="N998" i="6"/>
  <c r="N1009" i="6"/>
  <c r="N864" i="6"/>
  <c r="L1009" i="6"/>
  <c r="L1011" i="6" l="1"/>
  <c r="L949" i="6"/>
  <c r="M865" i="6"/>
  <c r="L907" i="6"/>
  <c r="N999" i="6"/>
  <c r="M989" i="6"/>
  <c r="L992" i="6"/>
  <c r="L1024" i="6"/>
  <c r="L896" i="6"/>
  <c r="N865" i="6"/>
  <c r="N931" i="6"/>
  <c r="L1018" i="6"/>
  <c r="L1023" i="6"/>
  <c r="L1026" i="6"/>
  <c r="L955" i="6"/>
  <c r="L872" i="6"/>
  <c r="L976" i="6"/>
  <c r="L983" i="6"/>
  <c r="L966" i="6"/>
  <c r="L991" i="6"/>
  <c r="L953" i="6"/>
  <c r="L906" i="6"/>
  <c r="L990" i="6"/>
  <c r="V1034" i="6" l="1"/>
  <c r="V1033" i="6"/>
  <c r="T1033" i="6"/>
  <c r="T1034" i="6"/>
  <c r="V1031" i="6"/>
  <c r="U1034" i="6"/>
  <c r="W1034" i="6"/>
  <c r="W1033" i="6"/>
  <c r="W1035" i="6" l="1"/>
  <c r="W1031" i="6"/>
  <c r="T1035" i="6"/>
  <c r="U1033" i="6"/>
  <c r="U1035" i="6" s="1"/>
  <c r="V1035" i="6"/>
  <c r="U1031" i="6"/>
  <c r="N1033" i="6" l="1"/>
  <c r="M1033" i="6"/>
  <c r="L1033" i="6"/>
  <c r="K1033" i="6"/>
  <c r="K859" i="6"/>
  <c r="L859" i="6"/>
  <c r="M859" i="6"/>
  <c r="N859" i="6"/>
  <c r="K860" i="6"/>
  <c r="L860" i="6"/>
  <c r="M860" i="6"/>
  <c r="N860" i="6"/>
  <c r="K861" i="6"/>
  <c r="L861" i="6"/>
  <c r="M861" i="6"/>
  <c r="N861" i="6"/>
  <c r="K862" i="6"/>
  <c r="L862" i="6"/>
  <c r="M862" i="6"/>
  <c r="N862" i="6"/>
  <c r="K863" i="6"/>
  <c r="L863" i="6"/>
  <c r="M863" i="6"/>
  <c r="N863" i="6"/>
  <c r="K867" i="6"/>
  <c r="L867" i="6"/>
  <c r="M867" i="6"/>
  <c r="N867" i="6"/>
  <c r="K868" i="6"/>
  <c r="L868" i="6"/>
  <c r="M868" i="6"/>
  <c r="N868" i="6"/>
  <c r="K869" i="6"/>
  <c r="L869" i="6"/>
  <c r="M869" i="6"/>
  <c r="N869" i="6"/>
  <c r="K870" i="6"/>
  <c r="L870" i="6"/>
  <c r="M870" i="6"/>
  <c r="N870" i="6"/>
  <c r="K871" i="6"/>
  <c r="L871" i="6"/>
  <c r="M871" i="6"/>
  <c r="N871" i="6"/>
  <c r="K874" i="6"/>
  <c r="L874" i="6"/>
  <c r="M874" i="6"/>
  <c r="N874" i="6"/>
  <c r="K875" i="6"/>
  <c r="L875" i="6"/>
  <c r="M875" i="6"/>
  <c r="N875" i="6"/>
  <c r="K876" i="6"/>
  <c r="L876" i="6"/>
  <c r="M876" i="6"/>
  <c r="N876" i="6"/>
  <c r="K877" i="6"/>
  <c r="L877" i="6"/>
  <c r="M877" i="6"/>
  <c r="N877" i="6"/>
  <c r="K878" i="6"/>
  <c r="L878" i="6"/>
  <c r="M878" i="6"/>
  <c r="N878" i="6"/>
  <c r="K879" i="6"/>
  <c r="L879" i="6"/>
  <c r="M879" i="6"/>
  <c r="N879" i="6"/>
  <c r="K880" i="6"/>
  <c r="L880" i="6"/>
  <c r="M880" i="6"/>
  <c r="N880" i="6"/>
  <c r="K881" i="6"/>
  <c r="L881" i="6"/>
  <c r="M881" i="6"/>
  <c r="N881" i="6"/>
  <c r="K882" i="6"/>
  <c r="L882" i="6"/>
  <c r="M882" i="6"/>
  <c r="N882" i="6"/>
  <c r="K883" i="6"/>
  <c r="L883" i="6"/>
  <c r="M883" i="6"/>
  <c r="N883" i="6"/>
  <c r="K884" i="6"/>
  <c r="L884" i="6"/>
  <c r="M884" i="6"/>
  <c r="N884" i="6"/>
  <c r="K885" i="6"/>
  <c r="L885" i="6"/>
  <c r="M885" i="6"/>
  <c r="N885" i="6"/>
  <c r="K886" i="6"/>
  <c r="L886" i="6"/>
  <c r="M886" i="6"/>
  <c r="N886" i="6"/>
  <c r="K887" i="6"/>
  <c r="L887" i="6"/>
  <c r="M887" i="6"/>
  <c r="N887" i="6"/>
  <c r="K888" i="6"/>
  <c r="L888" i="6"/>
  <c r="M888" i="6"/>
  <c r="N888" i="6"/>
  <c r="K889" i="6"/>
  <c r="L889" i="6"/>
  <c r="M889" i="6"/>
  <c r="N889" i="6"/>
  <c r="K890" i="6"/>
  <c r="L890" i="6"/>
  <c r="M890" i="6"/>
  <c r="N890" i="6"/>
  <c r="K891" i="6"/>
  <c r="L891" i="6"/>
  <c r="M891" i="6"/>
  <c r="N891" i="6"/>
  <c r="K892" i="6"/>
  <c r="L892" i="6"/>
  <c r="M892" i="6"/>
  <c r="N892" i="6"/>
  <c r="K893" i="6"/>
  <c r="L893" i="6"/>
  <c r="M893" i="6"/>
  <c r="N893" i="6"/>
  <c r="K894" i="6"/>
  <c r="L894" i="6"/>
  <c r="M894" i="6"/>
  <c r="N894" i="6"/>
  <c r="K897" i="6"/>
  <c r="L897" i="6"/>
  <c r="M897" i="6"/>
  <c r="N897" i="6"/>
  <c r="L898" i="6"/>
  <c r="M898" i="6"/>
  <c r="N898" i="6"/>
  <c r="K899" i="6"/>
  <c r="L899" i="6"/>
  <c r="M899" i="6"/>
  <c r="N899" i="6"/>
  <c r="K900" i="6"/>
  <c r="L900" i="6"/>
  <c r="M900" i="6"/>
  <c r="N900" i="6"/>
  <c r="K901" i="6"/>
  <c r="L901" i="6"/>
  <c r="M901" i="6"/>
  <c r="N901" i="6"/>
  <c r="K902" i="6"/>
  <c r="L902" i="6"/>
  <c r="M902" i="6"/>
  <c r="N902" i="6"/>
  <c r="K903" i="6"/>
  <c r="L903" i="6"/>
  <c r="M903" i="6"/>
  <c r="N903" i="6"/>
  <c r="K904" i="6"/>
  <c r="D86" i="7" s="1"/>
  <c r="L904" i="6"/>
  <c r="M904" i="6"/>
  <c r="N904" i="6"/>
  <c r="K905" i="6"/>
  <c r="L905" i="6"/>
  <c r="M905" i="6"/>
  <c r="N905" i="6"/>
  <c r="K908" i="6"/>
  <c r="L908" i="6"/>
  <c r="M908" i="6"/>
  <c r="N908" i="6"/>
  <c r="K909" i="6"/>
  <c r="L909" i="6"/>
  <c r="M909" i="6"/>
  <c r="N909" i="6"/>
  <c r="K910" i="6"/>
  <c r="L910" i="6"/>
  <c r="M910" i="6"/>
  <c r="N910" i="6"/>
  <c r="K911" i="6"/>
  <c r="L911" i="6"/>
  <c r="M911" i="6"/>
  <c r="N911" i="6"/>
  <c r="K912" i="6"/>
  <c r="L912" i="6"/>
  <c r="M912" i="6"/>
  <c r="N912" i="6"/>
  <c r="K913" i="6"/>
  <c r="L913" i="6"/>
  <c r="M913" i="6"/>
  <c r="N913" i="6"/>
  <c r="K914" i="6"/>
  <c r="L914" i="6"/>
  <c r="M914" i="6"/>
  <c r="N914" i="6"/>
  <c r="K915" i="6"/>
  <c r="L915" i="6"/>
  <c r="M915" i="6"/>
  <c r="N915" i="6"/>
  <c r="K916" i="6"/>
  <c r="L916" i="6"/>
  <c r="M916" i="6"/>
  <c r="N916" i="6"/>
  <c r="K917" i="6"/>
  <c r="L917" i="6"/>
  <c r="M917" i="6"/>
  <c r="N917" i="6"/>
  <c r="K918" i="6"/>
  <c r="L918" i="6"/>
  <c r="M918" i="6"/>
  <c r="N918" i="6"/>
  <c r="K919" i="6"/>
  <c r="L919" i="6"/>
  <c r="M919" i="6"/>
  <c r="N919" i="6"/>
  <c r="K920" i="6"/>
  <c r="L920" i="6"/>
  <c r="M920" i="6"/>
  <c r="N920" i="6"/>
  <c r="K921" i="6"/>
  <c r="L921" i="6"/>
  <c r="M921" i="6"/>
  <c r="N921" i="6"/>
  <c r="K922" i="6"/>
  <c r="L922" i="6"/>
  <c r="M922" i="6"/>
  <c r="N922" i="6"/>
  <c r="K923" i="6"/>
  <c r="L923" i="6"/>
  <c r="M923" i="6"/>
  <c r="N923" i="6"/>
  <c r="K924" i="6"/>
  <c r="L924" i="6"/>
  <c r="M924" i="6"/>
  <c r="N924" i="6"/>
  <c r="K925" i="6"/>
  <c r="L925" i="6"/>
  <c r="M925" i="6"/>
  <c r="N925" i="6"/>
  <c r="K926" i="6"/>
  <c r="L926" i="6"/>
  <c r="M926" i="6"/>
  <c r="N926" i="6"/>
  <c r="K927" i="6"/>
  <c r="L927" i="6"/>
  <c r="M927" i="6"/>
  <c r="N927" i="6"/>
  <c r="K928" i="6"/>
  <c r="L928" i="6"/>
  <c r="M928" i="6"/>
  <c r="N928" i="6"/>
  <c r="K929" i="6"/>
  <c r="L929" i="6"/>
  <c r="M929" i="6"/>
  <c r="N929" i="6"/>
  <c r="K930" i="6"/>
  <c r="L930" i="6"/>
  <c r="M930" i="6"/>
  <c r="N930" i="6"/>
  <c r="K933" i="6"/>
  <c r="L933" i="6"/>
  <c r="M933" i="6"/>
  <c r="N933" i="6"/>
  <c r="K934" i="6"/>
  <c r="L934" i="6"/>
  <c r="M934" i="6"/>
  <c r="N934" i="6"/>
  <c r="K935" i="6"/>
  <c r="L935" i="6"/>
  <c r="M935" i="6"/>
  <c r="N935" i="6"/>
  <c r="K936" i="6"/>
  <c r="L936" i="6"/>
  <c r="M936" i="6"/>
  <c r="N936" i="6"/>
  <c r="K937" i="6"/>
  <c r="L937" i="6"/>
  <c r="M937" i="6"/>
  <c r="N937" i="6"/>
  <c r="K938" i="6"/>
  <c r="L938" i="6"/>
  <c r="M938" i="6"/>
  <c r="N938" i="6"/>
  <c r="K939" i="6"/>
  <c r="L939" i="6"/>
  <c r="M939" i="6"/>
  <c r="N939" i="6"/>
  <c r="K940" i="6"/>
  <c r="L940" i="6"/>
  <c r="M940" i="6"/>
  <c r="N940" i="6"/>
  <c r="K941" i="6"/>
  <c r="L941" i="6"/>
  <c r="M941" i="6"/>
  <c r="N941" i="6"/>
  <c r="K942" i="6"/>
  <c r="L942" i="6"/>
  <c r="M942" i="6"/>
  <c r="N942" i="6"/>
  <c r="K943" i="6"/>
  <c r="L943" i="6"/>
  <c r="M943" i="6"/>
  <c r="N943" i="6"/>
  <c r="K944" i="6"/>
  <c r="L944" i="6"/>
  <c r="M944" i="6"/>
  <c r="N944" i="6"/>
  <c r="K945" i="6"/>
  <c r="L945" i="6"/>
  <c r="M945" i="6"/>
  <c r="N945" i="6"/>
  <c r="K946" i="6"/>
  <c r="L946" i="6"/>
  <c r="M946" i="6"/>
  <c r="N946" i="6"/>
  <c r="K947" i="6"/>
  <c r="L947" i="6"/>
  <c r="M947" i="6"/>
  <c r="N947" i="6"/>
  <c r="K948" i="6"/>
  <c r="L948" i="6"/>
  <c r="M948" i="6"/>
  <c r="N948" i="6"/>
  <c r="K951" i="6"/>
  <c r="L951" i="6"/>
  <c r="M951" i="6"/>
  <c r="N951" i="6"/>
  <c r="K952" i="6"/>
  <c r="L952" i="6"/>
  <c r="M952" i="6"/>
  <c r="N952" i="6"/>
  <c r="K954" i="6"/>
  <c r="L954" i="6"/>
  <c r="M954" i="6"/>
  <c r="N954" i="6"/>
  <c r="K956" i="6"/>
  <c r="L956" i="6"/>
  <c r="M956" i="6"/>
  <c r="N956" i="6"/>
  <c r="K957" i="6"/>
  <c r="L957" i="6"/>
  <c r="M957" i="6"/>
  <c r="N957" i="6"/>
  <c r="K958" i="6"/>
  <c r="L958" i="6"/>
  <c r="M958" i="6"/>
  <c r="N958" i="6"/>
  <c r="K959" i="6"/>
  <c r="L959" i="6"/>
  <c r="M959" i="6"/>
  <c r="N959" i="6"/>
  <c r="K960" i="6"/>
  <c r="L960" i="6"/>
  <c r="M960" i="6"/>
  <c r="N960" i="6"/>
  <c r="K961" i="6"/>
  <c r="L961" i="6"/>
  <c r="M961" i="6"/>
  <c r="N961" i="6"/>
  <c r="K962" i="6"/>
  <c r="L962" i="6"/>
  <c r="M962" i="6"/>
  <c r="N962" i="6"/>
  <c r="K963" i="6"/>
  <c r="L963" i="6"/>
  <c r="M963" i="6"/>
  <c r="N963" i="6"/>
  <c r="K964" i="6"/>
  <c r="L964" i="6"/>
  <c r="M964" i="6"/>
  <c r="N964" i="6"/>
  <c r="K965" i="6"/>
  <c r="L965" i="6"/>
  <c r="M965" i="6"/>
  <c r="N965" i="6"/>
  <c r="K967" i="6"/>
  <c r="L967" i="6"/>
  <c r="M967" i="6"/>
  <c r="N967" i="6"/>
  <c r="K968" i="6"/>
  <c r="L968" i="6"/>
  <c r="M968" i="6"/>
  <c r="N968" i="6"/>
  <c r="K969" i="6"/>
  <c r="L969" i="6"/>
  <c r="M969" i="6"/>
  <c r="N969" i="6"/>
  <c r="K970" i="6"/>
  <c r="L970" i="6"/>
  <c r="M970" i="6"/>
  <c r="N970" i="6"/>
  <c r="K973" i="6"/>
  <c r="L973" i="6"/>
  <c r="M973" i="6"/>
  <c r="N973" i="6"/>
  <c r="K974" i="6"/>
  <c r="L974" i="6"/>
  <c r="M974" i="6"/>
  <c r="N974" i="6"/>
  <c r="K975" i="6"/>
  <c r="L975" i="6"/>
  <c r="M975" i="6"/>
  <c r="N975" i="6"/>
  <c r="K977" i="6"/>
  <c r="L977" i="6"/>
  <c r="M977" i="6"/>
  <c r="N977" i="6"/>
  <c r="K978" i="6"/>
  <c r="L978" i="6"/>
  <c r="M978" i="6"/>
  <c r="N978" i="6"/>
  <c r="K979" i="6"/>
  <c r="L979" i="6"/>
  <c r="M979" i="6"/>
  <c r="N979" i="6"/>
  <c r="K980" i="6"/>
  <c r="L980" i="6"/>
  <c r="M980" i="6"/>
  <c r="N980" i="6"/>
  <c r="K981" i="6"/>
  <c r="L981" i="6"/>
  <c r="M981" i="6"/>
  <c r="N981" i="6"/>
  <c r="K982" i="6"/>
  <c r="L982" i="6"/>
  <c r="M982" i="6"/>
  <c r="N982" i="6"/>
  <c r="K984" i="6"/>
  <c r="L984" i="6"/>
  <c r="M984" i="6"/>
  <c r="N984" i="6"/>
  <c r="K985" i="6"/>
  <c r="L985" i="6"/>
  <c r="M985" i="6"/>
  <c r="N985" i="6"/>
  <c r="K986" i="6"/>
  <c r="L986" i="6"/>
  <c r="M986" i="6"/>
  <c r="N986" i="6"/>
  <c r="K987" i="6"/>
  <c r="L987" i="6"/>
  <c r="M987" i="6"/>
  <c r="N987" i="6"/>
  <c r="K988" i="6"/>
  <c r="L988" i="6"/>
  <c r="M988" i="6"/>
  <c r="N988" i="6"/>
  <c r="K993" i="6"/>
  <c r="L993" i="6"/>
  <c r="M993" i="6"/>
  <c r="N993" i="6"/>
  <c r="K994" i="6"/>
  <c r="L994" i="6"/>
  <c r="M994" i="6"/>
  <c r="N994" i="6"/>
  <c r="K995" i="6"/>
  <c r="L995" i="6"/>
  <c r="M995" i="6"/>
  <c r="N995" i="6"/>
  <c r="K996" i="6"/>
  <c r="L996" i="6"/>
  <c r="M996" i="6"/>
  <c r="N996" i="6"/>
  <c r="K997" i="6"/>
  <c r="L997" i="6"/>
  <c r="M997" i="6"/>
  <c r="N997" i="6"/>
  <c r="K1000" i="6"/>
  <c r="L1000" i="6"/>
  <c r="M1000" i="6"/>
  <c r="N1000" i="6"/>
  <c r="K1001" i="6"/>
  <c r="L1001" i="6"/>
  <c r="M1001" i="6"/>
  <c r="N1001" i="6"/>
  <c r="K1002" i="6"/>
  <c r="L1002" i="6"/>
  <c r="M1002" i="6"/>
  <c r="N1002" i="6"/>
  <c r="K1003" i="6"/>
  <c r="L1003" i="6"/>
  <c r="M1003" i="6"/>
  <c r="N1003" i="6"/>
  <c r="K1004" i="6"/>
  <c r="L1004" i="6"/>
  <c r="M1004" i="6"/>
  <c r="N1004" i="6"/>
  <c r="K1005" i="6"/>
  <c r="L1005" i="6"/>
  <c r="M1005" i="6"/>
  <c r="N1005" i="6"/>
  <c r="K1006" i="6"/>
  <c r="L1006" i="6"/>
  <c r="M1006" i="6"/>
  <c r="N1006" i="6"/>
  <c r="K1007" i="6"/>
  <c r="L1007" i="6"/>
  <c r="M1007" i="6"/>
  <c r="N1007" i="6"/>
  <c r="K1008" i="6"/>
  <c r="L1008" i="6"/>
  <c r="M1008" i="6"/>
  <c r="N1008" i="6"/>
  <c r="K1010" i="6"/>
  <c r="L1010" i="6"/>
  <c r="M1010" i="6"/>
  <c r="N1010" i="6"/>
  <c r="K1012" i="6"/>
  <c r="L1012" i="6"/>
  <c r="M1012" i="6"/>
  <c r="N1012" i="6"/>
  <c r="K1013" i="6"/>
  <c r="L1013" i="6"/>
  <c r="M1013" i="6"/>
  <c r="N1013" i="6"/>
  <c r="K1014" i="6"/>
  <c r="L1014" i="6"/>
  <c r="M1014" i="6"/>
  <c r="N1014" i="6"/>
  <c r="K1015" i="6"/>
  <c r="L1015" i="6"/>
  <c r="M1015" i="6"/>
  <c r="N1015" i="6"/>
  <c r="K1016" i="6"/>
  <c r="L1016" i="6"/>
  <c r="M1016" i="6"/>
  <c r="N1016" i="6"/>
  <c r="K1017" i="6"/>
  <c r="L1017" i="6"/>
  <c r="M1017" i="6"/>
  <c r="N1017" i="6"/>
  <c r="K1019" i="6"/>
  <c r="L1019" i="6"/>
  <c r="M1019" i="6"/>
  <c r="N1019" i="6"/>
  <c r="K1020" i="6"/>
  <c r="L1020" i="6"/>
  <c r="M1020" i="6"/>
  <c r="N1020" i="6"/>
  <c r="K1021" i="6"/>
  <c r="L1021" i="6"/>
  <c r="M1021" i="6"/>
  <c r="N1021" i="6"/>
  <c r="K1022" i="6"/>
  <c r="L1022" i="6"/>
  <c r="M1022" i="6"/>
  <c r="N1022" i="6"/>
  <c r="K1025" i="6"/>
  <c r="L1025" i="6"/>
  <c r="M1025" i="6"/>
  <c r="N1025" i="6"/>
  <c r="K1027" i="6"/>
  <c r="L1027" i="6"/>
  <c r="M1027" i="6"/>
  <c r="N1027" i="6"/>
  <c r="K1028" i="6"/>
  <c r="L1028" i="6"/>
  <c r="M1028" i="6"/>
  <c r="N1028" i="6"/>
  <c r="K1029" i="6"/>
  <c r="L1029" i="6"/>
  <c r="M1029" i="6"/>
  <c r="N1029" i="6"/>
  <c r="K1030" i="6"/>
  <c r="L1030" i="6"/>
  <c r="M1030" i="6"/>
  <c r="N1030" i="6"/>
  <c r="N858" i="6"/>
  <c r="M858" i="6"/>
  <c r="L858" i="6"/>
  <c r="K858" i="6"/>
  <c r="S1033" i="6"/>
  <c r="R1033" i="6"/>
  <c r="Q1033" i="6"/>
  <c r="P1033" i="6"/>
  <c r="O1033" i="6"/>
  <c r="J1033" i="6"/>
  <c r="I1033" i="6"/>
  <c r="H1033" i="6"/>
  <c r="T101" i="7" l="1"/>
  <c r="V101" i="7" s="1"/>
  <c r="T86" i="7"/>
  <c r="D101" i="7"/>
  <c r="D18" i="7" s="1"/>
  <c r="D20" i="7" s="1"/>
  <c r="L1031" i="6"/>
  <c r="K1031" i="6"/>
  <c r="M1031" i="6"/>
  <c r="N1031" i="6"/>
  <c r="K1034" i="6"/>
  <c r="K1035" i="6" s="1"/>
  <c r="L1034" i="6"/>
  <c r="L1035" i="6" s="1"/>
  <c r="M1034" i="6"/>
  <c r="M1035" i="6" s="1"/>
  <c r="N1034" i="6"/>
  <c r="N1035" i="6" s="1"/>
  <c r="H1031" i="6"/>
  <c r="I1031" i="6"/>
  <c r="I1034" i="6"/>
  <c r="I1035" i="6" s="1"/>
  <c r="O1034" i="6"/>
  <c r="P1034" i="6"/>
  <c r="Q1034" i="6"/>
  <c r="Q1035" i="6" s="1"/>
  <c r="S1034" i="6"/>
  <c r="S1035" i="6" s="1"/>
  <c r="R1034" i="6"/>
  <c r="R1035" i="6" s="1"/>
  <c r="H1034" i="6"/>
  <c r="H1035" i="6" s="1"/>
  <c r="O1031" i="6"/>
  <c r="P1031" i="6"/>
  <c r="Q1031" i="6"/>
  <c r="R1031" i="6"/>
  <c r="S1031" i="6"/>
  <c r="T1031" i="6"/>
  <c r="R47" i="7"/>
  <c r="P64" i="7"/>
  <c r="N64" i="7"/>
  <c r="M64" i="7"/>
  <c r="J64" i="7"/>
  <c r="I64" i="7"/>
  <c r="G64" i="7"/>
  <c r="F64" i="7"/>
  <c r="P63" i="7"/>
  <c r="N63" i="7"/>
  <c r="M63" i="7"/>
  <c r="L63" i="7"/>
  <c r="K63" i="7"/>
  <c r="J63" i="7"/>
  <c r="I63" i="7"/>
  <c r="G63" i="7"/>
  <c r="L64" i="7"/>
  <c r="K64" i="7"/>
  <c r="R48" i="7"/>
  <c r="O47" i="7"/>
  <c r="U97" i="7"/>
  <c r="U103" i="7" s="1"/>
  <c r="U104" i="7" s="1"/>
  <c r="U82" i="7"/>
  <c r="U88" i="7" s="1"/>
  <c r="U89" i="7" s="1"/>
  <c r="P80" i="7"/>
  <c r="F80" i="7"/>
  <c r="P78" i="7"/>
  <c r="F78" i="7"/>
  <c r="U76" i="7"/>
  <c r="S71" i="7"/>
  <c r="R62" i="7"/>
  <c r="O62" i="7"/>
  <c r="E62" i="7" s="1"/>
  <c r="R61" i="7"/>
  <c r="O61" i="7"/>
  <c r="E61" i="7"/>
  <c r="R60" i="7"/>
  <c r="O60" i="7"/>
  <c r="R59" i="7"/>
  <c r="O59" i="7"/>
  <c r="R58" i="7"/>
  <c r="O58" i="7"/>
  <c r="R57" i="7"/>
  <c r="O57" i="7"/>
  <c r="R56" i="7"/>
  <c r="O56" i="7"/>
  <c r="R55" i="7"/>
  <c r="O55" i="7"/>
  <c r="E55" i="7" s="1"/>
  <c r="R54" i="7"/>
  <c r="O54" i="7"/>
  <c r="R53" i="7"/>
  <c r="O53" i="7"/>
  <c r="R52" i="7"/>
  <c r="O52" i="7"/>
  <c r="R51" i="7"/>
  <c r="O51" i="7"/>
  <c r="R50" i="7"/>
  <c r="O50" i="7"/>
  <c r="R49" i="7"/>
  <c r="O49" i="7"/>
  <c r="E49" i="7" s="1"/>
  <c r="O48" i="7"/>
  <c r="E39" i="7"/>
  <c r="R34" i="7"/>
  <c r="R33" i="7"/>
  <c r="R32" i="7"/>
  <c r="R31" i="7"/>
  <c r="R30" i="7"/>
  <c r="U15" i="7"/>
  <c r="M12" i="7"/>
  <c r="M10" i="7"/>
  <c r="L10" i="7"/>
  <c r="C2" i="7"/>
  <c r="E57" i="7" l="1"/>
  <c r="T18" i="7"/>
  <c r="V18" i="7" s="1"/>
  <c r="D103" i="7"/>
  <c r="B103" i="7"/>
  <c r="B101" i="7"/>
  <c r="E50" i="7"/>
  <c r="E56" i="7"/>
  <c r="E60" i="7"/>
  <c r="E52" i="7"/>
  <c r="E58" i="7"/>
  <c r="E53" i="7"/>
  <c r="M78" i="7"/>
  <c r="H78" i="7"/>
  <c r="G78" i="7"/>
  <c r="E59" i="7"/>
  <c r="M80" i="7"/>
  <c r="H80" i="7"/>
  <c r="G80" i="7"/>
  <c r="E54" i="7"/>
  <c r="E48" i="7"/>
  <c r="E51" i="7"/>
  <c r="V86" i="7"/>
  <c r="P1035" i="6"/>
  <c r="O1035" i="6"/>
  <c r="U20" i="7"/>
  <c r="U21" i="7" s="1"/>
  <c r="D82" i="7"/>
  <c r="D88" i="7" s="1"/>
  <c r="J1031" i="6"/>
  <c r="J1034" i="6"/>
  <c r="J1035" i="6" s="1"/>
  <c r="O46" i="7"/>
  <c r="Q64" i="7"/>
  <c r="R64" i="7" s="1"/>
  <c r="D64" i="7"/>
  <c r="D7" i="7" s="1"/>
  <c r="Q63" i="7"/>
  <c r="E47" i="7"/>
  <c r="D63" i="7"/>
  <c r="D6" i="7" s="1"/>
  <c r="O63" i="7"/>
  <c r="O64" i="7"/>
  <c r="L78" i="7"/>
  <c r="H6" i="7" l="1"/>
  <c r="P7" i="7"/>
  <c r="P11" i="7" s="1"/>
  <c r="P14" i="7" s="1"/>
  <c r="H7" i="7"/>
  <c r="G6" i="7"/>
  <c r="R63" i="7"/>
  <c r="E63" i="7" s="1"/>
  <c r="Q6" i="7"/>
  <c r="D89" i="7"/>
  <c r="F7" i="7"/>
  <c r="F75" i="7" s="1"/>
  <c r="F79" i="7" s="1"/>
  <c r="J7" i="7"/>
  <c r="J11" i="7" s="1"/>
  <c r="J14" i="7" s="1"/>
  <c r="Q7" i="7"/>
  <c r="Q75" i="7" s="1"/>
  <c r="D75" i="7"/>
  <c r="D109" i="7" s="1"/>
  <c r="K7" i="7"/>
  <c r="K11" i="7" s="1"/>
  <c r="K14" i="7" s="1"/>
  <c r="I7" i="7"/>
  <c r="I11" i="7" s="1"/>
  <c r="N7" i="7"/>
  <c r="N75" i="7" s="1"/>
  <c r="M7" i="7"/>
  <c r="M75" i="7" s="1"/>
  <c r="G7" i="7"/>
  <c r="L7" i="7"/>
  <c r="L11" i="7" s="1"/>
  <c r="D8" i="7"/>
  <c r="N6" i="7"/>
  <c r="N74" i="7" s="1"/>
  <c r="M6" i="7"/>
  <c r="M9" i="7" s="1"/>
  <c r="M13" i="7" s="1"/>
  <c r="L6" i="7"/>
  <c r="L74" i="7" s="1"/>
  <c r="L77" i="7" s="1"/>
  <c r="L82" i="7" s="1"/>
  <c r="L89" i="7" s="1"/>
  <c r="L94" i="7" s="1"/>
  <c r="D74" i="7"/>
  <c r="K6" i="7"/>
  <c r="K9" i="7" s="1"/>
  <c r="K13" i="7" s="1"/>
  <c r="J6" i="7"/>
  <c r="J74" i="7" s="1"/>
  <c r="J77" i="7" s="1"/>
  <c r="J82" i="7" s="1"/>
  <c r="J89" i="7" s="1"/>
  <c r="J94" i="7" s="1"/>
  <c r="I6" i="7"/>
  <c r="I9" i="7" s="1"/>
  <c r="I13" i="7" s="1"/>
  <c r="P6" i="7"/>
  <c r="P9" i="7" s="1"/>
  <c r="P13" i="7" s="1"/>
  <c r="F6" i="7"/>
  <c r="E64" i="7"/>
  <c r="P75" i="7" l="1"/>
  <c r="R75" i="7" s="1"/>
  <c r="S75" i="7" s="1"/>
  <c r="G75" i="7"/>
  <c r="G79" i="7" s="1"/>
  <c r="G97" i="7" s="1"/>
  <c r="G104" i="7" s="1"/>
  <c r="G109" i="7" s="1"/>
  <c r="G9" i="7"/>
  <c r="G13" i="7" s="1"/>
  <c r="G74" i="7"/>
  <c r="H75" i="7"/>
  <c r="H11" i="7"/>
  <c r="H14" i="7" s="1"/>
  <c r="F74" i="7"/>
  <c r="F77" i="7" s="1"/>
  <c r="F82" i="7" s="1"/>
  <c r="O6" i="7"/>
  <c r="H74" i="7"/>
  <c r="H9" i="7"/>
  <c r="H13" i="7" s="1"/>
  <c r="H8" i="7"/>
  <c r="Q74" i="7"/>
  <c r="Q76" i="7" s="1"/>
  <c r="D76" i="7"/>
  <c r="N9" i="7"/>
  <c r="N13" i="7" s="1"/>
  <c r="K15" i="7"/>
  <c r="K21" i="7" s="1"/>
  <c r="N11" i="7"/>
  <c r="N14" i="7" s="1"/>
  <c r="K75" i="7"/>
  <c r="K79" i="7" s="1"/>
  <c r="K97" i="7" s="1"/>
  <c r="K104" i="7" s="1"/>
  <c r="K109" i="7" s="1"/>
  <c r="F11" i="7"/>
  <c r="F14" i="7" s="1"/>
  <c r="I74" i="7"/>
  <c r="I77" i="7" s="1"/>
  <c r="I82" i="7" s="1"/>
  <c r="I89" i="7" s="1"/>
  <c r="I94" i="7" s="1"/>
  <c r="K74" i="7"/>
  <c r="L75" i="7"/>
  <c r="L76" i="7" s="1"/>
  <c r="R7" i="7"/>
  <c r="S7" i="7" s="1"/>
  <c r="M11" i="7"/>
  <c r="M14" i="7" s="1"/>
  <c r="M15" i="7" s="1"/>
  <c r="M21" i="7" s="1"/>
  <c r="I75" i="7"/>
  <c r="I79" i="7" s="1"/>
  <c r="I97" i="7" s="1"/>
  <c r="I104" i="7" s="1"/>
  <c r="I109" i="7" s="1"/>
  <c r="I14" i="7"/>
  <c r="I15" i="7" s="1"/>
  <c r="I21" i="7" s="1"/>
  <c r="O7" i="7"/>
  <c r="J75" i="7"/>
  <c r="J79" i="7" s="1"/>
  <c r="J97" i="7" s="1"/>
  <c r="J104" i="7" s="1"/>
  <c r="J109" i="7" s="1"/>
  <c r="L9" i="7"/>
  <c r="L13" i="7" s="1"/>
  <c r="D94" i="7"/>
  <c r="G11" i="7"/>
  <c r="D26" i="7"/>
  <c r="G8" i="7"/>
  <c r="N8" i="7"/>
  <c r="M8" i="7"/>
  <c r="J9" i="7"/>
  <c r="J13" i="7" s="1"/>
  <c r="J15" i="7" s="1"/>
  <c r="J21" i="7" s="1"/>
  <c r="Q8" i="7"/>
  <c r="J8" i="7"/>
  <c r="L14" i="7"/>
  <c r="L8" i="7"/>
  <c r="P8" i="7"/>
  <c r="P74" i="7"/>
  <c r="P77" i="7" s="1"/>
  <c r="R6" i="7"/>
  <c r="S6" i="7" s="1"/>
  <c r="K8" i="7"/>
  <c r="M74" i="7"/>
  <c r="M77" i="7" s="1"/>
  <c r="M82" i="7" s="1"/>
  <c r="M89" i="7" s="1"/>
  <c r="M94" i="7" s="1"/>
  <c r="I8" i="7"/>
  <c r="F8" i="7"/>
  <c r="F9" i="7"/>
  <c r="P15" i="7"/>
  <c r="N79" i="7"/>
  <c r="N97" i="7" s="1"/>
  <c r="N104" i="7" s="1"/>
  <c r="N109" i="7" s="1"/>
  <c r="N77" i="7"/>
  <c r="N82" i="7" s="1"/>
  <c r="N89" i="7" s="1"/>
  <c r="N94" i="7" s="1"/>
  <c r="N76" i="7"/>
  <c r="F97" i="7"/>
  <c r="M79" i="7"/>
  <c r="M97" i="7" s="1"/>
  <c r="M104" i="7" s="1"/>
  <c r="M109" i="7" s="1"/>
  <c r="P79" i="7" l="1"/>
  <c r="P97" i="7" s="1"/>
  <c r="P104" i="7" s="1"/>
  <c r="P109" i="7" s="1"/>
  <c r="K76" i="7"/>
  <c r="F76" i="7"/>
  <c r="H77" i="7"/>
  <c r="H82" i="7" s="1"/>
  <c r="H89" i="7" s="1"/>
  <c r="H94" i="7" s="1"/>
  <c r="H76" i="7"/>
  <c r="H79" i="7"/>
  <c r="H97" i="7" s="1"/>
  <c r="H104" i="7" s="1"/>
  <c r="H109" i="7" s="1"/>
  <c r="H15" i="7"/>
  <c r="H21" i="7" s="1"/>
  <c r="H26" i="7" s="1"/>
  <c r="G77" i="7"/>
  <c r="G82" i="7" s="1"/>
  <c r="G89" i="7" s="1"/>
  <c r="G94" i="7" s="1"/>
  <c r="G76" i="7"/>
  <c r="M26" i="7"/>
  <c r="G14" i="7"/>
  <c r="G15" i="7" s="1"/>
  <c r="G21" i="7" s="1"/>
  <c r="G26" i="7" s="1"/>
  <c r="N15" i="7"/>
  <c r="N21" i="7" s="1"/>
  <c r="N26" i="7" s="1"/>
  <c r="K77" i="7"/>
  <c r="K82" i="7" s="1"/>
  <c r="K89" i="7" s="1"/>
  <c r="K94" i="7" s="1"/>
  <c r="K26" i="7"/>
  <c r="L79" i="7"/>
  <c r="L97" i="7" s="1"/>
  <c r="L104" i="7" s="1"/>
  <c r="L109" i="7" s="1"/>
  <c r="J76" i="7"/>
  <c r="O75" i="7"/>
  <c r="E75" i="7" s="1"/>
  <c r="P76" i="7"/>
  <c r="R76" i="7" s="1"/>
  <c r="R74" i="7"/>
  <c r="S74" i="7" s="1"/>
  <c r="I76" i="7"/>
  <c r="O9" i="7"/>
  <c r="L15" i="7"/>
  <c r="L21" i="7" s="1"/>
  <c r="L26" i="7" s="1"/>
  <c r="E7" i="7"/>
  <c r="I26" i="7"/>
  <c r="O11" i="7"/>
  <c r="M76" i="7"/>
  <c r="O74" i="7"/>
  <c r="J26" i="7"/>
  <c r="R8" i="7"/>
  <c r="S8" i="7" s="1"/>
  <c r="P82" i="7"/>
  <c r="P89" i="7" s="1"/>
  <c r="P94" i="7" s="1"/>
  <c r="E6" i="7"/>
  <c r="Q9" i="7" s="1"/>
  <c r="O8" i="7"/>
  <c r="F13" i="7"/>
  <c r="F15" i="7" s="1"/>
  <c r="F104" i="7"/>
  <c r="F89" i="7"/>
  <c r="P21" i="7"/>
  <c r="P26" i="7" s="1"/>
  <c r="O15" i="7" l="1"/>
  <c r="O14" i="7"/>
  <c r="S76" i="7"/>
  <c r="O82" i="7"/>
  <c r="O77" i="7"/>
  <c r="O79" i="7"/>
  <c r="O76" i="7"/>
  <c r="E76" i="7" s="1"/>
  <c r="Q11" i="7"/>
  <c r="E74" i="7"/>
  <c r="T8" i="7"/>
  <c r="V8" i="7" s="1"/>
  <c r="O97" i="7"/>
  <c r="O13" i="7"/>
  <c r="E8" i="7"/>
  <c r="F21" i="7"/>
  <c r="O89" i="7"/>
  <c r="O94" i="7" s="1"/>
  <c r="F94" i="7"/>
  <c r="F109" i="7"/>
  <c r="O104" i="7"/>
  <c r="O109" i="7" s="1"/>
  <c r="T76" i="7" l="1"/>
  <c r="V76" i="7" s="1"/>
  <c r="Q80" i="7"/>
  <c r="Q79" i="7" s="1"/>
  <c r="Q97" i="7" s="1"/>
  <c r="R97" i="7" s="1"/>
  <c r="Q99" i="7" s="1"/>
  <c r="T99" i="7" s="1"/>
  <c r="V99" i="7" s="1"/>
  <c r="R11" i="7"/>
  <c r="E11" i="7" s="1"/>
  <c r="Q14" i="7"/>
  <c r="R14" i="7" s="1"/>
  <c r="E14" i="7" s="1"/>
  <c r="Q13" i="7"/>
  <c r="R13" i="7" s="1"/>
  <c r="E13" i="7" s="1"/>
  <c r="R9" i="7"/>
  <c r="E9" i="7" s="1"/>
  <c r="Q78" i="7"/>
  <c r="Q77" i="7" s="1"/>
  <c r="Q82" i="7" s="1"/>
  <c r="R82" i="7" s="1"/>
  <c r="E82" i="7" s="1"/>
  <c r="F26" i="7"/>
  <c r="O21" i="7"/>
  <c r="O26" i="7" s="1"/>
  <c r="S97" i="7" l="1"/>
  <c r="E97" i="7"/>
  <c r="P98" i="7"/>
  <c r="T98" i="7" s="1"/>
  <c r="V98" i="7" s="1"/>
  <c r="R79" i="7"/>
  <c r="E79" i="7" s="1"/>
  <c r="R77" i="7"/>
  <c r="E77" i="7" s="1"/>
  <c r="Q15" i="7"/>
  <c r="R15" i="7" s="1"/>
  <c r="P16" i="7" s="1"/>
  <c r="T97" i="7"/>
  <c r="T103" i="7" s="1"/>
  <c r="R103" i="7" s="1"/>
  <c r="P83" i="7"/>
  <c r="T83" i="7" s="1"/>
  <c r="V83" i="7" s="1"/>
  <c r="S82" i="7"/>
  <c r="T82" i="7"/>
  <c r="T88" i="7" s="1"/>
  <c r="Q84" i="7"/>
  <c r="T84" i="7" s="1"/>
  <c r="V84" i="7" s="1"/>
  <c r="R88" i="7" l="1"/>
  <c r="E88" i="7" s="1"/>
  <c r="E89" i="7" s="1"/>
  <c r="E103" i="7"/>
  <c r="E104" i="7" s="1"/>
  <c r="S15" i="7"/>
  <c r="T16" i="7"/>
  <c r="V16" i="7" s="1"/>
  <c r="E15" i="7"/>
  <c r="Q17" i="7"/>
  <c r="T17" i="7" s="1"/>
  <c r="V17" i="7" s="1"/>
  <c r="T15" i="7"/>
  <c r="V15" i="7" s="1"/>
  <c r="R104" i="7"/>
  <c r="E109" i="7" l="1"/>
  <c r="T104" i="7"/>
  <c r="V104" i="7" s="1"/>
  <c r="Q108" i="7"/>
  <c r="T108" i="7" s="1"/>
  <c r="S104" i="7"/>
  <c r="E94" i="7"/>
  <c r="T89" i="7"/>
  <c r="V89" i="7" s="1"/>
  <c r="R89" i="7"/>
  <c r="Q93" i="7" s="1"/>
  <c r="T93" i="7" s="1"/>
  <c r="R105" i="7"/>
  <c r="R106" i="7" s="1"/>
  <c r="R109" i="7"/>
  <c r="Q104" i="7"/>
  <c r="Q109" i="7" s="1"/>
  <c r="T20" i="7"/>
  <c r="P107" i="7"/>
  <c r="T107" i="7" s="1"/>
  <c r="T110" i="7" l="1"/>
  <c r="P92" i="7"/>
  <c r="T92" i="7" s="1"/>
  <c r="T95" i="7" s="1"/>
  <c r="R94" i="7"/>
  <c r="R90" i="7"/>
  <c r="S90" i="7" s="1"/>
  <c r="Q89" i="7"/>
  <c r="Q94" i="7" s="1"/>
  <c r="S89" i="7"/>
  <c r="R20" i="7"/>
  <c r="E20" i="7" s="1"/>
  <c r="E21" i="7" s="1"/>
  <c r="S105" i="7"/>
  <c r="R91" i="7" l="1"/>
  <c r="E26" i="7"/>
  <c r="T21" i="7"/>
  <c r="V21" i="7" s="1"/>
  <c r="R21" i="7"/>
  <c r="R26" i="7" s="1"/>
  <c r="Q21" i="7" l="1"/>
  <c r="Q26" i="7" s="1"/>
  <c r="P24" i="7"/>
  <c r="T24" i="7" s="1"/>
  <c r="Q25" i="7"/>
  <c r="T25" i="7" s="1"/>
  <c r="R22" i="7"/>
  <c r="S22" i="7" s="1"/>
  <c r="S21" i="7"/>
  <c r="T27" i="7" l="1"/>
  <c r="R2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<sst xmlns="http://schemas.openxmlformats.org/spreadsheetml/2006/main" count="12483" uniqueCount="4594">
  <si>
    <t>Škola, zařízení:</t>
  </si>
  <si>
    <t>Č. org.:</t>
  </si>
  <si>
    <t>Tabulka A</t>
  </si>
  <si>
    <t>Ř</t>
  </si>
  <si>
    <t>Přepoč.
počet
zaměst.</t>
  </si>
  <si>
    <t>Průměr.
měsíční
plat 
v Kč</t>
  </si>
  <si>
    <t>Členění průměrného platu podle jednotlivých složek platu v Kč</t>
  </si>
  <si>
    <t xml:space="preserve"> % nenár.
složek z
tarif. pl.</t>
  </si>
  <si>
    <t>Roční objem v tis. Kč</t>
  </si>
  <si>
    <t>platové
tarify</t>
  </si>
  <si>
    <t>náhrady
platu</t>
  </si>
  <si>
    <t>přípl. za
vedení</t>
  </si>
  <si>
    <t>zvláštní
přípl.</t>
  </si>
  <si>
    <t>spec.
přípl.</t>
  </si>
  <si>
    <t>přespoč.
hodiny</t>
  </si>
  <si>
    <t>platy za
přes-
časy</t>
  </si>
  <si>
    <t>ostatní
přípl.</t>
  </si>
  <si>
    <t>nárokové
složky platu</t>
  </si>
  <si>
    <t>osobní
pří-
platky</t>
  </si>
  <si>
    <t>odměny</t>
  </si>
  <si>
    <t>nenárok.
složky
platu</t>
  </si>
  <si>
    <t>PLATY</t>
  </si>
  <si>
    <t>OON</t>
  </si>
  <si>
    <t>Mzdové
prostředky
celkem</t>
  </si>
  <si>
    <t>pedagogičtí</t>
  </si>
  <si>
    <t>x</t>
  </si>
  <si>
    <t xml:space="preserve">ostatní </t>
  </si>
  <si>
    <t>% pedag.</t>
  </si>
  <si>
    <t>% ost.</t>
  </si>
  <si>
    <t>pedagogičtí (rozvaha zam. k 1. 1.)</t>
  </si>
  <si>
    <t>ostatní (rozvaha zam. k 1. 1.)</t>
  </si>
  <si>
    <t>Rozdělení nenárokové složky</t>
  </si>
  <si>
    <t>80 %</t>
  </si>
  <si>
    <t>20 %</t>
  </si>
  <si>
    <t>Úpravy jednotlivých složek platu podle výsledku potřeby prostředků a prostředků přidělených :</t>
  </si>
  <si>
    <t>úprava</t>
  </si>
  <si>
    <t>Rozdíl: Ř. 8 - Ř. 6</t>
  </si>
  <si>
    <t>Oček. na jednotlivé složky platu
po norm. rozpisu</t>
  </si>
  <si>
    <t>změna % vzhledem k tarifu</t>
  </si>
  <si>
    <t>tj. %</t>
  </si>
  <si>
    <t>Vyplnit:</t>
  </si>
  <si>
    <t>Počet (z výkazu):           šk.r.</t>
  </si>
  <si>
    <t>změna</t>
  </si>
  <si>
    <t>dětí</t>
  </si>
  <si>
    <t xml:space="preserve">žáků </t>
  </si>
  <si>
    <t>strávníků</t>
  </si>
  <si>
    <t>v družině</t>
  </si>
  <si>
    <t>ubytovaných</t>
  </si>
  <si>
    <t>Tabulka B</t>
  </si>
  <si>
    <t>P 1-04
ESF
ÚZ</t>
  </si>
  <si>
    <t>Celkem
platy
tis. Kč</t>
  </si>
  <si>
    <t>Členění - složky platu, v tis. Kč</t>
  </si>
  <si>
    <t>1B</t>
  </si>
  <si>
    <t>Celkem pedagogičtí</t>
  </si>
  <si>
    <t>P 1-04</t>
  </si>
  <si>
    <t>2B</t>
  </si>
  <si>
    <t>Celkem ostatní</t>
  </si>
  <si>
    <t>3B</t>
  </si>
  <si>
    <t>ESF</t>
  </si>
  <si>
    <t>4B</t>
  </si>
  <si>
    <t>ostatní</t>
  </si>
  <si>
    <t>b</t>
  </si>
  <si>
    <t>5B</t>
  </si>
  <si>
    <t>do FR</t>
  </si>
  <si>
    <t>vzorce</t>
  </si>
  <si>
    <t>6B</t>
  </si>
  <si>
    <t>Tabulka C</t>
  </si>
  <si>
    <t>7p</t>
  </si>
  <si>
    <t>8p</t>
  </si>
  <si>
    <t>9p</t>
  </si>
  <si>
    <t>Rozdíl: Ř. 8 - Ř. 4</t>
  </si>
  <si>
    <t>10p</t>
  </si>
  <si>
    <t>11p</t>
  </si>
  <si>
    <t>12p</t>
  </si>
  <si>
    <t>7o</t>
  </si>
  <si>
    <t>8o</t>
  </si>
  <si>
    <t>9o</t>
  </si>
  <si>
    <t>10o</t>
  </si>
  <si>
    <t>11o</t>
  </si>
  <si>
    <t>12o</t>
  </si>
  <si>
    <t>ř. 1, ř. 2, ř. 3</t>
  </si>
  <si>
    <t>ř. 4, ř. 5, ř. 6</t>
  </si>
  <si>
    <t>ř. 8</t>
  </si>
  <si>
    <t>ř. 10</t>
  </si>
  <si>
    <t>doplňte údaje:</t>
  </si>
  <si>
    <t>ř. 3</t>
  </si>
  <si>
    <t>ř. 4, ř. 5</t>
  </si>
  <si>
    <t>jen finanční prostředky na platy, v tis. Kč</t>
  </si>
  <si>
    <t>ř. 1B, ř. 2B</t>
  </si>
  <si>
    <t>ř. 3B, ř. 4B</t>
  </si>
  <si>
    <t>ř. b</t>
  </si>
  <si>
    <t>skutečné čerpání dle jednotlivých ÚZ (účelových dotací), v členění pedagogičtí/ostatní zaměstnanci
čísla ÚZ a členění pedagogičtí/ostatní doplňte dle potřeby</t>
  </si>
  <si>
    <t>ř. 5B, 6B</t>
  </si>
  <si>
    <t>Komentář k Příloze č. 5 Rozpisu rozpočtu přímých výdajů na vzdělávání</t>
  </si>
  <si>
    <t>Tabulky A, C - FINANČNÍ ROZVAHA</t>
  </si>
  <si>
    <t>jen finanční prostředky na mzdy (platy, OPPP)</t>
  </si>
  <si>
    <t>v tab. A - ř. 8
v tab. C  - ř. 8p, 8o</t>
  </si>
  <si>
    <t>2023/24</t>
  </si>
  <si>
    <t>zřizovatel</t>
  </si>
  <si>
    <t>Mateřská škola</t>
  </si>
  <si>
    <t>Základní škola</t>
  </si>
  <si>
    <t>Střední škola</t>
  </si>
  <si>
    <t>Základní umělecká škola</t>
  </si>
  <si>
    <t>RED_IZO</t>
  </si>
  <si>
    <t>ICO</t>
  </si>
  <si>
    <t>ZRIZ</t>
  </si>
  <si>
    <t>Svazková mateřská škola VENKOV</t>
  </si>
  <si>
    <t>Mateřská škola Lesní Hluboké</t>
  </si>
  <si>
    <t>Osi</t>
  </si>
  <si>
    <t>Šču</t>
  </si>
  <si>
    <t>Koč</t>
  </si>
  <si>
    <t>Pav</t>
  </si>
  <si>
    <t>Ben</t>
  </si>
  <si>
    <t>Chl</t>
  </si>
  <si>
    <t>Klo</t>
  </si>
  <si>
    <t>Ron</t>
  </si>
  <si>
    <t>Fab</t>
  </si>
  <si>
    <t>Čer</t>
  </si>
  <si>
    <t>Mol</t>
  </si>
  <si>
    <t>R303</t>
  </si>
  <si>
    <t>R314</t>
  </si>
  <si>
    <t>R318</t>
  </si>
  <si>
    <t>R366</t>
  </si>
  <si>
    <t>R370</t>
  </si>
  <si>
    <t>DRUH_PAM</t>
  </si>
  <si>
    <t>HOSP_DRUH</t>
  </si>
  <si>
    <t>IKF</t>
  </si>
  <si>
    <t>MES</t>
  </si>
  <si>
    <t>MISTO</t>
  </si>
  <si>
    <t>ORG_NAZ</t>
  </si>
  <si>
    <t>PLAT_RAD</t>
  </si>
  <si>
    <t>ROK</t>
  </si>
  <si>
    <t>SPR_URAD3</t>
  </si>
  <si>
    <t>ULICE</t>
  </si>
  <si>
    <t>VUSC</t>
  </si>
  <si>
    <t>NVUSC</t>
  </si>
  <si>
    <t>IP</t>
  </si>
  <si>
    <t>ZALOZENI</t>
  </si>
  <si>
    <t>UZALOZENI</t>
  </si>
  <si>
    <t>IP2</t>
  </si>
  <si>
    <t>ZMENA</t>
  </si>
  <si>
    <t>UZMENA</t>
  </si>
  <si>
    <t>R102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</si>
  <si>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</si>
  <si>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</si>
  <si>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</si>
  <si>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</si>
  <si>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</si>
  <si>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</si>
  <si>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</si>
  <si>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</si>
  <si>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</si>
  <si>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</si>
  <si>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</si>
  <si>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R114</t>
  </si>
  <si>
    <t>R116</t>
  </si>
  <si>
    <t>R117</t>
  </si>
  <si>
    <t>R118</t>
  </si>
  <si>
    <t>R119</t>
  </si>
  <si>
    <t>R120</t>
  </si>
  <si>
    <t>R121</t>
  </si>
  <si>
    <t>R122</t>
  </si>
  <si>
    <t>R123</t>
  </si>
  <si>
    <t>R124</t>
  </si>
  <si>
    <t>R126</t>
  </si>
  <si>
    <t>R127</t>
  </si>
  <si>
    <t>R128</t>
  </si>
  <si>
    <t>R130</t>
  </si>
  <si>
    <t>R131</t>
  </si>
  <si>
    <t>R132</t>
  </si>
  <si>
    <t>R133</t>
  </si>
  <si>
    <t>R135</t>
  </si>
  <si>
    <t>R201</t>
  </si>
  <si>
    <t>R202</t>
  </si>
  <si>
    <t>R203</t>
  </si>
  <si>
    <t>R204</t>
  </si>
  <si>
    <t>R205</t>
  </si>
  <si>
    <t>R206</t>
  </si>
  <si>
    <t>R207</t>
  </si>
  <si>
    <t>R302</t>
  </si>
  <si>
    <t>R304</t>
  </si>
  <si>
    <t>R305</t>
  </si>
  <si>
    <t>R306</t>
  </si>
  <si>
    <t>R307</t>
  </si>
  <si>
    <t>R308</t>
  </si>
  <si>
    <t>R309</t>
  </si>
  <si>
    <t>R311</t>
  </si>
  <si>
    <t>R312</t>
  </si>
  <si>
    <t>R313</t>
  </si>
  <si>
    <t>R315</t>
  </si>
  <si>
    <t>R316</t>
  </si>
  <si>
    <t>R317</t>
  </si>
  <si>
    <t>R319</t>
  </si>
  <si>
    <t>R320</t>
  </si>
  <si>
    <t>R321</t>
  </si>
  <si>
    <t>R322</t>
  </si>
  <si>
    <t>R323</t>
  </si>
  <si>
    <t>R324</t>
  </si>
  <si>
    <t>R325</t>
  </si>
  <si>
    <t>R326</t>
  </si>
  <si>
    <t>R328</t>
  </si>
  <si>
    <t>R329</t>
  </si>
  <si>
    <t>R330</t>
  </si>
  <si>
    <t>R331</t>
  </si>
  <si>
    <t>R332</t>
  </si>
  <si>
    <t>R333</t>
  </si>
  <si>
    <t>R334</t>
  </si>
  <si>
    <t>R335</t>
  </si>
  <si>
    <t>R338</t>
  </si>
  <si>
    <t>R339</t>
  </si>
  <si>
    <t>R340</t>
  </si>
  <si>
    <t>R341</t>
  </si>
  <si>
    <t>R342</t>
  </si>
  <si>
    <t>R343</t>
  </si>
  <si>
    <t>R350</t>
  </si>
  <si>
    <t>R351</t>
  </si>
  <si>
    <t>R352</t>
  </si>
  <si>
    <t>R353</t>
  </si>
  <si>
    <t>R354</t>
  </si>
  <si>
    <t>R355</t>
  </si>
  <si>
    <t>R356</t>
  </si>
  <si>
    <t>R360</t>
  </si>
  <si>
    <t>R361</t>
  </si>
  <si>
    <t>R362</t>
  </si>
  <si>
    <t>R363</t>
  </si>
  <si>
    <t>R364</t>
  </si>
  <si>
    <t>R365</t>
  </si>
  <si>
    <t>R367</t>
  </si>
  <si>
    <t>R368</t>
  </si>
  <si>
    <t>R372</t>
  </si>
  <si>
    <t>R369</t>
  </si>
  <si>
    <t>R373</t>
  </si>
  <si>
    <t>R374</t>
  </si>
  <si>
    <t>R375</t>
  </si>
  <si>
    <t>R376</t>
  </si>
  <si>
    <t>R377</t>
  </si>
  <si>
    <t>R378</t>
  </si>
  <si>
    <t>R379</t>
  </si>
  <si>
    <t>R380</t>
  </si>
  <si>
    <t>R381</t>
  </si>
  <si>
    <t>R501</t>
  </si>
  <si>
    <t>R502</t>
  </si>
  <si>
    <t>R503</t>
  </si>
  <si>
    <t>R504</t>
  </si>
  <si>
    <t>R505</t>
  </si>
  <si>
    <t>R506</t>
  </si>
  <si>
    <t>R507</t>
  </si>
  <si>
    <t>R508</t>
  </si>
  <si>
    <t>R509</t>
  </si>
  <si>
    <t>R510</t>
  </si>
  <si>
    <t>R511</t>
  </si>
  <si>
    <t>R512</t>
  </si>
  <si>
    <t>R513</t>
  </si>
  <si>
    <t>R514</t>
  </si>
  <si>
    <t>R515</t>
  </si>
  <si>
    <t>R516</t>
  </si>
  <si>
    <t>R517</t>
  </si>
  <si>
    <t>R518</t>
  </si>
  <si>
    <t>R519</t>
  </si>
  <si>
    <t>R520</t>
  </si>
  <si>
    <t>R521</t>
  </si>
  <si>
    <t>R522</t>
  </si>
  <si>
    <t>R523</t>
  </si>
  <si>
    <t>R524</t>
  </si>
  <si>
    <t>R525</t>
  </si>
  <si>
    <t>R526</t>
  </si>
  <si>
    <t>R527</t>
  </si>
  <si>
    <t>R528</t>
  </si>
  <si>
    <t>R529</t>
  </si>
  <si>
    <t>R701</t>
  </si>
  <si>
    <t>R702</t>
  </si>
  <si>
    <t>R703</t>
  </si>
  <si>
    <t>R704</t>
  </si>
  <si>
    <t>R705</t>
  </si>
  <si>
    <t>R706</t>
  </si>
  <si>
    <t>R707</t>
  </si>
  <si>
    <t>R708</t>
  </si>
  <si>
    <t>R709</t>
  </si>
  <si>
    <t>R710</t>
  </si>
  <si>
    <t>R901</t>
  </si>
  <si>
    <t>R902</t>
  </si>
  <si>
    <t>R903</t>
  </si>
  <si>
    <t>R904</t>
  </si>
  <si>
    <t>R905</t>
  </si>
  <si>
    <t>R906</t>
  </si>
  <si>
    <t>R907</t>
  </si>
  <si>
    <t>R908</t>
  </si>
  <si>
    <t>R909</t>
  </si>
  <si>
    <t>R910</t>
  </si>
  <si>
    <t>'71006362</t>
  </si>
  <si>
    <t>BBBABABAB</t>
  </si>
  <si>
    <t>Blansko</t>
  </si>
  <si>
    <t>D62010</t>
  </si>
  <si>
    <t>Divišova 1809/2a</t>
  </si>
  <si>
    <t>CZ0621</t>
  </si>
  <si>
    <t>CZ0641</t>
  </si>
  <si>
    <t>5.104.18.92</t>
  </si>
  <si>
    <t>'71006427</t>
  </si>
  <si>
    <t>Dvorská 1894/96</t>
  </si>
  <si>
    <t>'71006435</t>
  </si>
  <si>
    <t>Rodkovského 1587/2a</t>
  </si>
  <si>
    <t>'71006443</t>
  </si>
  <si>
    <t>Údolní 1893/8</t>
  </si>
  <si>
    <t>'71006419</t>
  </si>
  <si>
    <t>Těchov 124</t>
  </si>
  <si>
    <t>'62073010</t>
  </si>
  <si>
    <t>Borotín</t>
  </si>
  <si>
    <t>D62020</t>
  </si>
  <si>
    <t>č.p. 174</t>
  </si>
  <si>
    <t>31.30.126.177</t>
  </si>
  <si>
    <t>'62072871</t>
  </si>
  <si>
    <t>Boskovice</t>
  </si>
  <si>
    <t>Mateřská škola Boskovice</t>
  </si>
  <si>
    <t>Lidická 1690</t>
  </si>
  <si>
    <t>85.93.104.57</t>
  </si>
  <si>
    <t>'75004917</t>
  </si>
  <si>
    <t>Brťov-Jeneč</t>
  </si>
  <si>
    <t>Tišnovská 60</t>
  </si>
  <si>
    <t>'70993823</t>
  </si>
  <si>
    <t>Bukovinka</t>
  </si>
  <si>
    <t>č.p. 67</t>
  </si>
  <si>
    <t>'71011188</t>
  </si>
  <si>
    <t>Býkovice</t>
  </si>
  <si>
    <t>č.p. 59</t>
  </si>
  <si>
    <t>185.219.60.34</t>
  </si>
  <si>
    <t>'70990239</t>
  </si>
  <si>
    <t>Cetkovice</t>
  </si>
  <si>
    <t>Školní 204</t>
  </si>
  <si>
    <t>193.165.117.178</t>
  </si>
  <si>
    <t>'62072943</t>
  </si>
  <si>
    <t>Černá Hora</t>
  </si>
  <si>
    <t>Budovatelská 282</t>
  </si>
  <si>
    <t>'62073401</t>
  </si>
  <si>
    <t>Černovice</t>
  </si>
  <si>
    <t>č.p. 139</t>
  </si>
  <si>
    <t>84.21.116.94</t>
  </si>
  <si>
    <t>'62072765</t>
  </si>
  <si>
    <t>Doubravice nad Svitavou</t>
  </si>
  <si>
    <t>Dolní 59</t>
  </si>
  <si>
    <t>'62072889</t>
  </si>
  <si>
    <t>Jedovnice</t>
  </si>
  <si>
    <t>Zahradní 632</t>
  </si>
  <si>
    <t>91.219.240.8</t>
  </si>
  <si>
    <t>'70992363</t>
  </si>
  <si>
    <t>Kořenec</t>
  </si>
  <si>
    <t>Mateřská škola Kořenec</t>
  </si>
  <si>
    <t>č.p. 104</t>
  </si>
  <si>
    <t>213.235.140.36</t>
  </si>
  <si>
    <t>'75024209</t>
  </si>
  <si>
    <t>Letovice</t>
  </si>
  <si>
    <t>Čapkova 802/10</t>
  </si>
  <si>
    <t>86.61.233.11</t>
  </si>
  <si>
    <t>'75024225</t>
  </si>
  <si>
    <t>Komenského 671/11</t>
  </si>
  <si>
    <t>'75024217</t>
  </si>
  <si>
    <t>Třebětínská 28/19</t>
  </si>
  <si>
    <t>'75023962</t>
  </si>
  <si>
    <t>Lipůvka</t>
  </si>
  <si>
    <t>č.p. 113</t>
  </si>
  <si>
    <t>46.149.118.131</t>
  </si>
  <si>
    <t>'70993751</t>
  </si>
  <si>
    <t>Lysice</t>
  </si>
  <si>
    <t>Zámecká 444</t>
  </si>
  <si>
    <t>'75023041</t>
  </si>
  <si>
    <t>Němčice</t>
  </si>
  <si>
    <t>č.p. 152</t>
  </si>
  <si>
    <t>'70992673</t>
  </si>
  <si>
    <t>Obora</t>
  </si>
  <si>
    <t>č.p. 64</t>
  </si>
  <si>
    <t>'75022231</t>
  </si>
  <si>
    <t>Okrouhlá</t>
  </si>
  <si>
    <t>82.117.156.145</t>
  </si>
  <si>
    <t>213.235.142.47</t>
  </si>
  <si>
    <t>'11964944</t>
  </si>
  <si>
    <t>Mateřská škola Letovice</t>
  </si>
  <si>
    <t>Tyršova 336/2</t>
  </si>
  <si>
    <t>'62073303</t>
  </si>
  <si>
    <t>Ráječko</t>
  </si>
  <si>
    <t>Základní škola a Mateřská škola</t>
  </si>
  <si>
    <t>Dlouhá 279</t>
  </si>
  <si>
    <t>'70985081</t>
  </si>
  <si>
    <t>Rozseč nad Kunštátem</t>
  </si>
  <si>
    <t>č.p. 133</t>
  </si>
  <si>
    <t>'75021480</t>
  </si>
  <si>
    <t>Suchý</t>
  </si>
  <si>
    <t>č.p. 63</t>
  </si>
  <si>
    <t>'70988625</t>
  </si>
  <si>
    <t>Svitávka</t>
  </si>
  <si>
    <t>Školní 457</t>
  </si>
  <si>
    <t>82.117.152.3</t>
  </si>
  <si>
    <t>'75024144</t>
  </si>
  <si>
    <t>Šebetov</t>
  </si>
  <si>
    <t>č.p. 215</t>
  </si>
  <si>
    <t>147.229.242.66</t>
  </si>
  <si>
    <t>'75021757</t>
  </si>
  <si>
    <t>Šošůvka</t>
  </si>
  <si>
    <t>č.p. 186</t>
  </si>
  <si>
    <t>'75023563</t>
  </si>
  <si>
    <t>Valchov</t>
  </si>
  <si>
    <t>č.p. 130</t>
  </si>
  <si>
    <t>'75023750</t>
  </si>
  <si>
    <t>Vavřinec</t>
  </si>
  <si>
    <t>č.p. 54</t>
  </si>
  <si>
    <t>'62073354</t>
  </si>
  <si>
    <t>Velké Opatovice</t>
  </si>
  <si>
    <t>1. mateřská škola</t>
  </si>
  <si>
    <t>Dlouhá 429</t>
  </si>
  <si>
    <t>109.183.198.213</t>
  </si>
  <si>
    <t>'70883181</t>
  </si>
  <si>
    <t>2. mateřská škola</t>
  </si>
  <si>
    <t>Eduarda Ušela 472</t>
  </si>
  <si>
    <t>'70984450</t>
  </si>
  <si>
    <t>Vysočany</t>
  </si>
  <si>
    <t>Molenburk 178</t>
  </si>
  <si>
    <t>'70993319</t>
  </si>
  <si>
    <t>Žďár</t>
  </si>
  <si>
    <t>č.p. 78</t>
  </si>
  <si>
    <t>'72050543</t>
  </si>
  <si>
    <t>Petrovice</t>
  </si>
  <si>
    <t>Mateřská škola Petrovice</t>
  </si>
  <si>
    <t>č.p. 194</t>
  </si>
  <si>
    <t>91.219.240.4</t>
  </si>
  <si>
    <t>'71294406</t>
  </si>
  <si>
    <t>Prostřední Poříčí</t>
  </si>
  <si>
    <t>č.p. 75</t>
  </si>
  <si>
    <t>'86652192</t>
  </si>
  <si>
    <t>Újezd u Černé Hory</t>
  </si>
  <si>
    <t>č.p. 108</t>
  </si>
  <si>
    <t>'07368089</t>
  </si>
  <si>
    <t>Svinošice</t>
  </si>
  <si>
    <t>Mateřská škola pod Dubovým kopcem</t>
  </si>
  <si>
    <t>č.p. 1</t>
  </si>
  <si>
    <t>'10884076</t>
  </si>
  <si>
    <t>Spešov</t>
  </si>
  <si>
    <t>Mateřská škola Lísteček Spešov</t>
  </si>
  <si>
    <t>č.p. 3</t>
  </si>
  <si>
    <t>'65765907</t>
  </si>
  <si>
    <t>Adamov</t>
  </si>
  <si>
    <t>Základní škola a mateřská škola</t>
  </si>
  <si>
    <t>Komenského 324/4</t>
  </si>
  <si>
    <t>95.140.240.190</t>
  </si>
  <si>
    <t>'62077520</t>
  </si>
  <si>
    <t>Benešov</t>
  </si>
  <si>
    <t>č.p. 155</t>
  </si>
  <si>
    <t>'49464205</t>
  </si>
  <si>
    <t>Dvorská 1415/26</t>
  </si>
  <si>
    <t>'49464191</t>
  </si>
  <si>
    <t>Erbenova 1237/13</t>
  </si>
  <si>
    <t>'49463276</t>
  </si>
  <si>
    <t>Základní škola T.G.M.</t>
  </si>
  <si>
    <t>Rodkovského 822/2</t>
  </si>
  <si>
    <t>188.75.188.82</t>
  </si>
  <si>
    <t>'49464213</t>
  </si>
  <si>
    <t>Salmova 1940/17</t>
  </si>
  <si>
    <t>46.149.114.163</t>
  </si>
  <si>
    <t>'75021269</t>
  </si>
  <si>
    <t>Bořitov</t>
  </si>
  <si>
    <t>Školní 125</t>
  </si>
  <si>
    <t>'62072757</t>
  </si>
  <si>
    <t>náměstí 9. května 953/8</t>
  </si>
  <si>
    <t>85.93.109.3</t>
  </si>
  <si>
    <t>'75023458</t>
  </si>
  <si>
    <t>Bukovina</t>
  </si>
  <si>
    <t>č.p. 66</t>
  </si>
  <si>
    <t>'70990255</t>
  </si>
  <si>
    <t>Náves 91</t>
  </si>
  <si>
    <t>'62073478</t>
  </si>
  <si>
    <t>Strmá 308</t>
  </si>
  <si>
    <t>84.16.122.98</t>
  </si>
  <si>
    <t>'62073214</t>
  </si>
  <si>
    <t>č.p. 97</t>
  </si>
  <si>
    <t>'70299706</t>
  </si>
  <si>
    <t>Deštná</t>
  </si>
  <si>
    <t>č.p. 60</t>
  </si>
  <si>
    <t>'75023423</t>
  </si>
  <si>
    <t>Soukopovo náměstí 90</t>
  </si>
  <si>
    <t>'70873861</t>
  </si>
  <si>
    <t>Drnovice</t>
  </si>
  <si>
    <t>82.117.153.29</t>
  </si>
  <si>
    <t>'75024161</t>
  </si>
  <si>
    <t>Jabloňany</t>
  </si>
  <si>
    <t>č.p. 38</t>
  </si>
  <si>
    <t>'62073095</t>
  </si>
  <si>
    <t>Nad Rybníkem 401</t>
  </si>
  <si>
    <t>'62073061</t>
  </si>
  <si>
    <t>Knínice</t>
  </si>
  <si>
    <t>č.p. 210</t>
  </si>
  <si>
    <t>'75023741</t>
  </si>
  <si>
    <t>Kotvrdovice</t>
  </si>
  <si>
    <t>č.p. 124</t>
  </si>
  <si>
    <t>'75021528</t>
  </si>
  <si>
    <t>Křetín</t>
  </si>
  <si>
    <t>č.p. 142</t>
  </si>
  <si>
    <t>'62073290</t>
  </si>
  <si>
    <t>Křtiny</t>
  </si>
  <si>
    <t>č.p. 240</t>
  </si>
  <si>
    <t>91.219.243.91</t>
  </si>
  <si>
    <t>'62073427</t>
  </si>
  <si>
    <t>Kunštát</t>
  </si>
  <si>
    <t>Brněnská 32</t>
  </si>
  <si>
    <t>82.117.152.45</t>
  </si>
  <si>
    <t>'62072897</t>
  </si>
  <si>
    <t>Komenského 902/5</t>
  </si>
  <si>
    <t>93.181.80.43</t>
  </si>
  <si>
    <t>'71004165</t>
  </si>
  <si>
    <t>Lipovec</t>
  </si>
  <si>
    <t>č.p. 167</t>
  </si>
  <si>
    <t>'62073184</t>
  </si>
  <si>
    <t>č.p. 283</t>
  </si>
  <si>
    <t>'47884941</t>
  </si>
  <si>
    <t>Základní škola Edvarda Beneše</t>
  </si>
  <si>
    <t>Zákostelí 360</t>
  </si>
  <si>
    <t>'70994471</t>
  </si>
  <si>
    <t>Nýrov</t>
  </si>
  <si>
    <t>č.p. 35</t>
  </si>
  <si>
    <t>'62073281</t>
  </si>
  <si>
    <t>Olešnice</t>
  </si>
  <si>
    <t>Hliníky 108</t>
  </si>
  <si>
    <t>'71001727</t>
  </si>
  <si>
    <t>Olomučany</t>
  </si>
  <si>
    <t>č.p. 10</t>
  </si>
  <si>
    <t>'62073346</t>
  </si>
  <si>
    <t>Ostrov u Macochy</t>
  </si>
  <si>
    <t>č.p. 363</t>
  </si>
  <si>
    <t>91.219.243.152</t>
  </si>
  <si>
    <t>'62073036</t>
  </si>
  <si>
    <t>Rájec-Jestřebí</t>
  </si>
  <si>
    <t>Školní 446</t>
  </si>
  <si>
    <t>'70985073</t>
  </si>
  <si>
    <t>č.p. 2</t>
  </si>
  <si>
    <t>'68685718</t>
  </si>
  <si>
    <t>Rudice</t>
  </si>
  <si>
    <t>ZŠ a MŠ Hugo Sáňky</t>
  </si>
  <si>
    <t>č.p. 115</t>
  </si>
  <si>
    <t>'75022443</t>
  </si>
  <si>
    <t>Sebranice</t>
  </si>
  <si>
    <t>'75021897</t>
  </si>
  <si>
    <t>Senetářov</t>
  </si>
  <si>
    <t>č.p. 74</t>
  </si>
  <si>
    <t>'70886270</t>
  </si>
  <si>
    <t>Skalice nad Svitavou</t>
  </si>
  <si>
    <t>č.p. 101</t>
  </si>
  <si>
    <t>'62075942</t>
  </si>
  <si>
    <t>Sloup</t>
  </si>
  <si>
    <t>č.p. 200</t>
  </si>
  <si>
    <t>'71001981</t>
  </si>
  <si>
    <t>Sulíkov</t>
  </si>
  <si>
    <t>č.p. 13</t>
  </si>
  <si>
    <t>'70988617</t>
  </si>
  <si>
    <t>Komenského 157</t>
  </si>
  <si>
    <t>'62073419</t>
  </si>
  <si>
    <t>č.p. 118</t>
  </si>
  <si>
    <t>'71009787</t>
  </si>
  <si>
    <t>Šebrov-Kateřina</t>
  </si>
  <si>
    <t>Šebrov 112</t>
  </si>
  <si>
    <t>85.70.103.28</t>
  </si>
  <si>
    <t>'70982520</t>
  </si>
  <si>
    <t>Úsobrno</t>
  </si>
  <si>
    <t>č.p. 33</t>
  </si>
  <si>
    <t>31.192.70.11</t>
  </si>
  <si>
    <t>'75023407</t>
  </si>
  <si>
    <t>Vanovice</t>
  </si>
  <si>
    <t>'62073591</t>
  </si>
  <si>
    <t>Pod Strážnicí 499</t>
  </si>
  <si>
    <t>82.144.139.178</t>
  </si>
  <si>
    <t>'62073001</t>
  </si>
  <si>
    <t>Vísky</t>
  </si>
  <si>
    <t>č.p. 27</t>
  </si>
  <si>
    <t>'75023059</t>
  </si>
  <si>
    <t>Voděrady</t>
  </si>
  <si>
    <t>Základní škola Voděrady</t>
  </si>
  <si>
    <t>č.p. 76</t>
  </si>
  <si>
    <t>185.16.81.48</t>
  </si>
  <si>
    <t>'62073435</t>
  </si>
  <si>
    <t>Molenburk 42</t>
  </si>
  <si>
    <t>84.244.72.121</t>
  </si>
  <si>
    <t>'70996229</t>
  </si>
  <si>
    <t>Žďárná</t>
  </si>
  <si>
    <t>č.p. 217</t>
  </si>
  <si>
    <t>'05666376</t>
  </si>
  <si>
    <t>Velenov</t>
  </si>
  <si>
    <t>82.117.153.226</t>
  </si>
  <si>
    <t>'70869219</t>
  </si>
  <si>
    <t>Brno</t>
  </si>
  <si>
    <t>D62030</t>
  </si>
  <si>
    <t>Bellova 574/2</t>
  </si>
  <si>
    <t>CZ0622</t>
  </si>
  <si>
    <t>CZ0642</t>
  </si>
  <si>
    <t>85.71.33.189</t>
  </si>
  <si>
    <t>'49466801</t>
  </si>
  <si>
    <t>Mateřská škola RADOST</t>
  </si>
  <si>
    <t>Michalova 2430/2</t>
  </si>
  <si>
    <t>85.71.11.80</t>
  </si>
  <si>
    <t>85.239.229.211</t>
  </si>
  <si>
    <t>'70993980</t>
  </si>
  <si>
    <t>Bieblova 161/16</t>
  </si>
  <si>
    <t>'72547324</t>
  </si>
  <si>
    <t>Mateřská škola Oříšek</t>
  </si>
  <si>
    <t>Drozdí 210/2c</t>
  </si>
  <si>
    <t>'70994005</t>
  </si>
  <si>
    <t>Brechtova 815/6</t>
  </si>
  <si>
    <t>'72546051</t>
  </si>
  <si>
    <t>MŠ KAMECHY</t>
  </si>
  <si>
    <t>Kavčí 1362/3</t>
  </si>
  <si>
    <t>'71294911</t>
  </si>
  <si>
    <t>Šromova 645/55</t>
  </si>
  <si>
    <t>'49466933</t>
  </si>
  <si>
    <t>Mateřská škola ZVÍDÁLEK</t>
  </si>
  <si>
    <t>Kachlíkova 1046/17</t>
  </si>
  <si>
    <t>'64328481</t>
  </si>
  <si>
    <t>Černopolní 788/3a</t>
  </si>
  <si>
    <t>'64331822</t>
  </si>
  <si>
    <t>Chodská 2707/15</t>
  </si>
  <si>
    <t>'10740937</t>
  </si>
  <si>
    <t>Mateřská škola Brno, Síčka 1a, příspěvko</t>
  </si>
  <si>
    <t>Síčka 376/1a</t>
  </si>
  <si>
    <t>'70435715</t>
  </si>
  <si>
    <t>Fanderlíkova 71/9a</t>
  </si>
  <si>
    <t>'64328449</t>
  </si>
  <si>
    <t>Francouzská 384/50</t>
  </si>
  <si>
    <t>'70283907</t>
  </si>
  <si>
    <t>Mateřská škola Kamarád</t>
  </si>
  <si>
    <t>Čtvrtě 315/3</t>
  </si>
  <si>
    <t>'49466747</t>
  </si>
  <si>
    <t>Neklež 2584/1a</t>
  </si>
  <si>
    <t>'64328228</t>
  </si>
  <si>
    <t>Herčíkova 2477/12</t>
  </si>
  <si>
    <t>'75024403</t>
  </si>
  <si>
    <t>Hněvkovského 71/62</t>
  </si>
  <si>
    <t>'70994579</t>
  </si>
  <si>
    <t>Holásecká 584/11</t>
  </si>
  <si>
    <t>'49466755</t>
  </si>
  <si>
    <t>Hochmanova 2432/25</t>
  </si>
  <si>
    <t>'60555602</t>
  </si>
  <si>
    <t>Mateřská škola Sněhurka</t>
  </si>
  <si>
    <t>Bořetická 4163/26</t>
  </si>
  <si>
    <t>'75031957</t>
  </si>
  <si>
    <t>Hudcova 435/47</t>
  </si>
  <si>
    <t>'62156942</t>
  </si>
  <si>
    <t>Prušánecká 4204/8</t>
  </si>
  <si>
    <t>'70284067</t>
  </si>
  <si>
    <t>Mateřská škola Pomněnky</t>
  </si>
  <si>
    <t>Oblá 428/51</t>
  </si>
  <si>
    <t>'62156811</t>
  </si>
  <si>
    <t>Bořetická 4234/7</t>
  </si>
  <si>
    <t>'60556161</t>
  </si>
  <si>
    <t>Chodská 491/5</t>
  </si>
  <si>
    <t>46.252.225.7</t>
  </si>
  <si>
    <t>'60555106</t>
  </si>
  <si>
    <t>Mateřská škola PASTELKY</t>
  </si>
  <si>
    <t>Jamborova 3188/11</t>
  </si>
  <si>
    <t>'64328210</t>
  </si>
  <si>
    <t>Purkyňova 2812/21</t>
  </si>
  <si>
    <t>'70994064</t>
  </si>
  <si>
    <t>Jugoslávská 627/70</t>
  </si>
  <si>
    <t>'64328422</t>
  </si>
  <si>
    <t>Kamenná 195/21</t>
  </si>
  <si>
    <t>'60555220</t>
  </si>
  <si>
    <t>Kamenačky 3838/28</t>
  </si>
  <si>
    <t>'64327787</t>
  </si>
  <si>
    <t>Kneslova 701/7</t>
  </si>
  <si>
    <t>'64328431</t>
  </si>
  <si>
    <t>Vídeňská 253/39a</t>
  </si>
  <si>
    <t>'60555955</t>
  </si>
  <si>
    <t>Vinařská 958/4</t>
  </si>
  <si>
    <t>'70888027</t>
  </si>
  <si>
    <t>Křenová 300/76a</t>
  </si>
  <si>
    <t>'75024390</t>
  </si>
  <si>
    <t>Kšírova 141/3</t>
  </si>
  <si>
    <t>188.95.60.148</t>
  </si>
  <si>
    <t>91.139.14.42</t>
  </si>
  <si>
    <t>'60556251</t>
  </si>
  <si>
    <t>Šaumannova 4004/20</t>
  </si>
  <si>
    <t>'60555432</t>
  </si>
  <si>
    <t>Letní 1352/3</t>
  </si>
  <si>
    <t>'75001586</t>
  </si>
  <si>
    <t>Švermova 744/11</t>
  </si>
  <si>
    <t>'64328368</t>
  </si>
  <si>
    <t>Nádvorní 704/3</t>
  </si>
  <si>
    <t>'60555131</t>
  </si>
  <si>
    <t>Mateřská škola FAMILY</t>
  </si>
  <si>
    <t>Mazourova 657/2</t>
  </si>
  <si>
    <t>'64328511</t>
  </si>
  <si>
    <t>Mateřská škola SKŘIVÁNEK</t>
  </si>
  <si>
    <t>Kachlíkova 1047/19</t>
  </si>
  <si>
    <t>46.149.119.70</t>
  </si>
  <si>
    <t>'19368135</t>
  </si>
  <si>
    <t>Mateřská škola MAXÍK</t>
  </si>
  <si>
    <t>Nad dědinou 1493/23</t>
  </si>
  <si>
    <t>'64328244</t>
  </si>
  <si>
    <t>Bulharská 2818/62</t>
  </si>
  <si>
    <t>'49467085</t>
  </si>
  <si>
    <t>Mateřská škola DUHA</t>
  </si>
  <si>
    <t>Kachlíkova 1048/21</t>
  </si>
  <si>
    <t>94.113.252.130</t>
  </si>
  <si>
    <t>'49466674</t>
  </si>
  <si>
    <t>Mateřská škola Sedmikrás.</t>
  </si>
  <si>
    <t>Zengrova 885/3</t>
  </si>
  <si>
    <t>'70994145</t>
  </si>
  <si>
    <t>náměstí SNP 1987/25a</t>
  </si>
  <si>
    <t>'69651612</t>
  </si>
  <si>
    <t>Mateřská škola Žabka</t>
  </si>
  <si>
    <t>Drdy 547/25</t>
  </si>
  <si>
    <t>'71004947</t>
  </si>
  <si>
    <t>Mateřská škola Studánka</t>
  </si>
  <si>
    <t>Ondrova 25/31</t>
  </si>
  <si>
    <t>'64328325</t>
  </si>
  <si>
    <t>Mateřská škola ZDISLAVA</t>
  </si>
  <si>
    <t>Pellicova 21/4</t>
  </si>
  <si>
    <t>'70867950</t>
  </si>
  <si>
    <t>Mateřská škola Beruška</t>
  </si>
  <si>
    <t>Plovdivská 2568/6</t>
  </si>
  <si>
    <t>'70435782</t>
  </si>
  <si>
    <t>Proškovo náměstí 150/6</t>
  </si>
  <si>
    <t>'64328473</t>
  </si>
  <si>
    <t>Pšeník 381/18</t>
  </si>
  <si>
    <t>85.71.4.32</t>
  </si>
  <si>
    <t>'70284199</t>
  </si>
  <si>
    <t>Mateřská škola Vážka</t>
  </si>
  <si>
    <t>Rybnická 96/45</t>
  </si>
  <si>
    <t>'49466780</t>
  </si>
  <si>
    <t>Mateřská škola SLUNÍČKO</t>
  </si>
  <si>
    <t>Strnadova 2587/13</t>
  </si>
  <si>
    <t>'70888001</t>
  </si>
  <si>
    <t>Skořepka 368/5</t>
  </si>
  <si>
    <t>'70994161</t>
  </si>
  <si>
    <t>Slavíčkova 53/1</t>
  </si>
  <si>
    <t>'49466828</t>
  </si>
  <si>
    <t>Synkova 2166/24</t>
  </si>
  <si>
    <t>'75024438</t>
  </si>
  <si>
    <t>Slunná 273/25</t>
  </si>
  <si>
    <t>'70889562</t>
  </si>
  <si>
    <t>Soukenická 561/8</t>
  </si>
  <si>
    <t>94.112.152.13</t>
  </si>
  <si>
    <t>'70994081</t>
  </si>
  <si>
    <t>Kohoutova 1513/6</t>
  </si>
  <si>
    <t>'70994196</t>
  </si>
  <si>
    <t>Šrámkova 432/14</t>
  </si>
  <si>
    <t>'64327507</t>
  </si>
  <si>
    <t>Štolcova 298/21</t>
  </si>
  <si>
    <t>'75003902</t>
  </si>
  <si>
    <t>Štolcova 147/51</t>
  </si>
  <si>
    <t>'49465571</t>
  </si>
  <si>
    <t>Jihomoravské náměstí 1295/5</t>
  </si>
  <si>
    <t>'70869201</t>
  </si>
  <si>
    <t>Libušina třída 881/29</t>
  </si>
  <si>
    <t>'70994200</t>
  </si>
  <si>
    <t>Tišnovská 1791/169</t>
  </si>
  <si>
    <t>'49466836</t>
  </si>
  <si>
    <t>Trnkova 81/23</t>
  </si>
  <si>
    <t>'49467395</t>
  </si>
  <si>
    <t>Puchýřova 2585/13a</t>
  </si>
  <si>
    <t>P00002</t>
  </si>
  <si>
    <t>'70285748</t>
  </si>
  <si>
    <t>Údolní 155/68</t>
  </si>
  <si>
    <t>'70887951</t>
  </si>
  <si>
    <t>Tučkova 923/36</t>
  </si>
  <si>
    <t>'70436223</t>
  </si>
  <si>
    <t>Tumaňanova 163/59</t>
  </si>
  <si>
    <t>'62156802</t>
  </si>
  <si>
    <t>Velkopavlovická 4183/15</t>
  </si>
  <si>
    <t>'70994625</t>
  </si>
  <si>
    <t>U lípy Svobody 65/3</t>
  </si>
  <si>
    <t>'64328341</t>
  </si>
  <si>
    <t>Úvoz 424/57</t>
  </si>
  <si>
    <t>'64328295</t>
  </si>
  <si>
    <t>Vackova 1518/70</t>
  </si>
  <si>
    <t>'70994617</t>
  </si>
  <si>
    <t>V aleji 101/2</t>
  </si>
  <si>
    <t>'75007843</t>
  </si>
  <si>
    <t>Veslařská 350/256</t>
  </si>
  <si>
    <t>'70285730</t>
  </si>
  <si>
    <t>Všetičkova 626/19</t>
  </si>
  <si>
    <t>'75024420</t>
  </si>
  <si>
    <t>Zelná 109/70</t>
  </si>
  <si>
    <t>'70874794</t>
  </si>
  <si>
    <t>Žižkova 1989/57</t>
  </si>
  <si>
    <t>'70874271</t>
  </si>
  <si>
    <t>Gabriely Preissové 2570/8</t>
  </si>
  <si>
    <t>'64328465</t>
  </si>
  <si>
    <t>Herčíkova 2478/21</t>
  </si>
  <si>
    <t>'71012265</t>
  </si>
  <si>
    <t>Hatě 81/19</t>
  </si>
  <si>
    <t>'64328457</t>
  </si>
  <si>
    <t>Mateřská škola POD ŠPILBERKEM</t>
  </si>
  <si>
    <t>Údolní 704/9a</t>
  </si>
  <si>
    <t>'70992100</t>
  </si>
  <si>
    <t>Dubová 631/2</t>
  </si>
  <si>
    <t>'60556234</t>
  </si>
  <si>
    <t>Božetěchova 335/65</t>
  </si>
  <si>
    <t>'70872881</t>
  </si>
  <si>
    <t>Mateřská škola Adélka</t>
  </si>
  <si>
    <t>U Velké ceny 573/8</t>
  </si>
  <si>
    <t>'70436452</t>
  </si>
  <si>
    <t>Novoměstská 1489/1</t>
  </si>
  <si>
    <t>'64327515</t>
  </si>
  <si>
    <t>Měřičkova 1491/46</t>
  </si>
  <si>
    <t>'75001616</t>
  </si>
  <si>
    <t>Mateřská škola POHÁDKA</t>
  </si>
  <si>
    <t>Běloruská 570/4</t>
  </si>
  <si>
    <t>'70888019</t>
  </si>
  <si>
    <t>Bílého 98/24</t>
  </si>
  <si>
    <t>'75024411</t>
  </si>
  <si>
    <t>Klášterského 100/14</t>
  </si>
  <si>
    <t>'70994129</t>
  </si>
  <si>
    <t>Marie Majerové 792/14</t>
  </si>
  <si>
    <t>'70435359</t>
  </si>
  <si>
    <t>Škrétova 1722/2</t>
  </si>
  <si>
    <t>'65767357</t>
  </si>
  <si>
    <t>Řezáčova 804/3</t>
  </si>
  <si>
    <t>'70435961</t>
  </si>
  <si>
    <t>Kárníkova 1531/4</t>
  </si>
  <si>
    <t>'75001578</t>
  </si>
  <si>
    <t>Uzbecká 569/30</t>
  </si>
  <si>
    <t>176.74.156.162</t>
  </si>
  <si>
    <t>P00079</t>
  </si>
  <si>
    <t>'60555319</t>
  </si>
  <si>
    <t>Mateřská škola NA OSADĚ</t>
  </si>
  <si>
    <t>Koperníkova 9/6</t>
  </si>
  <si>
    <t>'70888531</t>
  </si>
  <si>
    <t>Laštůvkova 830/57</t>
  </si>
  <si>
    <t>'70435952</t>
  </si>
  <si>
    <t>Oderská 261/2</t>
  </si>
  <si>
    <t>'49466011</t>
  </si>
  <si>
    <t>Labská 268/7</t>
  </si>
  <si>
    <t>'75001608</t>
  </si>
  <si>
    <t>Amerlingova 743/4</t>
  </si>
  <si>
    <t>'75024446</t>
  </si>
  <si>
    <t>Záhumenice 601/1</t>
  </si>
  <si>
    <t>'71007822</t>
  </si>
  <si>
    <t>Absolonova 892/20a</t>
  </si>
  <si>
    <t>'64326187</t>
  </si>
  <si>
    <t>Dobrovského 1311/66</t>
  </si>
  <si>
    <t>'70435944</t>
  </si>
  <si>
    <t>Bosonožská 387/4</t>
  </si>
  <si>
    <t>'70435995</t>
  </si>
  <si>
    <t>ulice Kosmonautů 629/2</t>
  </si>
  <si>
    <t>'60555947</t>
  </si>
  <si>
    <t>MŠ "Na kopečku u zvonečku"</t>
  </si>
  <si>
    <t>Horní 779/17</t>
  </si>
  <si>
    <t>'70279578</t>
  </si>
  <si>
    <t>Cihelní 560/1a</t>
  </si>
  <si>
    <t>193.86.138.220</t>
  </si>
  <si>
    <t>'60555122</t>
  </si>
  <si>
    <t>Nopova 4003/15</t>
  </si>
  <si>
    <t>'64327396</t>
  </si>
  <si>
    <t>Elišky Krásnohorské 1127/15</t>
  </si>
  <si>
    <t>'75077434</t>
  </si>
  <si>
    <t>Štouračova 1249/23</t>
  </si>
  <si>
    <t>'72065761</t>
  </si>
  <si>
    <t>bratří Pelíšků 1627/7</t>
  </si>
  <si>
    <t>'70829705</t>
  </si>
  <si>
    <t>Blanenská 1/2</t>
  </si>
  <si>
    <t>'48513997</t>
  </si>
  <si>
    <t>Bosonožské náměstí 100/44</t>
  </si>
  <si>
    <t>'62156888</t>
  </si>
  <si>
    <t>Hudcova 81/35</t>
  </si>
  <si>
    <t>176.74.158.237</t>
  </si>
  <si>
    <t>'49466208</t>
  </si>
  <si>
    <t>Otevřená 986/20a</t>
  </si>
  <si>
    <t>'70994218</t>
  </si>
  <si>
    <t>Zeiberlichova 72/49</t>
  </si>
  <si>
    <t>'70919682</t>
  </si>
  <si>
    <t>Čejkovická 4339/10</t>
  </si>
  <si>
    <t>'70262969</t>
  </si>
  <si>
    <t>Novoměstská 1887/21</t>
  </si>
  <si>
    <t>'62156543</t>
  </si>
  <si>
    <t>Bosonožská 381/9</t>
  </si>
  <si>
    <t>'44994036</t>
  </si>
  <si>
    <t>Pavlovská 576/16</t>
  </si>
  <si>
    <t>95.82.152.25</t>
  </si>
  <si>
    <t>'44994044</t>
  </si>
  <si>
    <t>Masarova 2360/11</t>
  </si>
  <si>
    <t>83.240.71.15</t>
  </si>
  <si>
    <t>'60555823</t>
  </si>
  <si>
    <t>Základní škola a mateřská škola Brno</t>
  </si>
  <si>
    <t>Vedlejší 655/10</t>
  </si>
  <si>
    <t>81.19.1.109</t>
  </si>
  <si>
    <t>'48512401</t>
  </si>
  <si>
    <t>Novolíšeňská 2411/10</t>
  </si>
  <si>
    <t>81.19.4.167</t>
  </si>
  <si>
    <t>'62156527</t>
  </si>
  <si>
    <t>Jihomoravské náměstí 1089/2</t>
  </si>
  <si>
    <t>'48513091</t>
  </si>
  <si>
    <t>Vejrostova 1066/1</t>
  </si>
  <si>
    <t>95.82.140.77</t>
  </si>
  <si>
    <t>'48511226</t>
  </si>
  <si>
    <t>Kamínky 368/5</t>
  </si>
  <si>
    <t>'60556102</t>
  </si>
  <si>
    <t>Mutěnická 4164/23</t>
  </si>
  <si>
    <t>'48511927</t>
  </si>
  <si>
    <t>Svážná 438/9</t>
  </si>
  <si>
    <t>'48512711</t>
  </si>
  <si>
    <t>Antonínská 550/3</t>
  </si>
  <si>
    <t>'48512681</t>
  </si>
  <si>
    <t>Bakalovo nábřeží 8/8</t>
  </si>
  <si>
    <t>'48512575</t>
  </si>
  <si>
    <t>Horníkova 2170/1</t>
  </si>
  <si>
    <t>95.82.153.113</t>
  </si>
  <si>
    <t>'70435839</t>
  </si>
  <si>
    <t>Bednářova 496/28</t>
  </si>
  <si>
    <t>'49466631</t>
  </si>
  <si>
    <t>Blažkova 21/9</t>
  </si>
  <si>
    <t>'75156237</t>
  </si>
  <si>
    <t>Waldorfská škola Brno - SŠ, ZŠ a MŠ</t>
  </si>
  <si>
    <t>Plovdivská 2572/8</t>
  </si>
  <si>
    <t>'62156632</t>
  </si>
  <si>
    <t>Elišky Přemyslovny 497/10</t>
  </si>
  <si>
    <t>193.85.240.18</t>
  </si>
  <si>
    <t>'48510921</t>
  </si>
  <si>
    <t>Gajdošova 1282/3</t>
  </si>
  <si>
    <t>85.93.96.100</t>
  </si>
  <si>
    <t>'49466607</t>
  </si>
  <si>
    <t>Milénova 808/14</t>
  </si>
  <si>
    <t>46.39.179.201</t>
  </si>
  <si>
    <t>'49465538</t>
  </si>
  <si>
    <t>Hamry 576/12</t>
  </si>
  <si>
    <t>'48512524</t>
  </si>
  <si>
    <t>Holzova 1461/1</t>
  </si>
  <si>
    <t>81.30.229.3</t>
  </si>
  <si>
    <t>'62157060</t>
  </si>
  <si>
    <t>Horní 742/16</t>
  </si>
  <si>
    <t>185.24.236.244</t>
  </si>
  <si>
    <t>'48512672</t>
  </si>
  <si>
    <t>Hroznová 65/1</t>
  </si>
  <si>
    <t>93.99.189.10</t>
  </si>
  <si>
    <t>'60556188</t>
  </si>
  <si>
    <t>Husova 219/17</t>
  </si>
  <si>
    <t>78.45.134.19</t>
  </si>
  <si>
    <t>'49466615</t>
  </si>
  <si>
    <t>Janouškova 577/2</t>
  </si>
  <si>
    <t>'49465091</t>
  </si>
  <si>
    <t>Masarykova základní škola a MŠ</t>
  </si>
  <si>
    <t>Zemědělská 173/29</t>
  </si>
  <si>
    <t>'48510661</t>
  </si>
  <si>
    <t>Masarykova základní škola</t>
  </si>
  <si>
    <t>Kamenačky 3591/4</t>
  </si>
  <si>
    <t>'49466321</t>
  </si>
  <si>
    <t>Kneslova 697/28</t>
  </si>
  <si>
    <t>84.242.76.218</t>
  </si>
  <si>
    <t>'62157108</t>
  </si>
  <si>
    <t>Košinova 661/22</t>
  </si>
  <si>
    <t>77.240.177.139</t>
  </si>
  <si>
    <t>'49467247</t>
  </si>
  <si>
    <t>Krásného 3191/24</t>
  </si>
  <si>
    <t>83.240.71.10</t>
  </si>
  <si>
    <t>'48512664</t>
  </si>
  <si>
    <t>Křenová 99/21</t>
  </si>
  <si>
    <t>'48512630</t>
  </si>
  <si>
    <t>Křídlovická 513/30b</t>
  </si>
  <si>
    <t>81.19.11.35</t>
  </si>
  <si>
    <t>'48511111</t>
  </si>
  <si>
    <t>Tyršova základní škola</t>
  </si>
  <si>
    <t>Kuldova 734/38</t>
  </si>
  <si>
    <t>'62156624</t>
  </si>
  <si>
    <t>Jana Babáka 1960/1</t>
  </si>
  <si>
    <t>'44993978</t>
  </si>
  <si>
    <t>Kotlářská 655/4</t>
  </si>
  <si>
    <t>'48512648</t>
  </si>
  <si>
    <t>náměstí Míru 375/3</t>
  </si>
  <si>
    <t>'64328678</t>
  </si>
  <si>
    <t>Jana Broskvy 388/3</t>
  </si>
  <si>
    <t>'49466623</t>
  </si>
  <si>
    <t>Merhautova 932/37</t>
  </si>
  <si>
    <t>194.213.207.182</t>
  </si>
  <si>
    <t>'70944776</t>
  </si>
  <si>
    <t>Měšťanská 459/21</t>
  </si>
  <si>
    <t>'48512184</t>
  </si>
  <si>
    <t>ZŠ J. A. Komenského a Mateřská škola</t>
  </si>
  <si>
    <t>náměstí Republiky 1536/10</t>
  </si>
  <si>
    <t>81.19.0.206</t>
  </si>
  <si>
    <t>'08199876</t>
  </si>
  <si>
    <t>náměstí Svornosti 2571/7</t>
  </si>
  <si>
    <t>'62156420</t>
  </si>
  <si>
    <t>Přemyslovo náměstí 89/1</t>
  </si>
  <si>
    <t>'49466135</t>
  </si>
  <si>
    <t>Řehořova 1020/3</t>
  </si>
  <si>
    <t>88.146.183.250</t>
  </si>
  <si>
    <t>'62156781</t>
  </si>
  <si>
    <t>Sirotkova 371/36</t>
  </si>
  <si>
    <t>185.16.81.61</t>
  </si>
  <si>
    <t>'62156969</t>
  </si>
  <si>
    <t>Slovanské náměstí 1218/2</t>
  </si>
  <si>
    <t>'62157094</t>
  </si>
  <si>
    <t>Staňkova 327/14</t>
  </si>
  <si>
    <t>'48512702</t>
  </si>
  <si>
    <t>náměstí 28. října 1902/22</t>
  </si>
  <si>
    <t>'70867917</t>
  </si>
  <si>
    <t>Tuháčkova 23/25</t>
  </si>
  <si>
    <t>'48512699</t>
  </si>
  <si>
    <t>Úvoz 423/55</t>
  </si>
  <si>
    <t>147.229.242.98</t>
  </si>
  <si>
    <t>'62157116</t>
  </si>
  <si>
    <t>Herčíkova 2499/19</t>
  </si>
  <si>
    <t>'44994290</t>
  </si>
  <si>
    <t>Jasanová 647/2</t>
  </si>
  <si>
    <t>'49465481</t>
  </si>
  <si>
    <t>Horácké náměstí 1493/13</t>
  </si>
  <si>
    <t>'48513245</t>
  </si>
  <si>
    <t>Chalabalova 575/2</t>
  </si>
  <si>
    <t>'48513121</t>
  </si>
  <si>
    <t>Heyrovského 611/32</t>
  </si>
  <si>
    <t>'49466241</t>
  </si>
  <si>
    <t>Arménská 573/21</t>
  </si>
  <si>
    <t>95.82.153.204</t>
  </si>
  <si>
    <t>'60555882</t>
  </si>
  <si>
    <t>Pastviny 718/70</t>
  </si>
  <si>
    <t>176.74.132.11</t>
  </si>
  <si>
    <t>'49465872</t>
  </si>
  <si>
    <t>Labská 269/27</t>
  </si>
  <si>
    <t>'44994052</t>
  </si>
  <si>
    <t>Laštůvkova 920/77</t>
  </si>
  <si>
    <t>95.82.146.148</t>
  </si>
  <si>
    <t>'00101451</t>
  </si>
  <si>
    <t>Zoo Brno a stanice zájmových činností</t>
  </si>
  <si>
    <t>U zoologické zahrady 147/46</t>
  </si>
  <si>
    <t>81.19.1.34</t>
  </si>
  <si>
    <t>'60555840</t>
  </si>
  <si>
    <t>Školní jídelna</t>
  </si>
  <si>
    <t>'49466984</t>
  </si>
  <si>
    <t>'60555912</t>
  </si>
  <si>
    <t>'70887641</t>
  </si>
  <si>
    <t>'60556005</t>
  </si>
  <si>
    <t>Zařízení školního stravování</t>
  </si>
  <si>
    <t>'62157639</t>
  </si>
  <si>
    <t>Kounicova 655/30</t>
  </si>
  <si>
    <t>'49466976</t>
  </si>
  <si>
    <t>'49466895</t>
  </si>
  <si>
    <t>'62157558</t>
  </si>
  <si>
    <t>Nádvorní 513/1</t>
  </si>
  <si>
    <t>'62156659</t>
  </si>
  <si>
    <t>'49466887</t>
  </si>
  <si>
    <t>'62157566</t>
  </si>
  <si>
    <t>'49466968</t>
  </si>
  <si>
    <t>'71001891</t>
  </si>
  <si>
    <t>Bílovice nad Svitavou</t>
  </si>
  <si>
    <t>D62160</t>
  </si>
  <si>
    <t>S. K. Neumanna 611</t>
  </si>
  <si>
    <t>CZ0623</t>
  </si>
  <si>
    <t>CZ0643</t>
  </si>
  <si>
    <t>83.208.196.227</t>
  </si>
  <si>
    <t>'75001888</t>
  </si>
  <si>
    <t>Blučina</t>
  </si>
  <si>
    <t>D62210</t>
  </si>
  <si>
    <t>Komenského 122</t>
  </si>
  <si>
    <t>212.96.160.74</t>
  </si>
  <si>
    <t>'75023237</t>
  </si>
  <si>
    <t>Čebín</t>
  </si>
  <si>
    <t>D62090</t>
  </si>
  <si>
    <t>č.p. 431</t>
  </si>
  <si>
    <t>'75021455</t>
  </si>
  <si>
    <t>Česká</t>
  </si>
  <si>
    <t>č.p. 383</t>
  </si>
  <si>
    <t>185.149.129.134</t>
  </si>
  <si>
    <t>'71001492</t>
  </si>
  <si>
    <t>Čučice</t>
  </si>
  <si>
    <t>D62080</t>
  </si>
  <si>
    <t>č.p. 21</t>
  </si>
  <si>
    <t>'75007606</t>
  </si>
  <si>
    <t>Dolní Kounice</t>
  </si>
  <si>
    <t>Tovární 167/26</t>
  </si>
  <si>
    <t>'09264922</t>
  </si>
  <si>
    <t>Veverské Knínice</t>
  </si>
  <si>
    <t>Mateřská škola Veverské Knínice</t>
  </si>
  <si>
    <t>D62140</t>
  </si>
  <si>
    <t>'71005862</t>
  </si>
  <si>
    <t>Hostěnice</t>
  </si>
  <si>
    <t>č.p. 95</t>
  </si>
  <si>
    <t>'71003622</t>
  </si>
  <si>
    <t>Hradčany</t>
  </si>
  <si>
    <t>D62170</t>
  </si>
  <si>
    <t>Tišnovská 19</t>
  </si>
  <si>
    <t>'75023229</t>
  </si>
  <si>
    <t>Hrušovany u Brna</t>
  </si>
  <si>
    <t>Havlíčkova 169</t>
  </si>
  <si>
    <t>'70935467</t>
  </si>
  <si>
    <t>Ivančice</t>
  </si>
  <si>
    <t>Chřestová 1350/19</t>
  </si>
  <si>
    <t>83.208.201.178</t>
  </si>
  <si>
    <t>'70935335</t>
  </si>
  <si>
    <t>Na úvoze 1550/1</t>
  </si>
  <si>
    <t>'10867601</t>
  </si>
  <si>
    <t>Sobotovice</t>
  </si>
  <si>
    <t>Mateřská škola Sobotovice, příspěvková o</t>
  </si>
  <si>
    <t>č.p. 61</t>
  </si>
  <si>
    <t>'70987467</t>
  </si>
  <si>
    <t>Jinačovice</t>
  </si>
  <si>
    <t>č.p. 83</t>
  </si>
  <si>
    <t>185.149.130.184</t>
  </si>
  <si>
    <t>'75024233</t>
  </si>
  <si>
    <t>Jiříkovice</t>
  </si>
  <si>
    <t>Nová 185</t>
  </si>
  <si>
    <t>'70999554</t>
  </si>
  <si>
    <t>Kovalovice</t>
  </si>
  <si>
    <t>č.p. 15</t>
  </si>
  <si>
    <t>'70988293</t>
  </si>
  <si>
    <t>Kuřim</t>
  </si>
  <si>
    <t>Zborovská 887/5</t>
  </si>
  <si>
    <t>90.177.187.132</t>
  </si>
  <si>
    <t>'70996334</t>
  </si>
  <si>
    <t>Lomnička</t>
  </si>
  <si>
    <t>č.p. 29</t>
  </si>
  <si>
    <t>'70990531</t>
  </si>
  <si>
    <t>Lukovany</t>
  </si>
  <si>
    <t>'70994871</t>
  </si>
  <si>
    <t>Malešovice</t>
  </si>
  <si>
    <t>D62130</t>
  </si>
  <si>
    <t>č.p. 106</t>
  </si>
  <si>
    <t>'75023971</t>
  </si>
  <si>
    <t>Malhostovice</t>
  </si>
  <si>
    <t>'70981388</t>
  </si>
  <si>
    <t>Mělčany</t>
  </si>
  <si>
    <t>č.p. 82</t>
  </si>
  <si>
    <t>'70997047</t>
  </si>
  <si>
    <t>Měnín</t>
  </si>
  <si>
    <t>č.p. 376</t>
  </si>
  <si>
    <t>109.105.49.10</t>
  </si>
  <si>
    <t>'75023334</t>
  </si>
  <si>
    <t>Modřice</t>
  </si>
  <si>
    <t>Zahradní 590</t>
  </si>
  <si>
    <t>89.29.116.2</t>
  </si>
  <si>
    <t>'75020742</t>
  </si>
  <si>
    <t>Mokrá-Horákov</t>
  </si>
  <si>
    <t>Mokrá 356</t>
  </si>
  <si>
    <t>185.219.165.146</t>
  </si>
  <si>
    <t>'75022371</t>
  </si>
  <si>
    <t>Nebovidy</t>
  </si>
  <si>
    <t>'75024501</t>
  </si>
  <si>
    <t>Němčičky</t>
  </si>
  <si>
    <t>'75024187</t>
  </si>
  <si>
    <t>Omice</t>
  </si>
  <si>
    <t>Brněnská 81</t>
  </si>
  <si>
    <t>'71011030</t>
  </si>
  <si>
    <t>Opatovice</t>
  </si>
  <si>
    <t>U Hřiště 309</t>
  </si>
  <si>
    <t>'75023351</t>
  </si>
  <si>
    <t>Ponětovice</t>
  </si>
  <si>
    <t>'71001859</t>
  </si>
  <si>
    <t>Přibyslavice</t>
  </si>
  <si>
    <t>Sokolská 44</t>
  </si>
  <si>
    <t>31.31.230.46</t>
  </si>
  <si>
    <t>'70999333</t>
  </si>
  <si>
    <t>Rajhrad</t>
  </si>
  <si>
    <t>Husova 509</t>
  </si>
  <si>
    <t>'75004518</t>
  </si>
  <si>
    <t>Rosice</t>
  </si>
  <si>
    <t>Zámecká 1031</t>
  </si>
  <si>
    <t>'71005943</t>
  </si>
  <si>
    <t>Rudka</t>
  </si>
  <si>
    <t>č.p. 120</t>
  </si>
  <si>
    <t>'75023695</t>
  </si>
  <si>
    <t>Říčany</t>
  </si>
  <si>
    <t>Rosická 440</t>
  </si>
  <si>
    <t>45.153.195.54</t>
  </si>
  <si>
    <t>'70499985</t>
  </si>
  <si>
    <t>Sokolnice</t>
  </si>
  <si>
    <t>Zahradní 494</t>
  </si>
  <si>
    <t>'75009412</t>
  </si>
  <si>
    <t>Svatoslav</t>
  </si>
  <si>
    <t>188.95.60.113</t>
  </si>
  <si>
    <t>'75023946</t>
  </si>
  <si>
    <t>Šlapanice</t>
  </si>
  <si>
    <t>Mateřská škola Hvězdička</t>
  </si>
  <si>
    <t>Masarykovo náměstí 1664/6</t>
  </si>
  <si>
    <t>'75023954</t>
  </si>
  <si>
    <t>Mateřská škola Zahrádka</t>
  </si>
  <si>
    <t>Havlíčkova 1444/8</t>
  </si>
  <si>
    <t>'70982694</t>
  </si>
  <si>
    <t>Štěpánovice</t>
  </si>
  <si>
    <t>č.p. 30</t>
  </si>
  <si>
    <t>'49457560</t>
  </si>
  <si>
    <t>Tišnov</t>
  </si>
  <si>
    <t>Cáhlovská 1686</t>
  </si>
  <si>
    <t>93.153.43.92</t>
  </si>
  <si>
    <t>'49458744</t>
  </si>
  <si>
    <t>Mateřská škola Sluníčko</t>
  </si>
  <si>
    <t>Na Rybníčku 1700</t>
  </si>
  <si>
    <t>46.149.126.20</t>
  </si>
  <si>
    <t>'71011587</t>
  </si>
  <si>
    <t>Trboušany</t>
  </si>
  <si>
    <t>č.p. 70</t>
  </si>
  <si>
    <t>'70875502</t>
  </si>
  <si>
    <t>Tvarožná</t>
  </si>
  <si>
    <t>č.p. 344</t>
  </si>
  <si>
    <t>94.199.195.40</t>
  </si>
  <si>
    <t>'70990778</t>
  </si>
  <si>
    <t>Újezd u Brna</t>
  </si>
  <si>
    <t>Palackého 200</t>
  </si>
  <si>
    <t>'70993734</t>
  </si>
  <si>
    <t>Újezd u Rosic</t>
  </si>
  <si>
    <t>'75021579</t>
  </si>
  <si>
    <t>Velatice</t>
  </si>
  <si>
    <t>č.p. 159</t>
  </si>
  <si>
    <t>'70994633</t>
  </si>
  <si>
    <t>Veverská Bítýška</t>
  </si>
  <si>
    <t>Pavla Perky 333</t>
  </si>
  <si>
    <t>90.179.187.153</t>
  </si>
  <si>
    <t>'70994072</t>
  </si>
  <si>
    <t>Zbraslav</t>
  </si>
  <si>
    <t>Komenského 325</t>
  </si>
  <si>
    <t>'71007636</t>
  </si>
  <si>
    <t>Zbýšov</t>
  </si>
  <si>
    <t>Školní 412</t>
  </si>
  <si>
    <t>'71001531</t>
  </si>
  <si>
    <t>Židlochovice</t>
  </si>
  <si>
    <t>sídl. Družba 673</t>
  </si>
  <si>
    <t>109.105.41.67</t>
  </si>
  <si>
    <t>'71007288</t>
  </si>
  <si>
    <t>Borač</t>
  </si>
  <si>
    <t>č.p. 47</t>
  </si>
  <si>
    <t>86.61.188.195</t>
  </si>
  <si>
    <t>'70984735</t>
  </si>
  <si>
    <t>Níhov</t>
  </si>
  <si>
    <t>č.p. 71</t>
  </si>
  <si>
    <t>'75079844</t>
  </si>
  <si>
    <t>Rajhradice</t>
  </si>
  <si>
    <t>Hlavní 351</t>
  </si>
  <si>
    <t>'75022613</t>
  </si>
  <si>
    <t>Cvrčovice</t>
  </si>
  <si>
    <t>č.p. 18</t>
  </si>
  <si>
    <t>83.208.11.186</t>
  </si>
  <si>
    <t>'49137042</t>
  </si>
  <si>
    <t>Pohořelice</t>
  </si>
  <si>
    <t>Hybešova 955</t>
  </si>
  <si>
    <t>178.77.194.21</t>
  </si>
  <si>
    <t>'75009382</t>
  </si>
  <si>
    <t>Branišovice</t>
  </si>
  <si>
    <t>č.p. 57</t>
  </si>
  <si>
    <t>109.81.177.136</t>
  </si>
  <si>
    <t>'75833581</t>
  </si>
  <si>
    <t>Řícmanice</t>
  </si>
  <si>
    <t>Komenského 68</t>
  </si>
  <si>
    <t>89.176.145.213</t>
  </si>
  <si>
    <t>'75146959</t>
  </si>
  <si>
    <t>Oslavany</t>
  </si>
  <si>
    <t>Mateřská škola Duha</t>
  </si>
  <si>
    <t>Sportovní 965/12</t>
  </si>
  <si>
    <t>185.5.225.247</t>
  </si>
  <si>
    <t>'75143381</t>
  </si>
  <si>
    <t>Moravany</t>
  </si>
  <si>
    <t>Novosady 619/39</t>
  </si>
  <si>
    <t>217.66.160.110</t>
  </si>
  <si>
    <t>'72049634</t>
  </si>
  <si>
    <t>Mateřská škola Na Paloučku</t>
  </si>
  <si>
    <t>Horova 960</t>
  </si>
  <si>
    <t>'72562498</t>
  </si>
  <si>
    <t>Popůvky</t>
  </si>
  <si>
    <t>Školní 83/44</t>
  </si>
  <si>
    <t>89.190.58.171</t>
  </si>
  <si>
    <t>'72551046</t>
  </si>
  <si>
    <t>Rebešovice</t>
  </si>
  <si>
    <t>MŠ Rebešovice</t>
  </si>
  <si>
    <t>Chrlická 410</t>
  </si>
  <si>
    <t>'04354061</t>
  </si>
  <si>
    <t>Tetčice</t>
  </si>
  <si>
    <t>Tyršova 304</t>
  </si>
  <si>
    <t>188.95.57.162</t>
  </si>
  <si>
    <t>'07990235</t>
  </si>
  <si>
    <t>Železné</t>
  </si>
  <si>
    <t>'09467696</t>
  </si>
  <si>
    <t>Lesní Hluboké</t>
  </si>
  <si>
    <t>č.p. 121</t>
  </si>
  <si>
    <t>'70299641</t>
  </si>
  <si>
    <t>Babice nad Svitavou</t>
  </si>
  <si>
    <t>'71001883</t>
  </si>
  <si>
    <t>Komenského 151</t>
  </si>
  <si>
    <t>'70998825</t>
  </si>
  <si>
    <t>Blažovice</t>
  </si>
  <si>
    <t>Nádražní 7</t>
  </si>
  <si>
    <t>'71005251</t>
  </si>
  <si>
    <t>Komenského 19</t>
  </si>
  <si>
    <t>'70999384</t>
  </si>
  <si>
    <t>Bratčice</t>
  </si>
  <si>
    <t>č.p. 69</t>
  </si>
  <si>
    <t>'75023211</t>
  </si>
  <si>
    <t>'75003082</t>
  </si>
  <si>
    <t>Deblín</t>
  </si>
  <si>
    <t>č.p. 277</t>
  </si>
  <si>
    <t>83.208.11.250</t>
  </si>
  <si>
    <t>'49458787</t>
  </si>
  <si>
    <t>Smetanova 547/2</t>
  </si>
  <si>
    <t>185.88.248.66</t>
  </si>
  <si>
    <t>'70981892</t>
  </si>
  <si>
    <t>Domašov</t>
  </si>
  <si>
    <t>ZŠ a MŠ Domašov</t>
  </si>
  <si>
    <t>Na Náměstí 48</t>
  </si>
  <si>
    <t>'70942528</t>
  </si>
  <si>
    <t>Drásov</t>
  </si>
  <si>
    <t>Základní škola a MŠ T. G. Masaryka</t>
  </si>
  <si>
    <t>Školní 167</t>
  </si>
  <si>
    <t>90.182.123.78</t>
  </si>
  <si>
    <t>'75022630</t>
  </si>
  <si>
    <t>Holasice</t>
  </si>
  <si>
    <t>Palackého 24</t>
  </si>
  <si>
    <t>'75023245</t>
  </si>
  <si>
    <t>Základní škola T. G. Masaryka</t>
  </si>
  <si>
    <t>Masarykova 167</t>
  </si>
  <si>
    <t>'70918767</t>
  </si>
  <si>
    <t>Na Brněnce 545/1</t>
  </si>
  <si>
    <t>'70852022</t>
  </si>
  <si>
    <t>Školní 230/34</t>
  </si>
  <si>
    <t>'70919453</t>
  </si>
  <si>
    <t>Základní škola Vladimíra Menšíka</t>
  </si>
  <si>
    <t>Růžová 149/7</t>
  </si>
  <si>
    <t>213.211.58.35</t>
  </si>
  <si>
    <t>'65265530</t>
  </si>
  <si>
    <t>Řeznovice 88</t>
  </si>
  <si>
    <t>'75024241</t>
  </si>
  <si>
    <t>Blažovská 79</t>
  </si>
  <si>
    <t>'71001689</t>
  </si>
  <si>
    <t>Kanice</t>
  </si>
  <si>
    <t>č.p. 135</t>
  </si>
  <si>
    <t>'70981345</t>
  </si>
  <si>
    <t>Ketkovice</t>
  </si>
  <si>
    <t>č.p. 146</t>
  </si>
  <si>
    <t>'75023016</t>
  </si>
  <si>
    <t>Kobylnice</t>
  </si>
  <si>
    <t>Na Budínku 80</t>
  </si>
  <si>
    <t>'70988285</t>
  </si>
  <si>
    <t>Jungmannova 813/5</t>
  </si>
  <si>
    <t>'49457888</t>
  </si>
  <si>
    <t>Tyršova 1255/56</t>
  </si>
  <si>
    <t>'70991219</t>
  </si>
  <si>
    <t>Lažánky</t>
  </si>
  <si>
    <t>'75021871</t>
  </si>
  <si>
    <t>Lelekovice</t>
  </si>
  <si>
    <t>Hlavní 102/32</t>
  </si>
  <si>
    <t>'71003177</t>
  </si>
  <si>
    <t>Medlov</t>
  </si>
  <si>
    <t>č.p. 12</t>
  </si>
  <si>
    <t>'70997012</t>
  </si>
  <si>
    <t>č.p. 32</t>
  </si>
  <si>
    <t>212.96.183.84</t>
  </si>
  <si>
    <t>'75023326</t>
  </si>
  <si>
    <t>Benešova 332</t>
  </si>
  <si>
    <t>176.74.134.135</t>
  </si>
  <si>
    <t>'49458876</t>
  </si>
  <si>
    <t>Mokrá 352</t>
  </si>
  <si>
    <t>'71010980</t>
  </si>
  <si>
    <t>Školní 36/10</t>
  </si>
  <si>
    <t>'75023628</t>
  </si>
  <si>
    <t>Moravské Bránice</t>
  </si>
  <si>
    <t>'70875481</t>
  </si>
  <si>
    <t>Moravské Knínice</t>
  </si>
  <si>
    <t>ZŠ a MŠ Moravské Knínice</t>
  </si>
  <si>
    <t>Kuřimská 99</t>
  </si>
  <si>
    <t>185.149.129.124</t>
  </si>
  <si>
    <t>'70983585</t>
  </si>
  <si>
    <t>Moutnice</t>
  </si>
  <si>
    <t>'70999503</t>
  </si>
  <si>
    <t>Neslovice</t>
  </si>
  <si>
    <t>Hlavní 71</t>
  </si>
  <si>
    <t>83.208.9.203</t>
  </si>
  <si>
    <t>'65265734</t>
  </si>
  <si>
    <t>Nosislav</t>
  </si>
  <si>
    <t>Komenského 127</t>
  </si>
  <si>
    <t>'75003805</t>
  </si>
  <si>
    <t>Nová Ves</t>
  </si>
  <si>
    <t>'49458795</t>
  </si>
  <si>
    <t>Nové Bránice</t>
  </si>
  <si>
    <t>Jubilejní ZŠ Masarykova a MŠ</t>
  </si>
  <si>
    <t>č.p. 131</t>
  </si>
  <si>
    <t>'49459473</t>
  </si>
  <si>
    <t>Ochoz u Brna</t>
  </si>
  <si>
    <t>Brněnská 75</t>
  </si>
  <si>
    <t>'71004033</t>
  </si>
  <si>
    <t>Malé dráhy 66</t>
  </si>
  <si>
    <t>'49458949</t>
  </si>
  <si>
    <t>Ořechov</t>
  </si>
  <si>
    <t>Komenského 703/2</t>
  </si>
  <si>
    <t>90.177.210.22</t>
  </si>
  <si>
    <t>'49459619</t>
  </si>
  <si>
    <t>Hlavní 850/43</t>
  </si>
  <si>
    <t>212.96.178.133</t>
  </si>
  <si>
    <t>'71000453</t>
  </si>
  <si>
    <t>Ostopovice</t>
  </si>
  <si>
    <t>Mateřská škola a Základní škola</t>
  </si>
  <si>
    <t>Školní 2/18</t>
  </si>
  <si>
    <t>'70979049</t>
  </si>
  <si>
    <t>Ostrovačice</t>
  </si>
  <si>
    <t>Ríšova 43</t>
  </si>
  <si>
    <t>90.182.165.194</t>
  </si>
  <si>
    <t>'70997152</t>
  </si>
  <si>
    <t>Podolí</t>
  </si>
  <si>
    <t>č.p. 23</t>
  </si>
  <si>
    <t>'75024284</t>
  </si>
  <si>
    <t>Školní 63/9</t>
  </si>
  <si>
    <t>'49459724</t>
  </si>
  <si>
    <t>Pozořice</t>
  </si>
  <si>
    <t>U školy 386</t>
  </si>
  <si>
    <t>185.219.165.21</t>
  </si>
  <si>
    <t>'70499870</t>
  </si>
  <si>
    <t>Prace</t>
  </si>
  <si>
    <t>Školní 109</t>
  </si>
  <si>
    <t>'70880859</t>
  </si>
  <si>
    <t>Pravlov</t>
  </si>
  <si>
    <t>č.p. 100</t>
  </si>
  <si>
    <t>'71001581</t>
  </si>
  <si>
    <t>Prštice</t>
  </si>
  <si>
    <t>Hlavní 13</t>
  </si>
  <si>
    <t>185.137.125.2</t>
  </si>
  <si>
    <t>'70996512</t>
  </si>
  <si>
    <t>Předklášteří</t>
  </si>
  <si>
    <t>Komenského 1097</t>
  </si>
  <si>
    <t>'71007946</t>
  </si>
  <si>
    <t>Příbram na Moravě</t>
  </si>
  <si>
    <t>č.p. 102</t>
  </si>
  <si>
    <t>'75001527</t>
  </si>
  <si>
    <t>Přísnotice</t>
  </si>
  <si>
    <t>Za Kostelem 2</t>
  </si>
  <si>
    <t>'70995141</t>
  </si>
  <si>
    <t>Radostice</t>
  </si>
  <si>
    <t>Školní 80</t>
  </si>
  <si>
    <t>'71000135</t>
  </si>
  <si>
    <t>Základní škola T.G. Masaryka</t>
  </si>
  <si>
    <t>Havlíčkova 452</t>
  </si>
  <si>
    <t>194.228.151.125</t>
  </si>
  <si>
    <t>'49459759</t>
  </si>
  <si>
    <t>Hlavní 36</t>
  </si>
  <si>
    <t>'70876843</t>
  </si>
  <si>
    <t>Pod Zahrádkami 120</t>
  </si>
  <si>
    <t>89.190.44.192</t>
  </si>
  <si>
    <t>'75003759</t>
  </si>
  <si>
    <t>Rozdrojovice</t>
  </si>
  <si>
    <t>Šafránka 54</t>
  </si>
  <si>
    <t>'49461311</t>
  </si>
  <si>
    <t>nám. Osvobození 145</t>
  </si>
  <si>
    <t>'71003380</t>
  </si>
  <si>
    <t>Sentice</t>
  </si>
  <si>
    <t>'71003762</t>
  </si>
  <si>
    <t>Silůvky</t>
  </si>
  <si>
    <t>Sokolská 81</t>
  </si>
  <si>
    <t>'71008322</t>
  </si>
  <si>
    <t>Sivice</t>
  </si>
  <si>
    <t>'70499977</t>
  </si>
  <si>
    <t>Masarykova 20</t>
  </si>
  <si>
    <t>83.208.120.2</t>
  </si>
  <si>
    <t>'71011528</t>
  </si>
  <si>
    <t>Střelice</t>
  </si>
  <si>
    <t>Komenského 585/2</t>
  </si>
  <si>
    <t>'75024063</t>
  </si>
  <si>
    <t>Syrovice</t>
  </si>
  <si>
    <t>'75023920</t>
  </si>
  <si>
    <t>Masarykovo náměstí 1594/16</t>
  </si>
  <si>
    <t>'75022621</t>
  </si>
  <si>
    <t>Telnice</t>
  </si>
  <si>
    <t>Masarykovo náměstí 4</t>
  </si>
  <si>
    <t>213.211.59.25</t>
  </si>
  <si>
    <t>'75023296</t>
  </si>
  <si>
    <t>Těšany</t>
  </si>
  <si>
    <t>č.p. 305</t>
  </si>
  <si>
    <t>195.113.158.77</t>
  </si>
  <si>
    <t>CZ0620</t>
  </si>
  <si>
    <t>'70283940</t>
  </si>
  <si>
    <t>nám. 28. října 1708</t>
  </si>
  <si>
    <t>'49459708</t>
  </si>
  <si>
    <t>Smíškova 840</t>
  </si>
  <si>
    <t>109.105.48.33</t>
  </si>
  <si>
    <t>'75023181</t>
  </si>
  <si>
    <t>Troubsko</t>
  </si>
  <si>
    <t>'70875472</t>
  </si>
  <si>
    <t>č.p. 176</t>
  </si>
  <si>
    <t>'70990794</t>
  </si>
  <si>
    <t>Školní 284</t>
  </si>
  <si>
    <t>93.99.185.26</t>
  </si>
  <si>
    <t>'70982970</t>
  </si>
  <si>
    <t>náměstí Na Městečku 51</t>
  </si>
  <si>
    <t>'70990891</t>
  </si>
  <si>
    <t>č.p. 44</t>
  </si>
  <si>
    <t>'49458884</t>
  </si>
  <si>
    <t>Viničné Šumice</t>
  </si>
  <si>
    <t>č.p. 42</t>
  </si>
  <si>
    <t>185.219.165.207</t>
  </si>
  <si>
    <t>'71010009</t>
  </si>
  <si>
    <t>Vojkovice</t>
  </si>
  <si>
    <t>Nádražní 169</t>
  </si>
  <si>
    <t>'70873232</t>
  </si>
  <si>
    <t>Vranov</t>
  </si>
  <si>
    <t>č.p. 85</t>
  </si>
  <si>
    <t>176.74.142.197</t>
  </si>
  <si>
    <t>'71005587</t>
  </si>
  <si>
    <t>Zakřany</t>
  </si>
  <si>
    <t>č.p. 134</t>
  </si>
  <si>
    <t>'49461541</t>
  </si>
  <si>
    <t>Zastávka</t>
  </si>
  <si>
    <t>ZŠ a MŠ T. G. Masaryka</t>
  </si>
  <si>
    <t>U Školy 181</t>
  </si>
  <si>
    <t>188.95.57.66</t>
  </si>
  <si>
    <t>'70994099</t>
  </si>
  <si>
    <t>Komenského 280</t>
  </si>
  <si>
    <t>'71007628</t>
  </si>
  <si>
    <t>J. A. Komenského 473</t>
  </si>
  <si>
    <t>185.5.227.254</t>
  </si>
  <si>
    <t>'65264843</t>
  </si>
  <si>
    <t>Žabčice</t>
  </si>
  <si>
    <t>Školní 447</t>
  </si>
  <si>
    <t>109.105.37.65</t>
  </si>
  <si>
    <t>'75023482</t>
  </si>
  <si>
    <t>Žatčany</t>
  </si>
  <si>
    <t>č.p. 20</t>
  </si>
  <si>
    <t>91.139.45.43</t>
  </si>
  <si>
    <t>'49459767</t>
  </si>
  <si>
    <t>Želešice</t>
  </si>
  <si>
    <t>24. dubna 270</t>
  </si>
  <si>
    <t>'71001514</t>
  </si>
  <si>
    <t>Tyršova 611</t>
  </si>
  <si>
    <t>'71162488</t>
  </si>
  <si>
    <t>Unkovice</t>
  </si>
  <si>
    <t>č.p. 28</t>
  </si>
  <si>
    <t>'70877165</t>
  </si>
  <si>
    <t>Dolní Loučky</t>
  </si>
  <si>
    <t>č.p. 207</t>
  </si>
  <si>
    <t>185.16.81.33</t>
  </si>
  <si>
    <t>'75022508</t>
  </si>
  <si>
    <t>Doubravník</t>
  </si>
  <si>
    <t>č.p. 107</t>
  </si>
  <si>
    <t>'75021544</t>
  </si>
  <si>
    <t>Katov</t>
  </si>
  <si>
    <t>č.p. 11</t>
  </si>
  <si>
    <t>'43380107</t>
  </si>
  <si>
    <t>Nedvědice</t>
  </si>
  <si>
    <t>č.p. 80</t>
  </si>
  <si>
    <t>'70983879</t>
  </si>
  <si>
    <t>Olší</t>
  </si>
  <si>
    <t>č.p. 14</t>
  </si>
  <si>
    <t>90.177.44.109</t>
  </si>
  <si>
    <t>'70940584</t>
  </si>
  <si>
    <t>Žďárec</t>
  </si>
  <si>
    <t>ZŠ a MŠ Václava Havla</t>
  </si>
  <si>
    <t>'75002981</t>
  </si>
  <si>
    <t>Chudčice</t>
  </si>
  <si>
    <t>č.p. 19</t>
  </si>
  <si>
    <t>'75081521</t>
  </si>
  <si>
    <t>Vysoké Popovice</t>
  </si>
  <si>
    <t>č.p. 188</t>
  </si>
  <si>
    <t>'62072692</t>
  </si>
  <si>
    <t>Brumov</t>
  </si>
  <si>
    <t>č.p. 51</t>
  </si>
  <si>
    <t>'75020858</t>
  </si>
  <si>
    <t>Březina</t>
  </si>
  <si>
    <t>č.p. 50</t>
  </si>
  <si>
    <t>212.24.140.194</t>
  </si>
  <si>
    <t>'62072951</t>
  </si>
  <si>
    <t>Lomnice</t>
  </si>
  <si>
    <t>ZŠ, ZUŠ a MŠ Lomnice</t>
  </si>
  <si>
    <t>Tišnovská 362</t>
  </si>
  <si>
    <t>185.16.81.109</t>
  </si>
  <si>
    <t>'49963520</t>
  </si>
  <si>
    <t>Ivaň</t>
  </si>
  <si>
    <t>č.p. 73</t>
  </si>
  <si>
    <t>'72051248</t>
  </si>
  <si>
    <t>Základní umělecká škola Střelice</t>
  </si>
  <si>
    <t>nám. Svobody 116/17</t>
  </si>
  <si>
    <t>109.81.196.30</t>
  </si>
  <si>
    <t>'69652503</t>
  </si>
  <si>
    <t>Inspiro - středisko volného času Tišnov</t>
  </si>
  <si>
    <t>Riegrova 332</t>
  </si>
  <si>
    <t>109.105.48.106</t>
  </si>
  <si>
    <t>'75124211</t>
  </si>
  <si>
    <t>Dům dětí a mládeže</t>
  </si>
  <si>
    <t>Kopečky 115</t>
  </si>
  <si>
    <t>'70915202</t>
  </si>
  <si>
    <t>Dům dětí a mládeže a školní družina</t>
  </si>
  <si>
    <t>Hybešova 52/3</t>
  </si>
  <si>
    <t>212.96.178.134</t>
  </si>
  <si>
    <t>'72555513</t>
  </si>
  <si>
    <t>Středisko volného času</t>
  </si>
  <si>
    <t>Žerotínovo náměstí 1</t>
  </si>
  <si>
    <t>212.96.178.147</t>
  </si>
  <si>
    <t>'70918775</t>
  </si>
  <si>
    <t>Lány 1716/4</t>
  </si>
  <si>
    <t>109.105.56.181</t>
  </si>
  <si>
    <t>'70877076</t>
  </si>
  <si>
    <t>Přibice</t>
  </si>
  <si>
    <t>č.p. 46</t>
  </si>
  <si>
    <t>109.164.120.124</t>
  </si>
  <si>
    <t>'68729928</t>
  </si>
  <si>
    <t>Vranovice</t>
  </si>
  <si>
    <t>Masarykova 178</t>
  </si>
  <si>
    <t>176.53.189.210</t>
  </si>
  <si>
    <t>'70499969</t>
  </si>
  <si>
    <t>Vlasatice</t>
  </si>
  <si>
    <t>'75021315</t>
  </si>
  <si>
    <t>Loděnice</t>
  </si>
  <si>
    <t>'71011285</t>
  </si>
  <si>
    <t>Troskotovice</t>
  </si>
  <si>
    <t>č.p. 160</t>
  </si>
  <si>
    <t>178.77.242.125</t>
  </si>
  <si>
    <t>'65268687</t>
  </si>
  <si>
    <t>Dlouhá 35</t>
  </si>
  <si>
    <t>80.79.28.168</t>
  </si>
  <si>
    <t>'70988668</t>
  </si>
  <si>
    <t>Brod nad Dyjí</t>
  </si>
  <si>
    <t>D62110</t>
  </si>
  <si>
    <t>č.p. 148</t>
  </si>
  <si>
    <t>CZ0624</t>
  </si>
  <si>
    <t>CZ0644</t>
  </si>
  <si>
    <t>46.174.35.90</t>
  </si>
  <si>
    <t>'49137158</t>
  </si>
  <si>
    <t>Břeclav</t>
  </si>
  <si>
    <t>D62040</t>
  </si>
  <si>
    <t>Břetislavova 578/6</t>
  </si>
  <si>
    <t>'49137182</t>
  </si>
  <si>
    <t>Hřbitovní 1760/8</t>
  </si>
  <si>
    <t>'63433842</t>
  </si>
  <si>
    <t>Na Valtické 727/92</t>
  </si>
  <si>
    <t>'49137115</t>
  </si>
  <si>
    <t>U Splavu 2765/9</t>
  </si>
  <si>
    <t>'49963023</t>
  </si>
  <si>
    <t>Okružní 1091/7</t>
  </si>
  <si>
    <t>'49137131</t>
  </si>
  <si>
    <t>Osvobození 47/1</t>
  </si>
  <si>
    <t>'71004301</t>
  </si>
  <si>
    <t>Bulhary</t>
  </si>
  <si>
    <t>č.p. 163</t>
  </si>
  <si>
    <t>'75020505</t>
  </si>
  <si>
    <t>Horní Bojanovice</t>
  </si>
  <si>
    <t>D62070</t>
  </si>
  <si>
    <t>č.p. 170</t>
  </si>
  <si>
    <t>'70880140</t>
  </si>
  <si>
    <t>Hrušky</t>
  </si>
  <si>
    <t>Hlavní 52</t>
  </si>
  <si>
    <t>'70882291</t>
  </si>
  <si>
    <t>Hustopeče</t>
  </si>
  <si>
    <t>Na Sídlišti 961/5</t>
  </si>
  <si>
    <t>'71009833</t>
  </si>
  <si>
    <t>Školní 887/25</t>
  </si>
  <si>
    <t>'71011412</t>
  </si>
  <si>
    <t>Klentnice</t>
  </si>
  <si>
    <t>č.p. 24</t>
  </si>
  <si>
    <t>'48455687</t>
  </si>
  <si>
    <t>Klobouky u Brna</t>
  </si>
  <si>
    <t>nám. Míru 101/6</t>
  </si>
  <si>
    <t>'75020572</t>
  </si>
  <si>
    <t>Kobylí</t>
  </si>
  <si>
    <t>č.p. 722</t>
  </si>
  <si>
    <t>'70983933</t>
  </si>
  <si>
    <t>Kostice</t>
  </si>
  <si>
    <t>Hlavní 53/2</t>
  </si>
  <si>
    <t>'70979634</t>
  </si>
  <si>
    <t>Křepice</t>
  </si>
  <si>
    <t>č.p. 212</t>
  </si>
  <si>
    <t>'65341821</t>
  </si>
  <si>
    <t>Lanžhot</t>
  </si>
  <si>
    <t>Komenského 202/2</t>
  </si>
  <si>
    <t>'75022389</t>
  </si>
  <si>
    <t>Lednice</t>
  </si>
  <si>
    <t>Břeclavská 360</t>
  </si>
  <si>
    <t>'49137051</t>
  </si>
  <si>
    <t>Mikulov</t>
  </si>
  <si>
    <t>Habánská 685/82</t>
  </si>
  <si>
    <t>85.71.57.59</t>
  </si>
  <si>
    <t>'70876991</t>
  </si>
  <si>
    <t>Pod Strání 1290/6</t>
  </si>
  <si>
    <t>'75020351</t>
  </si>
  <si>
    <t>Moravská Nová Ves</t>
  </si>
  <si>
    <t>U Sokolovny 973</t>
  </si>
  <si>
    <t>'70996091</t>
  </si>
  <si>
    <t>Moravský Žižkov</t>
  </si>
  <si>
    <t>U Školky 340</t>
  </si>
  <si>
    <t>46.173.204.82</t>
  </si>
  <si>
    <t>'75022664</t>
  </si>
  <si>
    <t>Novosedly</t>
  </si>
  <si>
    <t>46.13.135.57</t>
  </si>
  <si>
    <t>'75024462</t>
  </si>
  <si>
    <t>Pavlov</t>
  </si>
  <si>
    <t>23. dubna 10</t>
  </si>
  <si>
    <t>46.173.193.138</t>
  </si>
  <si>
    <t>'75023288</t>
  </si>
  <si>
    <t>Perná</t>
  </si>
  <si>
    <t>č.p. 88</t>
  </si>
  <si>
    <t>'49963406</t>
  </si>
  <si>
    <t>Podivín</t>
  </si>
  <si>
    <t>Sadová 864/4</t>
  </si>
  <si>
    <t>'70979448</t>
  </si>
  <si>
    <t>Pouzdřany</t>
  </si>
  <si>
    <t>Za Kostelem 105</t>
  </si>
  <si>
    <t>'75011701</t>
  </si>
  <si>
    <t>Přítluky</t>
  </si>
  <si>
    <t>Horní 125</t>
  </si>
  <si>
    <t>'71010149</t>
  </si>
  <si>
    <t>Starovice</t>
  </si>
  <si>
    <t>č.p. 36</t>
  </si>
  <si>
    <t>'70979171</t>
  </si>
  <si>
    <t>Strachotín</t>
  </si>
  <si>
    <t>Osvobození 83</t>
  </si>
  <si>
    <t>'70499934</t>
  </si>
  <si>
    <t>Tvrdonice</t>
  </si>
  <si>
    <t>Slovácká 250/1</t>
  </si>
  <si>
    <t>'70281262</t>
  </si>
  <si>
    <t>Valtice</t>
  </si>
  <si>
    <t>Jabloňová 298</t>
  </si>
  <si>
    <t>'70941777</t>
  </si>
  <si>
    <t>Velké Bílovice</t>
  </si>
  <si>
    <t>Fabian 1215</t>
  </si>
  <si>
    <t>'75022419</t>
  </si>
  <si>
    <t>Velké Hostěrádky</t>
  </si>
  <si>
    <t>č.p. 65</t>
  </si>
  <si>
    <t>'71003266</t>
  </si>
  <si>
    <t>Velké Němčice</t>
  </si>
  <si>
    <t>Školní 550</t>
  </si>
  <si>
    <t>185.162.24.174</t>
  </si>
  <si>
    <t>'75020017</t>
  </si>
  <si>
    <t>Velké Pavlovice</t>
  </si>
  <si>
    <t>V Sadech 930/48</t>
  </si>
  <si>
    <t>212.4.152.182</t>
  </si>
  <si>
    <t>'70975574</t>
  </si>
  <si>
    <t>Vrbice</t>
  </si>
  <si>
    <t>č.p. 380</t>
  </si>
  <si>
    <t>46.173.197.113</t>
  </si>
  <si>
    <t>'70934487</t>
  </si>
  <si>
    <t>Zaječí</t>
  </si>
  <si>
    <t>Hlavní 196</t>
  </si>
  <si>
    <t>'07618735</t>
  </si>
  <si>
    <t>Dobré Pole</t>
  </si>
  <si>
    <t>Mateřská škola Dobré Pole</t>
  </si>
  <si>
    <t>č.p. 94</t>
  </si>
  <si>
    <t>'07668147</t>
  </si>
  <si>
    <t>Jevišovka</t>
  </si>
  <si>
    <t>Mateřská škola Jevišovka</t>
  </si>
  <si>
    <t>č.p. 98</t>
  </si>
  <si>
    <t>'07690398</t>
  </si>
  <si>
    <t>Nový Přerov</t>
  </si>
  <si>
    <t>Mateřská škola Nový Přerov</t>
  </si>
  <si>
    <t>'08310441</t>
  </si>
  <si>
    <t>Březí</t>
  </si>
  <si>
    <t>Mateřská škola Březí</t>
  </si>
  <si>
    <t>U školky 258</t>
  </si>
  <si>
    <t>'70915351</t>
  </si>
  <si>
    <t>Boleradice</t>
  </si>
  <si>
    <t>'75024004</t>
  </si>
  <si>
    <t>Borkovany</t>
  </si>
  <si>
    <t>č.p. 49</t>
  </si>
  <si>
    <t>'70880646</t>
  </si>
  <si>
    <t>Bořetice</t>
  </si>
  <si>
    <t>č.p. 112</t>
  </si>
  <si>
    <t>'70436479</t>
  </si>
  <si>
    <t>Brumovice</t>
  </si>
  <si>
    <t>č.p. 140</t>
  </si>
  <si>
    <t>'63434458</t>
  </si>
  <si>
    <t>Komenského 60/2</t>
  </si>
  <si>
    <t>80.78.152.228</t>
  </si>
  <si>
    <t>'63434504</t>
  </si>
  <si>
    <t>Kpt. Nálepky 186/7</t>
  </si>
  <si>
    <t>'63434466</t>
  </si>
  <si>
    <t>Kupkova 1020/1</t>
  </si>
  <si>
    <t>80.78.152.227</t>
  </si>
  <si>
    <t>'63434474</t>
  </si>
  <si>
    <t>Na Valtické 641/31a</t>
  </si>
  <si>
    <t>'60680709</t>
  </si>
  <si>
    <t>Slovácká 2853/40</t>
  </si>
  <si>
    <t>80.78.146.11</t>
  </si>
  <si>
    <t>'60680539</t>
  </si>
  <si>
    <t>Školní 1589/16</t>
  </si>
  <si>
    <t>'71007580</t>
  </si>
  <si>
    <t>Školní 194</t>
  </si>
  <si>
    <t>46.174.34.93</t>
  </si>
  <si>
    <t>'75020866</t>
  </si>
  <si>
    <t>Dolní Dunajovice</t>
  </si>
  <si>
    <t>Hlavní 82</t>
  </si>
  <si>
    <t>46.174.34.75</t>
  </si>
  <si>
    <t>'70901554</t>
  </si>
  <si>
    <t>Dolní Věstonice</t>
  </si>
  <si>
    <t>Školní 84</t>
  </si>
  <si>
    <t>'70282790</t>
  </si>
  <si>
    <t>Drnholec</t>
  </si>
  <si>
    <t>Svatoplukova 277/2</t>
  </si>
  <si>
    <t>46.174.36.122</t>
  </si>
  <si>
    <t>'70982554</t>
  </si>
  <si>
    <t>Hlohovec</t>
  </si>
  <si>
    <t>Dolní konec 239</t>
  </si>
  <si>
    <t>'70880174</t>
  </si>
  <si>
    <t>Hlavní 94</t>
  </si>
  <si>
    <t>'49137077</t>
  </si>
  <si>
    <t>Komenského 163/2</t>
  </si>
  <si>
    <t>212.96.161.209</t>
  </si>
  <si>
    <t>'71009868</t>
  </si>
  <si>
    <t>Nádražní 175/4</t>
  </si>
  <si>
    <t>212.4.138.33</t>
  </si>
  <si>
    <t>'48452688</t>
  </si>
  <si>
    <t>Vinařská 719/29</t>
  </si>
  <si>
    <t>83.208.22.178</t>
  </si>
  <si>
    <t>'63402939</t>
  </si>
  <si>
    <t>č.p. 661</t>
  </si>
  <si>
    <t>'70940126</t>
  </si>
  <si>
    <t>Krumvíř</t>
  </si>
  <si>
    <t>'70979626</t>
  </si>
  <si>
    <t>'65267281</t>
  </si>
  <si>
    <t>Masarykova 730/22</t>
  </si>
  <si>
    <t>'60680270</t>
  </si>
  <si>
    <t>Břeclavská 510</t>
  </si>
  <si>
    <t>46.173.201.74</t>
  </si>
  <si>
    <t>'70279055</t>
  </si>
  <si>
    <t>Hraničářů 69/617e</t>
  </si>
  <si>
    <t>80.87.181.50</t>
  </si>
  <si>
    <t>'70262179</t>
  </si>
  <si>
    <t>Valtická 845/3</t>
  </si>
  <si>
    <t>195.128.222.138</t>
  </si>
  <si>
    <t>'70872015</t>
  </si>
  <si>
    <t>Školní 396</t>
  </si>
  <si>
    <t>'70948305</t>
  </si>
  <si>
    <t>Bílovská 78</t>
  </si>
  <si>
    <t>'75024331</t>
  </si>
  <si>
    <t>'70838046</t>
  </si>
  <si>
    <t>Nikolčice</t>
  </si>
  <si>
    <t>č.p. 79</t>
  </si>
  <si>
    <t>'75022656</t>
  </si>
  <si>
    <t>46.174.36.204</t>
  </si>
  <si>
    <t>'70285471</t>
  </si>
  <si>
    <t>Masarykovo nám. 230/23</t>
  </si>
  <si>
    <t>'75020548</t>
  </si>
  <si>
    <t>Popice</t>
  </si>
  <si>
    <t>Hlavní 85</t>
  </si>
  <si>
    <t>'70979375</t>
  </si>
  <si>
    <t>Stepní 279</t>
  </si>
  <si>
    <t>'49963074</t>
  </si>
  <si>
    <t>Rakvice</t>
  </si>
  <si>
    <t>Horní 566</t>
  </si>
  <si>
    <t>'69749779</t>
  </si>
  <si>
    <t>Sedlec</t>
  </si>
  <si>
    <t>46.173.197.64</t>
  </si>
  <si>
    <t>'70914320</t>
  </si>
  <si>
    <t>Starovičky</t>
  </si>
  <si>
    <t>č.p. 123</t>
  </si>
  <si>
    <t>'70826129</t>
  </si>
  <si>
    <t>Šakvice</t>
  </si>
  <si>
    <t>Hlavní 41</t>
  </si>
  <si>
    <t>'75022001</t>
  </si>
  <si>
    <t>Šitbořice</t>
  </si>
  <si>
    <t>Nikolčická 531</t>
  </si>
  <si>
    <t>'70942595</t>
  </si>
  <si>
    <t>Kostická 600/98</t>
  </si>
  <si>
    <t>'65804228</t>
  </si>
  <si>
    <t>Týnec</t>
  </si>
  <si>
    <t>Školní 221</t>
  </si>
  <si>
    <t>'70867984</t>
  </si>
  <si>
    <t>Uherčice</t>
  </si>
  <si>
    <t>'70281254</t>
  </si>
  <si>
    <t>nám. Svobody 38</t>
  </si>
  <si>
    <t>'70933219</t>
  </si>
  <si>
    <t>'60680008</t>
  </si>
  <si>
    <t>Školní 105</t>
  </si>
  <si>
    <t>'70878421</t>
  </si>
  <si>
    <t>Náměstí 9. května 46/2</t>
  </si>
  <si>
    <t>'70965994</t>
  </si>
  <si>
    <t>č.p. 239</t>
  </si>
  <si>
    <t>'70934479</t>
  </si>
  <si>
    <t>Školní 402</t>
  </si>
  <si>
    <t>'75092654</t>
  </si>
  <si>
    <t>Ladná</t>
  </si>
  <si>
    <t>Masarykova 119/60</t>
  </si>
  <si>
    <t>46.173.197.87</t>
  </si>
  <si>
    <t>'70436304</t>
  </si>
  <si>
    <t>Křížkovského 642/4</t>
  </si>
  <si>
    <t>'75022648</t>
  </si>
  <si>
    <t>nám. Osvoboditelů 337</t>
  </si>
  <si>
    <t>'71200398</t>
  </si>
  <si>
    <t>CVČ Hustopeče</t>
  </si>
  <si>
    <t>Šafaříkova 1017/40</t>
  </si>
  <si>
    <t>93.99.163.252</t>
  </si>
  <si>
    <t>'60680610</t>
  </si>
  <si>
    <t>'70287392</t>
  </si>
  <si>
    <t>'48455822</t>
  </si>
  <si>
    <t>Městské víceleté gymnázium</t>
  </si>
  <si>
    <t>85.70.16.152</t>
  </si>
  <si>
    <t>'71220321</t>
  </si>
  <si>
    <t>Gymnázium</t>
  </si>
  <si>
    <t>Pod Školou 10/10</t>
  </si>
  <si>
    <t>'71219978</t>
  </si>
  <si>
    <t>Městská střední odborná škola</t>
  </si>
  <si>
    <t>90.181.149.202</t>
  </si>
  <si>
    <t>'70995516</t>
  </si>
  <si>
    <t>Čejkovice</t>
  </si>
  <si>
    <t>D62060</t>
  </si>
  <si>
    <t>Wurmova 725</t>
  </si>
  <si>
    <t>CZ0625</t>
  </si>
  <si>
    <t>CZ0645</t>
  </si>
  <si>
    <t>85.163.1.68</t>
  </si>
  <si>
    <t>'75022524</t>
  </si>
  <si>
    <t>Dubňany</t>
  </si>
  <si>
    <t>Mateřská škola I</t>
  </si>
  <si>
    <t>Hornická 1098</t>
  </si>
  <si>
    <t>185.195.227.83</t>
  </si>
  <si>
    <t>'75022516</t>
  </si>
  <si>
    <t>Mateřská škola II</t>
  </si>
  <si>
    <t>Ke koupališti 1500</t>
  </si>
  <si>
    <t>85.71.51.218</t>
  </si>
  <si>
    <t>'65766628</t>
  </si>
  <si>
    <t>Hodonín</t>
  </si>
  <si>
    <t>Družstevní čtvrť 3149/27</t>
  </si>
  <si>
    <t>31.192.64.130</t>
  </si>
  <si>
    <t>'71002570</t>
  </si>
  <si>
    <t>Jánošíkova 3513/11</t>
  </si>
  <si>
    <t>'71002596</t>
  </si>
  <si>
    <t>P. Jilemnického 2794/3</t>
  </si>
  <si>
    <t>'71002600</t>
  </si>
  <si>
    <t>Lužní 3894/2</t>
  </si>
  <si>
    <t>'71002588</t>
  </si>
  <si>
    <t>Sídlištní 3993/4</t>
  </si>
  <si>
    <t>'70991669</t>
  </si>
  <si>
    <t>Hrubá Vrbka</t>
  </si>
  <si>
    <t>D62180</t>
  </si>
  <si>
    <t>č.p. 254</t>
  </si>
  <si>
    <t>'70981710</t>
  </si>
  <si>
    <t>Kozojídky</t>
  </si>
  <si>
    <t>č.p. 77</t>
  </si>
  <si>
    <t>185.211.192.158</t>
  </si>
  <si>
    <t>'69651191</t>
  </si>
  <si>
    <t>Kyjov</t>
  </si>
  <si>
    <t>D62100</t>
  </si>
  <si>
    <t>Boršovská 3241/15a</t>
  </si>
  <si>
    <t>'69651221</t>
  </si>
  <si>
    <t>Mateřská škola Střed</t>
  </si>
  <si>
    <t>Mezi Mlaty 811/2</t>
  </si>
  <si>
    <t>'69651213</t>
  </si>
  <si>
    <t>Nádražní 829/32</t>
  </si>
  <si>
    <t>'69651205</t>
  </si>
  <si>
    <t>Sídliště Za Stadionem 1224/27</t>
  </si>
  <si>
    <t>'75023466</t>
  </si>
  <si>
    <t>Násedlovice</t>
  </si>
  <si>
    <t>č.p. 211</t>
  </si>
  <si>
    <t>'71010254</t>
  </si>
  <si>
    <t>Skoronice</t>
  </si>
  <si>
    <t>'70945446</t>
  </si>
  <si>
    <t>Strážnice</t>
  </si>
  <si>
    <t>Smetanova 1539</t>
  </si>
  <si>
    <t>'70967491</t>
  </si>
  <si>
    <t>Šardice</t>
  </si>
  <si>
    <t>č.p. 750</t>
  </si>
  <si>
    <t>'70991693</t>
  </si>
  <si>
    <t>Tasov</t>
  </si>
  <si>
    <t>č.p. 125</t>
  </si>
  <si>
    <t>31.134.219.187</t>
  </si>
  <si>
    <t>'70993831</t>
  </si>
  <si>
    <t>Těmice</t>
  </si>
  <si>
    <t>'70940525</t>
  </si>
  <si>
    <t>Vacenovice</t>
  </si>
  <si>
    <t>U Větřáku 581</t>
  </si>
  <si>
    <t>77.92.222.164</t>
  </si>
  <si>
    <t>'70947147</t>
  </si>
  <si>
    <t>Velká nad Veličkou</t>
  </si>
  <si>
    <t>č.p. 596</t>
  </si>
  <si>
    <t>'70872341</t>
  </si>
  <si>
    <t>Veselí nad Moravou</t>
  </si>
  <si>
    <t>Kollárova 1235</t>
  </si>
  <si>
    <t>188.119.99.101</t>
  </si>
  <si>
    <t>'70992134</t>
  </si>
  <si>
    <t>Vnorovy</t>
  </si>
  <si>
    <t>Dolina 602</t>
  </si>
  <si>
    <t>185.211.192.54</t>
  </si>
  <si>
    <t>'75020734</t>
  </si>
  <si>
    <t>Vracov</t>
  </si>
  <si>
    <t>Okružní 1335</t>
  </si>
  <si>
    <t>85.163.15.154</t>
  </si>
  <si>
    <t>'70989737</t>
  </si>
  <si>
    <t>Vřesovice</t>
  </si>
  <si>
    <t>č.p. 250</t>
  </si>
  <si>
    <t>178.255.168.142</t>
  </si>
  <si>
    <t>'75023610</t>
  </si>
  <si>
    <t>Ždánice</t>
  </si>
  <si>
    <t>U hřbitova 788</t>
  </si>
  <si>
    <t>'70990484</t>
  </si>
  <si>
    <t>Žádovice</t>
  </si>
  <si>
    <t>č.p. 89</t>
  </si>
  <si>
    <t>'71011650</t>
  </si>
  <si>
    <t>Mouchnice</t>
  </si>
  <si>
    <t>č.p. 7</t>
  </si>
  <si>
    <t>46.33.96.55</t>
  </si>
  <si>
    <t>'72554321</t>
  </si>
  <si>
    <t>Tvarožná Lhota</t>
  </si>
  <si>
    <t>č.p. 275</t>
  </si>
  <si>
    <t>91.202.54.18</t>
  </si>
  <si>
    <t>'70993297</t>
  </si>
  <si>
    <t>Archlebov</t>
  </si>
  <si>
    <t>č.p. 357</t>
  </si>
  <si>
    <t>'70943133</t>
  </si>
  <si>
    <t>Blatnice pod Svatým Antonínkem</t>
  </si>
  <si>
    <t>č.p. 650</t>
  </si>
  <si>
    <t>'70984042</t>
  </si>
  <si>
    <t>Bukovany</t>
  </si>
  <si>
    <t>č.p. 132</t>
  </si>
  <si>
    <t>'49939840</t>
  </si>
  <si>
    <t>Bzenec</t>
  </si>
  <si>
    <t>ZŠ a MŠ Bzenec, p.o.</t>
  </si>
  <si>
    <t>Olšovská 1428</t>
  </si>
  <si>
    <t>82.144.134.76</t>
  </si>
  <si>
    <t>'71005471</t>
  </si>
  <si>
    <t>Čejč</t>
  </si>
  <si>
    <t>č.p. 201</t>
  </si>
  <si>
    <t>'70869936</t>
  </si>
  <si>
    <t>Školní 800</t>
  </si>
  <si>
    <t>'70995711</t>
  </si>
  <si>
    <t>Dambořice</t>
  </si>
  <si>
    <t>Farní 466</t>
  </si>
  <si>
    <t>'70943044</t>
  </si>
  <si>
    <t>Dolní Bojanovice</t>
  </si>
  <si>
    <t>Školní 195</t>
  </si>
  <si>
    <t>46.23.138.57</t>
  </si>
  <si>
    <t>'71003754</t>
  </si>
  <si>
    <t>Domanín</t>
  </si>
  <si>
    <t>č.p. 256</t>
  </si>
  <si>
    <t>185.195.85.227</t>
  </si>
  <si>
    <t>'65268237</t>
  </si>
  <si>
    <t>Hodonínská 925</t>
  </si>
  <si>
    <t>185.195.226.52</t>
  </si>
  <si>
    <t>'70284857</t>
  </si>
  <si>
    <t>Mírové nám. 2244/19</t>
  </si>
  <si>
    <t>'49418815</t>
  </si>
  <si>
    <t>Očovská 3835/1</t>
  </si>
  <si>
    <t>31.192.77.130</t>
  </si>
  <si>
    <t>'49418831</t>
  </si>
  <si>
    <t>U Červených domků 3206/40</t>
  </si>
  <si>
    <t>31.192.67.168</t>
  </si>
  <si>
    <t>'49418823</t>
  </si>
  <si>
    <t>Vančurova 3423/2</t>
  </si>
  <si>
    <t>31.192.77.133</t>
  </si>
  <si>
    <t>'70995753</t>
  </si>
  <si>
    <t>Hovorany</t>
  </si>
  <si>
    <t>Základní škola T. G. Masaryka a MŠ</t>
  </si>
  <si>
    <t>č.p. 594</t>
  </si>
  <si>
    <t>46.23.132.8</t>
  </si>
  <si>
    <t>'75024381</t>
  </si>
  <si>
    <t>Hroznová Lhota</t>
  </si>
  <si>
    <t>ZŠ a MŠ Joži Uprky</t>
  </si>
  <si>
    <t>č.p. 318</t>
  </si>
  <si>
    <t>185.211.192.3</t>
  </si>
  <si>
    <t>'71003495</t>
  </si>
  <si>
    <t>Javorník</t>
  </si>
  <si>
    <t>č.p. 260</t>
  </si>
  <si>
    <t>'70998086</t>
  </si>
  <si>
    <t>Ježov</t>
  </si>
  <si>
    <t>'75020009</t>
  </si>
  <si>
    <t>Kněždub</t>
  </si>
  <si>
    <t>'75022435</t>
  </si>
  <si>
    <t>Kostelec</t>
  </si>
  <si>
    <t>212.119.36.243</t>
  </si>
  <si>
    <t>'71000283</t>
  </si>
  <si>
    <t>Kuželov</t>
  </si>
  <si>
    <t>'48847747</t>
  </si>
  <si>
    <t>ZŠ a MŠ Dr. Joklíka</t>
  </si>
  <si>
    <t>Sídliště U Vodojemu 1261/18</t>
  </si>
  <si>
    <t>212.96.178.194</t>
  </si>
  <si>
    <t>'48847721</t>
  </si>
  <si>
    <t>Základní škola J. A. Komenského</t>
  </si>
  <si>
    <t>Újezd 990/2</t>
  </si>
  <si>
    <t>77.92.212.23</t>
  </si>
  <si>
    <t>'70982309</t>
  </si>
  <si>
    <t>Bohuslavice 4177</t>
  </si>
  <si>
    <t>'75023377</t>
  </si>
  <si>
    <t>Lipov</t>
  </si>
  <si>
    <t>ZŠ a MŠ Jaromíra Hlubíka</t>
  </si>
  <si>
    <t>č.p. 199</t>
  </si>
  <si>
    <t>31.134.217.33</t>
  </si>
  <si>
    <t>'75023768</t>
  </si>
  <si>
    <t>Louka</t>
  </si>
  <si>
    <t>č.p. 52</t>
  </si>
  <si>
    <t>'75023369</t>
  </si>
  <si>
    <t>Lužice</t>
  </si>
  <si>
    <t>ZŠ a MŠ Jaroslava Dobrovolského</t>
  </si>
  <si>
    <t>Velkomoravská 220/264</t>
  </si>
  <si>
    <t>'75020441</t>
  </si>
  <si>
    <t>Mikulčice</t>
  </si>
  <si>
    <t>č.p. 555</t>
  </si>
  <si>
    <t>93.99.147.134</t>
  </si>
  <si>
    <t>'70284351</t>
  </si>
  <si>
    <t>Milotice</t>
  </si>
  <si>
    <t>Školní 375</t>
  </si>
  <si>
    <t>185.195.224.17</t>
  </si>
  <si>
    <t>'71009825</t>
  </si>
  <si>
    <t>č.p. 72</t>
  </si>
  <si>
    <t>'75021161</t>
  </si>
  <si>
    <t>Moravský Písek</t>
  </si>
  <si>
    <t>Velkomoravská 168</t>
  </si>
  <si>
    <t>'68688512</t>
  </si>
  <si>
    <t>Mutěnice</t>
  </si>
  <si>
    <t>Brněnská 777</t>
  </si>
  <si>
    <t>31.192.69.5</t>
  </si>
  <si>
    <t>'71002154</t>
  </si>
  <si>
    <t>Nechvalín</t>
  </si>
  <si>
    <t>č.p. 16</t>
  </si>
  <si>
    <t>'75023172</t>
  </si>
  <si>
    <t>Nenkovice</t>
  </si>
  <si>
    <t>č.p. 222</t>
  </si>
  <si>
    <t>85.163.113.53</t>
  </si>
  <si>
    <t>'75024292</t>
  </si>
  <si>
    <t>Nová Lhota</t>
  </si>
  <si>
    <t>č.p. 241</t>
  </si>
  <si>
    <t>'71007423</t>
  </si>
  <si>
    <t>Petrov</t>
  </si>
  <si>
    <t>č.p. 281</t>
  </si>
  <si>
    <t>77.95.193.68</t>
  </si>
  <si>
    <t>'70915121</t>
  </si>
  <si>
    <t>Prušánky</t>
  </si>
  <si>
    <t>č.p. 289</t>
  </si>
  <si>
    <t>'75023091</t>
  </si>
  <si>
    <t>Radějov</t>
  </si>
  <si>
    <t>'00227901</t>
  </si>
  <si>
    <t>Ratíškovice</t>
  </si>
  <si>
    <t>Vítězná 701</t>
  </si>
  <si>
    <t>185.194.46.53</t>
  </si>
  <si>
    <t>'61392871</t>
  </si>
  <si>
    <t>Rohatec</t>
  </si>
  <si>
    <t>Školní 742/50</t>
  </si>
  <si>
    <t>'70989699</t>
  </si>
  <si>
    <t>Sobůlky</t>
  </si>
  <si>
    <t>č.p. 280</t>
  </si>
  <si>
    <t>'75021200</t>
  </si>
  <si>
    <t>Starý Poddvorov</t>
  </si>
  <si>
    <t>č.p. 173</t>
  </si>
  <si>
    <t>'70945730</t>
  </si>
  <si>
    <t>Základní škola M. Kudeříkové</t>
  </si>
  <si>
    <t>Příční 1365</t>
  </si>
  <si>
    <t>'49418971</t>
  </si>
  <si>
    <t>Školní 283</t>
  </si>
  <si>
    <t>185.211.195.110</t>
  </si>
  <si>
    <t>'75024080</t>
  </si>
  <si>
    <t>Strážovice</t>
  </si>
  <si>
    <t>'71010327</t>
  </si>
  <si>
    <t>Sudoměřice</t>
  </si>
  <si>
    <t>31.192.64.19</t>
  </si>
  <si>
    <t>'70938482</t>
  </si>
  <si>
    <t>Svatobořice-Mistřín</t>
  </si>
  <si>
    <t>Hlavní 871/198</t>
  </si>
  <si>
    <t>212.119.39.253</t>
  </si>
  <si>
    <t>'70995346</t>
  </si>
  <si>
    <t>č.p. 521</t>
  </si>
  <si>
    <t>212.119.36.176</t>
  </si>
  <si>
    <t>'71008942</t>
  </si>
  <si>
    <t>Uhřice</t>
  </si>
  <si>
    <t>ZŠ a MŠ Uhřice, okres Hodonín</t>
  </si>
  <si>
    <t>č.p. 90</t>
  </si>
  <si>
    <t>'70995273</t>
  </si>
  <si>
    <t>Na Dědině 41</t>
  </si>
  <si>
    <t>'70943001</t>
  </si>
  <si>
    <t>č.p. 461</t>
  </si>
  <si>
    <t>188.119.97.178</t>
  </si>
  <si>
    <t>'48846856</t>
  </si>
  <si>
    <t>Hutník 1456</t>
  </si>
  <si>
    <t>188.119.99.115</t>
  </si>
  <si>
    <t>'70299668</t>
  </si>
  <si>
    <t>Vlkoš</t>
  </si>
  <si>
    <t>č.p. 285</t>
  </si>
  <si>
    <t>213.211.63.253</t>
  </si>
  <si>
    <t>'70992169</t>
  </si>
  <si>
    <t>Hlavní 17</t>
  </si>
  <si>
    <t>85.163.86.138</t>
  </si>
  <si>
    <t>'48847682</t>
  </si>
  <si>
    <t>Komenského 950</t>
  </si>
  <si>
    <t>'70924538</t>
  </si>
  <si>
    <t>Žarošice</t>
  </si>
  <si>
    <t>č.p. 321</t>
  </si>
  <si>
    <t>'62812947</t>
  </si>
  <si>
    <t>Městečko 18</t>
  </si>
  <si>
    <t>'70993611</t>
  </si>
  <si>
    <t>Žeravice</t>
  </si>
  <si>
    <t>ZŠ a MŠ Jana Ámose Komenského</t>
  </si>
  <si>
    <t>č.p. 37</t>
  </si>
  <si>
    <t>'70987131</t>
  </si>
  <si>
    <t>Lovčice</t>
  </si>
  <si>
    <t>č.p. 119</t>
  </si>
  <si>
    <t>'72554304</t>
  </si>
  <si>
    <t>'62812670</t>
  </si>
  <si>
    <t>Komenského 282</t>
  </si>
  <si>
    <t>'46936688</t>
  </si>
  <si>
    <t>Základní umělecká škola Kyjov</t>
  </si>
  <si>
    <t>Jungmannova 292/1</t>
  </si>
  <si>
    <t>89.190.42.15</t>
  </si>
  <si>
    <t>'62812718</t>
  </si>
  <si>
    <t>náměstí Míru 48</t>
  </si>
  <si>
    <t>'48846813</t>
  </si>
  <si>
    <t>U hřbitova 291</t>
  </si>
  <si>
    <t>85.71.22.186</t>
  </si>
  <si>
    <t>'27716422</t>
  </si>
  <si>
    <t xml:space="preserve">Sokolská 525 </t>
  </si>
  <si>
    <t>'71294767</t>
  </si>
  <si>
    <t>Dům dětí a mládeže Kyjov</t>
  </si>
  <si>
    <t>Husova 370/31</t>
  </si>
  <si>
    <t>'67007244</t>
  </si>
  <si>
    <t>'63455005</t>
  </si>
  <si>
    <t>Obecní školní jídelna</t>
  </si>
  <si>
    <t>'75024489</t>
  </si>
  <si>
    <t>Bučovice</t>
  </si>
  <si>
    <t>D62050</t>
  </si>
  <si>
    <t>Dvorská 931</t>
  </si>
  <si>
    <t>CZ0626</t>
  </si>
  <si>
    <t>CZ0646</t>
  </si>
  <si>
    <t>85.132.136.8</t>
  </si>
  <si>
    <t>'71006001</t>
  </si>
  <si>
    <t>D62190</t>
  </si>
  <si>
    <t>109.81.179.195</t>
  </si>
  <si>
    <t>'70993289</t>
  </si>
  <si>
    <t>Hodějice</t>
  </si>
  <si>
    <t>D62150</t>
  </si>
  <si>
    <t>č.p. 235</t>
  </si>
  <si>
    <t>'71005048</t>
  </si>
  <si>
    <t>Hostěrádky-Rešov</t>
  </si>
  <si>
    <t>'70987637</t>
  </si>
  <si>
    <t>Hoštice-Heroltice</t>
  </si>
  <si>
    <t>Hoštice 58</t>
  </si>
  <si>
    <t>'75024110</t>
  </si>
  <si>
    <t>Hvězdlice</t>
  </si>
  <si>
    <t>Nové Hvězdlice 51</t>
  </si>
  <si>
    <t>78.80.230.134</t>
  </si>
  <si>
    <t>'70991596</t>
  </si>
  <si>
    <t>Ivanovice na Hané</t>
  </si>
  <si>
    <t>Mlýnská 366/2</t>
  </si>
  <si>
    <t>94.199.195.20</t>
  </si>
  <si>
    <t>'70993173</t>
  </si>
  <si>
    <t>Ježkovice</t>
  </si>
  <si>
    <t>č.p. 31</t>
  </si>
  <si>
    <t>'70997322</t>
  </si>
  <si>
    <t>Komořany</t>
  </si>
  <si>
    <t>212.4.152.90</t>
  </si>
  <si>
    <t>'71012354</t>
  </si>
  <si>
    <t>Krásensko</t>
  </si>
  <si>
    <t>'75022591</t>
  </si>
  <si>
    <t>Letonice</t>
  </si>
  <si>
    <t>Školní 162</t>
  </si>
  <si>
    <t>'75023431</t>
  </si>
  <si>
    <t>Lovčičky</t>
  </si>
  <si>
    <t>'71004980</t>
  </si>
  <si>
    <t>Luleč</t>
  </si>
  <si>
    <t>č.p. 92</t>
  </si>
  <si>
    <t>109.80.69.15</t>
  </si>
  <si>
    <t>'75023148</t>
  </si>
  <si>
    <t>Lysovice</t>
  </si>
  <si>
    <t>č.p. 117</t>
  </si>
  <si>
    <t>'71004548</t>
  </si>
  <si>
    <t>Medlovice</t>
  </si>
  <si>
    <t>'70987912</t>
  </si>
  <si>
    <t>Milonice</t>
  </si>
  <si>
    <t>Mateřská škola MILONICE</t>
  </si>
  <si>
    <t>č.p. 172</t>
  </si>
  <si>
    <t>'75007908</t>
  </si>
  <si>
    <t>Nemochovice</t>
  </si>
  <si>
    <t>č.p. 6</t>
  </si>
  <si>
    <t>'70996156</t>
  </si>
  <si>
    <t>Nevojice</t>
  </si>
  <si>
    <t>'70987645</t>
  </si>
  <si>
    <t>Olšany</t>
  </si>
  <si>
    <t>46.33.101.77</t>
  </si>
  <si>
    <t>'70984760</t>
  </si>
  <si>
    <t>Orlovice</t>
  </si>
  <si>
    <t>č.p. 62</t>
  </si>
  <si>
    <t>'75023440</t>
  </si>
  <si>
    <t>Drysice</t>
  </si>
  <si>
    <t>31.30.177.93</t>
  </si>
  <si>
    <t>'70983666</t>
  </si>
  <si>
    <t>Radslavice</t>
  </si>
  <si>
    <t>č.p. 91</t>
  </si>
  <si>
    <t>'64446948</t>
  </si>
  <si>
    <t>Rousínov</t>
  </si>
  <si>
    <t>Habrovanská 328/5</t>
  </si>
  <si>
    <t>'70994552</t>
  </si>
  <si>
    <t>Ruprechtov</t>
  </si>
  <si>
    <t>č.p. 252</t>
  </si>
  <si>
    <t>'71002391</t>
  </si>
  <si>
    <t>Slavkov u Brna</t>
  </si>
  <si>
    <t>Komenského náměstí 495</t>
  </si>
  <si>
    <t>'71004173</t>
  </si>
  <si>
    <t>Snovídky</t>
  </si>
  <si>
    <t>č.p. 84</t>
  </si>
  <si>
    <t>'71003711</t>
  </si>
  <si>
    <t>Studnice</t>
  </si>
  <si>
    <t>Mateřská škola Studnice</t>
  </si>
  <si>
    <t>'70989664</t>
  </si>
  <si>
    <t>Vážany</t>
  </si>
  <si>
    <t>'70986860</t>
  </si>
  <si>
    <t>Vyškov</t>
  </si>
  <si>
    <t>Dědická 555/64</t>
  </si>
  <si>
    <t>'70986886</t>
  </si>
  <si>
    <t>Havlíčkova 213/5</t>
  </si>
  <si>
    <t>46.33.96.37</t>
  </si>
  <si>
    <t>'70986894</t>
  </si>
  <si>
    <t>Mateřská škola Hraničky</t>
  </si>
  <si>
    <t>Puškinova 527</t>
  </si>
  <si>
    <t>'70986924</t>
  </si>
  <si>
    <t>Jarní 639/4</t>
  </si>
  <si>
    <t>94.199.195.39</t>
  </si>
  <si>
    <t>'70986843</t>
  </si>
  <si>
    <t>Opatovice 108</t>
  </si>
  <si>
    <t>46.33.96.29</t>
  </si>
  <si>
    <t>'70986932</t>
  </si>
  <si>
    <t>Mateřská škola Palánek</t>
  </si>
  <si>
    <t>Čtvrtníčkova 251/14</t>
  </si>
  <si>
    <t>'70986959</t>
  </si>
  <si>
    <t>Puškinova 500/4</t>
  </si>
  <si>
    <t>'70986983</t>
  </si>
  <si>
    <t>Mateřská škola Šikulka</t>
  </si>
  <si>
    <t>Víta Nejedlého 464/42</t>
  </si>
  <si>
    <t>94.199.198.226</t>
  </si>
  <si>
    <t>'71003550</t>
  </si>
  <si>
    <t>'70986991</t>
  </si>
  <si>
    <t>Sochorova 588/13a</t>
  </si>
  <si>
    <t>94.199.199.42</t>
  </si>
  <si>
    <t>'70987963</t>
  </si>
  <si>
    <t>Kučerov</t>
  </si>
  <si>
    <t>č.p. 4</t>
  </si>
  <si>
    <t>94.199.197.55</t>
  </si>
  <si>
    <t>'46271139</t>
  </si>
  <si>
    <t>Bohdalice-Pavlovice</t>
  </si>
  <si>
    <t>Bohdalice 1</t>
  </si>
  <si>
    <t>'75021617</t>
  </si>
  <si>
    <t>Bošovice</t>
  </si>
  <si>
    <t>'46270914</t>
  </si>
  <si>
    <t>Brankovice</t>
  </si>
  <si>
    <t>Tasova 272</t>
  </si>
  <si>
    <t>80.188.225.106</t>
  </si>
  <si>
    <t>'46271104</t>
  </si>
  <si>
    <t>Školní 710</t>
  </si>
  <si>
    <t>185.219.167.196</t>
  </si>
  <si>
    <t>'46271171</t>
  </si>
  <si>
    <t>Školní 711</t>
  </si>
  <si>
    <t>185.219.165.96</t>
  </si>
  <si>
    <t>'75024195</t>
  </si>
  <si>
    <t>Dražovice</t>
  </si>
  <si>
    <t>'46271091</t>
  </si>
  <si>
    <t>č.p. 109</t>
  </si>
  <si>
    <t>94.199.193.202</t>
  </si>
  <si>
    <t>'70993581</t>
  </si>
  <si>
    <t>Habrovany</t>
  </si>
  <si>
    <t>č.p. 189</t>
  </si>
  <si>
    <t>'75024250</t>
  </si>
  <si>
    <t>Heršpice</t>
  </si>
  <si>
    <t>č.p. 17</t>
  </si>
  <si>
    <t>'70987971</t>
  </si>
  <si>
    <t>Hlubočany</t>
  </si>
  <si>
    <t>č.p. 105</t>
  </si>
  <si>
    <t>'70993301</t>
  </si>
  <si>
    <t>č.p. 230</t>
  </si>
  <si>
    <t>178.213.45.210</t>
  </si>
  <si>
    <t>'71005013</t>
  </si>
  <si>
    <t>Holubice</t>
  </si>
  <si>
    <t>'70987602</t>
  </si>
  <si>
    <t>Heroltice 68</t>
  </si>
  <si>
    <t>'70994188</t>
  </si>
  <si>
    <t>'46270876</t>
  </si>
  <si>
    <t>Tyršova 218/4</t>
  </si>
  <si>
    <t>46.33.100.132</t>
  </si>
  <si>
    <t>'70983640</t>
  </si>
  <si>
    <t>Kobeřice u Brna</t>
  </si>
  <si>
    <t>Beneška 181</t>
  </si>
  <si>
    <t>'70997306</t>
  </si>
  <si>
    <t>'46270922</t>
  </si>
  <si>
    <t>Křenovice</t>
  </si>
  <si>
    <t>Školní 140</t>
  </si>
  <si>
    <t>82.117.144.146</t>
  </si>
  <si>
    <t>'70991618</t>
  </si>
  <si>
    <t>Křižanovice</t>
  </si>
  <si>
    <t>'75022605</t>
  </si>
  <si>
    <t>Školní 320</t>
  </si>
  <si>
    <t>'70984069</t>
  </si>
  <si>
    <t>Otnice</t>
  </si>
  <si>
    <t xml:space="preserve">Milešovice 112 </t>
  </si>
  <si>
    <t>'70984620</t>
  </si>
  <si>
    <t>Moravské Málkovice</t>
  </si>
  <si>
    <t>'70984891</t>
  </si>
  <si>
    <t>Prusy-Boškůvky</t>
  </si>
  <si>
    <t>Moravské Prusy 175</t>
  </si>
  <si>
    <t>'75007762</t>
  </si>
  <si>
    <t>Mouřínov</t>
  </si>
  <si>
    <t>Mateřská škola Mouřínov</t>
  </si>
  <si>
    <t>č.p. 129</t>
  </si>
  <si>
    <t>46.33.101.134</t>
  </si>
  <si>
    <t>89.29.122.238</t>
  </si>
  <si>
    <t>'75023318</t>
  </si>
  <si>
    <t>Němčany</t>
  </si>
  <si>
    <t>80.78.137.89</t>
  </si>
  <si>
    <t>'70989842</t>
  </si>
  <si>
    <t>Nemojany</t>
  </si>
  <si>
    <t>46.33.96.102</t>
  </si>
  <si>
    <t>'75022052</t>
  </si>
  <si>
    <t>Nesovice</t>
  </si>
  <si>
    <t>č.p. 154</t>
  </si>
  <si>
    <t>185.233.20.111</t>
  </si>
  <si>
    <t>'75024365</t>
  </si>
  <si>
    <t>Nížkovice</t>
  </si>
  <si>
    <t>č.p. 164</t>
  </si>
  <si>
    <t>'46270868</t>
  </si>
  <si>
    <t>Školní 352</t>
  </si>
  <si>
    <t>212.96.183.90</t>
  </si>
  <si>
    <t>'47409908</t>
  </si>
  <si>
    <t>Podomí</t>
  </si>
  <si>
    <t>188.75.190.162</t>
  </si>
  <si>
    <t>'46271015</t>
  </si>
  <si>
    <t>Pustiměř</t>
  </si>
  <si>
    <t>46.33.99.166</t>
  </si>
  <si>
    <t>'70981621</t>
  </si>
  <si>
    <t>Račice-Pístovice</t>
  </si>
  <si>
    <t>Račice 170</t>
  </si>
  <si>
    <t>'75021323</t>
  </si>
  <si>
    <t>Rašovice</t>
  </si>
  <si>
    <t>'71001298</t>
  </si>
  <si>
    <t>Rostěnice-Zvonovice</t>
  </si>
  <si>
    <t>Rostěnice 98</t>
  </si>
  <si>
    <t>85.163.27.254</t>
  </si>
  <si>
    <t>'46270906</t>
  </si>
  <si>
    <t>ZŠ Rousínov</t>
  </si>
  <si>
    <t>Habrovanská 312/3</t>
  </si>
  <si>
    <t>94.199.194.26</t>
  </si>
  <si>
    <t>'46270931</t>
  </si>
  <si>
    <t>'46270949</t>
  </si>
  <si>
    <t>Tyršova 977</t>
  </si>
  <si>
    <t>185.219.165.154</t>
  </si>
  <si>
    <t>'46271074</t>
  </si>
  <si>
    <t>Šaratice</t>
  </si>
  <si>
    <t>Náves 96</t>
  </si>
  <si>
    <t>80.78.136.6</t>
  </si>
  <si>
    <t>'70988749</t>
  </si>
  <si>
    <t>Švábenice</t>
  </si>
  <si>
    <t>č.p. 330</t>
  </si>
  <si>
    <t>'70988269</t>
  </si>
  <si>
    <t>Tučapy</t>
  </si>
  <si>
    <t>č.p. 116</t>
  </si>
  <si>
    <t>83.208.125.104</t>
  </si>
  <si>
    <t>'70982619</t>
  </si>
  <si>
    <t>Vážany nad Litavou</t>
  </si>
  <si>
    <t>46.33.96.99</t>
  </si>
  <si>
    <t>'70990514</t>
  </si>
  <si>
    <t>Velešovice</t>
  </si>
  <si>
    <t>č.p. 181</t>
  </si>
  <si>
    <t>178.255.168.224</t>
  </si>
  <si>
    <t>'46271040</t>
  </si>
  <si>
    <t>Morávkova 492/40</t>
  </si>
  <si>
    <t>46.33.99.92</t>
  </si>
  <si>
    <t>'49408496</t>
  </si>
  <si>
    <t>Na Vyhlídce 456/12</t>
  </si>
  <si>
    <t>94.199.193.10</t>
  </si>
  <si>
    <t>'46271007</t>
  </si>
  <si>
    <t>Nádražní 5/5</t>
  </si>
  <si>
    <t>'46270981</t>
  </si>
  <si>
    <t>Sídliště Osvobození 682/56</t>
  </si>
  <si>
    <t>46.33.102.21</t>
  </si>
  <si>
    <t>'46271180</t>
  </si>
  <si>
    <t>Tyršova 664/4</t>
  </si>
  <si>
    <t>94.199.193.106</t>
  </si>
  <si>
    <t>'42660556</t>
  </si>
  <si>
    <t>Purkyňova 308/39</t>
  </si>
  <si>
    <t>46.33.102.28</t>
  </si>
  <si>
    <t>'67006761</t>
  </si>
  <si>
    <t>Vyškovská 486</t>
  </si>
  <si>
    <t>80.78.137.139</t>
  </si>
  <si>
    <t>'68730799</t>
  </si>
  <si>
    <t>Rostislavova 616/52</t>
  </si>
  <si>
    <t>46.33.96.73</t>
  </si>
  <si>
    <t>'66610362</t>
  </si>
  <si>
    <t>ZUŠ Fr. Sušila</t>
  </si>
  <si>
    <t>Sušilovo náměstí 7/14</t>
  </si>
  <si>
    <t>'47411619</t>
  </si>
  <si>
    <t>ZUŠ Františka France</t>
  </si>
  <si>
    <t>Komenského náměstí 525</t>
  </si>
  <si>
    <t>85.132.138.127</t>
  </si>
  <si>
    <t>'70284083</t>
  </si>
  <si>
    <t>Vyškovská 376</t>
  </si>
  <si>
    <t>185.219.165.233</t>
  </si>
  <si>
    <t>'70285217</t>
  </si>
  <si>
    <t>46.13.57.85</t>
  </si>
  <si>
    <t>'71008713</t>
  </si>
  <si>
    <t>Bezkov</t>
  </si>
  <si>
    <t>D62200</t>
  </si>
  <si>
    <t>č.p. 58</t>
  </si>
  <si>
    <t>CZ0627</t>
  </si>
  <si>
    <t>CZ0647</t>
  </si>
  <si>
    <t>212.4.155.207</t>
  </si>
  <si>
    <t>'11763965</t>
  </si>
  <si>
    <t>Damnice</t>
  </si>
  <si>
    <t>Mateřská škola Damnice, příspěvková orga</t>
  </si>
  <si>
    <t>D62120</t>
  </si>
  <si>
    <t>č.p. 158</t>
  </si>
  <si>
    <t>'75024497</t>
  </si>
  <si>
    <t>Dobřínsko</t>
  </si>
  <si>
    <t>212.4.138.174</t>
  </si>
  <si>
    <t>'70998191</t>
  </si>
  <si>
    <t>Dyjákovice</t>
  </si>
  <si>
    <t>č.p. 310</t>
  </si>
  <si>
    <t>212.96.172.2</t>
  </si>
  <si>
    <t>'70982287</t>
  </si>
  <si>
    <t>Hnanice</t>
  </si>
  <si>
    <t>Znojemská 88</t>
  </si>
  <si>
    <t>213.211.52.5</t>
  </si>
  <si>
    <t>'70993408</t>
  </si>
  <si>
    <t>Hodonice</t>
  </si>
  <si>
    <t>U Kostela 196</t>
  </si>
  <si>
    <t>'70997276</t>
  </si>
  <si>
    <t>Hostěradice</t>
  </si>
  <si>
    <t>č.p. 81</t>
  </si>
  <si>
    <t>77.48.203.13</t>
  </si>
  <si>
    <t>'75024047</t>
  </si>
  <si>
    <t>Hrušovany nad Jevišovkou</t>
  </si>
  <si>
    <t>Na Vršku 495</t>
  </si>
  <si>
    <t>85.71.54.203</t>
  </si>
  <si>
    <t>'75021854</t>
  </si>
  <si>
    <t>Jamolice</t>
  </si>
  <si>
    <t>'70996270</t>
  </si>
  <si>
    <t>Jiřice u Miroslavi</t>
  </si>
  <si>
    <t>31.30.178.195</t>
  </si>
  <si>
    <t>'70993777</t>
  </si>
  <si>
    <t>Krhovice</t>
  </si>
  <si>
    <t>č.p. 141</t>
  </si>
  <si>
    <t>'70989974</t>
  </si>
  <si>
    <t>Kuchařovice</t>
  </si>
  <si>
    <t>Okružní 297</t>
  </si>
  <si>
    <t>'70987921</t>
  </si>
  <si>
    <t>Lesná</t>
  </si>
  <si>
    <t>213.211.52.22</t>
  </si>
  <si>
    <t>'75001519</t>
  </si>
  <si>
    <t>Litobratřice</t>
  </si>
  <si>
    <t>č.p. 187</t>
  </si>
  <si>
    <t>'71010017</t>
  </si>
  <si>
    <t>Miroslav</t>
  </si>
  <si>
    <t>Husova 55/32</t>
  </si>
  <si>
    <t>178.255.168.215</t>
  </si>
  <si>
    <t>'71010041</t>
  </si>
  <si>
    <t>Malinovského 350/6</t>
  </si>
  <si>
    <t>'70995095</t>
  </si>
  <si>
    <t>Moravský Krumlov</t>
  </si>
  <si>
    <t>Husova 299</t>
  </si>
  <si>
    <t>'75021978</t>
  </si>
  <si>
    <t>Nový Šaldorf-Sedlešovice</t>
  </si>
  <si>
    <t>Nový Šaldorf 96</t>
  </si>
  <si>
    <t>'71001662</t>
  </si>
  <si>
    <t>Olbramkostel</t>
  </si>
  <si>
    <t>'75012324</t>
  </si>
  <si>
    <t>213.211.52.24</t>
  </si>
  <si>
    <t>'71003592</t>
  </si>
  <si>
    <t>Plaveč</t>
  </si>
  <si>
    <t>Náves 63</t>
  </si>
  <si>
    <t>'70991481</t>
  </si>
  <si>
    <t>Práče</t>
  </si>
  <si>
    <t>'70994773</t>
  </si>
  <si>
    <t>Prosiměřice</t>
  </si>
  <si>
    <t>'75023539</t>
  </si>
  <si>
    <t>Slup</t>
  </si>
  <si>
    <t>č.p. 55</t>
  </si>
  <si>
    <t>178.255.168.127</t>
  </si>
  <si>
    <t>'71000909</t>
  </si>
  <si>
    <t>Strachotice</t>
  </si>
  <si>
    <t>Mateřská škola Strachotice</t>
  </si>
  <si>
    <t>č.p. 157</t>
  </si>
  <si>
    <t>'70997039</t>
  </si>
  <si>
    <t>Šafov</t>
  </si>
  <si>
    <t>'70992461</t>
  </si>
  <si>
    <t>Šatov</t>
  </si>
  <si>
    <t>'70988323</t>
  </si>
  <si>
    <t>Těšetice</t>
  </si>
  <si>
    <t>'75022150</t>
  </si>
  <si>
    <t>Tvořihráz</t>
  </si>
  <si>
    <t>'70990247</t>
  </si>
  <si>
    <t>'70987009</t>
  </si>
  <si>
    <t>Valtrovice</t>
  </si>
  <si>
    <t>'71011277</t>
  </si>
  <si>
    <t>Vémyslice</t>
  </si>
  <si>
    <t>'71013059</t>
  </si>
  <si>
    <t>Vranov nad Dyjí</t>
  </si>
  <si>
    <t>Mateřská škola Vranov nad Dyjí</t>
  </si>
  <si>
    <t>Zátiší 384</t>
  </si>
  <si>
    <t>'70983542</t>
  </si>
  <si>
    <t>Znojmo</t>
  </si>
  <si>
    <t>Dělnická 2530/2</t>
  </si>
  <si>
    <t>178.255.168.177</t>
  </si>
  <si>
    <t>'70983526</t>
  </si>
  <si>
    <t>Holandská 2729/2</t>
  </si>
  <si>
    <t>'70983500</t>
  </si>
  <si>
    <t>nám. Armády 1034/9</t>
  </si>
  <si>
    <t>'70983534</t>
  </si>
  <si>
    <t>náměstí Republiky 877/15</t>
  </si>
  <si>
    <t>77.48.203.25</t>
  </si>
  <si>
    <t>'70983518</t>
  </si>
  <si>
    <t>Pražská 2647/80</t>
  </si>
  <si>
    <t>178.255.168.147</t>
  </si>
  <si>
    <t>'70983496</t>
  </si>
  <si>
    <t>Ugartova 279/11</t>
  </si>
  <si>
    <t>'71294759</t>
  </si>
  <si>
    <t>Pravice</t>
  </si>
  <si>
    <t>'06207413</t>
  </si>
  <si>
    <t>Suchohrdly</t>
  </si>
  <si>
    <t>Mateřská škola Suchohrdly</t>
  </si>
  <si>
    <t>Těšetická 114</t>
  </si>
  <si>
    <t>'75024101</t>
  </si>
  <si>
    <t>Blížkovice</t>
  </si>
  <si>
    <t>č.p. 220</t>
  </si>
  <si>
    <t>'71010670</t>
  </si>
  <si>
    <t>Bohutice</t>
  </si>
  <si>
    <t>'75023105</t>
  </si>
  <si>
    <t>Božice</t>
  </si>
  <si>
    <t>č.p. 393</t>
  </si>
  <si>
    <t>'75008882</t>
  </si>
  <si>
    <t>Břežany</t>
  </si>
  <si>
    <t>'70980837</t>
  </si>
  <si>
    <t>Citonice</t>
  </si>
  <si>
    <t>'71012222</t>
  </si>
  <si>
    <t>Dobšice</t>
  </si>
  <si>
    <t>Brněnská 52</t>
  </si>
  <si>
    <t>'70285136</t>
  </si>
  <si>
    <t>Dolní Dubňany</t>
  </si>
  <si>
    <t>'70998205</t>
  </si>
  <si>
    <t>č.p. 234</t>
  </si>
  <si>
    <t>'75023415</t>
  </si>
  <si>
    <t>Hevlín</t>
  </si>
  <si>
    <t>č.p. 225</t>
  </si>
  <si>
    <t>'71008756</t>
  </si>
  <si>
    <t>Hluboké Mašůvky</t>
  </si>
  <si>
    <t>'71005234</t>
  </si>
  <si>
    <t>Horní Dunajovice</t>
  </si>
  <si>
    <t>č.p. 184</t>
  </si>
  <si>
    <t>'70997233</t>
  </si>
  <si>
    <t>'75021625</t>
  </si>
  <si>
    <t>Hostim</t>
  </si>
  <si>
    <t>90.177.20.4</t>
  </si>
  <si>
    <t>'70990336</t>
  </si>
  <si>
    <t>Hrabětice</t>
  </si>
  <si>
    <t>Kostelní 216</t>
  </si>
  <si>
    <t>'70989648</t>
  </si>
  <si>
    <t>Hrádek</t>
  </si>
  <si>
    <t>č.p. 53</t>
  </si>
  <si>
    <t>'75024039</t>
  </si>
  <si>
    <t>Nádražní 461</t>
  </si>
  <si>
    <t>'70993866</t>
  </si>
  <si>
    <t>Jaroslavice</t>
  </si>
  <si>
    <t>Školní 83</t>
  </si>
  <si>
    <t>'70989605</t>
  </si>
  <si>
    <t>Jevišovice</t>
  </si>
  <si>
    <t>č.p. 34</t>
  </si>
  <si>
    <t>'75021781</t>
  </si>
  <si>
    <t>Jezeřany-Maršovice</t>
  </si>
  <si>
    <t>č.p. 143</t>
  </si>
  <si>
    <t>'70996296</t>
  </si>
  <si>
    <t>č.p. 87</t>
  </si>
  <si>
    <t>'70999708</t>
  </si>
  <si>
    <t>Kravsko</t>
  </si>
  <si>
    <t>č.p. 169</t>
  </si>
  <si>
    <t>'71012966</t>
  </si>
  <si>
    <t>Lesonice</t>
  </si>
  <si>
    <t>'49438026</t>
  </si>
  <si>
    <t>Lubnice</t>
  </si>
  <si>
    <t>'71001441</t>
  </si>
  <si>
    <t>Mašovice</t>
  </si>
  <si>
    <t>'75002434</t>
  </si>
  <si>
    <t>Mikulovice</t>
  </si>
  <si>
    <t>185.131.61.207</t>
  </si>
  <si>
    <t>'49438000</t>
  </si>
  <si>
    <t>Třináctky 135/19</t>
  </si>
  <si>
    <t>'70995087</t>
  </si>
  <si>
    <t>Ivančická 218</t>
  </si>
  <si>
    <t>'49439324</t>
  </si>
  <si>
    <t>nám. Klášterní 134</t>
  </si>
  <si>
    <t>80.188.170.130</t>
  </si>
  <si>
    <t>'75022451</t>
  </si>
  <si>
    <t>Olbramovice</t>
  </si>
  <si>
    <t>'71010581</t>
  </si>
  <si>
    <t>Oleksovice</t>
  </si>
  <si>
    <t>'75021293</t>
  </si>
  <si>
    <t>Pavlice</t>
  </si>
  <si>
    <t>'70991472</t>
  </si>
  <si>
    <t>'70994765</t>
  </si>
  <si>
    <t>č.p. 151</t>
  </si>
  <si>
    <t>'71011595</t>
  </si>
  <si>
    <t>Rybníky</t>
  </si>
  <si>
    <t>'71001778</t>
  </si>
  <si>
    <t>Skalice</t>
  </si>
  <si>
    <t>77.48.203.17</t>
  </si>
  <si>
    <t>'70994790</t>
  </si>
  <si>
    <t>Starý Petřín</t>
  </si>
  <si>
    <t>'71000917</t>
  </si>
  <si>
    <t>85.71.56.238</t>
  </si>
  <si>
    <t>'75022214</t>
  </si>
  <si>
    <t>Suchohrdly u Miroslavi</t>
  </si>
  <si>
    <t>'70993106</t>
  </si>
  <si>
    <t>Šanov</t>
  </si>
  <si>
    <t>Komenského 241</t>
  </si>
  <si>
    <t>'70992380</t>
  </si>
  <si>
    <t>č.p. 398</t>
  </si>
  <si>
    <t>'75022079</t>
  </si>
  <si>
    <t>Štítary</t>
  </si>
  <si>
    <t>č.p. 191</t>
  </si>
  <si>
    <t>'75022320</t>
  </si>
  <si>
    <t>Šumná</t>
  </si>
  <si>
    <t>88.103.88.244</t>
  </si>
  <si>
    <t>'70992959</t>
  </si>
  <si>
    <t>Tasovice</t>
  </si>
  <si>
    <t>č.p. 374</t>
  </si>
  <si>
    <t>178.255.168.124</t>
  </si>
  <si>
    <t>'70992045</t>
  </si>
  <si>
    <t>Tavíkovice</t>
  </si>
  <si>
    <t>'70997969</t>
  </si>
  <si>
    <t>Trstěnice</t>
  </si>
  <si>
    <t>'70992274</t>
  </si>
  <si>
    <t>Únanov</t>
  </si>
  <si>
    <t>č.p. 56</t>
  </si>
  <si>
    <t>'70998159</t>
  </si>
  <si>
    <t>Vedrovice</t>
  </si>
  <si>
    <t>č.p. 325</t>
  </si>
  <si>
    <t>'71011269</t>
  </si>
  <si>
    <t>č.p. 213</t>
  </si>
  <si>
    <t>'71001476</t>
  </si>
  <si>
    <t>Višňové</t>
  </si>
  <si>
    <t>č.p. 228</t>
  </si>
  <si>
    <t>195.88.143.28</t>
  </si>
  <si>
    <t>'71013032</t>
  </si>
  <si>
    <t>Komenského stezka 157</t>
  </si>
  <si>
    <t>'75003872</t>
  </si>
  <si>
    <t>Vrbovec</t>
  </si>
  <si>
    <t>'45671311</t>
  </si>
  <si>
    <t>Mládeže 1000/3</t>
  </si>
  <si>
    <t>'45671303</t>
  </si>
  <si>
    <t>náměstí Republiky 902/9</t>
  </si>
  <si>
    <t>'45669716</t>
  </si>
  <si>
    <t>Pražská 2808/98</t>
  </si>
  <si>
    <t>'70940843</t>
  </si>
  <si>
    <t>ZŠ Prokopa Diviše a MŠ</t>
  </si>
  <si>
    <t>Ke Škole 569/15</t>
  </si>
  <si>
    <t>213.211.35.118</t>
  </si>
  <si>
    <t>'70921211</t>
  </si>
  <si>
    <t>Václavské náměstí 133/8</t>
  </si>
  <si>
    <t>'71005030</t>
  </si>
  <si>
    <t>Želetice</t>
  </si>
  <si>
    <t>č.p. 161</t>
  </si>
  <si>
    <t>'71217860</t>
  </si>
  <si>
    <t>ZŠ JUDr. Josefa Mareše a  MŠ</t>
  </si>
  <si>
    <t>Klášterní 3301/2</t>
  </si>
  <si>
    <t>193.165.149.154</t>
  </si>
  <si>
    <t>'06199348</t>
  </si>
  <si>
    <t>'47885939</t>
  </si>
  <si>
    <t>B62000</t>
  </si>
  <si>
    <t>Ronovská 281/12</t>
  </si>
  <si>
    <t>'00380521</t>
  </si>
  <si>
    <t>Zámek 3/3</t>
  </si>
  <si>
    <t>'00839680</t>
  </si>
  <si>
    <t>náměstí 9. května 951/7</t>
  </si>
  <si>
    <t>'00839621</t>
  </si>
  <si>
    <t>Základní umělecká škola F. B. Ševčíka</t>
  </si>
  <si>
    <t>Na Větřáku 463</t>
  </si>
  <si>
    <t>'00839639</t>
  </si>
  <si>
    <t>Masarykovo náměstí 203/29</t>
  </si>
  <si>
    <t>82.117.154.162</t>
  </si>
  <si>
    <t>'00840246</t>
  </si>
  <si>
    <t>193.165.180.250</t>
  </si>
  <si>
    <t>'43420656</t>
  </si>
  <si>
    <t>Údolní 1200/2</t>
  </si>
  <si>
    <t>188.75.185.138</t>
  </si>
  <si>
    <t>'00390348</t>
  </si>
  <si>
    <t>17. listopadu 153/1</t>
  </si>
  <si>
    <t>'00839809</t>
  </si>
  <si>
    <t>Letokruh - středisko volného času</t>
  </si>
  <si>
    <t>Tyršova 1069/25</t>
  </si>
  <si>
    <t>'62076060</t>
  </si>
  <si>
    <t>Nad Čertovkou 2304/17</t>
  </si>
  <si>
    <t>46.149.119.50</t>
  </si>
  <si>
    <t>'62073249</t>
  </si>
  <si>
    <t>Základní škola speciální</t>
  </si>
  <si>
    <t>Žižkova 1919/27</t>
  </si>
  <si>
    <t>'62075993</t>
  </si>
  <si>
    <t>MŠ a ZŠ při Dětské léčebně</t>
  </si>
  <si>
    <t>'62075985</t>
  </si>
  <si>
    <t>MŠ, základní škola a praktická škola</t>
  </si>
  <si>
    <t>Štefanikova 1142/2</t>
  </si>
  <si>
    <t>83.148.3.5</t>
  </si>
  <si>
    <t>'62076051</t>
  </si>
  <si>
    <t>ZŠ při Dětské léčebně</t>
  </si>
  <si>
    <t>č.p. 490</t>
  </si>
  <si>
    <t>'62077457</t>
  </si>
  <si>
    <t>Dětský domov</t>
  </si>
  <si>
    <t>č.p. 48</t>
  </si>
  <si>
    <t>'62077465</t>
  </si>
  <si>
    <t>Štefanikova 2344/2b</t>
  </si>
  <si>
    <t>'62073133</t>
  </si>
  <si>
    <t>Gymnázium Blansko</t>
  </si>
  <si>
    <t>Seifertova 33/13</t>
  </si>
  <si>
    <t>91.219.242.107</t>
  </si>
  <si>
    <t>'62073109</t>
  </si>
  <si>
    <t>Palackého náměstí 222/1</t>
  </si>
  <si>
    <t>82.117.154.115</t>
  </si>
  <si>
    <t>'62073176</t>
  </si>
  <si>
    <t>Obchodní akademie a SZdŠ</t>
  </si>
  <si>
    <t>Nad Čertovkou 2272/18</t>
  </si>
  <si>
    <t>188.75.179.190</t>
  </si>
  <si>
    <t>'62073516</t>
  </si>
  <si>
    <t>Vyšší odborná škola a střední škola</t>
  </si>
  <si>
    <t>Hybešova 982/53</t>
  </si>
  <si>
    <t>89.203.168.210</t>
  </si>
  <si>
    <t>'62073087</t>
  </si>
  <si>
    <t>Střední průmyslová škola</t>
  </si>
  <si>
    <t>188.75.190.236</t>
  </si>
  <si>
    <t>'62073117</t>
  </si>
  <si>
    <t>Střední pedagogická škola</t>
  </si>
  <si>
    <t>Komenského 343/5</t>
  </si>
  <si>
    <t>85.93.104.66</t>
  </si>
  <si>
    <t>'00497126</t>
  </si>
  <si>
    <t>SŠ technická a gastronomická</t>
  </si>
  <si>
    <t>Bezručova 1601/33</t>
  </si>
  <si>
    <t>46.149.115.190</t>
  </si>
  <si>
    <t>'66596882</t>
  </si>
  <si>
    <t>Masarykova střední škola</t>
  </si>
  <si>
    <t>Tyršova 500/6</t>
  </si>
  <si>
    <t>'00056324</t>
  </si>
  <si>
    <t>Střední škola André Citroëna</t>
  </si>
  <si>
    <t>náměstí 9. května 2153/2a</t>
  </si>
  <si>
    <t>85.93.104.120</t>
  </si>
  <si>
    <t>'00400963</t>
  </si>
  <si>
    <t>Smetanova 346/8</t>
  </si>
  <si>
    <t>176.74.150.33</t>
  </si>
  <si>
    <t>'44993536</t>
  </si>
  <si>
    <t>Základní umělecká škola F. Jílka</t>
  </si>
  <si>
    <t>Vídeňská 264/52</t>
  </si>
  <si>
    <t>81.19.9.80</t>
  </si>
  <si>
    <t>'44993463</t>
  </si>
  <si>
    <t>Charbulova 108/84</t>
  </si>
  <si>
    <t>'62156748</t>
  </si>
  <si>
    <t>ZUŠ PhDr.Zbyňka Mrkose</t>
  </si>
  <si>
    <t>Došlíkova 4185/48</t>
  </si>
  <si>
    <t>83.208.45.66</t>
  </si>
  <si>
    <t>'44993528</t>
  </si>
  <si>
    <t>Veveří 944/133</t>
  </si>
  <si>
    <t>85.93.121.98</t>
  </si>
  <si>
    <t>'62156586</t>
  </si>
  <si>
    <t>ZUŠ Vítězslavy Kaprálové</t>
  </si>
  <si>
    <t>Palackého třída 822/70</t>
  </si>
  <si>
    <t>'44993498</t>
  </si>
  <si>
    <t>Slunná 193/11</t>
  </si>
  <si>
    <t>176.74.150.121</t>
  </si>
  <si>
    <t>'44993501</t>
  </si>
  <si>
    <t>ZUŠ Antonína Doležala</t>
  </si>
  <si>
    <t>Trnkova 1784/81</t>
  </si>
  <si>
    <t>'44993510</t>
  </si>
  <si>
    <t>ZUŠ Jaroslava Kvapila</t>
  </si>
  <si>
    <t>třída Kpt. Jaroše 1939/24</t>
  </si>
  <si>
    <t>'62156756</t>
  </si>
  <si>
    <t>Vranovská 842/41</t>
  </si>
  <si>
    <t>'00226441</t>
  </si>
  <si>
    <t>ZUŠ varhanická Brno</t>
  </si>
  <si>
    <t>Smetanova 756/14</t>
  </si>
  <si>
    <t>'00401803</t>
  </si>
  <si>
    <t>Lužánky - středisko volného času</t>
  </si>
  <si>
    <t>Lidická 1880/50</t>
  </si>
  <si>
    <t>'44993412</t>
  </si>
  <si>
    <t>Helceletova 234/4</t>
  </si>
  <si>
    <t>'44993447</t>
  </si>
  <si>
    <t>Lipka - škol. zař. pro environ. vzděl.</t>
  </si>
  <si>
    <t>Lipová 233/20</t>
  </si>
  <si>
    <t>185.137.124.214</t>
  </si>
  <si>
    <t>'62160095</t>
  </si>
  <si>
    <t>MŠ speciální, ZŠ speciální a PrŠ Elpis</t>
  </si>
  <si>
    <t>Koperníkova 803/2</t>
  </si>
  <si>
    <t>'64327809</t>
  </si>
  <si>
    <t>MŠ a ZŠ při Fakultní nemocnici Brno</t>
  </si>
  <si>
    <t>Černopolní 212/9</t>
  </si>
  <si>
    <t>'62157655</t>
  </si>
  <si>
    <t>MŠ, ZŠ a SŠ Gellnerka Brno</t>
  </si>
  <si>
    <t>Gellnerova 66/1</t>
  </si>
  <si>
    <t>90.177.236.3</t>
  </si>
  <si>
    <t>'60555998</t>
  </si>
  <si>
    <t>MŠ spec., ZŠ spec. a PrŠ Ibsenka</t>
  </si>
  <si>
    <t>Ibsenova 114/1</t>
  </si>
  <si>
    <t>'62157396</t>
  </si>
  <si>
    <t>Mateřská škola a základní škola Kociánka</t>
  </si>
  <si>
    <t>Kociánka 2801/6a</t>
  </si>
  <si>
    <t>81.19.2.204</t>
  </si>
  <si>
    <t>'64327981</t>
  </si>
  <si>
    <t>Palackého třída 343/68</t>
  </si>
  <si>
    <t>'44993668</t>
  </si>
  <si>
    <t>Sekaninova 895/1</t>
  </si>
  <si>
    <t>'62157299</t>
  </si>
  <si>
    <t>Mateřská škola, základní škola a PrŠ</t>
  </si>
  <si>
    <t>Štolcova 301/16</t>
  </si>
  <si>
    <t>'44993633</t>
  </si>
  <si>
    <t>Základní škola a praktická škola</t>
  </si>
  <si>
    <t>Vídeňská 244/26</t>
  </si>
  <si>
    <t>213.175.55.203</t>
  </si>
  <si>
    <t>'62158465</t>
  </si>
  <si>
    <t>Dětský domov Dagmar</t>
  </si>
  <si>
    <t>Zeleného 825/51</t>
  </si>
  <si>
    <t>'00401293</t>
  </si>
  <si>
    <t>Jílová 119/13</t>
  </si>
  <si>
    <t>85.70.109.67</t>
  </si>
  <si>
    <t>'48513512</t>
  </si>
  <si>
    <t>Gymnázium Brno-Řečkovice</t>
  </si>
  <si>
    <t>Terezy Novákové 936/2</t>
  </si>
  <si>
    <t>213.175.44.66</t>
  </si>
  <si>
    <t>'00567582</t>
  </si>
  <si>
    <t>Sportovní gymnázium Ludvíka Daňka</t>
  </si>
  <si>
    <t>Botanická 63/70</t>
  </si>
  <si>
    <t>'00558974</t>
  </si>
  <si>
    <t>Elgartova 689/3</t>
  </si>
  <si>
    <t>'00558991</t>
  </si>
  <si>
    <t>Křenová 304/36</t>
  </si>
  <si>
    <t>'00559008</t>
  </si>
  <si>
    <t>Gymnázium Matyáše Lercha</t>
  </si>
  <si>
    <t>Žižkova 980/55</t>
  </si>
  <si>
    <t>195.113.164.178</t>
  </si>
  <si>
    <t>'00559016</t>
  </si>
  <si>
    <t>Slovanské náměstí 1804/7</t>
  </si>
  <si>
    <t>85.93.123.115</t>
  </si>
  <si>
    <t>'00559032</t>
  </si>
  <si>
    <t>třída Kpt. Jaroše 1829/14</t>
  </si>
  <si>
    <t>195.178.87.38</t>
  </si>
  <si>
    <t>'00558982</t>
  </si>
  <si>
    <t>Vídeňská 55/47</t>
  </si>
  <si>
    <t>'60555211</t>
  </si>
  <si>
    <t>Gymnázium Brno-Bystrc</t>
  </si>
  <si>
    <t>Vejrostova 1143/2</t>
  </si>
  <si>
    <t>185.16.81.242</t>
  </si>
  <si>
    <t>'00566381</t>
  </si>
  <si>
    <t>Obchodní akademie a vyšší odborná škola</t>
  </si>
  <si>
    <t>Kotlářská 263/9</t>
  </si>
  <si>
    <t>195.113.192.34</t>
  </si>
  <si>
    <t>'62157213</t>
  </si>
  <si>
    <t>Konzervatoř Brno</t>
  </si>
  <si>
    <t>třída Kpt. Jaroše 1890/45</t>
  </si>
  <si>
    <t>195.113.171.98</t>
  </si>
  <si>
    <t>'00567566</t>
  </si>
  <si>
    <t>Taneční konzervatoř</t>
  </si>
  <si>
    <t>Nejedlého 375/3</t>
  </si>
  <si>
    <t>193.86.131.1</t>
  </si>
  <si>
    <t>'62157264</t>
  </si>
  <si>
    <t>Vranovská 1364/65</t>
  </si>
  <si>
    <t>'00559466</t>
  </si>
  <si>
    <t>Střední průmyslová škola stavební</t>
  </si>
  <si>
    <t>Kudelova 1855/8</t>
  </si>
  <si>
    <t>85.93.96.154</t>
  </si>
  <si>
    <t>'00559415</t>
  </si>
  <si>
    <t>SPŠ a VOŠ</t>
  </si>
  <si>
    <t>Sokolská 366/1</t>
  </si>
  <si>
    <t>'00566756</t>
  </si>
  <si>
    <t>SŠ umění a designu a VOŠ</t>
  </si>
  <si>
    <t>Husova 537/10</t>
  </si>
  <si>
    <t>77.240.177.40</t>
  </si>
  <si>
    <t>'00226475</t>
  </si>
  <si>
    <t>Střední škola technická a ekonomická</t>
  </si>
  <si>
    <t>Olomoucká 1140/61</t>
  </si>
  <si>
    <t>77.240.176.172</t>
  </si>
  <si>
    <t>'15530213</t>
  </si>
  <si>
    <t>Purkyňova 2832/97</t>
  </si>
  <si>
    <t>147.229.242.34</t>
  </si>
  <si>
    <t>'00219321</t>
  </si>
  <si>
    <t>ISŠ automobilní</t>
  </si>
  <si>
    <t>Křižíkova 106/15</t>
  </si>
  <si>
    <t>'00226467</t>
  </si>
  <si>
    <t>Střední škola grafická</t>
  </si>
  <si>
    <t>Šmahova 364/110</t>
  </si>
  <si>
    <t>'00567191</t>
  </si>
  <si>
    <t>Střední škola F. D. Roosevelta</t>
  </si>
  <si>
    <t>Křižíkova 1694/11</t>
  </si>
  <si>
    <t>88.146.234.210</t>
  </si>
  <si>
    <t>'00567213</t>
  </si>
  <si>
    <t>Odborné učiliště a praktická škola</t>
  </si>
  <si>
    <t>Lomená 530/44</t>
  </si>
  <si>
    <t>'48515027</t>
  </si>
  <si>
    <t>Střední škola Gemini</t>
  </si>
  <si>
    <t>Vaculíkova 259/14</t>
  </si>
  <si>
    <t>'00567370</t>
  </si>
  <si>
    <t>Masarykův domov mládeže a Školní jídelna</t>
  </si>
  <si>
    <t>Cihlářská 604/21</t>
  </si>
  <si>
    <t>'00567396</t>
  </si>
  <si>
    <t>Domov mládeže a zařízení šk. stravování</t>
  </si>
  <si>
    <t>Klášterského 620/4</t>
  </si>
  <si>
    <t>83.208.45.69</t>
  </si>
  <si>
    <t>'00566772</t>
  </si>
  <si>
    <t>ABAABAAAA</t>
  </si>
  <si>
    <t>JŠ s právem st. jazykové zk.</t>
  </si>
  <si>
    <t>Pionýrská 254/23</t>
  </si>
  <si>
    <t>'00638005</t>
  </si>
  <si>
    <t>Střední zdravot.škola a VOŠ zdravotnická</t>
  </si>
  <si>
    <t>Merhautova 590/15</t>
  </si>
  <si>
    <t>81.19.4.189</t>
  </si>
  <si>
    <t>'00637980</t>
  </si>
  <si>
    <t>Vyšší odborná škola zdravotnická</t>
  </si>
  <si>
    <t>Kounicova 684/16</t>
  </si>
  <si>
    <t>'00637998</t>
  </si>
  <si>
    <t>Střední zdravotnická škola</t>
  </si>
  <si>
    <t>Jaselská 190/7</t>
  </si>
  <si>
    <t>188.95.59.130</t>
  </si>
  <si>
    <t>'60552255</t>
  </si>
  <si>
    <t>Charbulova 1072/106</t>
  </si>
  <si>
    <t>77.240.176.176</t>
  </si>
  <si>
    <t>'00380385</t>
  </si>
  <si>
    <t>SŠ inform., poštovnictví a finančnictví</t>
  </si>
  <si>
    <t>Čichnova 982/23</t>
  </si>
  <si>
    <t>84.19.71.121</t>
  </si>
  <si>
    <t>'00638013</t>
  </si>
  <si>
    <t>Střední škola polytechnická</t>
  </si>
  <si>
    <t>Jílová 164/36g</t>
  </si>
  <si>
    <t>85.93.125.116</t>
  </si>
  <si>
    <t>'00173843</t>
  </si>
  <si>
    <t>SŠ stavebních řemesel</t>
  </si>
  <si>
    <t>Pražská 636/38b</t>
  </si>
  <si>
    <t>176.74.139.132</t>
  </si>
  <si>
    <t>'00380431</t>
  </si>
  <si>
    <t>SŠ strojírenská a elektrotechnická</t>
  </si>
  <si>
    <t>Trnkova 2482/113</t>
  </si>
  <si>
    <t>81.19.3.199</t>
  </si>
  <si>
    <t>'60555980</t>
  </si>
  <si>
    <t>Vzdělávací institut pro Moravu</t>
  </si>
  <si>
    <t>Hybešova 253/15</t>
  </si>
  <si>
    <t>'44946805</t>
  </si>
  <si>
    <t>Základní umělecká škola A. Muchy</t>
  </si>
  <si>
    <t>Palackého náměstí 1607/27a</t>
  </si>
  <si>
    <t>'44946783</t>
  </si>
  <si>
    <t>Zahradní 1529/21</t>
  </si>
  <si>
    <t>85.163.58.166</t>
  </si>
  <si>
    <t>'44946775</t>
  </si>
  <si>
    <t>náměstí 13. prosince 144/12</t>
  </si>
  <si>
    <t>'49461702</t>
  </si>
  <si>
    <t>Komenského 702/4</t>
  </si>
  <si>
    <t>81.19.14.30</t>
  </si>
  <si>
    <t>'49461524</t>
  </si>
  <si>
    <t>'49459902</t>
  </si>
  <si>
    <t>Na Schodech 239</t>
  </si>
  <si>
    <t>'44947721</t>
  </si>
  <si>
    <t>Dvořáčkova 316</t>
  </si>
  <si>
    <t>212.4.138.253</t>
  </si>
  <si>
    <t>'49461583</t>
  </si>
  <si>
    <t>Nádražní 232</t>
  </si>
  <si>
    <t>'70851212</t>
  </si>
  <si>
    <t>Školní 462</t>
  </si>
  <si>
    <t>'44946902</t>
  </si>
  <si>
    <t>Zemědělská 619/2</t>
  </si>
  <si>
    <t>109.105.40.20</t>
  </si>
  <si>
    <t>'60575573</t>
  </si>
  <si>
    <t>Dlouhá 39</t>
  </si>
  <si>
    <t>109.105.40.254</t>
  </si>
  <si>
    <t>'70842663</t>
  </si>
  <si>
    <t>Sadová 530</t>
  </si>
  <si>
    <t>81.19.12.182</t>
  </si>
  <si>
    <t>'70842680</t>
  </si>
  <si>
    <t>Dětský domov Vranov</t>
  </si>
  <si>
    <t>176.74.142.196</t>
  </si>
  <si>
    <t>'70840661</t>
  </si>
  <si>
    <t>Mateřská škola a základní škola</t>
  </si>
  <si>
    <t>Široká 484/42</t>
  </si>
  <si>
    <t>'70285772</t>
  </si>
  <si>
    <t>Purkyňova 1685</t>
  </si>
  <si>
    <t>109.105.48.49</t>
  </si>
  <si>
    <t>'66596769</t>
  </si>
  <si>
    <t>Gymnázium Jana Blahoslava</t>
  </si>
  <si>
    <t>Lány 859/2</t>
  </si>
  <si>
    <t>109.105.40.246</t>
  </si>
  <si>
    <t>'49459881</t>
  </si>
  <si>
    <t>Na Hrádku 20</t>
  </si>
  <si>
    <t>'49459899</t>
  </si>
  <si>
    <t>Gymnázium T. G. Masaryka</t>
  </si>
  <si>
    <t>U Školy 39</t>
  </si>
  <si>
    <t>'49459171</t>
  </si>
  <si>
    <t>Tyršova 400</t>
  </si>
  <si>
    <t>212.96.177.9</t>
  </si>
  <si>
    <t>'49461249</t>
  </si>
  <si>
    <t>Gymnázium a ZUŠ</t>
  </si>
  <si>
    <t>Riegrova 40/17</t>
  </si>
  <si>
    <t>'62073257</t>
  </si>
  <si>
    <t>Střední odborná škola Fortika</t>
  </si>
  <si>
    <t>Tišnovská 15</t>
  </si>
  <si>
    <t>83.208.255.136</t>
  </si>
  <si>
    <t>'00380407</t>
  </si>
  <si>
    <t>Střední škola elektrotech. a energetická</t>
  </si>
  <si>
    <t>Učiliště 496</t>
  </si>
  <si>
    <t>185.219.165.165</t>
  </si>
  <si>
    <t>'60680300</t>
  </si>
  <si>
    <t>Odborné  učiliště</t>
  </si>
  <si>
    <t>'00055468</t>
  </si>
  <si>
    <t>Střední zahradnická škola</t>
  </si>
  <si>
    <t>Masarykova 198</t>
  </si>
  <si>
    <t>'00053198</t>
  </si>
  <si>
    <t>Střední škola a základní škola Tišnov</t>
  </si>
  <si>
    <t>nám. Míru 22</t>
  </si>
  <si>
    <t>'70843155</t>
  </si>
  <si>
    <t>Pedagogicko-psychologická poradna</t>
  </si>
  <si>
    <t>95.129.96.185</t>
  </si>
  <si>
    <t>'70849510</t>
  </si>
  <si>
    <t>Komenského 684/4</t>
  </si>
  <si>
    <t>'70851221</t>
  </si>
  <si>
    <t>Bří. Mrštíků 79/1</t>
  </si>
  <si>
    <t>'65337913</t>
  </si>
  <si>
    <t>Náměstí 23/28</t>
  </si>
  <si>
    <t>'70853584</t>
  </si>
  <si>
    <t>Hlavní 178/30</t>
  </si>
  <si>
    <t>'60575514</t>
  </si>
  <si>
    <t>Duhovka - středisko volného času Břeclav</t>
  </si>
  <si>
    <t>Lidická 1060/4</t>
  </si>
  <si>
    <t>'60575905</t>
  </si>
  <si>
    <t>Svobody 241/6</t>
  </si>
  <si>
    <t>'70838771</t>
  </si>
  <si>
    <t>Herbenova 2969/4</t>
  </si>
  <si>
    <t>'70839034</t>
  </si>
  <si>
    <t>Šafaříkova 999/24</t>
  </si>
  <si>
    <t>89.190.46.192</t>
  </si>
  <si>
    <t>'70838763</t>
  </si>
  <si>
    <t>Školní 184/1</t>
  </si>
  <si>
    <t>90.178.66.9</t>
  </si>
  <si>
    <t>'63434610</t>
  </si>
  <si>
    <t>Nádražní 974/26</t>
  </si>
  <si>
    <t>'60680351</t>
  </si>
  <si>
    <t>Gymnázium a JŠ s právem st. j. zk.</t>
  </si>
  <si>
    <t>Sady 28. října 674/1</t>
  </si>
  <si>
    <t>'60680369</t>
  </si>
  <si>
    <t>Gymnázium T.G. Masaryka</t>
  </si>
  <si>
    <t>Dukelské nám. 31/7</t>
  </si>
  <si>
    <t>109.105.41.41</t>
  </si>
  <si>
    <t>'60680377</t>
  </si>
  <si>
    <t>Gymnázium a SOŠ</t>
  </si>
  <si>
    <t>Komenského 273/7</t>
  </si>
  <si>
    <t>195.128.222.202</t>
  </si>
  <si>
    <t>'60680342</t>
  </si>
  <si>
    <t>Střední škola Edvarda Beneše Břeclav</t>
  </si>
  <si>
    <t>nábř. Komenského 1126/1</t>
  </si>
  <si>
    <t>77.242.93.172</t>
  </si>
  <si>
    <t>'60680318</t>
  </si>
  <si>
    <t>Střední vinařská škola</t>
  </si>
  <si>
    <t>Sobotní 116</t>
  </si>
  <si>
    <t>80.90.140.69</t>
  </si>
  <si>
    <t>'16355474</t>
  </si>
  <si>
    <t>Střední škola polytechnická Hustopeče</t>
  </si>
  <si>
    <t>Masarykovo nám. 136/1</t>
  </si>
  <si>
    <t>212.96.174.185</t>
  </si>
  <si>
    <t>'70848858</t>
  </si>
  <si>
    <t>Pedag.-psych. poradna</t>
  </si>
  <si>
    <t>Bří. Mrštíků 2131/30</t>
  </si>
  <si>
    <t>'70838437</t>
  </si>
  <si>
    <t>Prostřední 417</t>
  </si>
  <si>
    <t>'70836931</t>
  </si>
  <si>
    <t>Horní Valy 3655/2</t>
  </si>
  <si>
    <t>31.192.86.81</t>
  </si>
  <si>
    <t>'70837601</t>
  </si>
  <si>
    <t>Preláta Horného 509</t>
  </si>
  <si>
    <t>'70841373</t>
  </si>
  <si>
    <t>č.p. 462</t>
  </si>
  <si>
    <t>'70839964</t>
  </si>
  <si>
    <t>náměstí Míru 1676</t>
  </si>
  <si>
    <t>'49939386</t>
  </si>
  <si>
    <t>nám. B. Martinů 2952/5</t>
  </si>
  <si>
    <t>'49939424</t>
  </si>
  <si>
    <t>Radějovská 848</t>
  </si>
  <si>
    <t>'49939416</t>
  </si>
  <si>
    <t>Hutník 1495</t>
  </si>
  <si>
    <t>'49939432</t>
  </si>
  <si>
    <t>Sokolská 896</t>
  </si>
  <si>
    <t>'70284831</t>
  </si>
  <si>
    <t>'00567043</t>
  </si>
  <si>
    <t>Školní 3208/51</t>
  </si>
  <si>
    <t>85.163.113.249</t>
  </si>
  <si>
    <t>'70284849</t>
  </si>
  <si>
    <t>MŠ, ZŠ, PrŠ a DD</t>
  </si>
  <si>
    <t>Za Humny 3304/46</t>
  </si>
  <si>
    <t>85.163.145.35</t>
  </si>
  <si>
    <t>'70840385</t>
  </si>
  <si>
    <t>Kollárova 1045</t>
  </si>
  <si>
    <t>185.108.123.60</t>
  </si>
  <si>
    <t>'71197788</t>
  </si>
  <si>
    <t>Sídlištní 3969/2</t>
  </si>
  <si>
    <t>'64480020</t>
  </si>
  <si>
    <t>Jarošova 2267/1</t>
  </si>
  <si>
    <t>'64480046</t>
  </si>
  <si>
    <t>Boženy Hrejsové 1255</t>
  </si>
  <si>
    <t>'00559130</t>
  </si>
  <si>
    <t>Gy, OA a JŠ s právem státní JZ</t>
  </si>
  <si>
    <t>Legionářů 813/1</t>
  </si>
  <si>
    <t>31.192.66.104</t>
  </si>
  <si>
    <t>'00559148</t>
  </si>
  <si>
    <t>Klvaňovo gymnázium a SZdrŠ</t>
  </si>
  <si>
    <t>třída Komenského 549/23</t>
  </si>
  <si>
    <t>85.163.113.182</t>
  </si>
  <si>
    <t>'61742902</t>
  </si>
  <si>
    <t>Purkyňovo gymnázium</t>
  </si>
  <si>
    <t>Masarykova 379</t>
  </si>
  <si>
    <t>188.119.99.210</t>
  </si>
  <si>
    <t>'00566438</t>
  </si>
  <si>
    <t>Obchodní akademie a SŠP</t>
  </si>
  <si>
    <t>Kollárova 1669</t>
  </si>
  <si>
    <t>80.251.251.28</t>
  </si>
  <si>
    <t>'00559539</t>
  </si>
  <si>
    <t>SŠ průmyslová a umělecká</t>
  </si>
  <si>
    <t>Brandlova 2222/32</t>
  </si>
  <si>
    <t>'00838225</t>
  </si>
  <si>
    <t>Integrovaná střední škola</t>
  </si>
  <si>
    <t>Lipová alej 3756/21</t>
  </si>
  <si>
    <t>31.192.69.147</t>
  </si>
  <si>
    <t>'00837385</t>
  </si>
  <si>
    <t>Střední škola Strážnice</t>
  </si>
  <si>
    <t>J. Skácela 890</t>
  </si>
  <si>
    <t>'00053155</t>
  </si>
  <si>
    <t>SŠ gastronomie, hotelnictví a lesnictví</t>
  </si>
  <si>
    <t>náměstí Svobody 318</t>
  </si>
  <si>
    <t>80.251.243.33</t>
  </si>
  <si>
    <t>'00053163</t>
  </si>
  <si>
    <t>Střední škola polytechnická Kyjov</t>
  </si>
  <si>
    <t>Havlíčkova 1223/17</t>
  </si>
  <si>
    <t>109.105.42.42</t>
  </si>
  <si>
    <t>'49939378</t>
  </si>
  <si>
    <t>P. Jilemnického 2854/2</t>
  </si>
  <si>
    <t>31.192.73.193</t>
  </si>
  <si>
    <t>'70285829</t>
  </si>
  <si>
    <t>Nádražní 124/4</t>
  </si>
  <si>
    <t>46.33.102.94</t>
  </si>
  <si>
    <t>'70285837</t>
  </si>
  <si>
    <t>Maják - středisko volného času</t>
  </si>
  <si>
    <t>Brněnská 139/7</t>
  </si>
  <si>
    <t>94.199.195.24</t>
  </si>
  <si>
    <t>'70843082</t>
  </si>
  <si>
    <t>MŠ, ZŠ a SŠ</t>
  </si>
  <si>
    <t>Sídliště Osvobození 681/55</t>
  </si>
  <si>
    <t>94.199.197.74</t>
  </si>
  <si>
    <t>'71197770</t>
  </si>
  <si>
    <t>Malinovského 280</t>
  </si>
  <si>
    <t>'00559261</t>
  </si>
  <si>
    <t>Gymnázium a obchodní akademie</t>
  </si>
  <si>
    <t>Součkova 500</t>
  </si>
  <si>
    <t>'00559270</t>
  </si>
  <si>
    <t>Gy a SOŠ zdravotnická a ekonomická</t>
  </si>
  <si>
    <t>Komenského 16/5</t>
  </si>
  <si>
    <t>'49408381</t>
  </si>
  <si>
    <t>Tyršova 479</t>
  </si>
  <si>
    <t>185.219.165.117</t>
  </si>
  <si>
    <t>'13692933</t>
  </si>
  <si>
    <t>SŠ polytechnická Vyškov</t>
  </si>
  <si>
    <t>Sochorova 552/15</t>
  </si>
  <si>
    <t>46.33.102.55</t>
  </si>
  <si>
    <t>'70843180</t>
  </si>
  <si>
    <t>Oblastní pedag.-psych. poradna</t>
  </si>
  <si>
    <t>Jungmannova 76/2</t>
  </si>
  <si>
    <t>'70841721</t>
  </si>
  <si>
    <t>Anenská 210</t>
  </si>
  <si>
    <t>'70841829</t>
  </si>
  <si>
    <t>Komenského 177/1</t>
  </si>
  <si>
    <t>'70841675</t>
  </si>
  <si>
    <t>Školní 139</t>
  </si>
  <si>
    <t>'70285756</t>
  </si>
  <si>
    <t>Rooseveltova 999/21</t>
  </si>
  <si>
    <t>213.211.53.226</t>
  </si>
  <si>
    <t>'70285314</t>
  </si>
  <si>
    <t>Sokolská 1277/8</t>
  </si>
  <si>
    <t>'70285306</t>
  </si>
  <si>
    <t>Kostelní 197/16</t>
  </si>
  <si>
    <t>'67011748</t>
  </si>
  <si>
    <t>MŠ, ZŠ a praktická škola</t>
  </si>
  <si>
    <t>Horní Česká 247/15</t>
  </si>
  <si>
    <t>195.88.143.59</t>
  </si>
  <si>
    <t>'49439723</t>
  </si>
  <si>
    <t>Hakenova 716/18</t>
  </si>
  <si>
    <t>195.88.143.67</t>
  </si>
  <si>
    <t>'49438875</t>
  </si>
  <si>
    <t>Smetanova 168</t>
  </si>
  <si>
    <t>212.4.151.85</t>
  </si>
  <si>
    <t>'49438867</t>
  </si>
  <si>
    <t>Gymnázium Dr. Karla Polesného</t>
  </si>
  <si>
    <t>náměstí Komenského 945/4</t>
  </si>
  <si>
    <t>193.165.147.194</t>
  </si>
  <si>
    <t>'49438816</t>
  </si>
  <si>
    <t>Gy, SPgŠ, OA a JŠ s právem státní JZ</t>
  </si>
  <si>
    <t>Pontassievská 350/3</t>
  </si>
  <si>
    <t>213.211.53.238</t>
  </si>
  <si>
    <t>'00638081</t>
  </si>
  <si>
    <t>Jana Palacha 956/8</t>
  </si>
  <si>
    <t>109.81.188.191</t>
  </si>
  <si>
    <t>'00055166</t>
  </si>
  <si>
    <t>Střední škola dopravy, obchodu a služeb</t>
  </si>
  <si>
    <t>nám. Klášterní 127</t>
  </si>
  <si>
    <t>213.211.56.219</t>
  </si>
  <si>
    <t>'00530506</t>
  </si>
  <si>
    <t>Střední škola technická Znojmo</t>
  </si>
  <si>
    <t>Uhelná 3264/6</t>
  </si>
  <si>
    <t>109.105.60.98</t>
  </si>
  <si>
    <t>'00055301</t>
  </si>
  <si>
    <t>SOŠ a SOU</t>
  </si>
  <si>
    <t>Dvořákova 1594/19</t>
  </si>
  <si>
    <t>'70841683</t>
  </si>
  <si>
    <t>Jana Palacha 955/6</t>
  </si>
  <si>
    <t>ped.</t>
  </si>
  <si>
    <t>Rozvaha o zam.</t>
  </si>
  <si>
    <t>neped.</t>
  </si>
  <si>
    <t>celkem</t>
  </si>
  <si>
    <t>Rozpis rozpočtu</t>
  </si>
  <si>
    <t>platy
ped.</t>
  </si>
  <si>
    <t>platy
neped.</t>
  </si>
  <si>
    <t>oon
ped.</t>
  </si>
  <si>
    <t>oon
neped.</t>
  </si>
  <si>
    <t>Rozpis rozp. + PO
do FR</t>
  </si>
  <si>
    <t>Hodnoty doplněny na základě:</t>
  </si>
  <si>
    <t>buňka E1</t>
  </si>
  <si>
    <r>
      <t xml:space="preserve">doplňte číslo organizace (4místné číslo, kterým jste označeni
v rámci komunikace s KrÚ), </t>
    </r>
    <r>
      <rPr>
        <sz val="11"/>
        <rFont val="Calibri"/>
        <family val="2"/>
        <charset val="238"/>
        <scheme val="minor"/>
      </rPr>
      <t>po doplnění č. org. se Vám tabulka
v rámci možností vyplní</t>
    </r>
  </si>
  <si>
    <t>doplňte údaje (pouze do červeně ohraničených buněk):</t>
  </si>
  <si>
    <t>FINANČNÍ ROZVAHA 2025</t>
  </si>
  <si>
    <t>skutečnost 2024</t>
  </si>
  <si>
    <t>Nárůst tarif. platů ped. v r. 2024</t>
  </si>
  <si>
    <t>Nárůst tarif. platů ost. v r. 2024</t>
  </si>
  <si>
    <t>Očekávaný rok 2025
(rozvaha 1. 1.)</t>
  </si>
  <si>
    <t>Ukazatele 2025 stanovené krajským úřadem (včetně PO)</t>
  </si>
  <si>
    <t>Změna nenár. složky proti r. 2024</t>
  </si>
  <si>
    <t>tj. % oproti roku 2024</t>
  </si>
  <si>
    <t>% nenár. FIN.2024 *)</t>
  </si>
  <si>
    <t>Rozvaha k 01.01.2025</t>
  </si>
  <si>
    <t>Ukazatele 2025</t>
  </si>
  <si>
    <t>Skutečnost 2024 (P 1-04)</t>
  </si>
  <si>
    <t>*) vyplní se % nenárok. sl. platu z ř. 10
(pokud škola nezpracovávala za r. 2024 fin. rozvahu, údaj nevyplní)</t>
  </si>
  <si>
    <t>2024/25</t>
  </si>
  <si>
    <t>Skutečnost
2024 (P 1-04)
ESF, účelové dotace SR</t>
  </si>
  <si>
    <r>
      <t xml:space="preserve">skut. 2024 (P 1-04), ř. 0350, ř. 0355
ř. 0352, ř. 0356 - dle skut. čerpání v jednotl. sl. platu, </t>
    </r>
    <r>
      <rPr>
        <sz val="10"/>
        <color rgb="FFFF0000"/>
        <rFont val="Calibri"/>
        <family val="2"/>
        <charset val="238"/>
        <scheme val="minor"/>
      </rPr>
      <t>fin. prostředky jsou předvyplněny ve sl. "odměny", pokud bylo čerpáno jinak - můžete přepsat dle skut. čerpání do jiných složek platu</t>
    </r>
  </si>
  <si>
    <t>vzorce (na základě Tab. B) - průměrný plat v r. 2024</t>
  </si>
  <si>
    <t>vzorce - průměrný plat r. 2025 (se zohledněním nárůstu platů) rozpočítaný pro stav zaměstnanců r. 2025</t>
  </si>
  <si>
    <t>předvyplněno - Ukazatele stanovené KrÚ pro r. 2025 (včetně financovaných podpůrných opatření)</t>
  </si>
  <si>
    <t>vzorce - průměrný očekávaný plat r. 2025 - na základě ukazatelů r. 2025</t>
  </si>
  <si>
    <t>objem OON za rok 2024 vyplacených z ÚZ 33353</t>
  </si>
  <si>
    <t>údaje z tabulky "Rozvaha o zaměstnancích, stav leden 2025"</t>
  </si>
  <si>
    <t>předvyplněno - stanovené "Ukazatele 2025", obdželi jste v "Rozpisu rozpočtu na rok 2025 (Příloha č. xx Rozpisu rozpočtu přímých výdajů na vzdělávání), včetně financovaných podpůrných opatření</t>
  </si>
  <si>
    <t>Doplňte i údaje o počtu dětí, žáků, strávníků… ve školním roce 2023/2024 a 2024/2025.</t>
  </si>
  <si>
    <t>Tabulka B - Skutečnost r. 2024 (doplnění údajů výkazu P 1-04)</t>
  </si>
  <si>
    <t>předvyplněno - údaje z výkazu P 1-04 za I. - IV. čtvrtletí roku 2024, za organizaci celkem, oddíl III (Zaměstnanci a mzdové prostředky), výdaje na platy celkem (včetně ESF) - ř. 0302, ř. 0303, ř. 0319, ř. 0320, složky platu: ř. 0304 …, ř. 0321 ...</t>
  </si>
  <si>
    <r>
      <t xml:space="preserve">předvyplněno - údaje z výkazu P 1-04 za I. - IV. čtvrtletí roku 2024, za organizaci celkem, oddíl III (Zaměstnanci a mzdové prostředky) - ř.0350, ř. 0355, ř.0352, ř. 0356; </t>
    </r>
    <r>
      <rPr>
        <sz val="11"/>
        <color rgb="FFFF0000"/>
        <rFont val="Calibri"/>
        <family val="2"/>
        <charset val="238"/>
        <scheme val="minor"/>
      </rPr>
      <t xml:space="preserve">členění platu - můžete upravit dle skutečného čerpání </t>
    </r>
  </si>
  <si>
    <t>náhrady
platu
(dpn)</t>
  </si>
  <si>
    <t>skutečnost 2024 (P 1-04)
ř. 0302, ř. 0384, ř. 0319, ř. 0386
a rozpis na jednotl. sl. platu</t>
  </si>
  <si>
    <t>R136</t>
  </si>
  <si>
    <t>R137</t>
  </si>
  <si>
    <t>R382</t>
  </si>
  <si>
    <t>R383</t>
  </si>
  <si>
    <t>R384</t>
  </si>
  <si>
    <t>R385</t>
  </si>
  <si>
    <t>R386</t>
  </si>
  <si>
    <t>R387</t>
  </si>
  <si>
    <t>R530</t>
  </si>
  <si>
    <t>R531</t>
  </si>
  <si>
    <t>195.113.83.81</t>
  </si>
  <si>
    <t>UIV13</t>
  </si>
  <si>
    <t>85.163.151.193</t>
  </si>
  <si>
    <t>212.96.176.108</t>
  </si>
  <si>
    <t>95.80.237.2</t>
  </si>
  <si>
    <t>85.93.123.203</t>
  </si>
  <si>
    <t>185.162.25.170</t>
  </si>
  <si>
    <t>176.74.142.36</t>
  </si>
  <si>
    <t>91.224.49.60</t>
  </si>
  <si>
    <t>95.82.170.23</t>
  </si>
  <si>
    <t>213.175.50.131</t>
  </si>
  <si>
    <t>85.193.1.36</t>
  </si>
  <si>
    <t>46.33.105.99</t>
  </si>
  <si>
    <t>109.81.119.200</t>
  </si>
  <si>
    <t>31.192.65.41</t>
  </si>
  <si>
    <t>188.75.172.42</t>
  </si>
  <si>
    <t>78.44.38.122</t>
  </si>
  <si>
    <t>85.93.99.234</t>
  </si>
  <si>
    <t>46.39.170.16</t>
  </si>
  <si>
    <t>188.119.98.154</t>
  </si>
  <si>
    <t>84.21.119.164</t>
  </si>
  <si>
    <t>84.19.87.161</t>
  </si>
  <si>
    <t>185.5.69.151</t>
  </si>
  <si>
    <t>178.255.168.107</t>
  </si>
  <si>
    <t>89.190.51.90</t>
  </si>
  <si>
    <t>46.174.39.168</t>
  </si>
  <si>
    <t>109.81.93.33</t>
  </si>
  <si>
    <t>176.74.138.146</t>
  </si>
  <si>
    <t>85.193.3.73</t>
  </si>
  <si>
    <t>31.30.172.237</t>
  </si>
  <si>
    <t>78.80.69.82</t>
  </si>
  <si>
    <t>84.21.117.196</t>
  </si>
  <si>
    <t>81.161.78.76</t>
  </si>
  <si>
    <t>46.39.172.135</t>
  </si>
  <si>
    <t>Středisko volného času Blansko</t>
  </si>
  <si>
    <t>178.255.168.130</t>
  </si>
  <si>
    <t>Horizont - středisko volného času</t>
  </si>
  <si>
    <t>Helceletka - středisko volného času</t>
  </si>
  <si>
    <t>78.44.6.174</t>
  </si>
  <si>
    <t>91.224.49.45</t>
  </si>
  <si>
    <t>78.45.65.45</t>
  </si>
  <si>
    <t>77.48.47.18</t>
  </si>
  <si>
    <t>213.211.53.118</t>
  </si>
  <si>
    <t>86.49.253.236</t>
  </si>
  <si>
    <t>109.105.60.9</t>
  </si>
  <si>
    <t>178.213.41.134</t>
  </si>
  <si>
    <t>46.33.105.146</t>
  </si>
  <si>
    <t>31.30.173.212</t>
  </si>
  <si>
    <t>109.81.89.155</t>
  </si>
  <si>
    <t>89.103.130.167</t>
  </si>
  <si>
    <t>85.193.35.145</t>
  </si>
  <si>
    <t>94.112.83.158</t>
  </si>
  <si>
    <t>78.44.5.126</t>
  </si>
  <si>
    <t>81.19.2.180</t>
  </si>
  <si>
    <t>84.242.96.30</t>
  </si>
  <si>
    <t>213.175.40.243</t>
  </si>
  <si>
    <t>95.82.190.248</t>
  </si>
  <si>
    <t>81.19.0.171</t>
  </si>
  <si>
    <t>185.62.110.70</t>
  </si>
  <si>
    <t>89.176.174.102</t>
  </si>
  <si>
    <t>185.162.26.158</t>
  </si>
  <si>
    <t>93.92.55.2</t>
  </si>
  <si>
    <t>SS Slavkov – Austerlitz</t>
  </si>
  <si>
    <t>109.81.81.179</t>
  </si>
  <si>
    <t>109.81.115.163</t>
  </si>
  <si>
    <t>109.105.48.47</t>
  </si>
  <si>
    <t>185.8.188.12</t>
  </si>
  <si>
    <t>188.95.60.86</t>
  </si>
  <si>
    <t>85.132.136.18</t>
  </si>
  <si>
    <t>5.104.19.108</t>
  </si>
  <si>
    <t>78.44.174.170</t>
  </si>
  <si>
    <t>86.49.238.32</t>
  </si>
  <si>
    <t>78.45.138.226</t>
  </si>
  <si>
    <t>212.96.173.9</t>
  </si>
  <si>
    <t>95.82.185.194</t>
  </si>
  <si>
    <t>109.81.86.252</t>
  </si>
  <si>
    <t>85.193.3.29</t>
  </si>
  <si>
    <t>94.113.106.240</t>
  </si>
  <si>
    <t>81.0.244.28</t>
  </si>
  <si>
    <t>94.125.216.42</t>
  </si>
  <si>
    <t>193.179.119.222</t>
  </si>
  <si>
    <t>78.102.11.71</t>
  </si>
  <si>
    <t>213.235.142.2</t>
  </si>
  <si>
    <t>80.188.186.202</t>
  </si>
  <si>
    <t>85.163.71.18</t>
  </si>
  <si>
    <t>31.30.172.224</t>
  </si>
  <si>
    <t>109.81.118.189</t>
  </si>
  <si>
    <t>91.219.240.164</t>
  </si>
  <si>
    <t>188.75.179.66</t>
  </si>
  <si>
    <t>188.134.164.89</t>
  </si>
  <si>
    <t>82.117.153.244</t>
  </si>
  <si>
    <t>78.44.202.206</t>
  </si>
  <si>
    <t>37.188.132.62</t>
  </si>
  <si>
    <t>83.240.6.35</t>
  </si>
  <si>
    <t>91.139.46.194</t>
  </si>
  <si>
    <t>78.44.189.242</t>
  </si>
  <si>
    <t>37.188.170.245</t>
  </si>
  <si>
    <t>78.44.202.138</t>
  </si>
  <si>
    <t>SPŠ chemická a gymnázium Brno, Vranovská</t>
  </si>
  <si>
    <t>192.145.106.27</t>
  </si>
  <si>
    <t>85.93.115.82</t>
  </si>
  <si>
    <t>109.81.113.95</t>
  </si>
  <si>
    <t>31.30.175.159</t>
  </si>
  <si>
    <t>109.81.177.33</t>
  </si>
  <si>
    <t>46.173.207.113</t>
  </si>
  <si>
    <t>109.81.115.49</t>
  </si>
  <si>
    <t>217.66.186.31</t>
  </si>
  <si>
    <t>185.149.130.240</t>
  </si>
  <si>
    <t>86.49.242.180</t>
  </si>
  <si>
    <t>83.240.114.14</t>
  </si>
  <si>
    <t>212.4.158.217</t>
  </si>
  <si>
    <t>95.168.197.197</t>
  </si>
  <si>
    <t>31.30.174.179</t>
  </si>
  <si>
    <t>83.208.5.181</t>
  </si>
  <si>
    <t>46.135.35.162</t>
  </si>
  <si>
    <t>46.135.40.118</t>
  </si>
  <si>
    <t>109.105.42.219</t>
  </si>
  <si>
    <t>176.74.157.173</t>
  </si>
  <si>
    <t>109.183.70.126</t>
  </si>
  <si>
    <t>85.71.55.165</t>
  </si>
  <si>
    <t>46.173.200.6</t>
  </si>
  <si>
    <t>109.81.117.121</t>
  </si>
  <si>
    <t>109.81.116.36</t>
  </si>
  <si>
    <t>85.193.3.7</t>
  </si>
  <si>
    <t>85.193.3.216</t>
  </si>
  <si>
    <t>85.163.168.179</t>
  </si>
  <si>
    <t>ZUŠ a SVČ Moravský Krumlov</t>
  </si>
  <si>
    <t>85.193.3.232</t>
  </si>
  <si>
    <t>46.149.119.46</t>
  </si>
  <si>
    <t>109.81.87.139</t>
  </si>
  <si>
    <t>109.183.111.1</t>
  </si>
  <si>
    <t>46.23.142.16</t>
  </si>
  <si>
    <t>37.188.133.98</t>
  </si>
  <si>
    <t>176.74.150.29</t>
  </si>
  <si>
    <t>109.105.45.35</t>
  </si>
  <si>
    <t>212.96.178.141</t>
  </si>
  <si>
    <t>194.228.17.2</t>
  </si>
  <si>
    <t>85.163.145.142</t>
  </si>
  <si>
    <t>46.173.197.172</t>
  </si>
  <si>
    <t>46.135.107.190</t>
  </si>
  <si>
    <t>46.173.204.126</t>
  </si>
  <si>
    <t>85.71.18.99</t>
  </si>
  <si>
    <t>109.81.83.118</t>
  </si>
  <si>
    <t>46.13.56.160</t>
  </si>
  <si>
    <t>185.16.81.157</t>
  </si>
  <si>
    <t>176.74.138.129</t>
  </si>
  <si>
    <t>212.20.115.22</t>
  </si>
  <si>
    <t>188.134.190.98</t>
  </si>
  <si>
    <t>46.33.100.174</t>
  </si>
  <si>
    <t>78.80.98.252</t>
  </si>
  <si>
    <t>94.199.195.31</t>
  </si>
  <si>
    <t>46.33.96.34</t>
  </si>
  <si>
    <t>86.49.251.81</t>
  </si>
  <si>
    <t>95.82.169.245</t>
  </si>
  <si>
    <t>46.33.96.12</t>
  </si>
  <si>
    <t>193.165.97.218</t>
  </si>
  <si>
    <t>193.165.153.102</t>
  </si>
  <si>
    <t>31.30.173.42</t>
  </si>
  <si>
    <t>88.146.217.6</t>
  </si>
  <si>
    <t>176.74.138.163</t>
  </si>
  <si>
    <t>90.180.227.201</t>
  </si>
  <si>
    <t>85.193.0.123</t>
  </si>
  <si>
    <t>185.246.148.68</t>
  </si>
  <si>
    <t>109.81.114.233</t>
  </si>
  <si>
    <t>46.135.69.115</t>
  </si>
  <si>
    <t>46.33.101.72</t>
  </si>
  <si>
    <t>82.100.0.78</t>
  </si>
  <si>
    <t>185.195.84.4</t>
  </si>
  <si>
    <t>31.30.175.100</t>
  </si>
  <si>
    <t>85.193.34.80</t>
  </si>
  <si>
    <t>85.132.138.233</t>
  </si>
  <si>
    <t>109.81.114.174</t>
  </si>
  <si>
    <t>193.165.0.226</t>
  </si>
  <si>
    <t>94.112.112.114</t>
  </si>
  <si>
    <t>109.81.113.238</t>
  </si>
  <si>
    <t>85.71.5.19</t>
  </si>
  <si>
    <t>89.190.42.71</t>
  </si>
  <si>
    <t>31.30.172.38</t>
  </si>
  <si>
    <t>85.163.152.246</t>
  </si>
  <si>
    <t>80.188.54.242</t>
  </si>
  <si>
    <t>185.246.148.246</t>
  </si>
  <si>
    <t>185.246.148.40</t>
  </si>
  <si>
    <t>85.193.0.2</t>
  </si>
  <si>
    <t>109.81.86.239</t>
  </si>
  <si>
    <t>78.80.70.191</t>
  </si>
  <si>
    <t>46.33.103.11</t>
  </si>
  <si>
    <t>188.75.190.60</t>
  </si>
  <si>
    <t>109.81.117.243</t>
  </si>
  <si>
    <t>85.132.136.42</t>
  </si>
  <si>
    <t>31.30.174.24</t>
  </si>
  <si>
    <t>109.81.118.47</t>
  </si>
  <si>
    <t>89.29.46.20</t>
  </si>
  <si>
    <t>185.219.164.55</t>
  </si>
  <si>
    <t>77.92.215.248</t>
  </si>
  <si>
    <t>109.164.120.22</t>
  </si>
  <si>
    <t>109.81.113.61</t>
  </si>
  <si>
    <t>109.81.114.19</t>
  </si>
  <si>
    <t>78.80.81.86</t>
  </si>
  <si>
    <t>85.193.2.95</t>
  </si>
  <si>
    <t>78.80.24.17</t>
  </si>
  <si>
    <t>217.66.187.22</t>
  </si>
  <si>
    <t>188.119.99.99</t>
  </si>
  <si>
    <t>62.141.25.179</t>
  </si>
  <si>
    <t>31.30.172.219</t>
  </si>
  <si>
    <t>185.8.190.126</t>
  </si>
  <si>
    <t>46.13.21.202</t>
  </si>
  <si>
    <t>85.163.71.27</t>
  </si>
  <si>
    <t>109.81.117.254</t>
  </si>
  <si>
    <t>46.23.137.20</t>
  </si>
  <si>
    <t>94.241.95.78</t>
  </si>
  <si>
    <t>77.240.190.67</t>
  </si>
  <si>
    <t>109.81.176.139</t>
  </si>
  <si>
    <t>46.33.96.91</t>
  </si>
  <si>
    <t>109.105.43.23</t>
  </si>
  <si>
    <t>46.173.198.134</t>
  </si>
  <si>
    <t>Školní 66/11</t>
  </si>
  <si>
    <t>85.193.0.117</t>
  </si>
  <si>
    <t>91.139.46.221</t>
  </si>
  <si>
    <t>88.146.219.240</t>
  </si>
  <si>
    <t>212.4.136.217</t>
  </si>
  <si>
    <t>31.30.174.204</t>
  </si>
  <si>
    <t>188.244.49.92</t>
  </si>
  <si>
    <t>109.81.115.134</t>
  </si>
  <si>
    <t>95.82.166.221</t>
  </si>
  <si>
    <t>Mateřská škola Potůček</t>
  </si>
  <si>
    <t>188.75.178.50</t>
  </si>
  <si>
    <t>185.246.148.6</t>
  </si>
  <si>
    <t>90.181.198.130</t>
  </si>
  <si>
    <t>213.235.142.96</t>
  </si>
  <si>
    <t>213.168.178.248</t>
  </si>
  <si>
    <t>185.108.123.79</t>
  </si>
  <si>
    <t>78.80.62.35</t>
  </si>
  <si>
    <t>185.8.188.126</t>
  </si>
  <si>
    <t>78.80.81.16</t>
  </si>
  <si>
    <t>85.163.71.38</t>
  </si>
  <si>
    <t>R306+R307</t>
  </si>
  <si>
    <r>
      <rPr>
        <sz val="10"/>
        <rFont val="Calibri"/>
        <family val="2"/>
        <charset val="238"/>
        <scheme val="minor"/>
      </rPr>
      <t>skutečné čerpání dle jednotlivých ÚZ, v členění pedagogičtí/ostatní zaměstnanci, v tis. Kč
do výpočtu FR se zahrnuje jen ÚZ 33353</t>
    </r>
    <r>
      <rPr>
        <sz val="12"/>
        <rFont val="Calibri"/>
        <family val="2"/>
        <charset val="238"/>
        <scheme val="minor"/>
      </rPr>
      <t xml:space="preserve">
</t>
    </r>
    <r>
      <rPr>
        <sz val="12"/>
        <color rgb="FFFF0000"/>
        <rFont val="Calibri"/>
        <family val="2"/>
        <charset val="238"/>
        <scheme val="minor"/>
      </rPr>
      <t>zvýšenou pozornost věnujte hodnotám doplňovaným do sl. "náhrady platu (dpn)"</t>
    </r>
    <r>
      <rPr>
        <sz val="12"/>
        <rFont val="Calibri"/>
        <family val="2"/>
        <charset val="238"/>
        <scheme val="minor"/>
      </rPr>
      <t xml:space="preserve">
</t>
    </r>
  </si>
  <si>
    <t>Základní umělecká škola Adamov, příspěvková organizace; Ronovská 281/12, 679 04 Adamov</t>
  </si>
  <si>
    <t>Základní umělecká škola Blansko, příspěvková organizace; Zámek 3/3, 678 01 Blansko</t>
  </si>
  <si>
    <t>Základní umělecká škola Boskovice, příspěvková organizace; náměstí 9. května 951/8, 680 01 Boskovice</t>
  </si>
  <si>
    <t>Základní umělecká škola F. B. Ševčíka Jedovnice, příspěvková organizace; Na Větřáku 463, 679 06 Jedovnice</t>
  </si>
  <si>
    <t>Základní umělecká škola Letovice, příspěvková organizace; Masarykovo nám. 203/29, 679 11 Letovice</t>
  </si>
  <si>
    <t>Základní umělecká škola Velké Opatovice, příspěvková organizace; Pod Strážnicí 499, 679 63 Velké Opatovice</t>
  </si>
  <si>
    <t>Středisko volného času Blansko, příspěvková organizace; Údolní 1200/2, 678 01 Blansko</t>
  </si>
  <si>
    <t>Spektrum – středisko volného času, příspěvková organizace; 17. listopadu 153/1, 680 01 Boskovice</t>
  </si>
  <si>
    <t>Základní škola Blansko, Nad Čertovkou, příspěvková organizace; Nad Čertovkou 2304/17, 678 01 Blansko</t>
  </si>
  <si>
    <t>Základní škola speciální Blansko, příspěvková organizace; Žižkova 1919/27, 678 01 Blansko</t>
  </si>
  <si>
    <t>Mateřská škola a základní škola při Dětské léčebně Křetín 12, příspěvková organizace, Křetín č .p. 12, 679 62 Křetín</t>
  </si>
  <si>
    <t>Mateřská škola, základní škola a praktická škola Boskovice, příspěvková organizace; Štefánikova 1142/2, 680 01 Boskovice</t>
  </si>
  <si>
    <t>Základní škola při Dětské léčebně Ostrov u Macochy, příspěvková organizace; Ostrov u Macochy č. p. 490, 679 14 Ostrov u Macochy</t>
  </si>
  <si>
    <t>Dětský domov Hodonín u Kunštátu, příspěvková organizace; Hodonín u Kunštátu č. p. 48, 679 71 Lysice</t>
  </si>
  <si>
    <t>Dětský domov Boskovice, příspěvková organizace; Štefánikova 2344/2b, 680 01 Boskovice</t>
  </si>
  <si>
    <t>Gymnázium Blansko, příspěvková organizace; Seifertova 33/13, 678 01 Blansko</t>
  </si>
  <si>
    <t>Gymnázium Boskovice, příspěvková organizace; Palackého náměstí 222/1, 680 11 Boskovice</t>
  </si>
  <si>
    <t>Obchodní akademie a střední zdravotnická škola Blansko, příspěvková organizace; Nad Čertovkou 2272/18, 678 01 Blansko</t>
  </si>
  <si>
    <t>Vyšší odborná škola a střední škola Boskovice, příspěvková organizace; Hybešova 982/53, 680 01 Boskovice</t>
  </si>
  <si>
    <t>Střední průmyslová škola Jedovnice, příspěvková organizace; Na Větřáku 463, 679 06 Jedovnice</t>
  </si>
  <si>
    <t>Střední pedagogická škola Boskovice, příspěvková organizace; Komenského 343/5, 680 11 Boskovice</t>
  </si>
  <si>
    <t>Střední škola technická a gastronomická Blansko, příspěvková organizace; Bezručova 1601/33, 678 01 Blansko</t>
  </si>
  <si>
    <t>Masarykova střední škola Letovice, příspěvková organizace; Tyršova 500/6, 679 61 Letovice</t>
  </si>
  <si>
    <t>Střední škola André Citroëna Boskovice, příspěvková organizace; náměstí 9. května 2153/2a, 680 01 Boskovice</t>
  </si>
  <si>
    <t>Základní umělecká škola Brno, Smetanova 8, příspěvková organizace; Smetanova 346/8, 602 00 Brno</t>
  </si>
  <si>
    <t>Základní umělecká škola F. Jílka Brno, příspěvková organizace; Vídeňská 264/52, 639 00 Brno</t>
  </si>
  <si>
    <t>Základní umělecká škola Brno, Charbulova, příspěvková organizace; Charbulova 108/84, 618 00 Brno</t>
  </si>
  <si>
    <t>Základní umělecká škola PhDr. Zbyňka Mrkose, Brno, Došlíkova 48, příspěvková organizace; Došlíkova 4185/48, 636 00 Brno</t>
  </si>
  <si>
    <t>Základní umělecká škola Brno, Veveří, příspěvková organizace; Veveří 944/133, 616 00 Brno</t>
  </si>
  <si>
    <t>Základní umělecká škola Vítězslavy Kaprálové Brno, příspěvková organizace; Palackého třída 822/70, 612 00 Brno</t>
  </si>
  <si>
    <t>Základní umělecká škola Brno, Slunná, příspěvková organizace; Slunná 193/11, 617 00 Brno</t>
  </si>
  <si>
    <t>Základní umělecká škola Antonína Doležala, Brno, Trnkova 81, příspěvková organizace; Trnkova 1784/81, 628 00 Brno</t>
  </si>
  <si>
    <t>Základní umělecká škola Jaroslava Kvapila Brno, příspěvková organizace; třída Kpt. Jaroše 1939/24, 602 00 Brno</t>
  </si>
  <si>
    <t>Základní umělecká škola Brno, Vranovská, příspěvková organizace; Vranovská 842/41, 614 00 Brno</t>
  </si>
  <si>
    <t>Základní umělecká škola varhanická Brno, příspěvková organizace; Smetanova 756/14, 602 00 Brno</t>
  </si>
  <si>
    <t>Lužánky – středisko volného času Brno, příspěvková organizace; Lidická 1880/50, 602 00 Brno</t>
  </si>
  <si>
    <t>Helceletka – středisko volného času Brno, příspěvková organizace; Helceletova 234/4, 602 00 Brno</t>
  </si>
  <si>
    <t>Lipka – školské zařízení pro environmentální vzdělávání Brno, příspěvková organizace; Lipová 233/20, 602 00 Brno</t>
  </si>
  <si>
    <t>Mateřská škola speciální, základní škola speciální a praktická škola Elpis Brno, příspěvková organizace; Koperníkova 803/2, 61500 Brno</t>
  </si>
  <si>
    <t>Mateřská škola a základní škola při Fakultní nemocnici Brno, příspěvková organizace; Černopolní 212/9, 61300 Brno</t>
  </si>
  <si>
    <t>Mateřská škola, základní škola a střední škola Gellnerka Brno, příspěvková organizace; Gellnerova 66/1, 63700 Brno</t>
  </si>
  <si>
    <t>Mateřská škola speciální, základní škola speciální a praktická škola Ibsenka Brno, příspěvková organizace; Ibsenova 114/1, 63800 Brno</t>
  </si>
  <si>
    <t>Mateřská škola a základní škola Brno, Kociánka, příspěvková organizace; Kociánka 2801/6, 61200 Brno</t>
  </si>
  <si>
    <t>Základní škola Brno, Palackého třída, příspěvková organizace; Palackého třída 343/68, 61200 Brno</t>
  </si>
  <si>
    <t>Základní škola Brno, Sekaninova, příspěvková organizace; Sekaninova 895/1, 61400 Brno</t>
  </si>
  <si>
    <t>Mateřská škola, základní škola a praktická škola Brno, Štolcova, příspěvková organizace; Štolcova 301/16, 61800 Brno</t>
  </si>
  <si>
    <t>Základní škola a praktická škola Brno, Vídeňská, příspěvková organizace; Vídeňská 244/26, 63900 Brno</t>
  </si>
  <si>
    <t>Dětský domov Dagmar Brno, příspěvková organizace; Zeleného 825/51, 61600 Brno</t>
  </si>
  <si>
    <t>Dětský domov Brno, Jílová, příspěvková organizace; Jílová 119/13, 63900 Brno</t>
  </si>
  <si>
    <t>Gymnázium Brno-Řečkovice, příspěvková organizace; Terezy Novákové 936/2, 62100 Brno</t>
  </si>
  <si>
    <t>Sportovní gymnázium Ludvíka Daňka, Brno, Botanická 70, příspěvková organizace; Botanická 63/70, 60200 Brno</t>
  </si>
  <si>
    <t>Gymnázium Brno, Elgartova, příspěvková organizace; Elgartova 689/3, 61400 Brno</t>
  </si>
  <si>
    <t>Gymnázium Brno, Křenová, příspěvková organizace; Křenová 304/36, 60200 Brno</t>
  </si>
  <si>
    <t>Gymnázium Matyáše Lercha, Brno, Žižkova 55, příspěvková organizace; Žižkova 980/55, 61600 Brno</t>
  </si>
  <si>
    <t>Gymnázium Brno, Slovanské náměstí, příspěvková organizace; Slovanské náměstí 1804/7, 61200 Brno</t>
  </si>
  <si>
    <t>Gymnázium Brno, třída Kapitána Jaroše, příspěvková organizace; třída Kpt. Jaroše 1829/14, 65870 Brno</t>
  </si>
  <si>
    <t>Gymnázium Brno, Vídeňská, příspěvková organizace; Vídeňská 55/47, 63900 Brno</t>
  </si>
  <si>
    <t>Gymnázium Brno-Bystrc, příspěvková organizace; Vejrostova 1143/2, 63500 Brno</t>
  </si>
  <si>
    <t>Obchodní akademie a vyšší odborná škola Brno, Kotlářská, příspěvková organizace; Kotlářská 263/9, 61153 Brno</t>
  </si>
  <si>
    <t>Konzervatoř Brno, příspěvková organizace; třída Kpt. Jaroše 1890/45, 66254 Brno</t>
  </si>
  <si>
    <t>Taneční konzervatoř Brno, příspěvková organizace; Nejedlého 375/3, 63800 Brno</t>
  </si>
  <si>
    <t>Střední průmyslová škola chemická a gymnázium Brno, Vranovská, příspěvková organizace; Vranovská 1364/65, 61400 Brno</t>
  </si>
  <si>
    <t>Střední průmyslová škola stavební Brno, příspěvková organizace; Kudelova 1855/8, 66251 Brno</t>
  </si>
  <si>
    <t>Střední průmyslová škola a Vyšší odborná škola Brno, Sokolská, příspěvková organizace; Sokolská 366/1, 60200 Brno</t>
  </si>
  <si>
    <t>Střední škola umění a designu a vyšší odborná škola Brno, příspěvková organizace; Husova 537/10, 60200 Brno</t>
  </si>
  <si>
    <t>Střední škola technická a ekonomická Brno, Olomoucká, příspěvková organizace; Olomoucká 1140/61, 62700 Brno</t>
  </si>
  <si>
    <t>Střední průmyslová škola Brno, Purkyňova, příspěvková organizace; Purkyňova 2832/97, 61200 Brno</t>
  </si>
  <si>
    <t>Integrovaná střední škola automobilní Brno, příspěvková organizace; Křižíkova 106/15, 61200 Brno</t>
  </si>
  <si>
    <t>Střední škola grafická Brno, příspěvková organizace; Šmahova 364/110, 62700 Brno</t>
  </si>
  <si>
    <t>Střední škola F. D. Roosevelta Brno, příspěvková organizace; Křižíkova 1694/11, 61200 Brno</t>
  </si>
  <si>
    <t>Odborné učiliště a praktická škola Brno, příspěvková organizace; Lomená 530/44, 61700 Brno</t>
  </si>
  <si>
    <t>Střední škola Gemini Brno, příspěvková organizace; Vaculíkova 259/14, 63800 Brno</t>
  </si>
  <si>
    <t>Masarykův domov mládeže a Školní jídelna Brno, příspěvková organizace; Cihlářská 604/21, 602 00 Brno</t>
  </si>
  <si>
    <t>Domov mládeže a zařízení školního stravování Brno, příspěvková organizace; Klášterského 620/4, 617 00 Brno</t>
  </si>
  <si>
    <t>Střední zdravotnická škola a Vyšší odborná škola zdravotnická Brno, Merhautova, příspěvková organizace; Merhautova 590/15, 613 00 Brno</t>
  </si>
  <si>
    <t>Vyšší odborná škola zdravotnická Brno, příspěvková organizace; Kounicova 684/16, 602 00 Brno</t>
  </si>
  <si>
    <t>Střední zdravotnická škola Brno, Jaselská, příspěvková organizace; Jaselská 190/7, 602 00 Brno</t>
  </si>
  <si>
    <t>Střední škola Brno, Charbulova, příspěvková organizace; Charbulova 1072/106, 61800 Brno</t>
  </si>
  <si>
    <t>Střední škola informatiky, poštovnictví a finančnictví Brno, příspěvková organizace; Čichnova 982/23, 62400 Brno</t>
  </si>
  <si>
    <t>Střední škola polytechnická Brno, Jílová, příspěvková organizace; Jílová 164/36g, 63900 Brno</t>
  </si>
  <si>
    <t>Střední škola stavebních řemesel Brno-Bosonohy, příspěvková organizace; Pražská 636/38b, 64200 Brno</t>
  </si>
  <si>
    <t>Střední škola strojírenská a elektrotechnická Brno, příspěvková organizace; Trnkova 2482/113, 62800 Brno</t>
  </si>
  <si>
    <t>Základní umělecká škola A. Muchy Ivančice, příspěvková organizace; Palackého náměstí 1607/27a, 66491 Ivančice</t>
  </si>
  <si>
    <t>Základní umělecká škola Kuřim, příspěvková organizace; Zahradní 1529/21, 66434 Kuřim</t>
  </si>
  <si>
    <t>Základní umělecká škola Oslavany, příspěvková organizace; náměstí 13. prosince 144/12, 66412 Oslavany</t>
  </si>
  <si>
    <t>Základní umělecká škola Ořechov, příspěvková organizace; Komenského 702/4, 66444 Ořechov</t>
  </si>
  <si>
    <t>Základní umělecká škola Pozořice, příspěvková organizace; U školy 386, 66407 Pozořice</t>
  </si>
  <si>
    <t>Základní umělecká škola Rosice, příspěvková organizace; Na Schodech 239, 66501 Rosice</t>
  </si>
  <si>
    <t>Základní umělecká škola Tišnov, příspěvková organizace; Dvořáčkova 316, 66601 Tišnov</t>
  </si>
  <si>
    <t>Základní umělecká škola Židlochovice, příspěvková organizace; Nádražní 232, 66701 Židlochovice</t>
  </si>
  <si>
    <t>Základní umělecká škola Pohořelice, příspěvková organizace; Školní 462, 69123 Pohořelice</t>
  </si>
  <si>
    <t>Horizont – středisko volného času Ivančice, příspěvková organizace; Zemědělská 619/2, 664 91 Ivančice</t>
  </si>
  <si>
    <t>Středisko volného času Pohořelice, příspěvková organizace; Dlouhá 39, 691 23 Pohořelice</t>
  </si>
  <si>
    <t>Základní škola Želešice, Sadová, příspěvková organizace; Sadová 530/, 66443 Želešice</t>
  </si>
  <si>
    <t>Dětský domov Vranov, příspěvková organizace; Vranov č. p. 160, 664 32 Vranov</t>
  </si>
  <si>
    <t>Mateřská škola a základní škola Ivančice, příspěvková organizace; Široká 484/42, 66491 Ivančice</t>
  </si>
  <si>
    <t>Dětský domov Tišnov, příspěvková organizace; Purkyňova 1685, 666 01 Tišnov</t>
  </si>
  <si>
    <t>Gymnázium Jana Blahoslava Ivančice, příspěvková organizace; Lány 859/2, 664 91 Ivančice</t>
  </si>
  <si>
    <t>Gymnázium Tišnov, příspěvková organizace; Na Hrádku 20, 666 01 Tišnov</t>
  </si>
  <si>
    <t>Gymnázium T. G. Masaryka Zastávka, příspěvková organizace; U Školy 39, 664 84 Zastávka</t>
  </si>
  <si>
    <t>Gymnázium Židlochovice, příspěvková organizace; Tyršova 400, 667 01 Židlochovice</t>
  </si>
  <si>
    <t>Gymnázium a základní umělecká škola Šlapanice, příspěvková organizace; Riegrova 40/17, 664 51 Šlapanice</t>
  </si>
  <si>
    <t>Střední odborná škola Fortika, příspěvková organizace; Tišnovská 15, 679 23 Lomnice</t>
  </si>
  <si>
    <t>Střední škola elektrotechnická a energetická Sokolnice, příspěvková organizace; Učiliště 496, 664 52 Sokolnice</t>
  </si>
  <si>
    <t>Odborné učiliště Cvrčovice, příspěvková organizace;  131/, 69123 Cvrčovice</t>
  </si>
  <si>
    <t>Střední zahradnická škola Rajhrad, příspěvková organizace; Masarykova 198, 664 61 Rajhrad</t>
  </si>
  <si>
    <t>Střední škola a základní škola Tišnov, příspěvková organizace; nám. Míru 22, 666 25 Tišnov</t>
  </si>
  <si>
    <t>Pedagogicko-psychologická poradna Brno, příspěvková organizace; Zachova 561/1, 602 00 Brno</t>
  </si>
  <si>
    <t>Základní umělecká škola Hustopeče, příspěvková organizace; Komenského 684/4, 693 01 Hustopeče</t>
  </si>
  <si>
    <t>Základní umělecká škola Klobouky u Brna, příspěvková organizace; Bří. Mrštíků 79/1, 691 72 Klobouky u Brna</t>
  </si>
  <si>
    <t>Základní umělecká škola Mikulov, příspěvková organizace; Náměstí 23/28, 692 01 Mikulov</t>
  </si>
  <si>
    <t>Základní umělecká škola Velké Pavlovice, příspěvková organizace; Hlavní 178/30, 691 06 Velké Pavlovice</t>
  </si>
  <si>
    <t>Středisko volného času Duhovka, příspěvková organizace; Lidická 1060/4, 690 02 Břeclav</t>
  </si>
  <si>
    <t>Mateřská škola a základní škola Břeclav, Herbenova, příspěvková organizace; Herbenova 2969/4, 690 03 Břeclav</t>
  </si>
  <si>
    <t>Základní škola a praktická škola Hustopeče, příspěvková organizace; Šafaříkova 999/24, 693 01 Hustopeče</t>
  </si>
  <si>
    <t>Základní škola Mikulov, Školní, příspěvková organizace; Školní 184/1, 692 01 Mikulov</t>
  </si>
  <si>
    <t>Dětský domov Mikulov, příspěvková organizace; Nádražní 974/26, 692 01 Mikulov</t>
  </si>
  <si>
    <t>Gymnázium a jazyková škola s právem státní jazykové zkoušky Břeclav, příspěvková organizace; sady 28. října 674/1, 690 21 Břeclav</t>
  </si>
  <si>
    <t>Gymnázium T. G. Masaryka Hustopeče, příspěvková organizace; Dukelské nám. 31/7, 693 31 Hustopeče</t>
  </si>
  <si>
    <t>Gymnázium a střední odborná škola Mikulov, příspěvková organizace; Komenského 273/7, 692 16 Mikulov</t>
  </si>
  <si>
    <t>Střední škola Edvarda Beneše Břeclav, příspěvková organizace; nábř. Komenského 1126/1, 690 25 Břeclav</t>
  </si>
  <si>
    <t>Střední vinařská škola Valtice, příspěvková organizace; Sobotní 116, 691 42 Valtice</t>
  </si>
  <si>
    <t>Střední škola polytechnická Hustopeče, příspěvková organizace; Masarykovo nám. 136/1, 693 01 Hustopeče</t>
  </si>
  <si>
    <t>Pedagogicko-psychologická poradna Břeclav, příspěvková organizace; Bří. Mrštíků 2131/30, 690 02 Břeclav</t>
  </si>
  <si>
    <t>Základní umělecká škola Dolní Bojanovice, příspěvková organizace;  Prostřední 417, 69617 Dolní Bojanovice</t>
  </si>
  <si>
    <t>Základní umělecká škola Hodonín, příspěvková organizace;  Horní Valy 3655/2, 69501 Hodonín</t>
  </si>
  <si>
    <t>Základní umělecká škola Strážnice, příspěvková organizace;  Preláta Horného 509, 696 62 Strážnice</t>
  </si>
  <si>
    <t>Základní umělecká škola Velká nad Veličkou, příspěvková organizace; č. p.  462, 69674 Velká nad Veličkou</t>
  </si>
  <si>
    <t>Základní umělecká škola Veselí nad Moravou, příspěvková organizace; náměstí Míru 1676, 69801 Strážnice</t>
  </si>
  <si>
    <t>Středisko volného času Dúbrava, příspěvková organizace; náměstí B. Martinů 2952/5, 695 01 Hodonín</t>
  </si>
  <si>
    <t>Středisko volného času Slovácko, příspěvková organizace; Hutník 1495, 698 01 Veselí nad Moravou</t>
  </si>
  <si>
    <t>Základní škola a praktická škola Hodonín, náměstí B. Martinů, příspěvková organizace; nám. B. Martinů 2952/5, 695 01 Hodonín</t>
  </si>
  <si>
    <t>Mateřská škola a základní škola Kyjov, Školní, příspěvková organizace; Školní 3208/51, 697 01 Kyjov</t>
  </si>
  <si>
    <t>Mateřská škola, základní škola, praktická škola a dětský domov Kyjov, příspěvková organizace; Za Humny 3304/46, 697 01 Kyjov</t>
  </si>
  <si>
    <t>Základní škola a praktická škola Veselí nad Moravou, příspěvková organizace; Kollárova 1045, 698 01 Veselí nad Moravou</t>
  </si>
  <si>
    <t>Mateřská škola, Hodonín, Sídlištní 2, příspěvková organizace; Sídlištní 3969/2, 695 04 Hodonín</t>
  </si>
  <si>
    <t>Dětský domov Hodonín, příspěvková organizace; Jarošova 2267/1, 695 01 Hodonín</t>
  </si>
  <si>
    <t>Dětský domov Strážnice, příspěvková organizace; Boženy Hrejsové 1255, 696 62 Strážnice</t>
  </si>
  <si>
    <t>Gymnázium, obchodní akademie a jazyková škola s právem státní jazykové zkoušky Hodonín, příspěvková organizace; Legionářů 813/1, 69511 Hodonín</t>
  </si>
  <si>
    <t>Klvaňovo gymnázium a střední zdravotnická škola Kyjov, příspěvková organizace; třída Komenského 549/23, 69701 Kyjov</t>
  </si>
  <si>
    <t>Purkyňovo gymnázium, Strážnice, Masarykova 379, příspěvková organizace; Masarykova 379, 69662 Strážnice</t>
  </si>
  <si>
    <t>Obchodní akademie a střední škola polytechnická Veselí nad Moravou, příspěvková organizace; Kollárova 1669, 69801 Veselí nad Moravou</t>
  </si>
  <si>
    <t>Střední škola průmyslová a umělecká Hodonín, příspěvková organizace; Brandlova 2222/23, 695 01 Hodonín</t>
  </si>
  <si>
    <t>Integrovaná střední škola Hodonín, příspěvková organizace; Lipová alej 3756/21, 69503 Hodonín</t>
  </si>
  <si>
    <t>Střední škola Strážnice, příspěvková organizace; J. Skácela 890, 69662 Strážnice</t>
  </si>
  <si>
    <t>Střední škola gastronomie, hotelnictví a lesnictví Bzenec, příspěvková organizace; náměstí Svobody 318, 696 81 Bzenec</t>
  </si>
  <si>
    <t>Střední škola polytechnická, příspěvková organizace; Havlíčkova 123/17, 69737 Kyjov</t>
  </si>
  <si>
    <t>Pedagogicko-psychologická poradna Hodonín, příspěvková organizace; P. Jilemnického 2854/2, 695 01 Hodonín</t>
  </si>
  <si>
    <t>Základní umělecká škola Vyškov, příspěvková organizace; Nádražní 124/4, 68201 Vyškov</t>
  </si>
  <si>
    <t>Maják – středisko volného času Vyškov, příspěvková organizace; Brněnská 139/7, 682 01 Vyškov</t>
  </si>
  <si>
    <t>Mateřská škola, základní škola a střední škola Vyškov, příspěvková organizace; Sídliště Osvobození 681/55, 682 01 Vyškov</t>
  </si>
  <si>
    <t>Základní škola a praktická škola, Slavkov u Brna, příspěvková organizace; Malinovského 280, 684 01 Slavkov u Brna</t>
  </si>
  <si>
    <t>Gymnázium a obchodní akademie Bučovice, příspěvková organizace; Součkova 500, 685 01 Bučovice</t>
  </si>
  <si>
    <t>Gymnázium a střední odborná škola zdravotnická a ekonomická Vyškov; příspěvková organizace, Komenského 16/5, 682 01 Vyškov</t>
  </si>
  <si>
    <t>Střední škola Slavkov - Austerlitz, příspěvková organizace; Tyršova 479, 68401 Slavkov u Brna</t>
  </si>
  <si>
    <t>Střední škola polytechnická Vyškov, příspěvková organizace; Sochorova 552/15, 682 01 Vyškov</t>
  </si>
  <si>
    <t>Oblastní pedagogicko-psychologická poradna Vyškov, příspěvková organizace; Jungmannova 76/2, 682 01 Vyškov</t>
  </si>
  <si>
    <t>Základní umělecká škola Hrušovany nad Jevišovkou, příspěvková organizace; Anenská 210, 671 67 Hrušovany nad Jevišovkou</t>
  </si>
  <si>
    <t>Základní umělecká škola Miroslav, příspěvková organizace; Komenského 177/1, 671 72 Miroslav</t>
  </si>
  <si>
    <t>Základní umělecká škola a Dům dětí a mládeže Moravský Krumlov, příspěvková organizace; Školní 139, 672 01 Moravský Krumlov</t>
  </si>
  <si>
    <t>Základní umělecká škola Znojmo, příspěvková organizace; Rooseveltova 999/21, 669 02 Znojmo</t>
  </si>
  <si>
    <t>Středisko volného času Znojmo, příspěvková organizace; Sokolská 1277/8, 669 02 Znojmo</t>
  </si>
  <si>
    <t>Středisko volného času Miroslav, příspěvková organizace; Kostelní 197/16, 671 72 Miroslav</t>
  </si>
  <si>
    <t>Mateřská škola, základní škola a praktická škola Znojmo, příspěvková organizace; Horní Česká 247/15, 669 02 Znojmo</t>
  </si>
  <si>
    <t>Dětský domov Znojmo, příspěvková organizace; Hakenova 716/18, 669 02 Znojmo</t>
  </si>
  <si>
    <t>Gymnázium Moravský Krumlov, příspěvková organizace; Smetanova 168, 672 01 Moravský Krumlov</t>
  </si>
  <si>
    <t>Gymnázium Dr. Karla Polesného Znojmo, příspěvková organizace; náměstí Komenského 945/4, 669 75 Znojmo</t>
  </si>
  <si>
    <t>Gymnázium, Střední pedagogická škola, Obchodní akademie a Jazyková škola s právem státní jazykové zkoušky Znojmo, příspěvková organizace; Pontassievská 350/3, 669 02 Znojmo</t>
  </si>
  <si>
    <t>Střední zdravotnická škola a vyšší odborná škola zdravotnická Znojmo, příspěvková organizace; Jana Palacha 956/8, 669 33 Znojmo</t>
  </si>
  <si>
    <t>Střední škola dopravy, obchodu a služeb Moravský Krumlov, příspěvková organizace; nám. Klášterní 127, 672 01 Moravský Krumlov</t>
  </si>
  <si>
    <t>Střední škola technická Znojmo, příspěvková organizace; Uhelná 3264/6, 669 02 Znojmo</t>
  </si>
  <si>
    <t>Střední odborná škola Znojmo, Dvořákova, příspěvková organizace; Dvořákova 1594/19, 669 02 Znojmo</t>
  </si>
  <si>
    <t>Pedagogicko-psychologická poradna Znojmo, příspěvková organizace; Jana Palacha 955/6, 669 02 Znojmo</t>
  </si>
  <si>
    <t>Bab</t>
  </si>
  <si>
    <t>limit zam.
12 měsíců</t>
  </si>
  <si>
    <t>limit platy
12 měs.</t>
  </si>
  <si>
    <t>limit oppp
12 měs.</t>
  </si>
  <si>
    <t>PO - rozpis (změna 1, 2)</t>
  </si>
  <si>
    <t>Kudov</t>
  </si>
  <si>
    <t>Mateřská škola Blansko, Divišova 2a,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</si>
  <si>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</si>
  <si>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</si>
  <si>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</si>
  <si>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Blansko, Těchov 124, příspěvková organizace</t>
  </si>
  <si>
    <t>Botus</t>
  </si>
  <si>
    <t>Mateřská škola Borotín, okres Blansko, příspěvková organizace</t>
  </si>
  <si>
    <t>Mateřská škola Boskovice, příspěvková organizace</t>
  </si>
  <si>
    <t>Mateřská škola Brťov-Jeneč, okres Blansko, příspěvková organizace</t>
  </si>
  <si>
    <t>Mateřská škola Bukovinka, okres Blansko, příspěvková organizace</t>
  </si>
  <si>
    <t>Mateřská škola Býkovice, okres Blansko, příspěvková organizace</t>
  </si>
  <si>
    <t>Mateřská škola Cetkovice, okres Blansko, příspěvková organizace</t>
  </si>
  <si>
    <t>Mateřská škola Černá Hora, příspěvková organizace</t>
  </si>
  <si>
    <t>Mateřská škola Černovice, okres Blansko</t>
  </si>
  <si>
    <t>Mateřská škola Doubravice nad Svitavou, příspěvková organizace</t>
  </si>
  <si>
    <t>Mateřská škola Jedovnice, příspěvková organizace</t>
  </si>
  <si>
    <t>Mateřská škola Kořenec, okres Blansko, příspěvková organizace</t>
  </si>
  <si>
    <t>Mateřská škola Letovice, Čapkova 802/10, okres Blansko, příspěvková organizace</t>
  </si>
  <si>
    <t>Mateřská škola Letovice, Komenského 671/11, okres Blansko, příspěvková organizace</t>
  </si>
  <si>
    <t>Mateřská škola Letovice, Třebětínská 28/19, okres Blansko, příspěvková organizace</t>
  </si>
  <si>
    <t>Mateřská škola Lipůvka, příspěvková organizace</t>
  </si>
  <si>
    <t>Mateřská škola Lysice, okres Blansko, příspěvková organizace</t>
  </si>
  <si>
    <t>Mateřská škola Němčice, okres Blansko, příspěvková organizace</t>
  </si>
  <si>
    <t>Mateřská škola Obora, okres Blansko, příspěvková organizace</t>
  </si>
  <si>
    <t>Mateřská škola Okrouhlá, okres Blansko, příspěvková organizace</t>
  </si>
  <si>
    <t>Mateřská škola Letovice, Tyršova 336/2, okres Blansko, příspěvková organizace</t>
  </si>
  <si>
    <t>Základní škola a Mateřská škola Ráječko, okres Blansko, příspěvková organizace</t>
  </si>
  <si>
    <t>Mateřská škola Rozseč nad Kunštátem, okres Blansko, příspěvková organizace</t>
  </si>
  <si>
    <t>Mateřská škola Suchý, okres Blansko, příspěvková organizace</t>
  </si>
  <si>
    <t>Mateřská škola Svitávka, okres Blansko, příspěvková organizace</t>
  </si>
  <si>
    <t>Mateřská škola Šebetov, příspěvková organizace</t>
  </si>
  <si>
    <t>Mateřská škola Šošůvka, okres Blansko, příspěvková organizace</t>
  </si>
  <si>
    <t>Mateřská škola Valchov, okres Blansko, příspěvková organizace</t>
  </si>
  <si>
    <t>Mateřská škola Vavřinec, okres Blansko, příspěvková organizace</t>
  </si>
  <si>
    <t>1. mateřská škola Velké Opatovice, příspěvková organizace</t>
  </si>
  <si>
    <t>2. mateřská škola Velké Opatovice, příspěvková organizace</t>
  </si>
  <si>
    <t>Mateřská škola Vysočany, okres Blansko</t>
  </si>
  <si>
    <t>Mateřská škola Žďár, okres Blansko, příspěvková organizace</t>
  </si>
  <si>
    <t>Mateřská škola Petrovice, okr.Blansko, příspěvková organizace</t>
  </si>
  <si>
    <t>Mateřská škola Prostřední Poříčí, příspěvková organizace</t>
  </si>
  <si>
    <t>Mateřská škola Újezd u Černé Hory, příspěvková organizace</t>
  </si>
  <si>
    <t>Mateřská škola pod Dubovým kopcem Svinošice, příspěvková organizace</t>
  </si>
  <si>
    <t>Mateřská škola Lísteček Spešov, příspěvková organizace</t>
  </si>
  <si>
    <t>Základní škola a mateřská škola Adamov, příspěvková organizace</t>
  </si>
  <si>
    <t>Základní škola a Mateřská škola Benešov, okres Blansko, příspěvková organizace</t>
  </si>
  <si>
    <t>Základní škola a Mateřská škola Blansko, Dvorská 26</t>
  </si>
  <si>
    <t>Základní škola Blansko, Erbenova 13</t>
  </si>
  <si>
    <t>Základní škola Tomáše Garrigua Masaryka Blansko, Rodkovského 2</t>
  </si>
  <si>
    <t>Základní škola a Mateřská škola Blansko, Salmova 17</t>
  </si>
  <si>
    <t>Základní škola a Mateřská škola Bořitov, okres Blansko, příspěvková organizace</t>
  </si>
  <si>
    <t>Základní škola Boskovice, příspěvková organizace</t>
  </si>
  <si>
    <t>Základní škola Bukovina, okres Blansko</t>
  </si>
  <si>
    <t>Základní škola Cetkovice, okres Blansko, příspěvková organizace</t>
  </si>
  <si>
    <t>Základní škola Černá Hora, příspěvková organizace</t>
  </si>
  <si>
    <t>Základní škola Černovice, okres Blansko</t>
  </si>
  <si>
    <t>Základní škola a Mateřská škola Deštná, příspěvková organizace</t>
  </si>
  <si>
    <t>Základní škola Doubravice nad Svitavou, příspěvková organizace</t>
  </si>
  <si>
    <t>Základní škola a Mateřská škola Drnovice, okres Blansko</t>
  </si>
  <si>
    <t>Základní škola Jabloňany, okres Blansko, příspěvková organizace</t>
  </si>
  <si>
    <t>Základní škola Jedovnice, příspěvková organizace</t>
  </si>
  <si>
    <t>Základní škola a Mateřská škola Knínice, příspěvková organizace</t>
  </si>
  <si>
    <t>Základní škola a Mateřská škola Kotvrdovice, příspěvková organizace</t>
  </si>
  <si>
    <t>Základní škola a Mateřská škola Křetín, okres Blansko, příspěvková organizace</t>
  </si>
  <si>
    <t>Základní škola a Mateřská škola Křtiny, příspěvková organizace</t>
  </si>
  <si>
    <t>Základní škola a Mateřská škola Kunštát, příspěvková organizace</t>
  </si>
  <si>
    <t>Základní škola Letovice, příspěvková organizace</t>
  </si>
  <si>
    <t>Základní škola a Mateřská škola Lipovec, okres Blansko, příspěvková organizace</t>
  </si>
  <si>
    <t>Základní škola Lipůvka, příspěvková organizace</t>
  </si>
  <si>
    <t>Základní škola Edvarda Beneše Lysice</t>
  </si>
  <si>
    <t>Základní škola Nýrov, okres Blansko, příspěvková organizace</t>
  </si>
  <si>
    <t>Základní škola a mateřská škola města Olešnice, příspěvková organizace</t>
  </si>
  <si>
    <t>Základní škola a Mateřská škola Olomučany, okres Blansko,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</si>
  <si>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</si>
  <si>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</si>
  <si>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Rozseč nad Kunštátem, okres Blansko</t>
  </si>
  <si>
    <t>Základní škola a Mateřská škola Hugo Sáňky, Rudice, okres Blansko</t>
  </si>
  <si>
    <t>Základní škola a Mateřská škola, Sebranice, okres Blansko, příspěvková organizace</t>
  </si>
  <si>
    <t>Mateřská škola Senetářov, okres Blansko, příspěvková organizace</t>
  </si>
  <si>
    <t>Základní škola a Mateřská škola Skalice nad Svitavou, příspěvková organizace</t>
  </si>
  <si>
    <t>Základní škola a mateřská škola Sloup, příspěvková organizace</t>
  </si>
  <si>
    <t>Základní škola Sulíkov, příspěvková organizace</t>
  </si>
  <si>
    <t>Základní škola Svitávka, okres Blansko, příspěvková organizace</t>
  </si>
  <si>
    <t>Základní škola Šebetov, příspěvková organizace</t>
  </si>
  <si>
    <t>Základní škola a Mateřská škola Šebrov, okres Blansko,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</si>
  <si>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</si>
  <si>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</si>
  <si>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Velké Opatovice, příspěvková organizace</t>
  </si>
  <si>
    <t>Základní škola a mateřská škola Vísky, okres Blansko, příspěvková organizace</t>
  </si>
  <si>
    <t>Základní škola Voděrady, příspěvková organizace</t>
  </si>
  <si>
    <t>Základní škola Vysočany, okres Blansko</t>
  </si>
  <si>
    <t>Základní škola a Mateřská škola Žďárná, okres Blansko, příspěvková organizace</t>
  </si>
  <si>
    <t>Základní škola a mateřská škola Velenov, příspěvková organizace</t>
  </si>
  <si>
    <t>Peprl</t>
  </si>
  <si>
    <t>Mateřská škola RADOST, Brno, Michalova 2, příspěvková organizace</t>
  </si>
  <si>
    <t>Mateřská škola Brno, Bieblova 16, příspěvková organizace</t>
  </si>
  <si>
    <t>Mateřská škola Oříšek Brno, Drozdí 210/2c, příspěvková organizace</t>
  </si>
  <si>
    <t>Mateřská škola Brno, Brechtova 6, příspěvková organizace</t>
  </si>
  <si>
    <t>Mateřská škola KAMECHY, Brno, Kavčí 3, příspěvková organizace</t>
  </si>
  <si>
    <t>Mateřská škola Brno, Šromova 55, příspěvková organizace</t>
  </si>
  <si>
    <t>Mateřská škola ZVÍDÁLEK, Brno, Kachlíkova 17, příspěvková organizace</t>
  </si>
  <si>
    <t>Mateřská škola Brno, Černopolní 3a, příspěvková organizace</t>
  </si>
  <si>
    <t>Mateřská škola, Brno, Chodská 15, příspěvková organizace</t>
  </si>
  <si>
    <t>Mateřská škola Brno, Síčka 1a, příspěvková organizace</t>
  </si>
  <si>
    <t>Mateřská škola, Brno, Fanderlíkova 9a, příspěvková organizace</t>
  </si>
  <si>
    <t>Mateřská škola Brno, Francouzská 50, příspěvková organizace</t>
  </si>
  <si>
    <t>Mateřská škola Kamarád, Brno, Čtvrtě 3, příspěvková organizace</t>
  </si>
  <si>
    <t>Mateřská škola, Brno, Neklež 1a, příspěvková organizace</t>
  </si>
  <si>
    <t>Mateřská škola Rozárka, Brno, Herčíkova 12, příspěvková organizace</t>
  </si>
  <si>
    <t>Mateřská škola Brno, Hněvkovského 62, příspěvková organizace</t>
  </si>
  <si>
    <t>Mateřská škola Brno, Holásecká 11, příspěvková organizace</t>
  </si>
  <si>
    <t>Mateřská škola, Brno, Hochmanova 25, příspěvková organizace</t>
  </si>
  <si>
    <t>Mateřská škola Sněhurka Bořetická 26, Brno, příspěvková organizace</t>
  </si>
  <si>
    <t>Mateřská škola Brno, Hudcova 435 / 47, příspěvková organizace</t>
  </si>
  <si>
    <t>Mateřská škola Prušánecká 8, Brno, příspěvková organizace</t>
  </si>
  <si>
    <t>Mateřská škola Pomněnky, Brno, Oblá 51, příspěvková organizace</t>
  </si>
  <si>
    <t>Mateřská škola Bořetická 7, Brno, příspěvková organizace</t>
  </si>
  <si>
    <t>Mateřská škola, Brno, Chodská 5, příspěvková organizace</t>
  </si>
  <si>
    <t>Mateřská škola PASTELKY, Brno,Jamborova 11</t>
  </si>
  <si>
    <t>Mateřská škola, Brno, Purkyňova 21, příspěvková organizace</t>
  </si>
  <si>
    <t>Mateřská škola Brno, Jugoslávská 70, příspěvková organizace</t>
  </si>
  <si>
    <t>Mateřská škola Brno, Kamenná 21, příspěvková organizace</t>
  </si>
  <si>
    <t>Mateřská škola, Brno,Kamenáčky 28</t>
  </si>
  <si>
    <t>Mateřská škola, Brno, Kneslova 7, příspěvková organizace</t>
  </si>
  <si>
    <t>Mateřská škola Brno, Vídeňská 39a, příspěvková organizace</t>
  </si>
  <si>
    <t>Mateřská škola Brno, Vinařská 4, příspěvková organizace</t>
  </si>
  <si>
    <t>Mateřská škola Brno, Křenová 76a, příspěvková organizace</t>
  </si>
  <si>
    <t>Mateřská škola Brno, Kšírova 3, příspěvková organizace</t>
  </si>
  <si>
    <t>Haldo</t>
  </si>
  <si>
    <t>Mateřská škola, Brno, Šaumannova 20</t>
  </si>
  <si>
    <t>Mateřská škola, Brno, Letní 3</t>
  </si>
  <si>
    <t>Mateřská škola Brno, Švermova 11, příspěvková organizace</t>
  </si>
  <si>
    <t>Mateřská škola Brno, Nádvorní 3, příspěvková organizace</t>
  </si>
  <si>
    <t>Mateřská škola FAMILY, Brno, Mazourova 2</t>
  </si>
  <si>
    <t>Mateřská škola SKŘIVÁNEK, Brno, Kachlíkova 19, příspěvková organizace</t>
  </si>
  <si>
    <t>Mateřská škola MAXÍK, Brno, Nad Dědinou 23, příspěvková organizace</t>
  </si>
  <si>
    <t>Mateřská škola, Brno, Bulharská 62, příspěvková organizace</t>
  </si>
  <si>
    <t>Mateřská škola DUHA, Brno, Kachlíkova 21, příspěvková organizace</t>
  </si>
  <si>
    <t>Mateřská škola Sedmikráska, Brno, Zengrova 3</t>
  </si>
  <si>
    <t>Mateřská škola Brno, nám. SNP 25a, příspěvková organizace</t>
  </si>
  <si>
    <t>Mateřská škola Žabka, Brno, příspěvková organizace</t>
  </si>
  <si>
    <t>Mateřská škola Studánka, Brno, Ondrova 25, příspěvková organizace</t>
  </si>
  <si>
    <t>Mateřská škola ZDISLAVA, Brno, Pellicova 4, příspěvková organizace</t>
  </si>
  <si>
    <t>Mateřská škola Beruška, Brno, Plovdivská 6, příspěvková organizace</t>
  </si>
  <si>
    <t>Mateřská škola Brno, Proškovo nám. 6, příspěvková organizace</t>
  </si>
  <si>
    <t>Mateřská škola Brno, Pšeník 18, příspěvková organizace</t>
  </si>
  <si>
    <t>Mateřská škola Vážka, Brno, Rybnická 45, příspěvková organizace</t>
  </si>
  <si>
    <t>Mateřská škola SLUNÍČKO, Brno, Strnadova 13, příspěvková organizace</t>
  </si>
  <si>
    <t>Mateřská škola Brno, Skořepka 5, příspěvková organizace</t>
  </si>
  <si>
    <t>Mateřská škola Brno, Slavíčkova 1, příspěvková organizace</t>
  </si>
  <si>
    <t>Mateřská škola, Brno, Synkova 24, příspěvková organizace</t>
  </si>
  <si>
    <t>Mateřská škola Brno, Slunná 25, příspěvková organizace</t>
  </si>
  <si>
    <t>Mateřská škola Brno, Soukenická 8, příspěvková organizace</t>
  </si>
  <si>
    <t>Mateřská škola Brno, Kohoutova 6, příspěvková organizace</t>
  </si>
  <si>
    <t>Mateřská škola Brno, Šrámkova 14, příspěvková organizace</t>
  </si>
  <si>
    <t>Mateřská škola, Brno, Štolcova 21, příspěvková organizace</t>
  </si>
  <si>
    <t>Mateřská škola Brno, Štolcova 51, příspěvková organizace</t>
  </si>
  <si>
    <t>Mateřská škola Brno, Jihomoravské nám. 5, příspěvková organizace</t>
  </si>
  <si>
    <t>Mateřská škola Brno, Libušina třída 29, příspěvková organizace</t>
  </si>
  <si>
    <t>Mateřská škola Brno, Tišnovská 169, příspěvková organizace</t>
  </si>
  <si>
    <t>Mateřská škola, Brno, Trnkova 81, příspěvková organizace</t>
  </si>
  <si>
    <t>Mateřská škola, Brno, Puchýřova 13a, příspěvková organizace</t>
  </si>
  <si>
    <t>Mateřská škola Brno, Údolní 68, příspěvková organizace</t>
  </si>
  <si>
    <t>Mateřská škola Brno, Tučkova 36, příspěvková organizace</t>
  </si>
  <si>
    <t>Mateřská škola Paraplíčko Brno, Tumaňanova 59, příspěvková organizace</t>
  </si>
  <si>
    <t>Mateřská škola Velkopavlovická 15, 62900 Brno</t>
  </si>
  <si>
    <t>Mateřská škola Brno, U Lípy Svobody 3, příspěvková organizace</t>
  </si>
  <si>
    <t>Mateřská škola Brno, Úvoz 57, příspěvková organizace</t>
  </si>
  <si>
    <t>Mateřská škola, Brno, Vackova 70, příspěvková organizace</t>
  </si>
  <si>
    <t>Mateřská škola Brno, V Aleji 2, příspěvková organizace</t>
  </si>
  <si>
    <t>Mateřská škola Brno, Veslařská 256, příspěvková organizace</t>
  </si>
  <si>
    <t>Mateřská škola Brno, Všetičkova 19, příspěvková organizace</t>
  </si>
  <si>
    <t>Mateřská škola Brno, Zelná 70, příspěvková organizace</t>
  </si>
  <si>
    <t>Mateřská škola, Brno, Žižkova 57, příspěvková organizace</t>
  </si>
  <si>
    <t>Mateřská škola, Brno, Gabriely Preissové 8, příspěvková organizace</t>
  </si>
  <si>
    <t>Mateřská škola, Brno, Herčíkova 21, příspěvková organizace</t>
  </si>
  <si>
    <t>Mateřská škola, Brno, Hatě 19, příspěvková organizace</t>
  </si>
  <si>
    <t>Mateřská škola POD ŠPILBERKEM, Brno, Údolní 9a, příspěvková organizace</t>
  </si>
  <si>
    <t>Mateřská škola Brno, Dubová 2, příspěvková organizace</t>
  </si>
  <si>
    <t>Mateřská škola, Brno, Božetěchova 65, příspěvková organizace</t>
  </si>
  <si>
    <t>Mateřská škola Adélka, Brno, U Velké ceny 8, příspěvková organizace</t>
  </si>
  <si>
    <t>Mateřská škola Brno, Novoměstská 1, příspěvková organizace</t>
  </si>
  <si>
    <t>Mateřská škola Brno, Měřičkova 46, příspěvková organizace</t>
  </si>
  <si>
    <t>Mateřská škola POHÁDKA, Brno, Běloruská 4, příspěvková organizace</t>
  </si>
  <si>
    <t>Mateřská škola Brno, Bílého 24, příspěvková organizace</t>
  </si>
  <si>
    <t>Mateřská škola Brno, Klášterského 14, příspěvková organizace</t>
  </si>
  <si>
    <t>Mateřská škola Brno, Marie Majerové 14, příspěvková organizace</t>
  </si>
  <si>
    <t>Mateřská škola Brno, Škrétova 2, příspěvková organizace</t>
  </si>
  <si>
    <t>Mateřská škola Brno, Řezáčova 3, příspěvková organizace</t>
  </si>
  <si>
    <t>Mateřská škola Brno, Kárníkova 4, příspěvková organizace</t>
  </si>
  <si>
    <t>Mateřská škola Brno, Uzbecká 30, příspěvková organizace</t>
  </si>
  <si>
    <t>Mateřská škola NA OSADĚ, Brno,Koperníkova 6</t>
  </si>
  <si>
    <t>Mateřská škola Laštůvkova 57, Brno-Bystrc, příspěvková organizace</t>
  </si>
  <si>
    <t>Mateřská škola, Brno, Oderská 2</t>
  </si>
  <si>
    <t>Mateřská škola, Brno, Labská 7, příspěvková organizace</t>
  </si>
  <si>
    <t>Mateřská škola Brno, Amerlingova 4, příspěvková organizace</t>
  </si>
  <si>
    <t>Mateřská škola Brno, Záhumenice 1, příspěvková organizace</t>
  </si>
  <si>
    <t>Mateřská škola Brno, Absolonova 20a, příspěvková organizace</t>
  </si>
  <si>
    <t>Mateřská škola, Brno, Dobrovského 66, příspěvková organizace</t>
  </si>
  <si>
    <t>Mateřská škola, Brno,Bosonožská 4</t>
  </si>
  <si>
    <t>Mateřská škola, Brno, ulice Kosmonautů 2, příspěvková organizace</t>
  </si>
  <si>
    <t>Mateřská škola "Na kopečku u zvonečku", Brno, Horní 17, příspěvková organizace</t>
  </si>
  <si>
    <t>Mateřská škola Brno, Cihelní 1a, příspěvková organizace</t>
  </si>
  <si>
    <t>Mateřská škola, Brno,Nopova 15</t>
  </si>
  <si>
    <t>Mateřská škola, Brno, Elišky Krásnohorské 15, příspěvková organizace</t>
  </si>
  <si>
    <t>Mateřská škola SLUNÍČKO, Brno, Štouračova 23, příspěvková organizace</t>
  </si>
  <si>
    <t>Mateřská škola POHÁDKA, Brno, Bratří Pelíšků 7, příspěvková organizace</t>
  </si>
  <si>
    <t>Základní škola a mateřská škola Brno, Blanenská 1, příspěvková organizace</t>
  </si>
  <si>
    <t>Základní škola a Mateřská škola Brno, Bosonožské nám. 44, příspěvková organizace</t>
  </si>
  <si>
    <t>Základní škola Brno, Hudcova 35, příspěvková organizace</t>
  </si>
  <si>
    <t>Základní škola Brno, Otevřená 20a, příspěvková organizace</t>
  </si>
  <si>
    <t>Základní škola Brno, Zeiberlichova 49, příspěvková organizace</t>
  </si>
  <si>
    <t>Základní škola Brno, Čejkovická 10, příspěvková organizace</t>
  </si>
  <si>
    <t>Základní škola Brno, Novoměstská 21, příspěvková organizace</t>
  </si>
  <si>
    <t>Základní škola, Brno, Bosonožská 9, příspěvková organizace</t>
  </si>
  <si>
    <t>Základní škola Brno, Pavlovská 16, příspěvková organizace</t>
  </si>
  <si>
    <t>Základní škola, Brno, Masarova 11, příspěvková organizace</t>
  </si>
  <si>
    <t>Základní škola a mateřská škola Brno, Vedlejší 10, příspěvková organizace</t>
  </si>
  <si>
    <t>Základní škola, Brno, Novolíšeňská 10, příspěvková organizace</t>
  </si>
  <si>
    <t>Základní škola a mateřská škola Brno, Jihomoravské nám. 2</t>
  </si>
  <si>
    <t>Základní škola Brno, Vejrostova 1, příspěvková organizace</t>
  </si>
  <si>
    <t>Základní škola, Brno, Kamínky 5, příspěvková organizace</t>
  </si>
  <si>
    <t>Základní škola, Brno, Mutěnická 23, příspěvková organizace</t>
  </si>
  <si>
    <t>Základní škola Brno, Svážná 9, příspěvková organizace</t>
  </si>
  <si>
    <t>Základní škola a mateřská škola Brno, Antonínská 3, příspěvková organizace</t>
  </si>
  <si>
    <t>Základní škola Brno, Bakalovo nábřeží 8, příspěvková organizace</t>
  </si>
  <si>
    <t>Základní škola a mateřská škola, Brno, Horníkova 1, příspěvková organizace</t>
  </si>
  <si>
    <t>Základní škola Brno, Bednářova 28, příspěvková organizace</t>
  </si>
  <si>
    <t>Základní škola a Mateřská škola Brno, Blažkova 9, příspěvková organizace</t>
  </si>
  <si>
    <t>Waldorfská škola  Brno - střední škola, základní škola a mateřská škola, příspěvková organizace</t>
  </si>
  <si>
    <t>Základní škola a Mateřská škola, Brno, Elišky Přemyslovny 10, příspěvková organizace</t>
  </si>
  <si>
    <t>Základní škola, Brno, Gajdošova 3</t>
  </si>
  <si>
    <t>Základní škola a Mateřská škola Brno, Milénova 14, příspěvková organizace</t>
  </si>
  <si>
    <t>Základní škola Brno, Hamry 12, příspěvková organizace</t>
  </si>
  <si>
    <t>Základní škola, Brno, Holzova 1, příspěvková organizace</t>
  </si>
  <si>
    <t>Základní škola a mateřská škola Brno, Horní 16, příspěvková organizace</t>
  </si>
  <si>
    <t>Základní škola Brno, Hroznová 1, příspěvková organizace</t>
  </si>
  <si>
    <t>Základní škola a mateřská škola Brno, Husova 17, příspěvková organizace</t>
  </si>
  <si>
    <t>Základní škola Brno, Janouškova 2, příspěvková organizace</t>
  </si>
  <si>
    <t>Masarykova základní škola a Mateřská škola Brno, Zemědělská 29, příspěvková organizace</t>
  </si>
  <si>
    <t>Masarykova základní škola, Brno, Kamenačky 3591/4</t>
  </si>
  <si>
    <t>Základní škola, Brno, Kneslova 28, příspěvková organizace</t>
  </si>
  <si>
    <t>Základní škola, Brno, Košinova 22, příspěvková organizace</t>
  </si>
  <si>
    <t>Základní škola, Brno, Krásného 24</t>
  </si>
  <si>
    <t>Základní škola a mateřská škola Brno, Křenová 21, příspěvková organizace</t>
  </si>
  <si>
    <t>Základní škola a mateřská škola Brno, Křídlovická 30b, příspěvková organizace</t>
  </si>
  <si>
    <t>Tyršova základní škola, Brno, Kuldova 38</t>
  </si>
  <si>
    <t>Základní škola Brno, Jana Babáka 1, příspěvková organizace</t>
  </si>
  <si>
    <t>Základní škola a mateřská škola Brno, Kotlářská 4, příspěvková organizace</t>
  </si>
  <si>
    <t>Základní škola Brno, nám. Míru 3, příspěvková organizace</t>
  </si>
  <si>
    <t>Základní škola a Mateřská škola, Brno, Jana Broskvy 3, příspěvková organizace</t>
  </si>
  <si>
    <t>Základní škola a Mateřská škola Brno, Merhautova 37, příspěvková organizace</t>
  </si>
  <si>
    <t>Základní škola Brno, Měšťanská 21, příspěvková organizace</t>
  </si>
  <si>
    <t>Základní škola J. A. Komenského a Mateřská škola Brno, nám. Republiky 10, příspěvková organizace</t>
  </si>
  <si>
    <t>Základní škola a Mateřská škola Brno, náměstí Svornosti 7, příspěvková organizace</t>
  </si>
  <si>
    <t>Základní škola a mateřská škola Brno, Přemyslovo nám. 1, příspěvková organizace</t>
  </si>
  <si>
    <t>Základní škola, Brno, Řehořova 3, příspěvková organizace</t>
  </si>
  <si>
    <t>Základní škola Brno, Sirotkova 36,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</si>
  <si>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</si>
  <si>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</si>
  <si>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 a mateřská škola Brno, nám. 28. října 22, příspěvková organizace</t>
  </si>
  <si>
    <t>Základní škola Brno, Tuháčkova 25, příspěvková organizace</t>
  </si>
  <si>
    <t>Základní škola Brno, Úvoz 55, příspěvková organizace</t>
  </si>
  <si>
    <t>Základní škola, Brno, Herčíkova 19, příspěvková organizace</t>
  </si>
  <si>
    <t>Základní škola, Brno, Jasanová 2, příspěvková organizace</t>
  </si>
  <si>
    <t>Základní škola Brno, Horácké náměstí 13, příspěvková organizace</t>
  </si>
  <si>
    <t>Základní škola a Mateřská škola Brno, Chalabalova 2, příspěvková organizace</t>
  </si>
  <si>
    <t>Základní škola Brno, Heyrovského 32, příspěvková organizace</t>
  </si>
  <si>
    <t>Základní škola Brno, Arménská 21, příspěvková organizace</t>
  </si>
  <si>
    <t>Základní škola a Mateřská škola Brno, Pastviny 70, příspěvková organizace</t>
  </si>
  <si>
    <t>Základní škola, Brno, Labská 27, příspěvková organizace</t>
  </si>
  <si>
    <t>Základní škola Brno, Laštůvkova 77, příspěvková organizace</t>
  </si>
  <si>
    <t>Zoo Brno a stanice zájmových činností, příspěvková organizace</t>
  </si>
  <si>
    <t>Školní jídelna Brno, Bakalovo nábřeží 8, příspěvková organizace</t>
  </si>
  <si>
    <t>Školní jídelna Heyrovského 32, 635 00 Brno, příspěvková organizace</t>
  </si>
  <si>
    <t>Školní jídelna Brno, Horní 16, příspěvková organizace</t>
  </si>
  <si>
    <t>Školní jídelna Brno, Jana Babáka 1, příspěvková organizace</t>
  </si>
  <si>
    <t>Zařízení školního stravování Brno, Jihomoravské nám. 2, příspěvková organizace</t>
  </si>
  <si>
    <t>Školní jídelna Brno, Kounicova 30, příspěvková organizace</t>
  </si>
  <si>
    <t>Školní jídelna Laštůvkova 77, 635 00 Brno, příspěvková organizace</t>
  </si>
  <si>
    <t>Školní jídelna, Brno, Masarova 11, příspěvková organizace</t>
  </si>
  <si>
    <t>Školní jídelna Brno, Nádvorní 1, příspěvková organizace</t>
  </si>
  <si>
    <t>Školní jídelna Brno, nám. Svornosti 7, příspěvková organizace</t>
  </si>
  <si>
    <t>Školní jídelna, Brno, Novolíšeňská 10, příspěvková organizace</t>
  </si>
  <si>
    <t>Školní jídelna Brno, Úvoz 55, příspěvková organizace</t>
  </si>
  <si>
    <t>Školní jídelna Vejrostova 1, 635 00 Brno, příspěvková organizace</t>
  </si>
  <si>
    <t>Černá</t>
  </si>
  <si>
    <t>Mateřská škola Bílovice nad Svitavou, okres Brno - venkov, příspěvková organizace</t>
  </si>
  <si>
    <t>Mateřská škola, Blučina, okres Brno-venkov, příspěvková organizace</t>
  </si>
  <si>
    <t>Mateřská škola Čebín, okres Brno-venkov, příspěvková organizace</t>
  </si>
  <si>
    <t>Mateřská škola Česká, okres Brno - venkov, příspěvková organizace</t>
  </si>
  <si>
    <t>Michá</t>
  </si>
  <si>
    <t>Mateřská škola Čučice, okres Brno-venkov, příspěvková organizace</t>
  </si>
  <si>
    <t>Mateřská škola Dolní Kounice, okres Brno-venkov, příspěvková organizace</t>
  </si>
  <si>
    <t>Mateřská škola Veverské Knínice, okres Brno-venkov, příspěvková organizace</t>
  </si>
  <si>
    <t>Mateřská škola, Hostěnice,okr. Brno-venkov, příspěvková organizace</t>
  </si>
  <si>
    <t>Mateřská škola Hradčany, okres Brno - venkov, příspěvková organizace</t>
  </si>
  <si>
    <t>Mateřská škola Hrušovany u Brna, okr.Brno - venkov, příspěvková organizace</t>
  </si>
  <si>
    <t>Mateřská škola Chřestová Ivančice, okres Brno-venkov, příspěvková organizace</t>
  </si>
  <si>
    <t>Mateřská škola Na Úvoze Ivančice, okres Brno-venkov, příspěvková organizace</t>
  </si>
  <si>
    <t>Mateřská škola Sobotovice, příspěvková organizace</t>
  </si>
  <si>
    <t>Mateřská škola, Jinačovice, okres Brno-venkov, příspěvková organizace</t>
  </si>
  <si>
    <t>Mateřská škola, Jiříkovice, okres Brno-venkov, příspěvková organizace</t>
  </si>
  <si>
    <t>Mateřská škola Kovalovice, okres Brno-venkov, příspěvková organizace</t>
  </si>
  <si>
    <t>Mateřská škola Kuřim, Zborovská 887, okres Brno-venkov, příspěvková organizace</t>
  </si>
  <si>
    <t>Mateřská škola Lomnička, okres Brno - venkov příspěvková organizace</t>
  </si>
  <si>
    <t>Mateřská škola Lukovany, okres Brno-venkov, příspěvková organizace</t>
  </si>
  <si>
    <t>Mateřská škola, Malešovice, okres Brno-venkov, příspěvková organizace</t>
  </si>
  <si>
    <t>Mateřská škola Malhostovice, příspěvková organizace</t>
  </si>
  <si>
    <t>Mateřská škola Mělčany, okres Brno-venkov, příspěvková organizace</t>
  </si>
  <si>
    <t>Mateřská škola Měnín, okres Brno-venkov, příspěvková organizace</t>
  </si>
  <si>
    <t>Mateřská škola Modřice, okres Brno-venkov, příspěvková organizace</t>
  </si>
  <si>
    <t>Mateřská škola Mokrá-Horákov, příspěvková organizace</t>
  </si>
  <si>
    <t>Mateřská škola Nebovidy, příspěvková organizace</t>
  </si>
  <si>
    <t>MATEŘSKÁ ŠKOLA NĚMČIČKY, okr. Brno-venkov, příspěvková organizace</t>
  </si>
  <si>
    <t>Mateřská škola Omice, okres Brno-venkov, příspěvková organizace</t>
  </si>
  <si>
    <t>Mateřská škola Opatovice, okres Brno-venkov, příspěvková organizace</t>
  </si>
  <si>
    <t>Mateřská škola, Ponětovice, okres Brno - venkov, příspěvková organizace</t>
  </si>
  <si>
    <t>Mateřská škola Přibyslavice, okres Brno-venkov, příspěvková organizace</t>
  </si>
  <si>
    <t>Mateřská škola Rajhrad, okres Brno-venkov, příspěvková organizace</t>
  </si>
  <si>
    <t>Mateřská škola Zámecká, Rosice, okres Brno-venkov, příspěvková organizace</t>
  </si>
  <si>
    <t>Mateřská škola Rudka, okres Brno-venkov, příspěvková organizace</t>
  </si>
  <si>
    <t>Mateřská škola Potůček, Říčany, příspěvková organizace</t>
  </si>
  <si>
    <t>Mateřská škola Sokolnice, okres Brno-venkov, příspěvková organizace</t>
  </si>
  <si>
    <t>Mateřská škola Svatoslav, okres Brno-venkov,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</si>
  <si>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</si>
  <si>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</si>
  <si>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škola, Štěpánovice, okres Brno-venkov, příspěvková organizace</t>
  </si>
  <si>
    <t>Mateřská škola, Tišnov, U Humpolky, příspěvková organizace</t>
  </si>
  <si>
    <t>Mateřská škola Sluníčko, Tišnov, příspěvková organizace</t>
  </si>
  <si>
    <t>Mateřská škola, Trboušany, okres Brno - venkov, příspěvková organizace</t>
  </si>
  <si>
    <t>Mateřská škola Tvarožná, okres Brno - venkov, příspěvková organizace</t>
  </si>
  <si>
    <t>Mateřská škola Újezd u Brna, okres Brno-venkov, příspěvková organizace</t>
  </si>
  <si>
    <t>Mateřská škola Újezd u Rosic, příspěvková organizace, okres Brno-venkov</t>
  </si>
  <si>
    <t>Mateřská škola - obec Velatice - okres Brno-venkov, příspěvková organizace</t>
  </si>
  <si>
    <t>Mateřská škola, Veverská Bítýška, okres Brno - venkov, příspěvková organizace</t>
  </si>
  <si>
    <t>Mateřská škola, Zbraslav, okres Brno-venkov, příspěvková organizace</t>
  </si>
  <si>
    <t>Mateřská škola Zbýšov, okres Brno-venkov, příspěvková organizace</t>
  </si>
  <si>
    <t>Mateřská škola Židlochovice, okres Brno-venkov, příspěvková organizace</t>
  </si>
  <si>
    <t>Mateřská škola POHÁDKA Borač, příspěvková organizace</t>
  </si>
  <si>
    <t>Mateřská škola Níhov, příspěvková organizace</t>
  </si>
  <si>
    <t>Mateřská škola Rajhradice, okres Brno-venkov, příspěvková organizace</t>
  </si>
  <si>
    <t>Mateřská škola Cvrčovice</t>
  </si>
  <si>
    <t>Mateřská škola Pohořelice, příspěvková organizace</t>
  </si>
  <si>
    <t>Mateřská škola Branišovice, okres Brno - venkov</t>
  </si>
  <si>
    <t>Mateřská škola Řícmanice, okres Brno-venkov, příspěvková organizace</t>
  </si>
  <si>
    <t>Mateřská škola Duha Oslavany, okres Brno-venkov, příspěvková organizace</t>
  </si>
  <si>
    <t>Mateřská škola Moravany, okres Brno-venkov, příspěvková organizace</t>
  </si>
  <si>
    <t>Mateřská škola Na Paloučku,Tišnov, příspěvková organizace</t>
  </si>
  <si>
    <t>Mateřská škola Popůvky,příspěvková organizace, Brno-venkov</t>
  </si>
  <si>
    <t>Mateřská škola Rebešovice, okres Brno-venkov, příspěvková organizace</t>
  </si>
  <si>
    <t>Mateřská škola Tetčice, příspěvková organizace</t>
  </si>
  <si>
    <t>Základní škola a mateřská škola Babice nad Svitavou</t>
  </si>
  <si>
    <t>Základní škola Bílovice nad Svitavou, okres Brno-venkov, příspěvková organizace</t>
  </si>
  <si>
    <t>Základní škola a Mateřská škola Blažovice, příspěvková organizace</t>
  </si>
  <si>
    <t>Základní škola, Blučina, okres Brno-venkov, příspěvková organizace</t>
  </si>
  <si>
    <t>Základní škola a Mateřská škola Bratčice, okres Brno-venkov, příspěvková organizace</t>
  </si>
  <si>
    <t>Základní škola Čebín, okres Brno-venkov, příspěvková organizace</t>
  </si>
  <si>
    <t>Základní škola a Mateřská škola, Deblín, okres Brno-venkov, příspěvková organizace</t>
  </si>
  <si>
    <t>Základní škola a mateřská škola Dolní Kounice, příspěvková organizace</t>
  </si>
  <si>
    <t>Základní škola a Mateřská škola, Domašov, okres Brno-venkov, příspěvková organizace</t>
  </si>
  <si>
    <t>Základní škola a Mateřská škola T. G. Masaryka Drásov, příspěvková organizace</t>
  </si>
  <si>
    <t>Základní škola a Mateřská škola Holasice, okres Brno-venkov</t>
  </si>
  <si>
    <t>Základní škola T. G. Masaryka Hrušovany u Brna, okr. Brno-venkov, příspěvková organizace</t>
  </si>
  <si>
    <t>Základní škola T. G. Masaryka Ivančice, Na Brněnce 1, okres Brno-venkov, příspěvková organizace</t>
  </si>
  <si>
    <t>Základní škola a mateřská škola, Ivančice - Němčice, okres Brno - venkov</t>
  </si>
  <si>
    <t>Základní škola Vladimíra Menšíka Ivančice, okres Brno-venkov</t>
  </si>
  <si>
    <t>Základní škola a mateřská škola, Ivančice - Řeznovice, okres Brno-venkov</t>
  </si>
  <si>
    <t>Základní škola, Jiříkovice, okres Brno-venkov, příspěvková organizace</t>
  </si>
  <si>
    <t>Základní škola a Mateřská škola Kanice, okr. Brno-venkov, příspěvková organizace</t>
  </si>
  <si>
    <t>Základní škola a mateřská škola Ketkovice, okres Brno-venkov, příspěvková organizace</t>
  </si>
  <si>
    <t>Základní škola a Mateřská škola Kobylnice, příspěvková organizace</t>
  </si>
  <si>
    <t>Základní škola, Kuřim, Jungmannova 813, okres Brno - venkov, příspěvková organizace</t>
  </si>
  <si>
    <t>Základní škola Kuřim, Tyršova 1255, okres Brno-venkov, příspěvková organizace</t>
  </si>
  <si>
    <t>Základní škola a mateřská škola Lažánky, okres Brno - venkov, příspěvková organizace</t>
  </si>
  <si>
    <t>Základní škola a mateřská škola, Lelekovice, okres Brno-venkov, příspěvková organizace</t>
  </si>
  <si>
    <t>Základní škola a Mateřská škola Medlov, okres Brno-venkov, příspěvková organizace</t>
  </si>
  <si>
    <t>Základní škola Měnín, okres Brno-venkov, příspěvková organizace</t>
  </si>
  <si>
    <t>Základní škola Modřice, okres Brno-venkov, příspěvková organizace</t>
  </si>
  <si>
    <t>Základní škola Mokrá-Horákov, příspěvková organizace</t>
  </si>
  <si>
    <t>Základní škola Moravany, okres Brno-venkov, příspěvková organizace</t>
  </si>
  <si>
    <t>Základní škola a mateřská škola Moravské Bránice, okres Brno-venkov, příspěvková organizace</t>
  </si>
  <si>
    <t>Základní škola a Mateřská škola Moravské Knínice, okres Brno-venkov, příspěvková organizace</t>
  </si>
  <si>
    <t>Základní škola a mateřská škola Moutnice, okres Brno-venkov, příspěvková organizace</t>
  </si>
  <si>
    <t>Základní škola a mateřská škola Neslovice, okres Brno-venkov, příspěvková organizace</t>
  </si>
  <si>
    <t>Základní škola a mateřská škola Nosislav, okres Brno-venkov, příspěvková organizace</t>
  </si>
  <si>
    <t>Základní škola a Mateřská škola Nová Ves, okres Brno-venkov příspěvková organizace</t>
  </si>
  <si>
    <t>Jubilejní základní škola Masarykova a mateřská škola, Nové Bránice</t>
  </si>
  <si>
    <t>Základní škola a mateřská škola Ochoz u Brna, okres Brno-venkov</t>
  </si>
  <si>
    <t>Základní škola Opatovice, okres Brno-venkov, příspěvková organizace</t>
  </si>
  <si>
    <t>Základní škola  a Mateřská škola Ořechov, okres Brno-venkov, příspěvková organizace</t>
  </si>
  <si>
    <t>Základní škola Oslavany, okres Brno-venkov</t>
  </si>
  <si>
    <t>Mateřská škola a Základní škola Ostopovice, okres Brno-venkov, příspěvková organizace</t>
  </si>
  <si>
    <t>Základní škola a Mateřská škola, Ostrovačice, okres Brno-venkov, příspěvková organizace</t>
  </si>
  <si>
    <t>Základní škola a Mateřská škola Podolí, příspěvková organizace</t>
  </si>
  <si>
    <t>Základní škola Popůvky, příspěvková organizace, Brno-venkov</t>
  </si>
  <si>
    <t>Základní škola a mateřská škola Pozořice, příspěvková organizace</t>
  </si>
  <si>
    <t>Základní škola a Mateřská škola Prace, okres Brno-venkov, příspěvková organizace</t>
  </si>
  <si>
    <t>Základní škola Pravlov, příspěvková organizace</t>
  </si>
  <si>
    <t>Základní škola a Mateřská škola Prštice, okres Brno-venkov, příspěvková organizace</t>
  </si>
  <si>
    <t>Základní škola a Mateřská škola, Předklášteří, okres Brno-venkov, příspěvková organizace</t>
  </si>
  <si>
    <t>Základní škola a mateřská škola, Příbram na Moravě, okres Brno-venkov, příspěvková organizace</t>
  </si>
  <si>
    <t>Základní škola a mateřská škola Přísnotice, příspěvková organizace, okres Brno-venkov</t>
  </si>
  <si>
    <t>Základní škola a Mateřská škola Radostice, okres Brno - venkov, příspěvková organizace</t>
  </si>
  <si>
    <t>Základní škola T.G. Masaryka Rajhrad, okres Brno-venkov, příspěvková organizace</t>
  </si>
  <si>
    <t>Základní škola Rajhradice, okres Brno-venkov, příspěvková organizace</t>
  </si>
  <si>
    <t>Základní škola Rosice, příspěvková organizace</t>
  </si>
  <si>
    <t>Základní škola a mateřská škola Rozdrojovice, okr. Brno-venkov, příspěvková organizace</t>
  </si>
  <si>
    <t>Základní škola Říčany</t>
  </si>
  <si>
    <t>Základní škola a Mateřská škola, Sentice, okres Brno-venkov, příspěvková organizace</t>
  </si>
  <si>
    <t>Základní škola a Mateřská škola Silůvky, okres Brno-venkov, příspěvková organizace</t>
  </si>
  <si>
    <t>Základní škola a mateřská škola Sivice, okres Brno-venkov, příspěvková organizace</t>
  </si>
  <si>
    <t>Základní škola Sokolnice, okres Brno-venkov, příspěvková organizace</t>
  </si>
  <si>
    <t>Základní škola a Mateřská škola Střelice, okres Brno-venkov, příspěvková organizace</t>
  </si>
  <si>
    <t>Základní škola a mateřská škola Syrovice, okres Brno-venkov, příspěvková organizace</t>
  </si>
  <si>
    <t>Základní škola, Šlapanice, okres Brno-venkov, příspěvková organizace</t>
  </si>
  <si>
    <t>Základní škola a Mateřská škola Telnice, okres Brno-venkov, příspěvková organizace</t>
  </si>
  <si>
    <t>Základní škola a mateřská škola Těšany, okres Brno-venkov, příspěvková organizace</t>
  </si>
  <si>
    <t>Základní škola Tišnov, nám. 28. října, příspěvková organizace</t>
  </si>
  <si>
    <t>Základní škola Tišnov, Smíškova, příspěvková organizace</t>
  </si>
  <si>
    <t>Základní škola a mateřská škola Troubsko, okres Brno-venkov, příspěvková organizace</t>
  </si>
  <si>
    <t>Základní škola Tvarožná, příspěvková organizace</t>
  </si>
  <si>
    <t>Základní škola Újezd u Brna, okres Brno-venkov, příspěvková organizace</t>
  </si>
  <si>
    <t>Základní škola, Veverská Bítýška, okres Brno-venkov, příspěvková organizace</t>
  </si>
  <si>
    <t>Základní škola Veverské Knínice, okres Brno-venkov, příspěvková organizace</t>
  </si>
  <si>
    <t>Základní škola a Mateřská škola Viničné Šumice, okres Brno-venkov, příspěvková organizace</t>
  </si>
  <si>
    <t>Základní škola a Mateřská škola, Vojkovice, okres Brno-venkov, příspěvková organizace</t>
  </si>
  <si>
    <t>Základní škola a Mateřská škola Vranov, okres Brno-venkov</t>
  </si>
  <si>
    <t>Základní škola a Mateřská škola Zakřany</t>
  </si>
  <si>
    <t>Základní škola a Mateřská škola T. G. Masaryka Zastávka, příspěvková organizace</t>
  </si>
  <si>
    <t>Základní škola, Zbraslav, okres Brno-venkov, příspěvková organizace</t>
  </si>
  <si>
    <t>Základní škola Zbýšov, okres Brno-venkov, příspěvková organizace</t>
  </si>
  <si>
    <t>Základní škola a Mateřská škola Žabčice, okres Brno-venkov, příspěvková organizace</t>
  </si>
  <si>
    <t>Základní škola a Mateřská škola, Žatčany, příspěvková organizace</t>
  </si>
  <si>
    <t>Základní škola a Mateřská škola Želešice,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</si>
  <si>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</si>
  <si>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</si>
  <si>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Základní škola a Mateřská škola Dolní Loučky, okres Brno-venkov, příspěvková organizace</t>
  </si>
  <si>
    <t>Základní škola a Mateřská škola Doubravník, okres Brno-venkov, příspěvková organizace</t>
  </si>
  <si>
    <t>Základní škola a Mateřská škola Katov, příspěvková organizace</t>
  </si>
  <si>
    <t>Základní škola a Mateřská škola Nedvědice, okres Brno-venkov, příspěvková organizace</t>
  </si>
  <si>
    <t>Základní škola a Mateřská škola Olší, okres Brno- venkov</t>
  </si>
  <si>
    <t>Základní škola a Mateřská škola Václava Havla Žďárec, okres Brno-venkov</t>
  </si>
  <si>
    <t>Základní škola a mateřská škola Chudčice, okres Brno - venkov, příspěvková organizace</t>
  </si>
  <si>
    <t>Základní škola a Mateřská škola Vysoké Popovice, okres Brno-venkov, příspěvková organizace</t>
  </si>
  <si>
    <t>Základní škola Brumov</t>
  </si>
  <si>
    <t>Základní škola a mateřská škola Březina, příspěvková organizace</t>
  </si>
  <si>
    <t>Základní škola, základní umělecká škola a mateřská škola Lomnice, příspěvková organizace</t>
  </si>
  <si>
    <t>Základní škola a mateřská škola Ivaň</t>
  </si>
  <si>
    <t>Základní umělecká škola Střelice, příspěvková organizace</t>
  </si>
  <si>
    <t>Inspiro - středisko volného času Tišnov, příspěvková organizace</t>
  </si>
  <si>
    <t>Dům dětí a mládeže Zastávka, příspěvková organizace</t>
  </si>
  <si>
    <t>Dům dětí a mládeže a školní družina Oslavany, okres Brno-venkov, příspěvková organizace</t>
  </si>
  <si>
    <t>Středisko volného času, Rosice, okres Brno - venkov, příspěvková organizace</t>
  </si>
  <si>
    <t>Školní jídelna Ivančice, příspěvková organizace</t>
  </si>
  <si>
    <t>Základní škola a Mateřská škola Přibice, příspěvková organizace</t>
  </si>
  <si>
    <t>Základní škola a Mateřská škola Vranovice, příspěvková organizace</t>
  </si>
  <si>
    <t>Základní škola a Mateřská škola Vlasatice, příspěvková organizace</t>
  </si>
  <si>
    <t>Základní škola a Mateřská škola, Loděnice, příspěvková organizace</t>
  </si>
  <si>
    <t>Základní škola a Mateřská škola Troskotovice, příspěvková organizace</t>
  </si>
  <si>
    <t>Základní škola a Mateřská škola Pohořelice, příspěvková organizace</t>
  </si>
  <si>
    <t>Blažk</t>
  </si>
  <si>
    <t>Mateřská škola Brod nad Dyjí, okres Břeclav, příspěvková organizace</t>
  </si>
  <si>
    <t>Mateřská škola Břeclav, Břetislavova 6, příspěvková organizace</t>
  </si>
  <si>
    <t>Mateřská škola Břeclav, Hřbitovní 8, příspěvková organizace</t>
  </si>
  <si>
    <t>Mateřská škola Břeclav, Na Valtické 727, příspěvková organizace</t>
  </si>
  <si>
    <t>Mateřská škola Břeclav, U Splavu 2765, příspěvková organizace</t>
  </si>
  <si>
    <t>Mateřská škola Břeclav, Okružní 7, příspěvková organizace</t>
  </si>
  <si>
    <t>Mateřská škola Břeclav, Osvobození 1, příspěvková organizace</t>
  </si>
  <si>
    <t>Mateřská škola Bulhary, okres Břeclav, příspěvková organizace</t>
  </si>
  <si>
    <t>Mateřská škola, Horní Bojanovice, příspěvková organizace</t>
  </si>
  <si>
    <t>Mateřská škola Hrušky, příspěvková organizace</t>
  </si>
  <si>
    <t>Mateřská škola Hustopeče, Na Sídlišti 5, okres Břeclav, příspěvková organizace</t>
  </si>
  <si>
    <t>Mateřská škola Hustopeče, Školní 25, okres Břeclav, příspěvková organizace</t>
  </si>
  <si>
    <t>Mateřská škola Klentnice, okres Břeclav, příspěvková organizace</t>
  </si>
  <si>
    <t>Mateřská škola Klobouky u Brna, příspěvková organizace</t>
  </si>
  <si>
    <t>Mateřská škola Kobylí, příspěvková organizace, Školní 722, 691 10 Kobylí, okres Břeclav</t>
  </si>
  <si>
    <t>Mateřská škola Kostice, příspěvková organizace</t>
  </si>
  <si>
    <t>Mateřská škola Křepice, příspěvková organizace</t>
  </si>
  <si>
    <t>Mateřská škola Lanžhot, příspěvková organizace</t>
  </si>
  <si>
    <t>Mateřská škola Lednice, příspěvková organizace</t>
  </si>
  <si>
    <t>Mateřská škola Mikulov, Habánská 82, příspěvková organizace</t>
  </si>
  <si>
    <t>Mateřská škola Mikulov, Pod Strání 6, okres Břeclav, příspěvková organizace</t>
  </si>
  <si>
    <t>Mateřská škola Moravská Nová Ves, okres Břeclav, příspěvková organizace</t>
  </si>
  <si>
    <t>Mateřská škola Moravský Žižkov, příspěvková organizace</t>
  </si>
  <si>
    <t>Mateřská škola Novosedly, okres Břeclav, příspěvková organizace</t>
  </si>
  <si>
    <t>Mateřská škola Pavlov, okres Břeclav, příspěvková organizace</t>
  </si>
  <si>
    <t>Mateřská škola Perná, okres Břeclav, příspěvková organizace</t>
  </si>
  <si>
    <t>Mateřská škola Podivín, příspěvková organizace</t>
  </si>
  <si>
    <t>Mateřská škola Pouzdřany, okres Břeclav, příspěvková organizace</t>
  </si>
  <si>
    <t>Mateřská škola Přítluky</t>
  </si>
  <si>
    <t>Mateřská škola Starovice, okres Břeclav, příspěvková organizace</t>
  </si>
  <si>
    <t>Mateřská škola Strachotín, příspěvková organizace</t>
  </si>
  <si>
    <t>Mateřská škola Tvrdonice, příspěvková organizace</t>
  </si>
  <si>
    <t>Mateřská škola Valtice, okres Břeclav, příspěvková organizace</t>
  </si>
  <si>
    <t>Mateřská škola Velké Bílovice, příspěvková organizace</t>
  </si>
  <si>
    <t>MATEŘSKÁ ŠKOLA, VELKÉ HOSTĚRÁDKY, PŘÍSPĚVKOVÁ ORGANIZACE</t>
  </si>
  <si>
    <t>Mateřská škola Velké Němčice, okres Břeclav, příspěvková organizace</t>
  </si>
  <si>
    <t>Mateřská škola Velké Pavlovice, V sadech 48 příspěvková organizace</t>
  </si>
  <si>
    <t>Mateřská škola Vrbice, okres Břeclav příspěvková organizace</t>
  </si>
  <si>
    <t>Mateřská škola Zaječí, Hlavní 196</t>
  </si>
  <si>
    <t>Mateřská škola Dobré Pole, příspěvková organizace</t>
  </si>
  <si>
    <t>Mateřská škola Jevišovka, příspěvková organizace</t>
  </si>
  <si>
    <t>Mateřská škola Nový Přerov, příspěvková organizace</t>
  </si>
  <si>
    <t>Mateřská škola Březí, okres Břeclav, příspěvková organizace</t>
  </si>
  <si>
    <t>Základní škola a Mateřská škola Boleradice, okres Břeclav - příspěvková organizace</t>
  </si>
  <si>
    <t>Základní škola a mateřská škola Borkovany, okres Břeclav, příspěvová organizace</t>
  </si>
  <si>
    <t>Základní škola a Mateřská škola Bořetice, okres Břeclav, příspěvková organizace</t>
  </si>
  <si>
    <t>Základní škola a Mateřská škola Brumovice, okres Břeclav, příspěvková organizace</t>
  </si>
  <si>
    <t>Základní škola Břeclav, Komenského 2, příspěvková organizace</t>
  </si>
  <si>
    <t>Základní škola a Mateřská škola Břeclav, Kpt. Nálepky 7, příspěvková organizace</t>
  </si>
  <si>
    <t>Základní škola a Mateřská škola Břeclav, Kupkova 1, příspěvková organizace</t>
  </si>
  <si>
    <t>Základní škola Břeclav, Na Valtické 31A, příspěvková organizace</t>
  </si>
  <si>
    <t>Základní škola Břeclav, Slovácká 40, příspěvková organizace</t>
  </si>
  <si>
    <t>Základní škola Jana Noháče, Břeclav, Školní 16, příspěvková organizace</t>
  </si>
  <si>
    <t>Základní škola Březí, okres Břeclav, příspěvková organizace</t>
  </si>
  <si>
    <t>Základní škola a Mateřská škola Dolní Dunajovice, příspěvková organizace</t>
  </si>
  <si>
    <t>Základní škola Dolní Věstonice, příspěvková organizace</t>
  </si>
  <si>
    <t>Základní škola a mateřská škola Drnholec, okres Břeclav, příspěvková organizace</t>
  </si>
  <si>
    <t>Základní škola a Mateřská škola Hlohovec, příspěvková organizace</t>
  </si>
  <si>
    <t>Základní škola Hrušky, příspěvková organizace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</si>
  <si>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</si>
  <si>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</si>
  <si>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</si>
  <si>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Kobylí, okres Břeclav, příspěvková organizace</t>
  </si>
  <si>
    <t>Základní škola a Mateřská škola Krumvíř, okres Břeclav, příspěvková organizace</t>
  </si>
  <si>
    <t>Základní škola Křepice, okres Břeclav, příspěvková organizace</t>
  </si>
  <si>
    <t>Masarykova základní škola Lanžhot, příspěvková organizace</t>
  </si>
  <si>
    <t>Základní škola Lednice, okres Břeclav</t>
  </si>
  <si>
    <t>Základní škola Mikulov, Hraničářů 617 E, příspěvková organizace</t>
  </si>
  <si>
    <t>Základní škola Mikulov, Valtická 3, příspěvková organizace</t>
  </si>
  <si>
    <t>Základní škola Moravská Nová Ves, příspěvková organizace</t>
  </si>
  <si>
    <t>Základní škola T. G. Masaryka Moravský Žižkov, příspěvková organizace</t>
  </si>
  <si>
    <t>Základní škola a mateřská škola, Němčičky, okres Břeclav, příspěvková organizace</t>
  </si>
  <si>
    <t>Základní škola a Mateřská škola Nikolčice, příspěvková organizace</t>
  </si>
  <si>
    <t>Základní škola Novosedly, okres Břeclav, příspěvková organizace</t>
  </si>
  <si>
    <t>Základní škola Podivín, příspěvková organizace</t>
  </si>
  <si>
    <t>Základní škola a Mateřská škola Popice, okres Břeclav, příspěvková organizace</t>
  </si>
  <si>
    <t>Základní škola Pouzdřany, okres Břeclav, příspěvková organizace</t>
  </si>
  <si>
    <t>Základní škola a Mateřská škola Rakvice, okres Břeclav</t>
  </si>
  <si>
    <t>Základní škola a Mateřská škola Sedlec, okres Břeclav, příspěvková organizace</t>
  </si>
  <si>
    <t>Základní škola a Mateřská škola Starovičky, okres Břeclav, příspěvková organizace</t>
  </si>
  <si>
    <t>Základní škola a Mateřská škola Šakvice, příspěvková organizace</t>
  </si>
  <si>
    <t>Základní škola a mateřská škola Šitbořice, příspěvková organizace</t>
  </si>
  <si>
    <t>Základní škola Tvrdonice, příspěvková organizace</t>
  </si>
  <si>
    <t>Základní škola a Mateřská škola Týnec, okres Břeclav, příspěvková organizace</t>
  </si>
  <si>
    <t>Základní škola a Mateřská škola Uherčice, okres Břeclav</t>
  </si>
  <si>
    <t>Základní škola Valtice, okres Břeclav, příspěvková organizace</t>
  </si>
  <si>
    <t>Základní škola Velké Bílovice, příspěvková organizace</t>
  </si>
  <si>
    <t>Základní škola Velké Němčice, okres Břeclav, příspěvková organizace</t>
  </si>
  <si>
    <t>Základní škola Velké Pavlovice okres Břeclav, příspěvková organizace</t>
  </si>
  <si>
    <t>Základní škola Vrbice, okres Břeclav, příspěvková organizace</t>
  </si>
  <si>
    <t>Základní škola Zaječí, okres Břeclav</t>
  </si>
  <si>
    <t>Základní škola a Mateřská škola Ladná, příspěvková organizace</t>
  </si>
  <si>
    <t>Základní umělecká škola Břeclav, Křížkovského 4, příspěvková organizace</t>
  </si>
  <si>
    <t>Základní umělecká škola Velké Bílovice, okres Břeclav, příspěvková organizace</t>
  </si>
  <si>
    <t>Centrum volného času Hustopeče, příspěvková organizace</t>
  </si>
  <si>
    <t>Školní jídelna při Základní škole Podivín, příspěvková organizace</t>
  </si>
  <si>
    <t>Školní jídelna Velké Němčice, příspěvková organizace</t>
  </si>
  <si>
    <t>Městské víceleté gymnázium Klobouky u Brna, příspěvková organizace</t>
  </si>
  <si>
    <t>Gymnázium, Velké Pavlovice, Pod Školou 10, příspěvková organizace</t>
  </si>
  <si>
    <t>Městská střední odborná škola, Klobouky u Brna, nám. Míru 6, příspěvková organizace</t>
  </si>
  <si>
    <t>Mateřská škola Čejkovice, okres Hodonín, příspěvková organizace</t>
  </si>
  <si>
    <t>Mateřská škola I Dubňany, příspěvková organizace</t>
  </si>
  <si>
    <t>Mateřská škola II Dubňany, příspěvková organizace</t>
  </si>
  <si>
    <t>Mateřská škola Hodonín, Družstevní čtvrť 3149, příspěvková organizace</t>
  </si>
  <si>
    <t>Mateřská škola Hodonín, Jánošíkova 3513/11, příspěvková organizace</t>
  </si>
  <si>
    <t>Mateřská škola Hodonín, Jilemnického 3, příspěvková organizace</t>
  </si>
  <si>
    <t>Mateřská škola Hodonín, Lužní 2, příspěvková organizace</t>
  </si>
  <si>
    <t>Mateřská škola Mozaika Hodonín, Sídlištní 3993/4, příspěvková organizace</t>
  </si>
  <si>
    <t>Krejč</t>
  </si>
  <si>
    <t>Mateřská škola Hrubá Vrbka, okres Hodonín, příspěvková organizace</t>
  </si>
  <si>
    <t>Mateřská škola Kozojídky, příspěvková organizace, okres Hodonín</t>
  </si>
  <si>
    <t>Mateřská škola Boršovská, příspěvková organizace města Kyjova</t>
  </si>
  <si>
    <t>Mateřská škola Střed, příspěvková organizace města Kyjova</t>
  </si>
  <si>
    <t>Mateřská škola Nádražní, příspěvková organizace města Kyjova</t>
  </si>
  <si>
    <t>Mateřská škola Za Stadionem, příspěvková organizace města Kyjova</t>
  </si>
  <si>
    <t>Mateřská škola Násedlovice, okres Hodonín, příspěvková organizace</t>
  </si>
  <si>
    <t>Mateřská škola Skoronice, okres Hodonín, příspěvková organizace</t>
  </si>
  <si>
    <t>Mateřská škola Strážnice, Smetanova 1539, okres Hodonín, příspěvková organizace</t>
  </si>
  <si>
    <t>Mateřská škola Šardice, příspěvková organizace</t>
  </si>
  <si>
    <t>Mateřská škola Tasov 125, okres Hodonín, příspěvková organizace</t>
  </si>
  <si>
    <t>Mateřská škola Těmice, okres Hodonín, příspěvková organizace</t>
  </si>
  <si>
    <t>Mateřská škola Vacenovice, příspěvková organizace</t>
  </si>
  <si>
    <t>Mateřská škola Velká nad Veličkou</t>
  </si>
  <si>
    <t>Mateřská škola Veselí nad Moravou, příspěvková organizace</t>
  </si>
  <si>
    <t>Mateřská škola Vnorovy, okres Hodonín, příspěvková organizace</t>
  </si>
  <si>
    <t>Mateřská škola Vracov, okres Hodonín, příspěvková organizace</t>
  </si>
  <si>
    <t>Mateřská škola Vřesovice</t>
  </si>
  <si>
    <t>Mateřská škola Ždánice, okres Hodonín, příspěvková organizace</t>
  </si>
  <si>
    <t>Mateřská škola Žádovice, okres Hodonín, příspěvková organizace</t>
  </si>
  <si>
    <t>Mateřská škola v Mouchnicích, příspěvková organizace</t>
  </si>
  <si>
    <t>Mateřská škola Tvarožná Lhota, příspěvková organizace</t>
  </si>
  <si>
    <t>Základní škola a Mateřská škola Archlebov, příspěvková organizace</t>
  </si>
  <si>
    <t>Základní škola a mateřská škola Blatnice pod Svatým Antonínkem, okres Hodonín, příspěvková organizace</t>
  </si>
  <si>
    <t>Základní škola a mateřská škola Bukovany, okres Hodonín, příspěvková organizace</t>
  </si>
  <si>
    <t>Základní škola a mateřská škola Bzenec, příspěvková organizace</t>
  </si>
  <si>
    <t>Základní škola a Mateřská škola Čejč, okres Hodonín, příspěvková organizace</t>
  </si>
  <si>
    <t>Základní škola T. G. Masaryka Čejkovice, okres Hodonín, příspěvková organizace</t>
  </si>
  <si>
    <t>Základní škola a mateřská škola Dambořice, okres Hodonín, příspěvková organizace</t>
  </si>
  <si>
    <t>Základní škola a mateřská škola Dolní Bojanovice, okres Hodonín příspěvková organizace</t>
  </si>
  <si>
    <t>Základní škola a Mateřská škola Domanín, okres Hodonín</t>
  </si>
  <si>
    <t>Základní škola Dubňany, příspěvková organizace</t>
  </si>
  <si>
    <t>Základní škola Hodonín, Mírové náměstí 19, příspěvková organizace</t>
  </si>
  <si>
    <t>Základní škola Hodonín, Očovská 1, příspěvková organizace</t>
  </si>
  <si>
    <t>Základní škola Hodonín, U Červených domků 40, příspěvková organizace</t>
  </si>
  <si>
    <t>Základní škola Hodonín, Vančurova 2, příspěvková organizace</t>
  </si>
  <si>
    <t>Základní škola T. G. Masaryka a Mateřská škola, Hovorany, příspěvková organizace</t>
  </si>
  <si>
    <t>Základní škola a mateřská škola Joži Uprky Hroznová Lhota, okres Hodonín, příspěvková organizace</t>
  </si>
  <si>
    <t>Základní škola a mateřská škola, Javorník, okres Hodonín, příspěvková organizace</t>
  </si>
  <si>
    <t>Základní škola a mateřská škola, Ježov, příspěvková organizace</t>
  </si>
  <si>
    <t>Základní škola a Mateřská škola Kněždub, okres Hodonín, příspěvková organizace</t>
  </si>
  <si>
    <t>Základní škola a mateřská škola Kostelec, okres Hodonín, příspěvková organizace</t>
  </si>
  <si>
    <t>Základní škola Kuželov, okres Hodonín, příspěvková organizace</t>
  </si>
  <si>
    <t>Základní škola a Mateřská škola Dr. Joklíka, příspěvková organizace města Kyjova</t>
  </si>
  <si>
    <t>Základní škola J. A. Komenského, příspěvková organizace města Kyjova</t>
  </si>
  <si>
    <t>Základní škola a Mateřská škola Kyjov - Bohuslavice, příspěvková organizace města Kyjova</t>
  </si>
  <si>
    <t>Základní škola a mateřská škola Jaromíra Hlubíka Lipov, okres Hodonín, příspěvková organizace</t>
  </si>
  <si>
    <t>Základní škola a mateřská škola Louka, okres Hodonín, příspěvková organizace</t>
  </si>
  <si>
    <t>Základní škola a Mateřská škola Jaroslava Dobrovolského, Lužice, příspěvková organizace</t>
  </si>
  <si>
    <t>Základní škola a mateřská škola, Mikulčice, příspěvková organizace</t>
  </si>
  <si>
    <t>Základní škola a mateřská škola Milotice, okres Hodonín</t>
  </si>
  <si>
    <t>Základní škola a Mateřská škola Moravany, okres Hodonín, příspěvková organizace</t>
  </si>
  <si>
    <t>Základní škola a Mateřská škola, Moravský Písek, příspěvková organizace</t>
  </si>
  <si>
    <t>Základní škola a Mateřská škola Mutěnice, okres Hodonín</t>
  </si>
  <si>
    <t>Základní škola a Mateřská škola Nechvalín, okres Hodonín</t>
  </si>
  <si>
    <t>Základní škola a Mateřská škola Nenkovice, okres Hodonín, příspěvková organizace</t>
  </si>
  <si>
    <t>Základní škola a mateřská škola Nová Lhota, okres Hodonín, příspěvková organizace</t>
  </si>
  <si>
    <t>Základní škola a Mateřská škola Petrov, okres Hodonín, příspěvková organizace</t>
  </si>
  <si>
    <t>Základní škola a Mateřská škola Prušánky, okres Hodonín, příspěvková organizace</t>
  </si>
  <si>
    <t>Základní škola a Mateřská škola Radějov, okres Hodonín, příspěvková organizace</t>
  </si>
  <si>
    <t>Základní škola a Mateřská škola Ratíškovice</t>
  </si>
  <si>
    <t>Základní škola a mateřská škola Rohatec, příspěvková organizace</t>
  </si>
  <si>
    <t>Základní škola a mateřská škola Sobůlky, okres Hodonín, příspěvková organizace</t>
  </si>
  <si>
    <t>Základní škola a Mateřská škola Starý Poddvorov, příspěvková organizace</t>
  </si>
  <si>
    <t>Základní škola M. Kudeříkové, Strážnice, Příční 1365, příspěvková organizace</t>
  </si>
  <si>
    <t>Základní škola Strážnice, Školní 283, okres Hodonín, příspěvková organizace</t>
  </si>
  <si>
    <t>Základní škola a Mateřská škola Strážovice, okres Hodonín, příspěvková organizace</t>
  </si>
  <si>
    <t>Základní škola a Mateřská škola Sudoměřice, okres Hodonín, příspěvková organizace</t>
  </si>
  <si>
    <t>Základní škola a Mateřská škola Svatobořice-Mistřín, okres Hodonín, příspěvková organizace</t>
  </si>
  <si>
    <t>Základní škola T. G. Masaryka Šardice, okres Hodonín, příspěvková organizace</t>
  </si>
  <si>
    <t>Základní škola a mateřská škola Uhřice, okres Hodonín, příspěvková organizace</t>
  </si>
  <si>
    <t>Základní škola Vacenovice, příspěvková organizace</t>
  </si>
  <si>
    <t>Masarykova základní škola Velká nad Veličkou, příspěvková organizace</t>
  </si>
  <si>
    <t>Základní škola Veselí nad Moravou, Hutník 1456, okres Hodonín, příspěvková organizace</t>
  </si>
  <si>
    <t>Základní škola a Mateřská škola MUDr. K. A. Macháčka,Vlkoš, příspěvková organizace</t>
  </si>
  <si>
    <t>Základní škola Vnorovy, okres Hodonín, příspěvková organizace</t>
  </si>
  <si>
    <t>Masarykova základní škola Vracov, příspěvková organizace</t>
  </si>
  <si>
    <t>Základní škola a Mateřská škola Žarošice, okres Hodonín, příspěvková organizace</t>
  </si>
  <si>
    <t>Masarykova základní škola Ždánice, příspěvková organizace</t>
  </si>
  <si>
    <t>Základní škola a Mateřská škola Jana Ámose Komenského 696 47 Žeravice 37 okres Hodonín příspěvková organizace</t>
  </si>
  <si>
    <t>Základní škola a Mateřská škola, Lovčice, okres Hodonín, příspěvková organizace</t>
  </si>
  <si>
    <t>Základní škola Tvarožná Lhota, příspěvková organizace</t>
  </si>
  <si>
    <t>Základní umělecká škola Dubňany, příspěvková organizace</t>
  </si>
  <si>
    <t>Základní umělecká škola Kyjov, příspěvková organizace města Kyjova</t>
  </si>
  <si>
    <t>Základní umělecká škola Vracov, příspěvková organizace</t>
  </si>
  <si>
    <t>Základní umělecká škola Ždánice, příspěvková organizace</t>
  </si>
  <si>
    <t>Dům dětí a mládeže Ždánice, příspěvková organizace</t>
  </si>
  <si>
    <t>Dům dětí a mládeže Kyjov, příspěvková organizace města Kyjova</t>
  </si>
  <si>
    <t>Školní jídelna Dubňany, příspěvková organizace, 696 03 Dubňany, Hodonínská 925, okr. Hodonín</t>
  </si>
  <si>
    <t>Obecní školní jídelna Šardice, okres Hodonín, příspěvková organizace</t>
  </si>
  <si>
    <t>Mateřská škola Bučovice, příspěvková organizace</t>
  </si>
  <si>
    <t>Řehoř</t>
  </si>
  <si>
    <t>Mateřská škola Drnovice, okres Vyškov, příspěvková organizace</t>
  </si>
  <si>
    <t>Mateřská škola Hodějice, okres Vyškov, příspěvková organizace</t>
  </si>
  <si>
    <t>Mateřská škola Hostěrádky-Rešov, Okres Vyškov, příspěvková organizace</t>
  </si>
  <si>
    <t>Mateřská škola Hoštice-Heroltice, okres Vyškov, příspěvková organizace</t>
  </si>
  <si>
    <t>Mateřská škola Hvězdlice, okres Vyškov, příspěvková organizace</t>
  </si>
  <si>
    <t>Mateřská škola Ivanovice na Hané, Mlýnská 366, příspěvková organizace</t>
  </si>
  <si>
    <t>Mateřská škola Ježkovice příspěvková organizce</t>
  </si>
  <si>
    <t>Mateřská škola Komořany, okres Vyškov příspěvková organizace</t>
  </si>
  <si>
    <t>Mateřská škola Krásensko, okres Vyškov, příspěvková organizace</t>
  </si>
  <si>
    <t>Mateřská škola Letonice, okres Vyškov, příspěvková organizace</t>
  </si>
  <si>
    <t>Mateřská škola Lovčičky-příspěvková organizace</t>
  </si>
  <si>
    <t>Mateřská škola Luleč - Příspěvková organizace</t>
  </si>
  <si>
    <t>Mateřská škola Lysovice, okres Vyškov, příspěvková organizace</t>
  </si>
  <si>
    <t>Mateřská škola Medlovice, okres Vyškov, příspěvková organizace</t>
  </si>
  <si>
    <t>Mateřská škola MILONICE, okr. Vyškov, příspěvková organizace</t>
  </si>
  <si>
    <t>Mateřská škola Nemochovice, okres Vyškov příspěvková organizace</t>
  </si>
  <si>
    <t>Mateřská škola Nevojice, příspěvková organizace</t>
  </si>
  <si>
    <t>Mateřská škola Olšany, okres Vyškov, příspěvková organizace</t>
  </si>
  <si>
    <t>Mateřská škola, Orlovice, okres Vyškov, příspěvková organizace</t>
  </si>
  <si>
    <t>Mateřská škola Drysice , okres Vyškov , příspěvková organizace</t>
  </si>
  <si>
    <t>Mateřská škola Radslavice 91, příspěvková organizace</t>
  </si>
  <si>
    <t>Mateřská škola Rousínov</t>
  </si>
  <si>
    <t>MATEŘSKÁ ŠKOLA RUPRECHTOV, okres Vyškov, příspěvková organizace</t>
  </si>
  <si>
    <t>Mateřská škola Zvídálek, Komenského náměstí 495, Slavkov u Brna, příspěvková organizace</t>
  </si>
  <si>
    <t>Mateřská škola Snovídky, příspěvková organizace</t>
  </si>
  <si>
    <t>Mateřská škola Studnice, okres Vyškov, příspěvková organizace</t>
  </si>
  <si>
    <t>Mateřská škola V Á Ž A N Y, okres Vyškov, příspěvková organizace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</si>
  <si>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</si>
  <si>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</si>
  <si>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</si>
  <si>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Mateřská škola Jarní, Vyškov, příspěvková organizace</t>
  </si>
  <si>
    <t>Mateřská škola Opatovice a Rychtářov, okres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</si>
  <si>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</si>
  <si>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</si>
  <si>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</si>
  <si>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Zbýšov,okres Vyškov,příspěvková organizace</t>
  </si>
  <si>
    <t>Mateřská škola Sochorova, Vyškov, příspěvková organizace</t>
  </si>
  <si>
    <t>Mateřská škola Kučerov, okres Vyškov, příspěvková organizace</t>
  </si>
  <si>
    <t>Základní škola a mateřská škola Bohdalice, okres Vyškov, příspěvková organizace</t>
  </si>
  <si>
    <t>Základní škola a Mateřská škola Bošovice, okres Vyškov, příspěvková organizace</t>
  </si>
  <si>
    <t>Základní škola a mateřská škola Brankovice, příspěvková organizace</t>
  </si>
  <si>
    <t>Základní škola Bučovice 710, příspěvková organizace</t>
  </si>
  <si>
    <t>Základní škola Bučovice 711, příspěvková organizace</t>
  </si>
  <si>
    <t>Základní škola a Mateřská škola Dražovice, okres Vyškov, příspěvková organizace</t>
  </si>
  <si>
    <t>Základní škola Drnovice, okres Vyškov</t>
  </si>
  <si>
    <t>Základní škola a Mateřská škola Habrovany, příspěvková organizace</t>
  </si>
  <si>
    <t>Mateřská škola a Základní škola Heršpice, okres Vyškov, příspěvková organizace</t>
  </si>
  <si>
    <t>Základní škola a Mateřská škola Hlubočany, okres Vyškov</t>
  </si>
  <si>
    <t>Základní škola Hodějice, okres Vyškov, příspěvková organizace</t>
  </si>
  <si>
    <t>Základní škola a mateřská škola Holubice, okres Vyškov, příspěvková organizace</t>
  </si>
  <si>
    <t>Základní škola Hoštice - Heroltice, okres Vyškov, příspěvková organizace</t>
  </si>
  <si>
    <t>Základní škola a Mateřská škola, Hrušky, okres Vyškov, příspěvková organizace</t>
  </si>
  <si>
    <t>Základní škola Ivanovice na Hané, okres Vyškov</t>
  </si>
  <si>
    <t>Základní škola a Mateřská škola Kobeřice u Brna, okres Vyškov, příspěvková organizace</t>
  </si>
  <si>
    <t>Základní škola Komořany, okres Vyškov, příspěvková organizace</t>
  </si>
  <si>
    <t>Základní škola a Mateřská škola Křenovice, okres Vyškov</t>
  </si>
  <si>
    <t>Základní škola a Mateřská škola Křižanovice, příspěvková organizace</t>
  </si>
  <si>
    <t>Základní škola Letonice, okres Vyškov, příspěvková organizace</t>
  </si>
  <si>
    <t>Základní škola a Mateřská škola Milešovice, okres Vyškov, příspěvková organizace</t>
  </si>
  <si>
    <t>Základní škola, Moravské Málkovice, okres Vyškov, příspěvková organizace</t>
  </si>
  <si>
    <t>Základní škola a Mateřská škola Moravské Prusy, příspěvková organizace</t>
  </si>
  <si>
    <t>Mateřská škola Mouřínov, příspěvková organizace</t>
  </si>
  <si>
    <t>Základní škola a Mateřská škola Němčany, okres Vyškov, příspěvková organizace</t>
  </si>
  <si>
    <t>Základní škola a Mateřská škola Nemojany, okres Vyškov, příspěvková organizace</t>
  </si>
  <si>
    <t>Základní škola a mateřská škola Nesovice, příspěvková organizace</t>
  </si>
  <si>
    <t>Základní škola a Mateřská škola Nížkovice, okres Vyškov, příspěvková organizace</t>
  </si>
  <si>
    <t>Základní škola a Mateřská škola, Otnice, příspěvková organizace</t>
  </si>
  <si>
    <t>Základní škola a mateřská škola Podomí</t>
  </si>
  <si>
    <t>Základní škola a Mateřská škola, Pustiměř, okres Vyškov</t>
  </si>
  <si>
    <t>Mateřská škola Račice-Pístovice, příspěvková organizace</t>
  </si>
  <si>
    <t>Základní škola a Mateřská škola Rašovice, okres Vyškov, příspěvková organizace</t>
  </si>
  <si>
    <t>Základní škola Rostěnice - Zvonovice, okres Vyškov, příspěvková organizace</t>
  </si>
  <si>
    <t>Základní škola Rousínov, okres Vyškov</t>
  </si>
  <si>
    <t>Základní škola Komenského Slavkov u Brna, příspěvková organizace</t>
  </si>
  <si>
    <t>Základní škola Tyršova Slavkov u Brna, příspěvková organizace</t>
  </si>
  <si>
    <t>Základní škola a mateřská škola Šaratice, příspěvková organizace</t>
  </si>
  <si>
    <t>Základní škola a mateřská škola Švábenice, okres Vyškov, příspěvková organizace</t>
  </si>
  <si>
    <t>Základní škola a Mateřská škola Tučapy, okres Vyškov, příspěvková organizace</t>
  </si>
  <si>
    <t>Mateřská škola Vážany nad Litavou, okres Vyškov, příspěvková organizace</t>
  </si>
  <si>
    <t>Základní škola a Mateřská škola Velešovice, příspěvková organizace</t>
  </si>
  <si>
    <t>Základní škola Vyškov, Morávkova 40, příspěvková organizace</t>
  </si>
  <si>
    <t>Základní škola Vyškov, Na Vyhlídce 12, příspěvková organizace</t>
  </si>
  <si>
    <t>Základní škola Vyškov, Nádražní 5, příspěvková organizace</t>
  </si>
  <si>
    <t>Základní škola a Mateřská škola Vyškov, Letní pole, příspěvková organizace</t>
  </si>
  <si>
    <t>Základní škola Vyškov, Tyršova 4, příspěvková organizace</t>
  </si>
  <si>
    <t>Základní škola Vyškov, Purkyňova 39, příspěvková organizace</t>
  </si>
  <si>
    <t>Základní umělecká škola Arthura Nikische, příspěvková organizace</t>
  </si>
  <si>
    <t>Základní umělecká škola Ivanovice na Hané, okres Vyškov</t>
  </si>
  <si>
    <t>Základní umělecká škola Františka Sušila Rousínov, Sušilovo náměstí 14</t>
  </si>
  <si>
    <t>Základní umělecká škola Františka France Slavkov u Brna, příspěvková organizace</t>
  </si>
  <si>
    <t>Dům dětí a mládeže Bučovice, příspěvková organizace</t>
  </si>
  <si>
    <t>Dům dětí a mládeže Slavkov u Brna, příspěvková organizace</t>
  </si>
  <si>
    <t>Vyhlí</t>
  </si>
  <si>
    <t>Mateřská škola, Bezkov, okres Znojmo, příspěvková organizace</t>
  </si>
  <si>
    <t>Mateřská škola Damnice, příspěvková organizace</t>
  </si>
  <si>
    <t>Mateřská škola Dobřínsko, okres Znojmo, příspěvková organizace</t>
  </si>
  <si>
    <t>Mateřská škola, Dyjákovice, okres Znojmo, příspěvková organizace</t>
  </si>
  <si>
    <t>Mateřská škola, Hnanice, okres Znojmo, příspěvková organizace</t>
  </si>
  <si>
    <t>Mateřská škola Hodonice, okr. Znojmo, příspěvková organizace</t>
  </si>
  <si>
    <t>Mateřská škola, Hostěradice, okres Znojmo, příspěvková organizace</t>
  </si>
  <si>
    <t>Mateřská škola, Hrušovany nad Jevišovkou, okres Znojmo, příspěvková organizace</t>
  </si>
  <si>
    <t>Mateřská škola, Jamolice č.p. 57, příspěvková organizace</t>
  </si>
  <si>
    <t>Mateřská škola Jiřice u Miroslavi č. 89, okres Znojmo, příspěvková organizace</t>
  </si>
  <si>
    <t>Mateřská škola, Krhovice, okres Znojmo, příspěvková organizace</t>
  </si>
  <si>
    <t>Základní škola a Mateřská škola Kuchařovice, příspěvková organizace</t>
  </si>
  <si>
    <t>Mateřská škola, Lesná, okres Znojmo</t>
  </si>
  <si>
    <t>Mateřská škola, Litobratřice, okres Znojmo, příspěvková organizace</t>
  </si>
  <si>
    <t>Mateřská škola Pastelka, Miroslav, Husova 55/32, okres Znojmo, příspěvková organizace</t>
  </si>
  <si>
    <t>Mateřská škola SLUNÍČKO, Miroslav, Malinovského 6, okres Znojmo, příspěvková organizace</t>
  </si>
  <si>
    <t>Mateřská škola, Moravský Krumlov, Husova 299, okres Znojmo, příspěvková organizace</t>
  </si>
  <si>
    <t>Mateřská škola, Nový Šaldorf, okres Znojmo ,,příspěvková organizace"</t>
  </si>
  <si>
    <t>Mateřská škola Olbramkostel, okres Znojmo, příspěvková organizace</t>
  </si>
  <si>
    <t>Mateřská škola, Petrovice, okres Znojmo, příspěvková organizace</t>
  </si>
  <si>
    <t>Mateřská škola Plaveč, okres Znojmo, příspěvková organizace</t>
  </si>
  <si>
    <t>Mateřská škola, Práče, okres Znojmo - příspěvková organizace</t>
  </si>
  <si>
    <t>Mateřská škola, Prosiměřice, okres Znojmo, příspěvková organizace</t>
  </si>
  <si>
    <t>Mateřská škola, Slup, příspěvková organizace, okres Znojmo</t>
  </si>
  <si>
    <t>Mateřská škola, Strachotice, okres Znojmo, příspěvková organizace</t>
  </si>
  <si>
    <t>Mateřská škola, Šafov, okres Znojmo, příspěvková organizace</t>
  </si>
  <si>
    <t>Mateřská škola, Šatov, okres Znojmo, příspěvková organizace</t>
  </si>
  <si>
    <t>Mateřská škola, Těšetice, okres Znojmo, příspěvková organizace</t>
  </si>
  <si>
    <t>Mateřská škola Tvořihráz, příspěvková organizace</t>
  </si>
  <si>
    <t>Mateřská škola, Uherčice, okres Znojmo, příspěvková organizace</t>
  </si>
  <si>
    <t>Mateřská škola Valtrovice, příspěvková organizace</t>
  </si>
  <si>
    <t>Mateřská škola, Vémyslice, okres Znojmo, příspěvková organizace</t>
  </si>
  <si>
    <t>Mateřská škola, Vranov nad Dyjí, okres Znojmo, příspěvková organizace</t>
  </si>
  <si>
    <t>Mateřská škola, Znojmo, Dělnická 2, příspěvková organizace</t>
  </si>
  <si>
    <t>Mateřská škola, Znojmo, Holandská 2, příspěvková organizace</t>
  </si>
  <si>
    <t>Mateřská škola, Znojmo, nám. Armády 9, příspěvková organizace</t>
  </si>
  <si>
    <t>Mateřská škola, Znojmo, nám. Republiky 15, příspěvková organizace</t>
  </si>
  <si>
    <t>Mateřská škola, Znojmo, Pražská 80, příspěvková organizace</t>
  </si>
  <si>
    <t>Mateřská škola, Znojmo, Přímětice 279, příspěvková organizace</t>
  </si>
  <si>
    <t>Mateřská škola, Pravice, okres Znojmo, příspěvková organizace</t>
  </si>
  <si>
    <t>Mateřská škola Suchohrdly, příspěvková organizace</t>
  </si>
  <si>
    <t>Základní škola a mateřská škola, Blížkovice, okr. Znojmo příspěvková organizace</t>
  </si>
  <si>
    <t>Základní škola a Mateřská škola, Bohutice, okres Znojmo, příspěvková organizace</t>
  </si>
  <si>
    <t>Základní škola a mateřská škola, Božice, příspěvková organizace</t>
  </si>
  <si>
    <t>Základní škola a Mateřská škola, Břežany, okres Znojmo, příspěvková organizace</t>
  </si>
  <si>
    <t>Základní škola a mateřská škola, Citonice, okres Znojmo, příspěvková organizace</t>
  </si>
  <si>
    <t>Základní škola a Mateřská škola, Dobšice, okres Znojmo, příspěvková organizace</t>
  </si>
  <si>
    <t>Základní škola a Mateřská škola Dolní Dubňany, okres Znojmo</t>
  </si>
  <si>
    <t>Základní škola, Dyjákovice, okres Znojmo, příspěvková organizace</t>
  </si>
  <si>
    <t>Základní škola a Mateřská škola, Hevlín, příspěvková organizace</t>
  </si>
  <si>
    <t>Základní škola a mateřská škola, Hluboké Mašůvky, příspěvková organizace</t>
  </si>
  <si>
    <t>Základní škola a Mateřská škola, Horní Dunajovice, okres Znojmo, příspěvková organizace</t>
  </si>
  <si>
    <t>Základní škola, Hostěradice, okres Znojmo</t>
  </si>
  <si>
    <t>Základní škola a mateřská škola, Hostim, okres Znojmo, příspěvková organizace</t>
  </si>
  <si>
    <t>Základní škola a Mateřská škola, Hrabětice, příspěvková organizace</t>
  </si>
  <si>
    <t>Základní škola a Mateřská škola, Hrádek, okres Znojmo, příspěvková organizace</t>
  </si>
  <si>
    <t>Základní škola, Hrušovany nad Jevišovkou, okres Znojmo, příspěvková organizace</t>
  </si>
  <si>
    <t>Základní škola a Mateřská škola, Jaroslavice, okres Znojmo, příspěvková organizace</t>
  </si>
  <si>
    <t>Základní škola a Mateřská škola, Jevišovice, příspěvková organizace</t>
  </si>
  <si>
    <t>Základní škola a Mateřská škola, Jezeřany-Maršovice, okres Znojmo, příspěvková organizace</t>
  </si>
  <si>
    <t>Základní škola, Jiřice u Miroslavi, okres Znojmo, příspěvková organizace</t>
  </si>
  <si>
    <t>Základní škola a mateřská škola, Kravsko, příspěvková organizace</t>
  </si>
  <si>
    <t>Základní škola, Lesonice, okres Znojmo, příspěvková organizace</t>
  </si>
  <si>
    <t>Základní škola Lubnice, okres Znojmo, příspěvková organizace</t>
  </si>
  <si>
    <t>Základní škola, Mašovice, okres Znojmo</t>
  </si>
  <si>
    <t>Základní škola a Mateřská škola, Mikulovice u Znojma, příspěvková organizace</t>
  </si>
  <si>
    <t>Základní škola, Miroslav, okres Znojmo, příspěvková organizace</t>
  </si>
  <si>
    <t>Základní škola, Moravský Krumlov, Ivančická 218, okres Znojmo, příspěvková organizace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</si>
  <si>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</si>
  <si>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</si>
  <si>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Základní škola a Mateřská škola Oleksovice, okres Znojmo, příspěvková organizace</t>
  </si>
  <si>
    <t>Základní škola a Mateřská škola, Pavlice, okres Znojmo</t>
  </si>
  <si>
    <t>Základní škola, Práče, okres Znojmo - příspěvková organizace</t>
  </si>
  <si>
    <t>Základní škola, Prosiměřice, okres Znojmo, příspěvková organizace</t>
  </si>
  <si>
    <t>Základní škola a Mateřská škola, Rybníky, okres Znojmo, příspěvková organizace</t>
  </si>
  <si>
    <t>Základní škola a Mateřská škola, Skalice, okres Znojmo, příspěvková organizace</t>
  </si>
  <si>
    <t>Mateřská škola, Starý Petřín, okres Znojmo, příspěvková organizace</t>
  </si>
  <si>
    <t>Základní škola, Strachotice, okres Znojmo, příspěvková organizace</t>
  </si>
  <si>
    <t>Základní škola a Mateřská škola Suchohrdly u Miroslavi, příspěvková organizace</t>
  </si>
  <si>
    <t>Základní škola a Mateřská škola, Šanov, okres Znojmo, příspěvková organizace</t>
  </si>
  <si>
    <t>Základní škola, Šatov, okres Znojmo, příspěvková organizace</t>
  </si>
  <si>
    <t>Základní škola a Mateřská škola, Štítary, příspěvková organizace</t>
  </si>
  <si>
    <t>Základní škola a Mateřská škola, Šumná, okres Znojmo, příspěvková organizace</t>
  </si>
  <si>
    <t>Základní škola a Mateřská škola, Tasovice, okres Znojmo, příspěvková organizace</t>
  </si>
  <si>
    <t>Základní škola a Mateřská škola Tavíkovice, okres Znojmo, příspěvková organizace</t>
  </si>
  <si>
    <t>Základní škola a Mateřská škola, Trstěnice, okres Znojmo, příspěvková organizace</t>
  </si>
  <si>
    <t>Základní škola a Mateřská škola, Únanov, příspěvková organizace, okres Znojmo</t>
  </si>
  <si>
    <t>Mateřská škola a Základní škola Vedrovice, okres Znojmo, příspěvková organizace</t>
  </si>
  <si>
    <t>Základní škola, Vémyslice, okres Znojmo, příspěvková organizace</t>
  </si>
  <si>
    <t>Základní škola a Mateřská škola, Višňové, okres Znojmo, příspěvková organizace</t>
  </si>
  <si>
    <t>Základní škola, Vranov nad Dyjí, okres Znojmo, příspěvková organizace</t>
  </si>
  <si>
    <t>Základní škola a Mateřská škola Vrbovec</t>
  </si>
  <si>
    <t>Základní škola, Znojmo, Mládeže 3, příspěvková organizace</t>
  </si>
  <si>
    <t>Základní škola, Znojmo, náměstí Republiky 9</t>
  </si>
  <si>
    <t>Základní škola a Mateřská škola, Znojmo, Pražská 98</t>
  </si>
  <si>
    <t>Základní škola Prokopa Diviše a Mateřská škola, Znojmo - Přímětice 569</t>
  </si>
  <si>
    <t>Základní škola, Znojmo, Václavské náměstí 8, příspěvková organizace</t>
  </si>
  <si>
    <t>Základní škola, Želetice, okres Znojmo</t>
  </si>
  <si>
    <t>Základní škola JUDr. Josefa Mareše a Mateřská škola, Znojmo, Klášterní 2, příspěvková organizace</t>
  </si>
  <si>
    <t>Základní škola Suchohrdly, příspěvková organizace</t>
  </si>
  <si>
    <t>tarif</t>
  </si>
  <si>
    <t>min. mzda</t>
  </si>
  <si>
    <t>zaruč. Plat</t>
  </si>
  <si>
    <t>Datum:</t>
  </si>
  <si>
    <t>Zpracoval:</t>
  </si>
  <si>
    <t>Schválil: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</si>
</sst>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_ ;[Red]\-#,##0\ "/>
    <numFmt numFmtId="166" formatCode="0.00_ ;[Red]\-0.00\ "/>
    <numFmt numFmtId="167" formatCode="0_ ;[Red]\-0\ "/>
    <numFmt numFmtId="168" formatCode="0.0"/>
    <numFmt numFmtId="169" formatCode="0.0_ ;[Red]\-0.0\ "/>
    <numFmt numFmtId="170" formatCode="#,##0.000_ ;[Red]\-#,##0.000\ "/>
    <numFmt numFmtId="171" formatCode="0.0%"/>
    <numFmt numFmtId="172" formatCode="0.000"/>
    <numFmt numFmtId="173" formatCode="#,##0.000"/>
    <numFmt numFmtId="174" formatCode="#,##0.0000_ ;[Red]\-#,##0.0000\ "/>
  </numFmts>
  <fonts count="3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i/>
      <sz val="16"/>
      <color indexed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thick">
        <color rgb="FFFF0000"/>
      </top>
      <bottom style="hair">
        <color indexed="64"/>
      </bottom>
      <diagonal/>
    </border>
    <border>
      <left style="thick">
        <color rgb="FFFF000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hair">
        <color indexed="64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thick">
        <color rgb="FFFF0000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thick">
        <color rgb="FFFF0000"/>
      </bottom>
      <diagonal/>
    </border>
    <border>
      <left style="mediumDashed">
        <color rgb="FFFF0000"/>
      </left>
      <right style="hair">
        <color indexed="64"/>
      </right>
      <top style="mediumDashed">
        <color rgb="FFFF0000"/>
      </top>
      <bottom style="hair">
        <color indexed="64"/>
      </bottom>
      <diagonal/>
    </border>
    <border>
      <left style="hair">
        <color indexed="64"/>
      </left>
      <right style="mediumDashed">
        <color rgb="FFFF0000"/>
      </right>
      <top style="mediumDashed">
        <color rgb="FFFF0000"/>
      </top>
      <bottom style="hair">
        <color indexed="64"/>
      </bottom>
      <diagonal/>
    </border>
    <border>
      <left style="mediumDashed">
        <color rgb="FFFF0000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mediumDashed">
        <color rgb="FFFF0000"/>
      </right>
      <top/>
      <bottom style="thick">
        <color rgb="FFFF0000"/>
      </bottom>
      <diagonal/>
    </border>
    <border>
      <left style="hair">
        <color indexed="64"/>
      </left>
      <right style="hair">
        <color indexed="64"/>
      </right>
      <top style="mediumDashed">
        <color rgb="FFFF0000"/>
      </top>
      <bottom style="hair">
        <color indexed="64"/>
      </bottom>
      <diagonal/>
    </border>
    <border>
      <left style="hair">
        <color indexed="64"/>
      </left>
      <right/>
      <top style="mediumDashed">
        <color rgb="FFFF0000"/>
      </top>
      <bottom style="hair">
        <color indexed="64"/>
      </bottom>
      <diagonal/>
    </border>
    <border>
      <left style="hair">
        <color indexed="64"/>
      </left>
      <right/>
      <top/>
      <bottom style="thick">
        <color rgb="FFFF0000"/>
      </bottom>
      <diagonal/>
    </border>
    <border>
      <left style="hair">
        <color indexed="64"/>
      </left>
      <right/>
      <top style="thick">
        <color rgb="FFFF0000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Dashed">
        <color rgb="FFFF0000"/>
      </top>
      <bottom style="hair">
        <color indexed="64"/>
      </bottom>
      <diagonal/>
    </border>
    <border>
      <left/>
      <right style="hair">
        <color indexed="64"/>
      </right>
      <top/>
      <bottom style="thick">
        <color rgb="FFFF0000"/>
      </bottom>
      <diagonal/>
    </border>
    <border>
      <left/>
      <right style="hair">
        <color indexed="64"/>
      </right>
      <top style="thick">
        <color rgb="FFFF0000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hair">
        <color indexed="64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/>
      <bottom style="hair">
        <color indexed="64"/>
      </bottom>
      <diagonal/>
    </border>
  </borders>
  <cellStyleXfs count="5">
    <xf numFmtId="0" fontId="0" fillId="0" borderId="0"/>
    <xf numFmtId="0" fontId="9" fillId="0" borderId="0"/>
    <xf numFmtId="0" fontId="9" fillId="0" borderId="0"/>
    <xf numFmtId="0" fontId="3" fillId="0" borderId="0"/>
    <xf numFmtId="0" fontId="2" fillId="0" borderId="0"/>
  </cellStyleXfs>
  <cellXfs count="340">
    <xf numFmtId="0" fontId="0" fillId="0" borderId="0" xfId="0"/>
    <xf numFmtId="0" fontId="4" fillId="0" borderId="0" xfId="0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left"/>
      <protection hidden="1"/>
    </xf>
    <xf numFmtId="3" fontId="5" fillId="0" borderId="1" xfId="0" applyNumberFormat="1" applyFont="1" applyBorder="1" applyAlignment="1" applyProtection="1">
      <alignment horizontal="right"/>
      <protection hidden="1"/>
    </xf>
    <xf numFmtId="0" fontId="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5" fillId="0" borderId="0" xfId="1" applyFont="1" applyProtection="1">
      <protection hidden="1"/>
    </xf>
    <xf numFmtId="49" fontId="5" fillId="0" borderId="0" xfId="0" applyNumberFormat="1" applyFont="1" applyAlignment="1" applyProtection="1">
      <alignment horizontal="center" vertical="center" wrapText="1"/>
      <protection hidden="1"/>
    </xf>
    <xf numFmtId="4" fontId="4" fillId="0" borderId="0" xfId="0" applyNumberFormat="1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vertical="center" wrapText="1"/>
      <protection hidden="1"/>
    </xf>
    <xf numFmtId="0" fontId="4" fillId="0" borderId="0" xfId="0" applyFont="1" applyProtection="1">
      <protection hidden="1"/>
    </xf>
    <xf numFmtId="0" fontId="4" fillId="0" borderId="0" xfId="1" applyFont="1" applyProtection="1">
      <protection hidden="1"/>
    </xf>
    <xf numFmtId="3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49" fontId="6" fillId="0" borderId="0" xfId="0" applyNumberFormat="1" applyFont="1" applyProtection="1">
      <protection hidden="1"/>
    </xf>
    <xf numFmtId="49" fontId="5" fillId="0" borderId="3" xfId="0" applyNumberFormat="1" applyFont="1" applyBorder="1" applyAlignment="1" applyProtection="1">
      <alignment horizontal="center" vertical="center" wrapText="1"/>
      <protection hidden="1"/>
    </xf>
    <xf numFmtId="49" fontId="5" fillId="0" borderId="5" xfId="0" applyNumberFormat="1" applyFont="1" applyBorder="1" applyProtection="1">
      <protection hidden="1"/>
    </xf>
    <xf numFmtId="49" fontId="5" fillId="0" borderId="4" xfId="0" applyNumberFormat="1" applyFont="1" applyBorder="1" applyAlignment="1" applyProtection="1">
      <alignment horizontal="center" vertical="center" wrapText="1"/>
      <protection hidden="1"/>
    </xf>
    <xf numFmtId="49" fontId="5" fillId="0" borderId="4" xfId="1" applyNumberFormat="1" applyFont="1" applyBorder="1" applyAlignment="1" applyProtection="1">
      <alignment horizontal="center" vertical="center" wrapText="1"/>
      <protection hidden="1"/>
    </xf>
    <xf numFmtId="0" fontId="4" fillId="4" borderId="4" xfId="0" applyFont="1" applyFill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1" applyNumberFormat="1" applyFont="1" applyBorder="1" applyAlignment="1" applyProtection="1">
      <alignment horizontal="right" vertical="center"/>
      <protection hidden="1"/>
    </xf>
    <xf numFmtId="165" fontId="5" fillId="4" borderId="4" xfId="0" applyNumberFormat="1" applyFont="1" applyFill="1" applyBorder="1" applyAlignment="1" applyProtection="1">
      <alignment horizontal="right" vertical="center"/>
      <protection hidden="1"/>
    </xf>
    <xf numFmtId="4" fontId="5" fillId="0" borderId="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6" fontId="4" fillId="0" borderId="4" xfId="0" applyNumberFormat="1" applyFont="1" applyBorder="1" applyAlignment="1" applyProtection="1">
      <alignment horizontal="right" vertical="center"/>
      <protection hidden="1"/>
    </xf>
    <xf numFmtId="165" fontId="4" fillId="0" borderId="4" xfId="0" applyNumberFormat="1" applyFont="1" applyBorder="1" applyAlignment="1" applyProtection="1">
      <alignment horizontal="right" vertical="center"/>
      <protection hidden="1"/>
    </xf>
    <xf numFmtId="167" fontId="4" fillId="0" borderId="4" xfId="0" applyNumberFormat="1" applyFont="1" applyBorder="1" applyAlignment="1" applyProtection="1">
      <alignment horizontal="right" vertical="center"/>
      <protection hidden="1"/>
    </xf>
    <xf numFmtId="167" fontId="4" fillId="0" borderId="4" xfId="1" applyNumberFormat="1" applyFont="1" applyBorder="1" applyAlignment="1" applyProtection="1">
      <alignment horizontal="right" vertical="center"/>
      <protection hidden="1"/>
    </xf>
    <xf numFmtId="165" fontId="4" fillId="4" borderId="4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 applyProtection="1">
      <alignment horizontal="center" vertical="center"/>
      <protection hidden="1"/>
    </xf>
    <xf numFmtId="166" fontId="5" fillId="0" borderId="4" xfId="0" applyNumberFormat="1" applyFont="1" applyBorder="1" applyAlignment="1" applyProtection="1">
      <alignment horizontal="center" vertical="center"/>
      <protection hidden="1"/>
    </xf>
    <xf numFmtId="165" fontId="4" fillId="2" borderId="4" xfId="0" applyNumberFormat="1" applyFont="1" applyFill="1" applyBorder="1" applyAlignment="1" applyProtection="1">
      <alignment horizontal="right" vertical="center"/>
      <protection hidden="1"/>
    </xf>
    <xf numFmtId="10" fontId="5" fillId="0" borderId="4" xfId="0" applyNumberFormat="1" applyFont="1" applyBorder="1" applyAlignment="1" applyProtection="1">
      <alignment horizontal="right" vertical="center"/>
      <protection hidden="1"/>
    </xf>
    <xf numFmtId="165" fontId="4" fillId="0" borderId="4" xfId="1" applyNumberFormat="1" applyFont="1" applyBorder="1" applyAlignment="1" applyProtection="1">
      <alignment horizontal="right" vertical="center"/>
      <protection hidden="1"/>
    </xf>
    <xf numFmtId="49" fontId="4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0" applyNumberFormat="1" applyFont="1" applyBorder="1" applyAlignment="1" applyProtection="1">
      <alignment horizontal="center" vertical="center"/>
      <protection hidden="1"/>
    </xf>
    <xf numFmtId="168" fontId="5" fillId="0" borderId="4" xfId="0" applyNumberFormat="1" applyFont="1" applyBorder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Protection="1">
      <protection hidden="1"/>
    </xf>
    <xf numFmtId="2" fontId="5" fillId="0" borderId="0" xfId="0" applyNumberFormat="1" applyFont="1" applyProtection="1"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165" fontId="10" fillId="0" borderId="4" xfId="0" applyNumberFormat="1" applyFont="1" applyBorder="1" applyAlignment="1" applyProtection="1">
      <alignment horizontal="right" vertical="center"/>
      <protection hidden="1"/>
    </xf>
    <xf numFmtId="165" fontId="10" fillId="0" borderId="4" xfId="1" applyNumberFormat="1" applyFont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 applyProtection="1">
      <alignment horizontal="right" vertical="center"/>
      <protection hidden="1"/>
    </xf>
    <xf numFmtId="164" fontId="4" fillId="0" borderId="4" xfId="0" applyNumberFormat="1" applyFont="1" applyBorder="1" applyAlignment="1" applyProtection="1">
      <alignment horizontal="right" vertical="center"/>
      <protection hidden="1"/>
    </xf>
    <xf numFmtId="49" fontId="5" fillId="0" borderId="4" xfId="0" applyNumberFormat="1" applyFont="1" applyBorder="1" applyAlignment="1" applyProtection="1">
      <alignment horizontal="right" vertical="center"/>
      <protection hidden="1"/>
    </xf>
    <xf numFmtId="167" fontId="5" fillId="0" borderId="4" xfId="0" applyNumberFormat="1" applyFont="1" applyBorder="1" applyAlignment="1" applyProtection="1">
      <alignment horizontal="right" vertical="center"/>
      <protection hidden="1"/>
    </xf>
    <xf numFmtId="169" fontId="4" fillId="0" borderId="4" xfId="0" applyNumberFormat="1" applyFont="1" applyBorder="1" applyAlignment="1" applyProtection="1">
      <alignment horizontal="right" vertical="center"/>
      <protection hidden="1"/>
    </xf>
    <xf numFmtId="169" fontId="4" fillId="4" borderId="4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 applyProtection="1">
      <alignment vertic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5" borderId="4" xfId="0" applyFont="1" applyFill="1" applyBorder="1" applyAlignment="1" applyProtection="1">
      <alignment vertical="center" wrapText="1"/>
      <protection hidden="1"/>
    </xf>
    <xf numFmtId="0" fontId="4" fillId="7" borderId="4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2" borderId="4" xfId="0" applyFont="1" applyFill="1" applyBorder="1" applyAlignment="1" applyProtection="1">
      <alignment vertical="center" wrapText="1"/>
      <protection hidden="1"/>
    </xf>
    <xf numFmtId="4" fontId="13" fillId="0" borderId="0" xfId="2" quotePrefix="1" applyNumberFormat="1" applyFont="1" applyAlignment="1" applyProtection="1">
      <alignment vertical="top" wrapText="1"/>
      <protection hidden="1"/>
    </xf>
    <xf numFmtId="3" fontId="11" fillId="0" borderId="0" xfId="2" applyNumberFormat="1" applyFont="1" applyProtection="1">
      <protection hidden="1"/>
    </xf>
    <xf numFmtId="0" fontId="11" fillId="0" borderId="0" xfId="2" applyFont="1" applyProtection="1">
      <protection hidden="1"/>
    </xf>
    <xf numFmtId="0" fontId="11" fillId="0" borderId="0" xfId="0" applyFont="1" applyProtection="1">
      <protection hidden="1"/>
    </xf>
    <xf numFmtId="1" fontId="6" fillId="0" borderId="2" xfId="0" applyNumberFormat="1" applyFont="1" applyBorder="1" applyAlignment="1" applyProtection="1">
      <alignment horizontal="center"/>
      <protection hidden="1"/>
    </xf>
    <xf numFmtId="0" fontId="11" fillId="0" borderId="0" xfId="2" applyFont="1" applyAlignment="1" applyProtection="1">
      <alignment horizontal="right"/>
      <protection hidden="1"/>
    </xf>
    <xf numFmtId="0" fontId="11" fillId="0" borderId="0" xfId="2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Protection="1">
      <protection hidden="1"/>
    </xf>
    <xf numFmtId="2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4" fillId="2" borderId="13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170" fontId="4" fillId="0" borderId="13" xfId="0" applyNumberFormat="1" applyFont="1" applyBorder="1" applyProtection="1">
      <protection hidden="1"/>
    </xf>
    <xf numFmtId="170" fontId="4" fillId="0" borderId="14" xfId="0" applyNumberFormat="1" applyFont="1" applyBorder="1" applyProtection="1">
      <protection hidden="1"/>
    </xf>
    <xf numFmtId="0" fontId="5" fillId="0" borderId="16" xfId="0" applyFont="1" applyBorder="1" applyAlignment="1" applyProtection="1">
      <alignment horizontal="center"/>
      <protection hidden="1"/>
    </xf>
    <xf numFmtId="0" fontId="4" fillId="2" borderId="17" xfId="0" applyFont="1" applyFill="1" applyBorder="1" applyAlignment="1" applyProtection="1">
      <alignment vertical="center" wrapText="1"/>
      <protection hidden="1"/>
    </xf>
    <xf numFmtId="0" fontId="4" fillId="0" borderId="17" xfId="0" applyFont="1" applyBorder="1" applyAlignment="1" applyProtection="1">
      <alignment horizontal="center" vertical="center" wrapText="1"/>
      <protection hidden="1"/>
    </xf>
    <xf numFmtId="170" fontId="4" fillId="0" borderId="17" xfId="0" applyNumberFormat="1" applyFont="1" applyBorder="1" applyProtection="1">
      <protection hidden="1"/>
    </xf>
    <xf numFmtId="170" fontId="4" fillId="0" borderId="18" xfId="0" applyNumberFormat="1" applyFont="1" applyBorder="1" applyProtection="1"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5" fillId="9" borderId="20" xfId="0" applyFont="1" applyFill="1" applyBorder="1" applyAlignment="1" applyProtection="1">
      <alignment vertical="center" wrapText="1"/>
      <protection hidden="1"/>
    </xf>
    <xf numFmtId="0" fontId="4" fillId="9" borderId="20" xfId="0" applyFont="1" applyFill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/>
      <protection hidden="1"/>
    </xf>
    <xf numFmtId="0" fontId="5" fillId="9" borderId="21" xfId="0" applyFont="1" applyFill="1" applyBorder="1" applyAlignment="1" applyProtection="1">
      <alignment vertical="center" wrapText="1"/>
      <protection hidden="1"/>
    </xf>
    <xf numFmtId="170" fontId="5" fillId="0" borderId="0" xfId="0" applyNumberFormat="1" applyFont="1" applyProtection="1"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vertical="center" wrapText="1"/>
      <protection hidden="1"/>
    </xf>
    <xf numFmtId="0" fontId="5" fillId="0" borderId="17" xfId="0" applyFont="1" applyBorder="1" applyAlignment="1" applyProtection="1">
      <alignment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170" fontId="5" fillId="0" borderId="17" xfId="0" applyNumberFormat="1" applyFont="1" applyBorder="1" applyProtection="1"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5" fontId="1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71" fontId="5" fillId="0" borderId="0" xfId="0" applyNumberFormat="1" applyFont="1" applyProtection="1">
      <protection hidden="1"/>
    </xf>
    <xf numFmtId="171" fontId="5" fillId="0" borderId="0" xfId="1" applyNumberFormat="1" applyFont="1" applyProtection="1">
      <protection hidden="1"/>
    </xf>
    <xf numFmtId="0" fontId="4" fillId="10" borderId="11" xfId="0" applyFont="1" applyFill="1" applyBorder="1" applyAlignment="1" applyProtection="1">
      <alignment horizontal="center" vertical="center"/>
      <protection hidden="1"/>
    </xf>
    <xf numFmtId="0" fontId="5" fillId="10" borderId="11" xfId="0" applyFont="1" applyFill="1" applyBorder="1" applyAlignment="1" applyProtection="1">
      <alignment horizontal="left" vertical="center" wrapText="1"/>
      <protection hidden="1"/>
    </xf>
    <xf numFmtId="166" fontId="5" fillId="10" borderId="11" xfId="0" applyNumberFormat="1" applyFont="1" applyFill="1" applyBorder="1" applyAlignment="1" applyProtection="1">
      <alignment horizontal="center" vertical="center"/>
      <protection hidden="1"/>
    </xf>
    <xf numFmtId="165" fontId="5" fillId="10" borderId="11" xfId="0" applyNumberFormat="1" applyFont="1" applyFill="1" applyBorder="1" applyAlignment="1" applyProtection="1">
      <alignment horizontal="right" vertical="center"/>
      <protection hidden="1"/>
    </xf>
    <xf numFmtId="10" fontId="5" fillId="10" borderId="11" xfId="0" applyNumberFormat="1" applyFont="1" applyFill="1" applyBorder="1" applyAlignment="1" applyProtection="1">
      <alignment horizontal="right" vertical="center"/>
      <protection hidden="1"/>
    </xf>
    <xf numFmtId="4" fontId="4" fillId="10" borderId="11" xfId="0" applyNumberFormat="1" applyFont="1" applyFill="1" applyBorder="1" applyAlignment="1" applyProtection="1">
      <alignment horizontal="center" vertical="center"/>
      <protection hidden="1"/>
    </xf>
    <xf numFmtId="165" fontId="4" fillId="10" borderId="11" xfId="0" applyNumberFormat="1" applyFont="1" applyFill="1" applyBorder="1" applyAlignment="1" applyProtection="1">
      <alignment horizontal="right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left" vertical="center" wrapText="1"/>
      <protection hidden="1"/>
    </xf>
    <xf numFmtId="166" fontId="5" fillId="0" borderId="11" xfId="0" applyNumberFormat="1" applyFont="1" applyBorder="1" applyAlignment="1" applyProtection="1">
      <alignment horizontal="center" vertical="center"/>
      <protection hidden="1"/>
    </xf>
    <xf numFmtId="165" fontId="5" fillId="0" borderId="11" xfId="0" applyNumberFormat="1" applyFont="1" applyBorder="1" applyAlignment="1" applyProtection="1">
      <alignment horizontal="right" vertical="center"/>
      <protection hidden="1"/>
    </xf>
    <xf numFmtId="10" fontId="5" fillId="0" borderId="11" xfId="0" applyNumberFormat="1" applyFont="1" applyBorder="1" applyAlignment="1" applyProtection="1">
      <alignment horizontal="right" vertical="center"/>
      <protection hidden="1"/>
    </xf>
    <xf numFmtId="4" fontId="4" fillId="0" borderId="11" xfId="0" applyNumberFormat="1" applyFont="1" applyBorder="1" applyAlignment="1" applyProtection="1">
      <alignment horizontal="center" vertical="center"/>
      <protection hidden="1"/>
    </xf>
    <xf numFmtId="165" fontId="4" fillId="0" borderId="11" xfId="0" applyNumberFormat="1" applyFont="1" applyBorder="1" applyAlignment="1" applyProtection="1">
      <alignment horizontal="right" vertical="center"/>
      <protection hidden="1"/>
    </xf>
    <xf numFmtId="0" fontId="4" fillId="10" borderId="0" xfId="0" applyFont="1" applyFill="1" applyAlignment="1" applyProtection="1">
      <alignment horizontal="center"/>
      <protection hidden="1"/>
    </xf>
    <xf numFmtId="0" fontId="5" fillId="10" borderId="0" xfId="0" applyFont="1" applyFill="1" applyProtection="1">
      <protection hidden="1"/>
    </xf>
    <xf numFmtId="0" fontId="5" fillId="10" borderId="0" xfId="1" applyFont="1" applyFill="1" applyProtection="1">
      <protection hidden="1"/>
    </xf>
    <xf numFmtId="0" fontId="4" fillId="10" borderId="0" xfId="0" applyFont="1" applyFill="1" applyProtection="1">
      <protection hidden="1"/>
    </xf>
    <xf numFmtId="170" fontId="4" fillId="0" borderId="27" xfId="0" applyNumberFormat="1" applyFont="1" applyBorder="1" applyProtection="1">
      <protection hidden="1"/>
    </xf>
    <xf numFmtId="170" fontId="4" fillId="0" borderId="28" xfId="0" applyNumberFormat="1" applyFont="1" applyBorder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0" fontId="16" fillId="0" borderId="0" xfId="0" applyFont="1"/>
    <xf numFmtId="0" fontId="11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6" fillId="0" borderId="0" xfId="0" applyFont="1" applyAlignment="1">
      <alignment horizontal="left" vertical="top" wrapText="1"/>
    </xf>
    <xf numFmtId="173" fontId="4" fillId="7" borderId="4" xfId="0" applyNumberFormat="1" applyFont="1" applyFill="1" applyBorder="1" applyAlignment="1" applyProtection="1">
      <alignment horizontal="right" vertical="center"/>
      <protection hidden="1"/>
    </xf>
    <xf numFmtId="170" fontId="4" fillId="7" borderId="4" xfId="0" applyNumberFormat="1" applyFont="1" applyFill="1" applyBorder="1" applyAlignment="1" applyProtection="1">
      <alignment horizontal="right" vertical="center"/>
      <protection hidden="1"/>
    </xf>
    <xf numFmtId="0" fontId="11" fillId="0" borderId="6" xfId="0" applyFont="1" applyBorder="1" applyAlignment="1" applyProtection="1">
      <alignment wrapText="1"/>
      <protection hidden="1"/>
    </xf>
    <xf numFmtId="10" fontId="5" fillId="11" borderId="4" xfId="0" applyNumberFormat="1" applyFont="1" applyFill="1" applyBorder="1" applyAlignment="1" applyProtection="1">
      <alignment horizontal="right" vertical="center"/>
      <protection hidden="1"/>
    </xf>
    <xf numFmtId="170" fontId="5" fillId="0" borderId="0" xfId="0" applyNumberFormat="1" applyFont="1" applyAlignment="1" applyProtection="1">
      <alignment vertical="center"/>
      <protection hidden="1"/>
    </xf>
    <xf numFmtId="170" fontId="4" fillId="0" borderId="26" xfId="0" applyNumberFormat="1" applyFont="1" applyBorder="1" applyProtection="1">
      <protection hidden="1"/>
    </xf>
    <xf numFmtId="0" fontId="3" fillId="0" borderId="0" xfId="3" applyAlignment="1">
      <alignment horizontal="center" vertical="center"/>
    </xf>
    <xf numFmtId="0" fontId="3" fillId="0" borderId="0" xfId="3" applyAlignment="1">
      <alignment vertical="center"/>
    </xf>
    <xf numFmtId="0" fontId="3" fillId="0" borderId="0" xfId="3" applyAlignment="1">
      <alignment horizontal="center"/>
    </xf>
    <xf numFmtId="0" fontId="3" fillId="0" borderId="0" xfId="3"/>
    <xf numFmtId="0" fontId="21" fillId="0" borderId="0" xfId="3" applyFont="1" applyAlignment="1">
      <alignment horizontal="left"/>
    </xf>
    <xf numFmtId="0" fontId="20" fillId="0" borderId="0" xfId="3" applyFont="1" applyAlignment="1">
      <alignment horizontal="center"/>
    </xf>
    <xf numFmtId="0" fontId="20" fillId="0" borderId="0" xfId="3" applyFont="1"/>
    <xf numFmtId="0" fontId="20" fillId="0" borderId="0" xfId="3" applyFont="1" applyAlignment="1">
      <alignment horizontal="center" vertical="center" wrapText="1"/>
    </xf>
    <xf numFmtId="0" fontId="23" fillId="0" borderId="0" xfId="3" applyFont="1" applyAlignment="1">
      <alignment horizontal="center"/>
    </xf>
    <xf numFmtId="0" fontId="23" fillId="0" borderId="0" xfId="3" applyFont="1"/>
    <xf numFmtId="0" fontId="23" fillId="0" borderId="32" xfId="3" applyFont="1" applyBorder="1"/>
    <xf numFmtId="0" fontId="3" fillId="0" borderId="4" xfId="3" applyBorder="1" applyAlignment="1">
      <alignment horizontal="center"/>
    </xf>
    <xf numFmtId="0" fontId="3" fillId="8" borderId="32" xfId="3" applyFill="1" applyBorder="1" applyAlignment="1">
      <alignment horizontal="center"/>
    </xf>
    <xf numFmtId="0" fontId="3" fillId="0" borderId="31" xfId="3" applyBorder="1" applyAlignment="1">
      <alignment horizontal="center"/>
    </xf>
    <xf numFmtId="0" fontId="2" fillId="0" borderId="0" xfId="4"/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174" fontId="3" fillId="0" borderId="0" xfId="3" applyNumberFormat="1"/>
    <xf numFmtId="0" fontId="20" fillId="8" borderId="32" xfId="3" applyFont="1" applyFill="1" applyBorder="1" applyAlignment="1">
      <alignment horizontal="center"/>
    </xf>
    <xf numFmtId="174" fontId="20" fillId="0" borderId="0" xfId="3" applyNumberFormat="1" applyFont="1"/>
    <xf numFmtId="0" fontId="20" fillId="0" borderId="0" xfId="3" applyFont="1" applyAlignment="1">
      <alignment horizontal="center" vertical="center"/>
    </xf>
    <xf numFmtId="0" fontId="22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3" fontId="5" fillId="0" borderId="34" xfId="0" applyNumberFormat="1" applyFont="1" applyBorder="1" applyAlignment="1" applyProtection="1">
      <alignment horizontal="right"/>
      <protection hidden="1"/>
    </xf>
    <xf numFmtId="49" fontId="5" fillId="0" borderId="6" xfId="0" applyNumberFormat="1" applyFont="1" applyBorder="1" applyAlignment="1" applyProtection="1">
      <alignment horizontal="center" vertical="center" wrapText="1"/>
      <protection hidden="1"/>
    </xf>
    <xf numFmtId="49" fontId="5" fillId="0" borderId="6" xfId="0" applyNumberFormat="1" applyFont="1" applyBorder="1" applyProtection="1">
      <protection hidden="1"/>
    </xf>
    <xf numFmtId="165" fontId="4" fillId="0" borderId="9" xfId="0" applyNumberFormat="1" applyFont="1" applyBorder="1" applyAlignment="1" applyProtection="1">
      <alignment horizontal="right" vertical="center"/>
      <protection hidden="1"/>
    </xf>
    <xf numFmtId="165" fontId="4" fillId="0" borderId="10" xfId="0" applyNumberFormat="1" applyFont="1" applyBorder="1" applyAlignment="1" applyProtection="1">
      <alignment horizontal="right" vertical="center"/>
      <protection hidden="1"/>
    </xf>
    <xf numFmtId="4" fontId="5" fillId="0" borderId="36" xfId="0" applyNumberFormat="1" applyFont="1" applyBorder="1" applyAlignment="1" applyProtection="1">
      <alignment horizontal="center" vertical="center"/>
      <protection hidden="1"/>
    </xf>
    <xf numFmtId="165" fontId="4" fillId="0" borderId="35" xfId="0" applyNumberFormat="1" applyFont="1" applyBorder="1" applyAlignment="1" applyProtection="1">
      <alignment horizontal="right" vertical="center"/>
      <protection hidden="1"/>
    </xf>
    <xf numFmtId="4" fontId="5" fillId="0" borderId="9" xfId="0" applyNumberFormat="1" applyFont="1" applyBorder="1" applyAlignment="1" applyProtection="1">
      <alignment horizontal="center" vertical="center"/>
      <protection hidden="1"/>
    </xf>
    <xf numFmtId="4" fontId="5" fillId="0" borderId="10" xfId="0" applyNumberFormat="1" applyFont="1" applyBorder="1" applyAlignment="1" applyProtection="1">
      <alignment horizontal="center" vertical="center"/>
      <protection hidden="1"/>
    </xf>
    <xf numFmtId="165" fontId="4" fillId="0" borderId="36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Protection="1"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5" fillId="9" borderId="26" xfId="0" applyFont="1" applyFill="1" applyBorder="1" applyAlignment="1" applyProtection="1">
      <alignment vertical="center" wrapText="1"/>
      <protection hidden="1"/>
    </xf>
    <xf numFmtId="0" fontId="4" fillId="9" borderId="37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170" fontId="5" fillId="0" borderId="20" xfId="0" applyNumberFormat="1" applyFont="1" applyBorder="1" applyProtection="1">
      <protection hidden="1"/>
    </xf>
    <xf numFmtId="1" fontId="6" fillId="0" borderId="0" xfId="0" applyNumberFormat="1" applyFont="1" applyProtection="1">
      <protection hidden="1"/>
    </xf>
    <xf numFmtId="2" fontId="6" fillId="0" borderId="0" xfId="0" applyNumberFormat="1" applyFont="1" applyProtection="1">
      <protection hidden="1"/>
    </xf>
    <xf numFmtId="166" fontId="5" fillId="5" borderId="4" xfId="0" applyNumberFormat="1" applyFont="1" applyFill="1" applyBorder="1" applyAlignment="1" applyProtection="1">
      <alignment horizontal="right" vertical="center"/>
      <protection hidden="1"/>
    </xf>
    <xf numFmtId="172" fontId="4" fillId="7" borderId="4" xfId="0" applyNumberFormat="1" applyFont="1" applyFill="1" applyBorder="1" applyAlignment="1" applyProtection="1">
      <alignment horizontal="right" vertical="center"/>
      <protection hidden="1"/>
    </xf>
    <xf numFmtId="173" fontId="4" fillId="7" borderId="4" xfId="0" applyNumberFormat="1" applyFont="1" applyFill="1" applyBorder="1" applyAlignment="1" applyProtection="1">
      <alignment vertical="center"/>
      <protection hidden="1"/>
    </xf>
    <xf numFmtId="170" fontId="5" fillId="2" borderId="13" xfId="0" applyNumberFormat="1" applyFont="1" applyFill="1" applyBorder="1" applyProtection="1">
      <protection hidden="1"/>
    </xf>
    <xf numFmtId="170" fontId="5" fillId="2" borderId="13" xfId="1" applyNumberFormat="1" applyFont="1" applyFill="1" applyBorder="1" applyProtection="1">
      <protection hidden="1"/>
    </xf>
    <xf numFmtId="170" fontId="5" fillId="2" borderId="17" xfId="0" applyNumberFormat="1" applyFont="1" applyFill="1" applyBorder="1" applyProtection="1">
      <protection hidden="1"/>
    </xf>
    <xf numFmtId="170" fontId="5" fillId="2" borderId="37" xfId="0" applyNumberFormat="1" applyFont="1" applyFill="1" applyBorder="1" applyProtection="1">
      <protection hidden="1"/>
    </xf>
    <xf numFmtId="170" fontId="5" fillId="2" borderId="37" xfId="1" applyNumberFormat="1" applyFont="1" applyFill="1" applyBorder="1" applyProtection="1">
      <protection hidden="1"/>
    </xf>
    <xf numFmtId="170" fontId="5" fillId="2" borderId="20" xfId="0" applyNumberFormat="1" applyFont="1" applyFill="1" applyBorder="1" applyProtection="1">
      <protection hidden="1"/>
    </xf>
    <xf numFmtId="4" fontId="4" fillId="3" borderId="4" xfId="0" applyNumberFormat="1" applyFont="1" applyFill="1" applyBorder="1" applyAlignment="1" applyProtection="1">
      <alignment horizontal="center" vertical="center"/>
      <protection hidden="1"/>
    </xf>
    <xf numFmtId="165" fontId="5" fillId="6" borderId="4" xfId="0" applyNumberFormat="1" applyFont="1" applyFill="1" applyBorder="1" applyAlignment="1" applyProtection="1">
      <alignment horizontal="right" vertical="center"/>
      <protection hidden="1"/>
    </xf>
    <xf numFmtId="170" fontId="4" fillId="7" borderId="4" xfId="0" applyNumberFormat="1" applyFont="1" applyFill="1" applyBorder="1" applyAlignment="1" applyProtection="1">
      <alignment vertical="center"/>
      <protection hidden="1"/>
    </xf>
    <xf numFmtId="0" fontId="26" fillId="0" borderId="0" xfId="0" applyFont="1" applyAlignment="1">
      <alignment horizontal="left" vertical="top" wrapText="1"/>
    </xf>
    <xf numFmtId="1" fontId="6" fillId="2" borderId="38" xfId="0" applyNumberFormat="1" applyFont="1" applyFill="1" applyBorder="1" applyAlignment="1" applyProtection="1">
      <alignment horizontal="center"/>
      <protection locked="0"/>
    </xf>
    <xf numFmtId="4" fontId="4" fillId="3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38" xfId="0" applyNumberFormat="1" applyFont="1" applyFill="1" applyBorder="1" applyAlignment="1" applyProtection="1">
      <alignment horizontal="right" vertical="center"/>
      <protection locked="0"/>
    </xf>
    <xf numFmtId="165" fontId="5" fillId="6" borderId="38" xfId="0" applyNumberFormat="1" applyFont="1" applyFill="1" applyBorder="1" applyAlignment="1" applyProtection="1">
      <alignment horizontal="right" vertical="center"/>
      <protection locked="0"/>
    </xf>
    <xf numFmtId="1" fontId="5" fillId="0" borderId="39" xfId="0" applyNumberFormat="1" applyFont="1" applyBorder="1" applyProtection="1">
      <protection locked="0"/>
    </xf>
    <xf numFmtId="1" fontId="5" fillId="0" borderId="40" xfId="0" applyNumberFormat="1" applyFont="1" applyBorder="1" applyProtection="1">
      <protection locked="0"/>
    </xf>
    <xf numFmtId="1" fontId="5" fillId="0" borderId="41" xfId="0" applyNumberFormat="1" applyFont="1" applyBorder="1" applyProtection="1">
      <protection locked="0"/>
    </xf>
    <xf numFmtId="1" fontId="5" fillId="0" borderId="42" xfId="0" applyNumberFormat="1" applyFont="1" applyBorder="1" applyProtection="1">
      <protection locked="0"/>
    </xf>
    <xf numFmtId="1" fontId="5" fillId="0" borderId="43" xfId="0" applyNumberFormat="1" applyFont="1" applyBorder="1" applyProtection="1">
      <protection locked="0"/>
    </xf>
    <xf numFmtId="1" fontId="5" fillId="0" borderId="44" xfId="0" applyNumberFormat="1" applyFont="1" applyBorder="1" applyProtection="1">
      <protection locked="0"/>
    </xf>
    <xf numFmtId="0" fontId="26" fillId="0" borderId="0" xfId="0" applyFont="1"/>
    <xf numFmtId="0" fontId="25" fillId="0" borderId="0" xfId="0" applyFont="1" applyAlignment="1">
      <alignment horizontal="left" vertical="top" wrapText="1"/>
    </xf>
    <xf numFmtId="0" fontId="28" fillId="0" borderId="0" xfId="0" applyFont="1"/>
    <xf numFmtId="0" fontId="25" fillId="0" borderId="0" xfId="0" applyFont="1"/>
    <xf numFmtId="22" fontId="0" fillId="0" borderId="0" xfId="0" applyNumberFormat="1"/>
    <xf numFmtId="0" fontId="25" fillId="0" borderId="0" xfId="4" applyFont="1"/>
    <xf numFmtId="0" fontId="5" fillId="0" borderId="7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49" fontId="5" fillId="0" borderId="15" xfId="0" applyNumberFormat="1" applyFont="1" applyBorder="1" applyAlignment="1" applyProtection="1">
      <alignment horizontal="center" vertical="center" wrapText="1"/>
      <protection hidden="1"/>
    </xf>
    <xf numFmtId="49" fontId="5" fillId="0" borderId="15" xfId="1" applyNumberFormat="1" applyFont="1" applyBorder="1" applyAlignment="1" applyProtection="1">
      <alignment horizontal="center" vertical="center" wrapText="1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0" fontId="4" fillId="4" borderId="8" xfId="0" applyFont="1" applyFill="1" applyBorder="1" applyAlignment="1" applyProtection="1">
      <alignment horizontal="center" vertical="center" wrapText="1"/>
      <protection hidden="1"/>
    </xf>
    <xf numFmtId="0" fontId="1" fillId="0" borderId="0" xfId="3" applyFont="1" applyAlignment="1">
      <alignment vertical="center" wrapText="1"/>
    </xf>
    <xf numFmtId="165" fontId="4" fillId="13" borderId="9" xfId="0" applyNumberFormat="1" applyFont="1" applyFill="1" applyBorder="1" applyAlignment="1" applyProtection="1">
      <alignment vertical="center" wrapText="1"/>
      <protection hidden="1"/>
    </xf>
    <xf numFmtId="0" fontId="11" fillId="13" borderId="11" xfId="0" applyFont="1" applyFill="1" applyBorder="1" applyAlignment="1" applyProtection="1">
      <alignment wrapText="1"/>
      <protection hidden="1"/>
    </xf>
    <xf numFmtId="0" fontId="11" fillId="13" borderId="10" xfId="0" applyFont="1" applyFill="1" applyBorder="1" applyAlignment="1" applyProtection="1">
      <alignment wrapText="1"/>
      <protection hidden="1"/>
    </xf>
    <xf numFmtId="0" fontId="0" fillId="2" borderId="0" xfId="0" applyFill="1"/>
    <xf numFmtId="10" fontId="3" fillId="0" borderId="0" xfId="3" applyNumberFormat="1"/>
    <xf numFmtId="0" fontId="5" fillId="0" borderId="0" xfId="0" applyFont="1" applyProtection="1">
      <protection locked="0" hidden="1"/>
    </xf>
    <xf numFmtId="14" fontId="5" fillId="0" borderId="0" xfId="0" applyNumberFormat="1" applyFont="1" applyProtection="1">
      <protection locked="0" hidden="1"/>
    </xf>
    <xf numFmtId="170" fontId="5" fillId="9" borderId="57" xfId="0" applyNumberFormat="1" applyFont="1" applyFill="1" applyBorder="1" applyProtection="1">
      <protection locked="0" hidden="1"/>
    </xf>
    <xf numFmtId="170" fontId="5" fillId="9" borderId="62" xfId="0" applyNumberFormat="1" applyFont="1" applyFill="1" applyBorder="1" applyProtection="1">
      <protection locked="0" hidden="1"/>
    </xf>
    <xf numFmtId="170" fontId="5" fillId="9" borderId="70" xfId="0" applyNumberFormat="1" applyFont="1" applyFill="1" applyBorder="1" applyProtection="1">
      <protection locked="0" hidden="1"/>
    </xf>
    <xf numFmtId="170" fontId="5" fillId="9" borderId="66" xfId="0" applyNumberFormat="1" applyFont="1" applyFill="1" applyBorder="1" applyProtection="1">
      <protection locked="0" hidden="1"/>
    </xf>
    <xf numFmtId="170" fontId="5" fillId="9" borderId="61" xfId="0" applyNumberFormat="1" applyFont="1" applyFill="1" applyBorder="1" applyProtection="1">
      <protection locked="0" hidden="1"/>
    </xf>
    <xf numFmtId="170" fontId="5" fillId="9" borderId="58" xfId="0" applyNumberFormat="1" applyFont="1" applyFill="1" applyBorder="1" applyProtection="1">
      <protection locked="0" hidden="1"/>
    </xf>
    <xf numFmtId="170" fontId="5" fillId="9" borderId="59" xfId="0" applyNumberFormat="1" applyFont="1" applyFill="1" applyBorder="1" applyProtection="1">
      <protection locked="0" hidden="1"/>
    </xf>
    <xf numFmtId="170" fontId="5" fillId="9" borderId="63" xfId="0" applyNumberFormat="1" applyFont="1" applyFill="1" applyBorder="1" applyProtection="1">
      <protection locked="0" hidden="1"/>
    </xf>
    <xf numFmtId="170" fontId="5" fillId="9" borderId="71" xfId="0" applyNumberFormat="1" applyFont="1" applyFill="1" applyBorder="1" applyProtection="1">
      <protection locked="0" hidden="1"/>
    </xf>
    <xf numFmtId="170" fontId="5" fillId="9" borderId="67" xfId="0" applyNumberFormat="1" applyFont="1" applyFill="1" applyBorder="1" applyProtection="1">
      <protection locked="0" hidden="1"/>
    </xf>
    <xf numFmtId="170" fontId="5" fillId="9" borderId="51" xfId="0" applyNumberFormat="1" applyFont="1" applyFill="1" applyBorder="1" applyProtection="1">
      <protection locked="0" hidden="1"/>
    </xf>
    <xf numFmtId="170" fontId="5" fillId="9" borderId="60" xfId="0" applyNumberFormat="1" applyFont="1" applyFill="1" applyBorder="1" applyProtection="1">
      <protection locked="0" hidden="1"/>
    </xf>
    <xf numFmtId="170" fontId="5" fillId="9" borderId="45" xfId="0" applyNumberFormat="1" applyFont="1" applyFill="1" applyBorder="1" applyProtection="1">
      <protection locked="0" hidden="1"/>
    </xf>
    <xf numFmtId="170" fontId="5" fillId="9" borderId="64" xfId="0" applyNumberFormat="1" applyFont="1" applyFill="1" applyBorder="1" applyProtection="1">
      <protection locked="0" hidden="1"/>
    </xf>
    <xf numFmtId="170" fontId="5" fillId="9" borderId="68" xfId="0" applyNumberFormat="1" applyFont="1" applyFill="1" applyBorder="1" applyProtection="1">
      <protection locked="0" hidden="1"/>
    </xf>
    <xf numFmtId="170" fontId="5" fillId="9" borderId="46" xfId="0" applyNumberFormat="1" applyFont="1" applyFill="1" applyBorder="1" applyProtection="1">
      <protection locked="0" hidden="1"/>
    </xf>
    <xf numFmtId="170" fontId="5" fillId="9" borderId="47" xfId="0" applyNumberFormat="1" applyFont="1" applyFill="1" applyBorder="1" applyProtection="1">
      <protection locked="0" hidden="1"/>
    </xf>
    <xf numFmtId="170" fontId="5" fillId="9" borderId="48" xfId="0" applyNumberFormat="1" applyFont="1" applyFill="1" applyBorder="1" applyProtection="1">
      <protection locked="0" hidden="1"/>
    </xf>
    <xf numFmtId="170" fontId="5" fillId="9" borderId="65" xfId="0" applyNumberFormat="1" applyFont="1" applyFill="1" applyBorder="1" applyProtection="1">
      <protection locked="0" hidden="1"/>
    </xf>
    <xf numFmtId="170" fontId="5" fillId="9" borderId="72" xfId="0" applyNumberFormat="1" applyFont="1" applyFill="1" applyBorder="1" applyProtection="1">
      <protection locked="0" hidden="1"/>
    </xf>
    <xf numFmtId="170" fontId="5" fillId="9" borderId="69" xfId="0" applyNumberFormat="1" applyFont="1" applyFill="1" applyBorder="1" applyProtection="1">
      <protection locked="0" hidden="1"/>
    </xf>
    <xf numFmtId="170" fontId="5" fillId="9" borderId="20" xfId="0" applyNumberFormat="1" applyFont="1" applyFill="1" applyBorder="1" applyProtection="1">
      <protection locked="0" hidden="1"/>
    </xf>
    <xf numFmtId="170" fontId="5" fillId="9" borderId="49" xfId="0" applyNumberFormat="1" applyFont="1" applyFill="1" applyBorder="1" applyProtection="1">
      <protection locked="0" hidden="1"/>
    </xf>
    <xf numFmtId="170" fontId="5" fillId="9" borderId="50" xfId="0" applyNumberFormat="1" applyFont="1" applyFill="1" applyBorder="1" applyProtection="1">
      <protection locked="0" hidden="1"/>
    </xf>
    <xf numFmtId="170" fontId="5" fillId="9" borderId="52" xfId="0" applyNumberFormat="1" applyFont="1" applyFill="1" applyBorder="1" applyProtection="1">
      <protection locked="0" hidden="1"/>
    </xf>
    <xf numFmtId="170" fontId="4" fillId="0" borderId="29" xfId="0" applyNumberFormat="1" applyFont="1" applyBorder="1" applyProtection="1">
      <protection locked="0" hidden="1"/>
    </xf>
    <xf numFmtId="170" fontId="4" fillId="0" borderId="30" xfId="0" applyNumberFormat="1" applyFont="1" applyBorder="1" applyProtection="1">
      <protection locked="0" hidden="1"/>
    </xf>
    <xf numFmtId="0" fontId="4" fillId="9" borderId="45" xfId="0" applyFont="1" applyFill="1" applyBorder="1" applyAlignment="1" applyProtection="1">
      <alignment horizontal="center" vertical="center" wrapText="1"/>
      <protection locked="0" hidden="1"/>
    </xf>
    <xf numFmtId="170" fontId="5" fillId="2" borderId="47" xfId="0" applyNumberFormat="1" applyFont="1" applyFill="1" applyBorder="1" applyProtection="1">
      <protection locked="0" hidden="1"/>
    </xf>
    <xf numFmtId="0" fontId="4" fillId="9" borderId="53" xfId="0" applyFont="1" applyFill="1" applyBorder="1" applyAlignment="1" applyProtection="1">
      <alignment horizontal="center" vertical="center" wrapText="1"/>
      <protection locked="0" hidden="1"/>
    </xf>
    <xf numFmtId="170" fontId="5" fillId="2" borderId="54" xfId="0" applyNumberFormat="1" applyFont="1" applyFill="1" applyBorder="1" applyProtection="1">
      <protection locked="0" hidden="1"/>
    </xf>
    <xf numFmtId="0" fontId="4" fillId="9" borderId="55" xfId="0" applyFont="1" applyFill="1" applyBorder="1" applyAlignment="1" applyProtection="1">
      <alignment horizontal="center" vertical="center" wrapText="1"/>
      <protection locked="0" hidden="1"/>
    </xf>
    <xf numFmtId="170" fontId="5" fillId="2" borderId="56" xfId="0" applyNumberFormat="1" applyFont="1" applyFill="1" applyBorder="1" applyProtection="1">
      <protection locked="0" hidden="1"/>
    </xf>
    <xf numFmtId="0" fontId="4" fillId="0" borderId="9" xfId="0" applyFont="1" applyBorder="1" applyAlignment="1" applyProtection="1">
      <alignment horizontal="left" vertical="center" wrapText="1"/>
      <protection hidden="1"/>
    </xf>
    <xf numFmtId="0" fontId="4" fillId="0" borderId="11" xfId="0" applyFont="1" applyBorder="1" applyAlignment="1" applyProtection="1">
      <alignment horizontal="left" vertical="center" wrapText="1"/>
      <protection hidden="1"/>
    </xf>
    <xf numFmtId="0" fontId="4" fillId="0" borderId="10" xfId="0" applyFont="1" applyBorder="1" applyAlignment="1" applyProtection="1">
      <alignment horizontal="left" vertical="center" wrapText="1"/>
      <protection hidden="1"/>
    </xf>
    <xf numFmtId="1" fontId="5" fillId="0" borderId="9" xfId="0" applyNumberFormat="1" applyFont="1" applyBorder="1" applyAlignment="1" applyProtection="1">
      <alignment horizontal="center" vertical="center" wrapText="1"/>
      <protection hidden="1"/>
    </xf>
    <xf numFmtId="0" fontId="11" fillId="0" borderId="11" xfId="0" applyFont="1" applyBorder="1" applyAlignment="1" applyProtection="1">
      <alignment vertical="center" wrapText="1"/>
      <protection hidden="1"/>
    </xf>
    <xf numFmtId="0" fontId="11" fillId="0" borderId="10" xfId="0" applyFont="1" applyBorder="1" applyAlignment="1" applyProtection="1">
      <alignment vertical="center" wrapText="1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left" vertical="center" wrapText="1"/>
      <protection hidden="1"/>
    </xf>
    <xf numFmtId="0" fontId="4" fillId="0" borderId="8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0" fontId="11" fillId="0" borderId="11" xfId="0" applyFont="1" applyBorder="1" applyAlignment="1" applyProtection="1">
      <alignment horizontal="center" vertical="center" wrapText="1"/>
      <protection hidden="1"/>
    </xf>
    <xf numFmtId="0" fontId="11" fillId="0" borderId="10" xfId="0" applyFont="1" applyBorder="1" applyAlignment="1" applyProtection="1">
      <alignment horizontal="center" vertical="center" wrapText="1"/>
      <protection hidden="1"/>
    </xf>
    <xf numFmtId="165" fontId="5" fillId="0" borderId="9" xfId="0" applyNumberFormat="1" applyFont="1" applyBorder="1" applyAlignment="1" applyProtection="1">
      <alignment horizontal="center" vertical="center" wrapText="1"/>
      <protection hidden="1"/>
    </xf>
    <xf numFmtId="168" fontId="4" fillId="0" borderId="9" xfId="0" applyNumberFormat="1" applyFont="1" applyBorder="1" applyAlignment="1" applyProtection="1">
      <alignment vertical="center" wrapText="1"/>
      <protection hidden="1"/>
    </xf>
    <xf numFmtId="0" fontId="5" fillId="0" borderId="9" xfId="0" applyFont="1" applyBorder="1" applyAlignment="1" applyProtection="1">
      <alignment vertical="center" wrapText="1"/>
      <protection hidden="1"/>
    </xf>
    <xf numFmtId="0" fontId="5" fillId="0" borderId="11" xfId="0" applyFont="1" applyBorder="1" applyAlignment="1" applyProtection="1">
      <alignment vertical="center" wrapText="1"/>
      <protection hidden="1"/>
    </xf>
    <xf numFmtId="0" fontId="11" fillId="0" borderId="11" xfId="0" applyFont="1" applyBorder="1" applyAlignment="1" applyProtection="1">
      <alignment wrapText="1"/>
      <protection hidden="1"/>
    </xf>
    <xf numFmtId="0" fontId="11" fillId="0" borderId="10" xfId="0" applyFont="1" applyBorder="1" applyAlignment="1" applyProtection="1">
      <alignment wrapText="1"/>
      <protection hidden="1"/>
    </xf>
    <xf numFmtId="0" fontId="5" fillId="5" borderId="9" xfId="0" applyFont="1" applyFill="1" applyBorder="1" applyAlignment="1" applyProtection="1">
      <alignment horizontal="left" vertical="center" wrapText="1"/>
      <protection hidden="1"/>
    </xf>
    <xf numFmtId="0" fontId="5" fillId="5" borderId="10" xfId="0" applyFont="1" applyFill="1" applyBorder="1" applyAlignment="1" applyProtection="1">
      <alignment horizontal="left" vertical="center" wrapText="1"/>
      <protection hidden="1"/>
    </xf>
    <xf numFmtId="0" fontId="4" fillId="7" borderId="9" xfId="0" applyFont="1" applyFill="1" applyBorder="1" applyAlignment="1" applyProtection="1">
      <alignment horizontal="left" vertical="center" wrapText="1"/>
      <protection hidden="1"/>
    </xf>
    <xf numFmtId="0" fontId="4" fillId="7" borderId="10" xfId="0" applyFont="1" applyFill="1" applyBorder="1" applyAlignment="1" applyProtection="1">
      <alignment horizontal="left" vertical="center" wrapText="1"/>
      <protection hidden="1"/>
    </xf>
    <xf numFmtId="165" fontId="4" fillId="7" borderId="9" xfId="0" applyNumberFormat="1" applyFont="1" applyFill="1" applyBorder="1" applyAlignment="1" applyProtection="1">
      <alignment horizontal="right" vertical="center" wrapText="1"/>
      <protection hidden="1"/>
    </xf>
    <xf numFmtId="0" fontId="5" fillId="0" borderId="9" xfId="0" applyFont="1" applyBorder="1" applyAlignment="1" applyProtection="1">
      <alignment horizontal="left" vertical="center" wrapText="1"/>
      <protection hidden="1"/>
    </xf>
    <xf numFmtId="0" fontId="5" fillId="0" borderId="10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2" borderId="7" xfId="0" applyFont="1" applyFill="1" applyBorder="1" applyAlignment="1" applyProtection="1">
      <alignment horizontal="left" vertical="center" wrapText="1"/>
      <protection hidden="1"/>
    </xf>
    <xf numFmtId="0" fontId="5" fillId="2" borderId="15" xfId="0" applyFont="1" applyFill="1" applyBorder="1" applyAlignment="1" applyProtection="1">
      <alignment horizontal="left" vertical="center"/>
      <protection hidden="1"/>
    </xf>
    <xf numFmtId="0" fontId="5" fillId="2" borderId="8" xfId="0" applyFont="1" applyFill="1" applyBorder="1" applyAlignment="1" applyProtection="1">
      <alignment horizontal="left" vertical="center"/>
      <protection hidden="1"/>
    </xf>
    <xf numFmtId="0" fontId="5" fillId="2" borderId="5" xfId="0" applyFont="1" applyFill="1" applyBorder="1" applyAlignment="1" applyProtection="1">
      <alignment horizontal="left" vertical="center"/>
      <protection hidden="1"/>
    </xf>
    <xf numFmtId="0" fontId="5" fillId="2" borderId="6" xfId="0" applyFont="1" applyFill="1" applyBorder="1" applyAlignment="1" applyProtection="1">
      <alignment horizontal="left" vertical="center"/>
      <protection hidden="1"/>
    </xf>
    <xf numFmtId="0" fontId="5" fillId="2" borderId="3" xfId="0" applyFont="1" applyFill="1" applyBorder="1" applyAlignment="1" applyProtection="1">
      <alignment horizontal="left" vertical="center"/>
      <protection hidden="1"/>
    </xf>
    <xf numFmtId="0" fontId="11" fillId="9" borderId="7" xfId="0" applyFont="1" applyFill="1" applyBorder="1" applyAlignment="1" applyProtection="1">
      <alignment horizontal="left" wrapText="1"/>
      <protection hidden="1"/>
    </xf>
    <xf numFmtId="0" fontId="11" fillId="9" borderId="15" xfId="0" applyFont="1" applyFill="1" applyBorder="1" applyAlignment="1" applyProtection="1">
      <alignment horizontal="left"/>
      <protection hidden="1"/>
    </xf>
    <xf numFmtId="0" fontId="11" fillId="9" borderId="8" xfId="0" applyFont="1" applyFill="1" applyBorder="1" applyAlignment="1" applyProtection="1">
      <alignment horizontal="left"/>
      <protection hidden="1"/>
    </xf>
    <xf numFmtId="0" fontId="11" fillId="9" borderId="5" xfId="0" applyFont="1" applyFill="1" applyBorder="1" applyAlignment="1" applyProtection="1">
      <alignment horizontal="left"/>
      <protection hidden="1"/>
    </xf>
    <xf numFmtId="0" fontId="11" fillId="9" borderId="6" xfId="0" applyFont="1" applyFill="1" applyBorder="1" applyAlignment="1" applyProtection="1">
      <alignment horizontal="left"/>
      <protection hidden="1"/>
    </xf>
    <xf numFmtId="0" fontId="11" fillId="9" borderId="3" xfId="0" applyFont="1" applyFill="1" applyBorder="1" applyAlignment="1" applyProtection="1">
      <alignment horizontal="left"/>
      <protection hidden="1"/>
    </xf>
    <xf numFmtId="0" fontId="5" fillId="9" borderId="7" xfId="0" applyFont="1" applyFill="1" applyBorder="1" applyAlignment="1" applyProtection="1">
      <alignment horizontal="left" vertical="top" wrapText="1"/>
      <protection hidden="1"/>
    </xf>
    <xf numFmtId="0" fontId="5" fillId="9" borderId="15" xfId="0" applyFont="1" applyFill="1" applyBorder="1" applyAlignment="1" applyProtection="1">
      <alignment horizontal="left" vertical="top" wrapText="1"/>
      <protection hidden="1"/>
    </xf>
    <xf numFmtId="0" fontId="5" fillId="9" borderId="8" xfId="0" applyFont="1" applyFill="1" applyBorder="1" applyAlignment="1" applyProtection="1">
      <alignment horizontal="left" vertical="top" wrapText="1"/>
      <protection hidden="1"/>
    </xf>
    <xf numFmtId="0" fontId="5" fillId="9" borderId="23" xfId="0" applyFont="1" applyFill="1" applyBorder="1" applyAlignment="1" applyProtection="1">
      <alignment horizontal="left" vertical="top" wrapText="1"/>
      <protection hidden="1"/>
    </xf>
    <xf numFmtId="0" fontId="5" fillId="9" borderId="0" xfId="0" applyFont="1" applyFill="1" applyAlignment="1" applyProtection="1">
      <alignment horizontal="left" vertical="top" wrapText="1"/>
      <protection hidden="1"/>
    </xf>
    <xf numFmtId="0" fontId="5" fillId="9" borderId="24" xfId="0" applyFont="1" applyFill="1" applyBorder="1" applyAlignment="1" applyProtection="1">
      <alignment horizontal="left" vertical="top" wrapText="1"/>
      <protection hidden="1"/>
    </xf>
    <xf numFmtId="0" fontId="5" fillId="9" borderId="5" xfId="0" applyFont="1" applyFill="1" applyBorder="1" applyAlignment="1" applyProtection="1">
      <alignment horizontal="left" vertical="top" wrapText="1"/>
      <protection hidden="1"/>
    </xf>
    <xf numFmtId="0" fontId="5" fillId="9" borderId="6" xfId="0" applyFont="1" applyFill="1" applyBorder="1" applyAlignment="1" applyProtection="1">
      <alignment horizontal="left" vertical="top" wrapText="1"/>
      <protection hidden="1"/>
    </xf>
    <xf numFmtId="0" fontId="5" fillId="9" borderId="3" xfId="0" applyFont="1" applyFill="1" applyBorder="1" applyAlignment="1" applyProtection="1">
      <alignment horizontal="left" vertical="top" wrapText="1"/>
      <protection hidden="1"/>
    </xf>
    <xf numFmtId="0" fontId="5" fillId="0" borderId="7" xfId="0" applyFont="1" applyBorder="1" applyAlignment="1" applyProtection="1">
      <alignment horizontal="left" vertical="center" wrapText="1"/>
      <protection hidden="1"/>
    </xf>
    <xf numFmtId="0" fontId="5" fillId="0" borderId="15" xfId="0" applyFont="1" applyBorder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left" vertical="center" wrapText="1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5" fillId="0" borderId="3" xfId="0" applyFont="1" applyBorder="1" applyAlignment="1" applyProtection="1">
      <alignment horizontal="left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0" fontId="4" fillId="8" borderId="9" xfId="0" applyFont="1" applyFill="1" applyBorder="1" applyAlignment="1" applyProtection="1">
      <alignment horizontal="left" vertical="center" wrapText="1"/>
      <protection hidden="1"/>
    </xf>
    <xf numFmtId="0" fontId="4" fillId="8" borderId="11" xfId="0" applyFont="1" applyFill="1" applyBorder="1" applyAlignment="1" applyProtection="1">
      <alignment horizontal="left" vertical="center" wrapText="1"/>
      <protection hidden="1"/>
    </xf>
    <xf numFmtId="0" fontId="5" fillId="8" borderId="11" xfId="0" applyFont="1" applyFill="1" applyBorder="1" applyAlignment="1" applyProtection="1">
      <alignment horizontal="left" vertical="center" wrapText="1"/>
      <protection hidden="1"/>
    </xf>
    <xf numFmtId="0" fontId="5" fillId="8" borderId="10" xfId="0" applyFont="1" applyFill="1" applyBorder="1" applyAlignment="1" applyProtection="1">
      <alignment horizontal="left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left" indent="1"/>
      <protection hidden="1"/>
    </xf>
    <xf numFmtId="0" fontId="4" fillId="0" borderId="11" xfId="0" applyFont="1" applyBorder="1" applyAlignment="1" applyProtection="1">
      <alignment horizontal="left" indent="1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2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4" fillId="8" borderId="9" xfId="3" applyFont="1" applyFill="1" applyBorder="1" applyAlignment="1">
      <alignment horizontal="left" vertical="center" wrapText="1"/>
    </xf>
    <xf numFmtId="0" fontId="24" fillId="8" borderId="11" xfId="3" applyFont="1" applyFill="1" applyBorder="1" applyAlignment="1">
      <alignment horizontal="left" vertical="center" wrapText="1"/>
    </xf>
    <xf numFmtId="0" fontId="24" fillId="8" borderId="10" xfId="3" applyFont="1" applyFill="1" applyBorder="1" applyAlignment="1">
      <alignment horizontal="left" vertical="center" wrapText="1"/>
    </xf>
    <xf numFmtId="0" fontId="20" fillId="0" borderId="0" xfId="3" applyFont="1" applyAlignment="1">
      <alignment horizontal="center" vertical="top" wrapText="1"/>
    </xf>
    <xf numFmtId="0" fontId="20" fillId="0" borderId="31" xfId="3" applyFont="1" applyBorder="1" applyAlignment="1">
      <alignment horizontal="center" vertical="center" textRotation="90"/>
    </xf>
    <xf numFmtId="0" fontId="20" fillId="0" borderId="4" xfId="3" applyFont="1" applyBorder="1" applyAlignment="1">
      <alignment horizontal="center" vertical="center" textRotation="90"/>
    </xf>
    <xf numFmtId="0" fontId="20" fillId="0" borderId="33" xfId="3" applyFont="1" applyBorder="1" applyAlignment="1">
      <alignment horizontal="center" vertical="center" textRotation="90"/>
    </xf>
    <xf numFmtId="0" fontId="24" fillId="12" borderId="9" xfId="3" applyFont="1" applyFill="1" applyBorder="1" applyAlignment="1">
      <alignment horizontal="left" vertical="center" wrapText="1"/>
    </xf>
    <xf numFmtId="0" fontId="24" fillId="12" borderId="11" xfId="3" applyFont="1" applyFill="1" applyBorder="1" applyAlignment="1">
      <alignment horizontal="left" vertical="center" wrapText="1"/>
    </xf>
    <xf numFmtId="0" fontId="24" fillId="12" borderId="10" xfId="3" applyFont="1" applyFill="1" applyBorder="1" applyAlignment="1">
      <alignment horizontal="left" vertical="center" wrapText="1"/>
    </xf>
  </cellXfs>
  <cellStyles count="5">
    <cellStyle name="Normální" xfId="0" builtinId="0"/>
    <cellStyle name="Normální 2" xfId="3" xr:uid="{712FE93B-A3BA-437F-AE6D-EE65CBFF994B}"/>
    <cellStyle name="Normální 3" xfId="4" xr:uid="{295EE494-F7BC-4FC0-9E85-5021DF66F0E8}"/>
    <cellStyle name="normální_finanční rozvaha" xfId="1" xr:uid="{D7359148-868A-4AB3-8EA2-0CF82CE9EC47}"/>
    <cellStyle name="normální_List1" xfId="2" xr:uid="{B7158BA6-E736-405B-A219-F313C464583D}"/>
  </cellStyles>
  <dxfs count="2">
    <dxf>
      <font>
        <color rgb="FFFFFFCC"/>
      </font>
    </dxf>
    <dxf>
      <font>
        <color rgb="FFFFFFCC"/>
      </font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C39BD-619D-41D5-87EE-5EFC9FD75586}">
  <sheetPr>
    <tabColor rgb="FFFFFF00"/>
  </sheetPr>
  <dimension ref="A1:Y110"/>
  <sheetViews>
    <sheetView tabSelected="1" zoomScale="75" zoomScaleNormal="75" workbookViewId="0">
      <pane xSplit="4" ySplit="3" topLeftCell="E47" activePane="bottomRight" state="frozen"/>
      <selection pane="topRight" activeCell="E1" sqref="E1"/>
      <selection pane="bottomLeft" activeCell="A4" sqref="A4"/>
      <selection pane="bottomRight" activeCell="E1" sqref="E1"/>
    </sheetView>
  </sheetViews>
  <sheetFormatPr defaultColWidth="9.140625" defaultRowHeight="15.75" x14ac:dyDescent="0.25"/>
  <cols>
    <col min="1" max="1" width="4.42578125" style="1" bestFit="1" customWidth="1"/>
    <col min="2" max="2" width="26.140625" style="4" customWidth="1"/>
    <col min="3" max="3" width="17.28515625" style="4" customWidth="1"/>
    <col min="4" max="4" width="9.5703125" style="4" customWidth="1"/>
    <col min="5" max="5" width="13.42578125" style="4" customWidth="1"/>
    <col min="6" max="6" width="12.42578125" style="4" customWidth="1"/>
    <col min="7" max="8" width="12.7109375" style="4" customWidth="1"/>
    <col min="9" max="9" width="10.85546875" style="4" customWidth="1"/>
    <col min="10" max="10" width="10.7109375" style="4" customWidth="1"/>
    <col min="11" max="11" width="10" style="4" customWidth="1"/>
    <col min="12" max="12" width="9.7109375" style="7" customWidth="1"/>
    <col min="13" max="13" width="9.7109375" style="4" customWidth="1"/>
    <col min="14" max="14" width="10.42578125" style="4" customWidth="1"/>
    <col min="15" max="15" width="12.28515625" style="4" customWidth="1"/>
    <col min="16" max="16" width="10.7109375" style="4" customWidth="1"/>
    <col min="17" max="17" width="11.140625" style="4" customWidth="1"/>
    <col min="18" max="18" width="12.28515625" style="4" customWidth="1"/>
    <col min="19" max="19" width="10.7109375" style="4" customWidth="1"/>
    <col min="20" max="20" width="13.85546875" style="11" customWidth="1"/>
    <col min="21" max="21" width="9.5703125" style="11" customWidth="1"/>
    <col min="22" max="22" width="15.28515625" style="11" customWidth="1"/>
    <col min="23" max="16384" width="9.140625" style="4"/>
  </cols>
  <sheetData>
    <row r="1" spans="1:25" ht="31.5" customHeight="1" thickTop="1" thickBot="1" x14ac:dyDescent="0.4">
      <c r="B1" s="2" t="s">
        <v>0</v>
      </c>
      <c r="C1" s="2"/>
      <c r="D1" s="162" t="s">
        <v>1</v>
      </c>
      <c r="E1" s="193"/>
      <c r="I1" s="5"/>
      <c r="J1" s="6"/>
      <c r="R1" s="8"/>
      <c r="S1" s="9"/>
      <c r="T1" s="10"/>
    </row>
    <row r="2" spans="1:25" ht="31.5" customHeight="1" thickBot="1" x14ac:dyDescent="0.35">
      <c r="B2" s="178" t="s">
        <v>0</v>
      </c>
      <c r="C2" s="179" t="e">
        <f>VLOOKUP($E$1,hodnoty!$C:$D,2,0)</f>
        <v>#N/A</v>
      </c>
      <c r="J2" s="11"/>
      <c r="K2" s="11"/>
      <c r="L2" s="12"/>
      <c r="M2" s="11"/>
      <c r="O2" s="13"/>
      <c r="R2" s="8"/>
      <c r="T2" s="14"/>
      <c r="U2" s="4"/>
      <c r="V2" s="4"/>
    </row>
    <row r="3" spans="1:25" ht="31.5" customHeight="1" thickTop="1" thickBot="1" x14ac:dyDescent="0.35">
      <c r="B3" s="15" t="s">
        <v>2</v>
      </c>
      <c r="C3" s="16"/>
      <c r="J3" s="11"/>
      <c r="K3" s="11"/>
      <c r="L3" s="12"/>
      <c r="M3" s="11"/>
      <c r="O3" s="13"/>
      <c r="R3" s="163"/>
      <c r="S3" s="194"/>
      <c r="T3" s="164" t="s">
        <v>3286</v>
      </c>
      <c r="U3" s="134"/>
      <c r="V3" s="134"/>
    </row>
    <row r="4" spans="1:25" ht="30.75" customHeight="1" thickTop="1" x14ac:dyDescent="0.25">
      <c r="A4" s="283" t="s">
        <v>3</v>
      </c>
      <c r="B4" s="311" t="s">
        <v>3278</v>
      </c>
      <c r="C4" s="312"/>
      <c r="D4" s="283" t="s">
        <v>4</v>
      </c>
      <c r="E4" s="283" t="s">
        <v>5</v>
      </c>
      <c r="F4" s="263" t="s">
        <v>6</v>
      </c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326" t="s">
        <v>7</v>
      </c>
      <c r="T4" s="283" t="s">
        <v>8</v>
      </c>
      <c r="U4" s="283"/>
      <c r="V4" s="283"/>
    </row>
    <row r="5" spans="1:25" ht="48" customHeight="1" x14ac:dyDescent="0.25">
      <c r="A5" s="283"/>
      <c r="B5" s="313"/>
      <c r="C5" s="314"/>
      <c r="D5" s="283"/>
      <c r="E5" s="283"/>
      <c r="F5" s="19" t="s">
        <v>9</v>
      </c>
      <c r="G5" s="19" t="s">
        <v>10</v>
      </c>
      <c r="H5" s="19" t="s">
        <v>3305</v>
      </c>
      <c r="I5" s="19" t="s">
        <v>11</v>
      </c>
      <c r="J5" s="19" t="s">
        <v>12</v>
      </c>
      <c r="K5" s="19" t="s">
        <v>13</v>
      </c>
      <c r="L5" s="20" t="s">
        <v>14</v>
      </c>
      <c r="M5" s="19" t="s">
        <v>15</v>
      </c>
      <c r="N5" s="19" t="s">
        <v>16</v>
      </c>
      <c r="O5" s="21" t="s">
        <v>17</v>
      </c>
      <c r="P5" s="19" t="s">
        <v>18</v>
      </c>
      <c r="Q5" s="19" t="s">
        <v>19</v>
      </c>
      <c r="R5" s="21" t="s">
        <v>20</v>
      </c>
      <c r="S5" s="283"/>
      <c r="T5" s="155" t="s">
        <v>21</v>
      </c>
      <c r="U5" s="155" t="s">
        <v>22</v>
      </c>
      <c r="V5" s="154" t="s">
        <v>23</v>
      </c>
    </row>
    <row r="6" spans="1:25" s="27" customFormat="1" x14ac:dyDescent="0.2">
      <c r="A6" s="153">
        <v>1</v>
      </c>
      <c r="B6" s="281" t="s">
        <v>24</v>
      </c>
      <c r="C6" s="282"/>
      <c r="D6" s="22" t="e">
        <f>D63</f>
        <v>#N/A</v>
      </c>
      <c r="E6" s="23" t="e">
        <f t="shared" ref="E6:E15" si="0">O6+R6</f>
        <v>#N/A</v>
      </c>
      <c r="F6" s="23" t="e">
        <f t="shared" ref="F6:N6" si="1">F63/12/$D6*1000</f>
        <v>#N/A</v>
      </c>
      <c r="G6" s="23" t="e">
        <f t="shared" si="1"/>
        <v>#N/A</v>
      </c>
      <c r="H6" s="23" t="e">
        <f t="shared" si="1"/>
        <v>#N/A</v>
      </c>
      <c r="I6" s="23" t="e">
        <f t="shared" si="1"/>
        <v>#N/A</v>
      </c>
      <c r="J6" s="23" t="e">
        <f t="shared" si="1"/>
        <v>#N/A</v>
      </c>
      <c r="K6" s="23" t="e">
        <f t="shared" si="1"/>
        <v>#N/A</v>
      </c>
      <c r="L6" s="24" t="e">
        <f t="shared" si="1"/>
        <v>#N/A</v>
      </c>
      <c r="M6" s="24" t="e">
        <f t="shared" si="1"/>
        <v>#N/A</v>
      </c>
      <c r="N6" s="23" t="e">
        <f t="shared" si="1"/>
        <v>#N/A</v>
      </c>
      <c r="O6" s="25" t="e">
        <f>SUM(F6:N6)</f>
        <v>#N/A</v>
      </c>
      <c r="P6" s="23" t="e">
        <f>P63/12/$D6*1000</f>
        <v>#N/A</v>
      </c>
      <c r="Q6" s="23" t="e">
        <f>Q63/12/$D6*1000</f>
        <v>#N/A</v>
      </c>
      <c r="R6" s="25" t="e">
        <f>P6+Q6</f>
        <v>#N/A</v>
      </c>
      <c r="S6" s="26" t="e">
        <f>R6/F6*100</f>
        <v>#N/A</v>
      </c>
      <c r="T6" s="26" t="s">
        <v>25</v>
      </c>
      <c r="U6" s="26" t="s">
        <v>25</v>
      </c>
      <c r="V6" s="26" t="s">
        <v>25</v>
      </c>
    </row>
    <row r="7" spans="1:25" s="27" customFormat="1" ht="16.5" thickBot="1" x14ac:dyDescent="0.25">
      <c r="A7" s="153">
        <v>2</v>
      </c>
      <c r="B7" s="281" t="s">
        <v>26</v>
      </c>
      <c r="C7" s="282"/>
      <c r="D7" s="22" t="e">
        <f>D64</f>
        <v>#N/A</v>
      </c>
      <c r="E7" s="23" t="e">
        <f t="shared" si="0"/>
        <v>#N/A</v>
      </c>
      <c r="F7" s="23" t="e">
        <f t="shared" ref="F7:N7" si="2">F64/12/$D7*1000</f>
        <v>#N/A</v>
      </c>
      <c r="G7" s="23" t="e">
        <f t="shared" si="2"/>
        <v>#N/A</v>
      </c>
      <c r="H7" s="23" t="e">
        <f t="shared" si="2"/>
        <v>#N/A</v>
      </c>
      <c r="I7" s="23" t="e">
        <f t="shared" si="2"/>
        <v>#N/A</v>
      </c>
      <c r="J7" s="23" t="e">
        <f t="shared" si="2"/>
        <v>#N/A</v>
      </c>
      <c r="K7" s="23" t="e">
        <f t="shared" si="2"/>
        <v>#N/A</v>
      </c>
      <c r="L7" s="24" t="e">
        <f t="shared" si="2"/>
        <v>#N/A</v>
      </c>
      <c r="M7" s="24" t="e">
        <f t="shared" si="2"/>
        <v>#N/A</v>
      </c>
      <c r="N7" s="23" t="e">
        <f t="shared" si="2"/>
        <v>#N/A</v>
      </c>
      <c r="O7" s="25" t="e">
        <f>SUM(F7:N7)</f>
        <v>#N/A</v>
      </c>
      <c r="P7" s="23" t="e">
        <f>P64/12/$D7*1000</f>
        <v>#N/A</v>
      </c>
      <c r="Q7" s="23" t="e">
        <f>Q64/12/$D7*1000</f>
        <v>#N/A</v>
      </c>
      <c r="R7" s="25" t="e">
        <f>P7+Q7</f>
        <v>#N/A</v>
      </c>
      <c r="S7" s="26" t="e">
        <f>R7/F7*100</f>
        <v>#N/A</v>
      </c>
      <c r="T7" s="28" t="s">
        <v>25</v>
      </c>
      <c r="U7" s="167" t="s">
        <v>25</v>
      </c>
      <c r="V7" s="26" t="s">
        <v>25</v>
      </c>
    </row>
    <row r="8" spans="1:25" s="27" customFormat="1" ht="28.5" customHeight="1" thickTop="1" thickBot="1" x14ac:dyDescent="0.25">
      <c r="A8" s="153">
        <v>3</v>
      </c>
      <c r="B8" s="281" t="s">
        <v>3279</v>
      </c>
      <c r="C8" s="282"/>
      <c r="D8" s="29" t="e">
        <f>D6+D7</f>
        <v>#N/A</v>
      </c>
      <c r="E8" s="30" t="e">
        <f t="shared" si="0"/>
        <v>#N/A</v>
      </c>
      <c r="F8" s="30" t="e">
        <f t="shared" ref="F8:N8" si="3">($D$6*F6+$D$7*F7)/$D$8</f>
        <v>#N/A</v>
      </c>
      <c r="G8" s="30" t="e">
        <f t="shared" si="3"/>
        <v>#N/A</v>
      </c>
      <c r="H8" s="30" t="e">
        <f>($D$6*H6+$D$7*H7)/$D$8</f>
        <v>#N/A</v>
      </c>
      <c r="I8" s="31" t="e">
        <f t="shared" si="3"/>
        <v>#N/A</v>
      </c>
      <c r="J8" s="31" t="e">
        <f>($D$6*J6+$D$7*J7)/$D$8</f>
        <v>#N/A</v>
      </c>
      <c r="K8" s="31" t="e">
        <f>($D$6*K6+$D$7*K7)/$D$8</f>
        <v>#N/A</v>
      </c>
      <c r="L8" s="32" t="e">
        <f t="shared" si="3"/>
        <v>#N/A</v>
      </c>
      <c r="M8" s="31" t="e">
        <f t="shared" si="3"/>
        <v>#N/A</v>
      </c>
      <c r="N8" s="31" t="e">
        <f t="shared" si="3"/>
        <v>#N/A</v>
      </c>
      <c r="O8" s="33" t="e">
        <f>SUM(F8:N8)</f>
        <v>#N/A</v>
      </c>
      <c r="P8" s="30" t="e">
        <f>($D$6*P6+$D$7*P7)/$D$8</f>
        <v>#N/A</v>
      </c>
      <c r="Q8" s="30" t="e">
        <f>($D$6*Q6+$D$7*Q7)/$D$8</f>
        <v>#N/A</v>
      </c>
      <c r="R8" s="33" t="e">
        <f>P8+Q8</f>
        <v>#N/A</v>
      </c>
      <c r="S8" s="34" t="e">
        <f>R8/F8*100</f>
        <v>#N/A</v>
      </c>
      <c r="T8" s="165" t="e">
        <f>((R8+O8)*12*D8)/1000</f>
        <v>#N/A</v>
      </c>
      <c r="U8" s="195"/>
      <c r="V8" s="166" t="e">
        <f>SUM(T8:U8)</f>
        <v>#N/A</v>
      </c>
      <c r="Y8" s="136"/>
    </row>
    <row r="9" spans="1:25" s="27" customFormat="1" ht="16.5" thickTop="1" x14ac:dyDescent="0.2">
      <c r="A9" s="153"/>
      <c r="B9" s="281" t="s">
        <v>3280</v>
      </c>
      <c r="C9" s="282"/>
      <c r="D9" s="35" t="s">
        <v>25</v>
      </c>
      <c r="E9" s="30" t="e">
        <f>O9+R9</f>
        <v>#N/A</v>
      </c>
      <c r="F9" s="23" t="e">
        <f>F6*F10</f>
        <v>#N/A</v>
      </c>
      <c r="G9" s="23" t="e">
        <f>G6*G10</f>
        <v>#N/A</v>
      </c>
      <c r="H9" s="23" t="e">
        <f>H6*H10</f>
        <v>#N/A</v>
      </c>
      <c r="I9" s="23" t="e">
        <f t="shared" ref="I9:N9" si="4">I6*I10</f>
        <v>#N/A</v>
      </c>
      <c r="J9" s="23" t="e">
        <f t="shared" si="4"/>
        <v>#N/A</v>
      </c>
      <c r="K9" s="23" t="e">
        <f t="shared" si="4"/>
        <v>#N/A</v>
      </c>
      <c r="L9" s="23" t="e">
        <f t="shared" si="4"/>
        <v>#N/A</v>
      </c>
      <c r="M9" s="23" t="e">
        <f t="shared" si="4"/>
        <v>#N/A</v>
      </c>
      <c r="N9" s="23" t="e">
        <f t="shared" si="4"/>
        <v>#N/A</v>
      </c>
      <c r="O9" s="25" t="e">
        <f t="shared" ref="O9" si="5">SUM(F9:N9)</f>
        <v>#N/A</v>
      </c>
      <c r="P9" s="23" t="e">
        <f>P6*P10</f>
        <v>#N/A</v>
      </c>
      <c r="Q9" s="23" t="e">
        <f>Q6*Q10</f>
        <v>#N/A</v>
      </c>
      <c r="R9" s="25" t="e">
        <f>P9+Q9</f>
        <v>#N/A</v>
      </c>
      <c r="S9" s="34"/>
      <c r="T9" s="30"/>
      <c r="U9" s="168"/>
      <c r="V9" s="30"/>
    </row>
    <row r="10" spans="1:25" s="27" customFormat="1" x14ac:dyDescent="0.2">
      <c r="A10" s="153"/>
      <c r="B10" s="281" t="s">
        <v>27</v>
      </c>
      <c r="C10" s="282"/>
      <c r="D10" s="35" t="s">
        <v>25</v>
      </c>
      <c r="E10" s="23"/>
      <c r="F10" s="135">
        <v>7.0193009469736167E-2</v>
      </c>
      <c r="G10" s="37">
        <f>F10*0.82</f>
        <v>5.7558267765183656E-2</v>
      </c>
      <c r="H10" s="37">
        <f>F10*0.82</f>
        <v>5.7558267765183656E-2</v>
      </c>
      <c r="I10" s="37">
        <v>0</v>
      </c>
      <c r="J10" s="37">
        <v>0</v>
      </c>
      <c r="K10" s="37">
        <v>0</v>
      </c>
      <c r="L10" s="37">
        <f>F10*0.82</f>
        <v>5.7558267765183656E-2</v>
      </c>
      <c r="M10" s="37">
        <f>F10*0.82</f>
        <v>5.7558267765183656E-2</v>
      </c>
      <c r="N10" s="37">
        <v>0</v>
      </c>
      <c r="O10" s="23"/>
      <c r="P10" s="135">
        <v>0</v>
      </c>
      <c r="Q10" s="135">
        <v>1.4636611043397196E-2</v>
      </c>
      <c r="R10" s="23"/>
      <c r="S10" s="34"/>
      <c r="T10" s="30"/>
      <c r="U10" s="30"/>
      <c r="V10" s="30"/>
    </row>
    <row r="11" spans="1:25" s="27" customFormat="1" x14ac:dyDescent="0.2">
      <c r="A11" s="153"/>
      <c r="B11" s="281" t="s">
        <v>3281</v>
      </c>
      <c r="C11" s="282"/>
      <c r="D11" s="35" t="s">
        <v>25</v>
      </c>
      <c r="E11" s="30" t="e">
        <f t="shared" ref="E11" si="6">O11+R11</f>
        <v>#N/A</v>
      </c>
      <c r="F11" s="23" t="e">
        <f>(F7*F12)</f>
        <v>#N/A</v>
      </c>
      <c r="G11" s="23" t="e">
        <f t="shared" ref="G11:N11" si="7">G7*G12</f>
        <v>#N/A</v>
      </c>
      <c r="H11" s="23" t="e">
        <f>H7*H12</f>
        <v>#N/A</v>
      </c>
      <c r="I11" s="23" t="e">
        <f t="shared" si="7"/>
        <v>#N/A</v>
      </c>
      <c r="J11" s="23" t="e">
        <f t="shared" si="7"/>
        <v>#N/A</v>
      </c>
      <c r="K11" s="23" t="e">
        <f t="shared" si="7"/>
        <v>#N/A</v>
      </c>
      <c r="L11" s="23" t="e">
        <f t="shared" si="7"/>
        <v>#N/A</v>
      </c>
      <c r="M11" s="23" t="e">
        <f t="shared" si="7"/>
        <v>#N/A</v>
      </c>
      <c r="N11" s="23" t="e">
        <f t="shared" si="7"/>
        <v>#N/A</v>
      </c>
      <c r="O11" s="25" t="e">
        <f t="shared" ref="O11" si="8">SUM(F11:N11)</f>
        <v>#N/A</v>
      </c>
      <c r="P11" s="23" t="e">
        <f>P7*P12</f>
        <v>#N/A</v>
      </c>
      <c r="Q11" s="23" t="e">
        <f>Q7*Q12</f>
        <v>#N/A</v>
      </c>
      <c r="R11" s="25" t="e">
        <f>P11+Q11</f>
        <v>#N/A</v>
      </c>
      <c r="S11" s="34"/>
      <c r="T11" s="30"/>
      <c r="U11" s="30"/>
      <c r="V11" s="30"/>
    </row>
    <row r="12" spans="1:25" s="27" customFormat="1" ht="16.5" thickBot="1" x14ac:dyDescent="0.25">
      <c r="A12" s="153"/>
      <c r="B12" s="281" t="s">
        <v>28</v>
      </c>
      <c r="C12" s="282"/>
      <c r="D12" s="35" t="s">
        <v>25</v>
      </c>
      <c r="E12" s="23"/>
      <c r="F12" s="135">
        <v>5.8917814924031447E-2</v>
      </c>
      <c r="G12" s="37">
        <f>F12*0.82</f>
        <v>4.8312608237705786E-2</v>
      </c>
      <c r="H12" s="37">
        <f>F12*0.82</f>
        <v>4.8312608237705786E-2</v>
      </c>
      <c r="I12" s="37">
        <v>0</v>
      </c>
      <c r="J12" s="37">
        <v>0</v>
      </c>
      <c r="K12" s="37">
        <v>0</v>
      </c>
      <c r="L12" s="37">
        <v>0</v>
      </c>
      <c r="M12" s="37">
        <f>F12*0.82</f>
        <v>4.8312608237705786E-2</v>
      </c>
      <c r="N12" s="37">
        <v>0</v>
      </c>
      <c r="O12" s="23"/>
      <c r="P12" s="135">
        <v>0</v>
      </c>
      <c r="Q12" s="135">
        <v>5.878938016559164E-2</v>
      </c>
      <c r="R12" s="23"/>
      <c r="S12" s="34"/>
      <c r="T12" s="30"/>
      <c r="U12" s="171"/>
      <c r="V12" s="30"/>
    </row>
    <row r="13" spans="1:25" s="27" customFormat="1" ht="17.25" thickTop="1" thickBot="1" x14ac:dyDescent="0.25">
      <c r="A13" s="153">
        <v>4</v>
      </c>
      <c r="B13" s="276" t="s">
        <v>29</v>
      </c>
      <c r="C13" s="277"/>
      <c r="D13" s="180" t="e">
        <f>VLOOKUP($E$1,hodnoty!$C:$T,6,0)</f>
        <v>#N/A</v>
      </c>
      <c r="E13" s="23" t="e">
        <f t="shared" si="0"/>
        <v>#N/A</v>
      </c>
      <c r="F13" s="23" t="e">
        <f>F6+F9</f>
        <v>#N/A</v>
      </c>
      <c r="G13" s="23" t="e">
        <f>G6+G9</f>
        <v>#N/A</v>
      </c>
      <c r="H13" s="23" t="e">
        <f>H6+H9</f>
        <v>#N/A</v>
      </c>
      <c r="I13" s="23" t="e">
        <f>I6+I9</f>
        <v>#N/A</v>
      </c>
      <c r="J13" s="23" t="e">
        <f t="shared" ref="J13:N13" si="9">J6+J9</f>
        <v>#N/A</v>
      </c>
      <c r="K13" s="23" t="e">
        <f t="shared" si="9"/>
        <v>#N/A</v>
      </c>
      <c r="L13" s="23" t="e">
        <f t="shared" si="9"/>
        <v>#N/A</v>
      </c>
      <c r="M13" s="23" t="e">
        <f t="shared" si="9"/>
        <v>#N/A</v>
      </c>
      <c r="N13" s="23" t="e">
        <f t="shared" si="9"/>
        <v>#N/A</v>
      </c>
      <c r="O13" s="25" t="e">
        <f t="shared" ref="O13:O14" si="10">SUM(F13:N13)</f>
        <v>#N/A</v>
      </c>
      <c r="P13" s="23" t="e">
        <f>P6+P9</f>
        <v>#N/A</v>
      </c>
      <c r="Q13" s="23" t="e">
        <f>Q6+Q9</f>
        <v>#N/A</v>
      </c>
      <c r="R13" s="25" t="e">
        <f t="shared" ref="R13:R15" si="11">P13+Q13</f>
        <v>#N/A</v>
      </c>
      <c r="S13" s="26" t="s">
        <v>25</v>
      </c>
      <c r="T13" s="169" t="s">
        <v>25</v>
      </c>
      <c r="U13" s="196"/>
      <c r="V13" s="170" t="s">
        <v>25</v>
      </c>
    </row>
    <row r="14" spans="1:25" s="27" customFormat="1" ht="17.25" thickTop="1" thickBot="1" x14ac:dyDescent="0.25">
      <c r="A14" s="153">
        <v>5</v>
      </c>
      <c r="B14" s="276" t="s">
        <v>30</v>
      </c>
      <c r="C14" s="277"/>
      <c r="D14" s="180" t="e">
        <f>VLOOKUP($E$1,hodnoty!$C:$T,7,0)</f>
        <v>#N/A</v>
      </c>
      <c r="E14" s="23" t="e">
        <f t="shared" si="0"/>
        <v>#N/A</v>
      </c>
      <c r="F14" s="23" t="e">
        <f t="shared" ref="F14:N14" si="12">F7+F11</f>
        <v>#N/A</v>
      </c>
      <c r="G14" s="23" t="e">
        <f>G7+G11</f>
        <v>#N/A</v>
      </c>
      <c r="H14" s="23" t="e">
        <f>H7+H11</f>
        <v>#N/A</v>
      </c>
      <c r="I14" s="23" t="e">
        <f t="shared" si="12"/>
        <v>#N/A</v>
      </c>
      <c r="J14" s="23" t="e">
        <f t="shared" si="12"/>
        <v>#N/A</v>
      </c>
      <c r="K14" s="23" t="e">
        <f t="shared" si="12"/>
        <v>#N/A</v>
      </c>
      <c r="L14" s="23" t="e">
        <f t="shared" si="12"/>
        <v>#N/A</v>
      </c>
      <c r="M14" s="23" t="e">
        <f t="shared" si="12"/>
        <v>#N/A</v>
      </c>
      <c r="N14" s="23" t="e">
        <f t="shared" si="12"/>
        <v>#N/A</v>
      </c>
      <c r="O14" s="25" t="e">
        <f t="shared" si="10"/>
        <v>#N/A</v>
      </c>
      <c r="P14" s="23" t="e">
        <f>P7+P11</f>
        <v>#N/A</v>
      </c>
      <c r="Q14" s="23" t="e">
        <f>Q7+Q11</f>
        <v>#N/A</v>
      </c>
      <c r="R14" s="25" t="e">
        <f t="shared" si="11"/>
        <v>#N/A</v>
      </c>
      <c r="S14" s="26" t="s">
        <v>25</v>
      </c>
      <c r="T14" s="169" t="s">
        <v>25</v>
      </c>
      <c r="U14" s="196"/>
      <c r="V14" s="170" t="s">
        <v>25</v>
      </c>
    </row>
    <row r="15" spans="1:25" s="27" customFormat="1" ht="31.5" customHeight="1" thickTop="1" x14ac:dyDescent="0.2">
      <c r="A15" s="153">
        <v>6</v>
      </c>
      <c r="B15" s="257" t="s">
        <v>3282</v>
      </c>
      <c r="C15" s="259"/>
      <c r="D15" s="29" t="e">
        <f>SUM(D13:D14)</f>
        <v>#N/A</v>
      </c>
      <c r="E15" s="30" t="e">
        <f t="shared" si="0"/>
        <v>#N/A</v>
      </c>
      <c r="F15" s="30" t="e">
        <f>(F13*$D$13+F14*$D$14)/$D$15</f>
        <v>#N/A</v>
      </c>
      <c r="G15" s="30" t="e">
        <f t="shared" ref="G15:N15" si="13">(G13*$D$13+G14*$D$14)/$D$15</f>
        <v>#N/A</v>
      </c>
      <c r="H15" s="30" t="e">
        <f t="shared" ref="H15" si="14">(H13*$D$13+H14*$D$14)/$D$15</f>
        <v>#N/A</v>
      </c>
      <c r="I15" s="30" t="e">
        <f>(I13*$D$13+I14*$D$14)/$D$15</f>
        <v>#N/A</v>
      </c>
      <c r="J15" s="30" t="e">
        <f>(J13*$D$13+J14*$D$14)/$D$15</f>
        <v>#N/A</v>
      </c>
      <c r="K15" s="30" t="e">
        <f>(K13*$D$13+K14*$D$14)/$D$15</f>
        <v>#N/A</v>
      </c>
      <c r="L15" s="38" t="e">
        <f t="shared" si="13"/>
        <v>#N/A</v>
      </c>
      <c r="M15" s="30" t="e">
        <f t="shared" si="13"/>
        <v>#N/A</v>
      </c>
      <c r="N15" s="30" t="e">
        <f t="shared" si="13"/>
        <v>#N/A</v>
      </c>
      <c r="O15" s="33" t="e">
        <f>SUM(F15:N15)</f>
        <v>#N/A</v>
      </c>
      <c r="P15" s="30" t="e">
        <f>(P13*$D$13+P14*$D$14)/$D$15</f>
        <v>#N/A</v>
      </c>
      <c r="Q15" s="30" t="e">
        <f>(Q13*$D$13+Q14*$D$14)/$D$15</f>
        <v>#N/A</v>
      </c>
      <c r="R15" s="33" t="e">
        <f t="shared" si="11"/>
        <v>#N/A</v>
      </c>
      <c r="S15" s="34" t="e">
        <f>R15/F15*100</f>
        <v>#N/A</v>
      </c>
      <c r="T15" s="30" t="e">
        <f>ROUND(((R15+O15)*12*D15)/1000,0)</f>
        <v>#N/A</v>
      </c>
      <c r="U15" s="168">
        <f>SUM(U13:U14)</f>
        <v>0</v>
      </c>
      <c r="V15" s="30" t="e">
        <f>SUM(T15:U15)</f>
        <v>#N/A</v>
      </c>
    </row>
    <row r="16" spans="1:25" s="27" customFormat="1" ht="15.75" customHeight="1" x14ac:dyDescent="0.2">
      <c r="A16" s="263">
        <v>7</v>
      </c>
      <c r="B16" s="264" t="s">
        <v>31</v>
      </c>
      <c r="C16" s="265"/>
      <c r="D16" s="39" t="s">
        <v>32</v>
      </c>
      <c r="E16" s="260"/>
      <c r="F16" s="268"/>
      <c r="G16" s="268"/>
      <c r="H16" s="268"/>
      <c r="I16" s="268"/>
      <c r="J16" s="268"/>
      <c r="K16" s="268"/>
      <c r="L16" s="268"/>
      <c r="M16" s="268"/>
      <c r="N16" s="268"/>
      <c r="O16" s="269"/>
      <c r="P16" s="30" t="e">
        <f>R15/100*80</f>
        <v>#N/A</v>
      </c>
      <c r="Q16" s="40" t="s">
        <v>25</v>
      </c>
      <c r="R16" s="41" t="s">
        <v>25</v>
      </c>
      <c r="S16" s="40" t="s">
        <v>25</v>
      </c>
      <c r="T16" s="30" t="e">
        <f>P16*D15*12/1000</f>
        <v>#N/A</v>
      </c>
      <c r="U16" s="41" t="s">
        <v>25</v>
      </c>
      <c r="V16" s="30" t="e">
        <f>SUM(T16:U16)</f>
        <v>#N/A</v>
      </c>
    </row>
    <row r="17" spans="1:24" s="27" customFormat="1" ht="16.5" customHeight="1" x14ac:dyDescent="0.2">
      <c r="A17" s="263"/>
      <c r="B17" s="266"/>
      <c r="C17" s="267"/>
      <c r="D17" s="39" t="s">
        <v>33</v>
      </c>
      <c r="E17" s="260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9"/>
      <c r="Q17" s="30" t="e">
        <f>R15/100*20</f>
        <v>#N/A</v>
      </c>
      <c r="R17" s="41" t="s">
        <v>25</v>
      </c>
      <c r="S17" s="40" t="s">
        <v>25</v>
      </c>
      <c r="T17" s="30" t="e">
        <f>Q17*D15*12/1000</f>
        <v>#N/A</v>
      </c>
      <c r="U17" s="41" t="s">
        <v>25</v>
      </c>
      <c r="V17" s="30" t="e">
        <f>SUM(T17:U17)</f>
        <v>#N/A</v>
      </c>
      <c r="W17" s="42"/>
    </row>
    <row r="18" spans="1:24" s="27" customFormat="1" ht="31.5" customHeight="1" x14ac:dyDescent="0.2">
      <c r="A18" s="153">
        <v>8</v>
      </c>
      <c r="B18" s="278" t="s">
        <v>3283</v>
      </c>
      <c r="C18" s="279"/>
      <c r="D18" s="181" t="e">
        <f>D86+D101</f>
        <v>#N/A</v>
      </c>
      <c r="E18" s="280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5"/>
      <c r="T18" s="182" t="e">
        <f>T86+T101</f>
        <v>#N/A</v>
      </c>
      <c r="U18" s="182" t="e">
        <f t="shared" ref="U18" si="15">U86+U101</f>
        <v>#N/A</v>
      </c>
      <c r="V18" s="132" t="e">
        <f>SUM(T18:U18)</f>
        <v>#N/A</v>
      </c>
      <c r="X18" s="43"/>
    </row>
    <row r="19" spans="1:24" ht="24.75" customHeight="1" x14ac:dyDescent="0.25">
      <c r="A19" s="44"/>
      <c r="B19" s="272" t="s">
        <v>34</v>
      </c>
      <c r="C19" s="273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5"/>
      <c r="T19" s="182">
        <f>T87+T102</f>
        <v>0</v>
      </c>
      <c r="U19" s="45" t="s">
        <v>35</v>
      </c>
      <c r="V19" s="46"/>
      <c r="W19" s="47"/>
    </row>
    <row r="20" spans="1:24" s="27" customFormat="1" ht="19.5" customHeight="1" x14ac:dyDescent="0.2">
      <c r="A20" s="153">
        <v>9</v>
      </c>
      <c r="B20" s="257" t="s">
        <v>36</v>
      </c>
      <c r="C20" s="259"/>
      <c r="D20" s="48" t="e">
        <f>D18-D13-(D14*2/3)</f>
        <v>#N/A</v>
      </c>
      <c r="E20" s="30" t="e">
        <f>R20</f>
        <v>#N/A</v>
      </c>
      <c r="F20" s="49"/>
      <c r="G20" s="49"/>
      <c r="H20" s="49"/>
      <c r="I20" s="49"/>
      <c r="J20" s="49"/>
      <c r="K20" s="49"/>
      <c r="L20" s="50"/>
      <c r="M20" s="49"/>
      <c r="N20" s="49"/>
      <c r="O20" s="49"/>
      <c r="P20" s="49"/>
      <c r="Q20" s="49"/>
      <c r="R20" s="30" t="e">
        <f>(T20+T19)/12/(D13+D14*2/3)*1000</f>
        <v>#N/A</v>
      </c>
      <c r="S20" s="30"/>
      <c r="T20" s="30" t="e">
        <f>T18-T15</f>
        <v>#N/A</v>
      </c>
      <c r="U20" s="30" t="e">
        <f>U18-U15</f>
        <v>#N/A</v>
      </c>
      <c r="V20" s="49"/>
    </row>
    <row r="21" spans="1:24" s="27" customFormat="1" ht="50.25" customHeight="1" x14ac:dyDescent="0.2">
      <c r="A21" s="153">
        <v>10</v>
      </c>
      <c r="B21" s="257" t="s">
        <v>37</v>
      </c>
      <c r="C21" s="259"/>
      <c r="D21" s="29" t="e">
        <f>D13+(D14*2/3)</f>
        <v>#N/A</v>
      </c>
      <c r="E21" s="30" t="e">
        <f>E15+E20</f>
        <v>#N/A</v>
      </c>
      <c r="F21" s="30" t="e">
        <f>F15+F20</f>
        <v>#N/A</v>
      </c>
      <c r="G21" s="30" t="e">
        <f>G15+G20</f>
        <v>#N/A</v>
      </c>
      <c r="H21" s="30" t="e">
        <f>H15+H20</f>
        <v>#N/A</v>
      </c>
      <c r="I21" s="30" t="e">
        <f t="shared" ref="I21:N21" si="16">I15+I20</f>
        <v>#N/A</v>
      </c>
      <c r="J21" s="30" t="e">
        <f t="shared" si="16"/>
        <v>#N/A</v>
      </c>
      <c r="K21" s="30" t="e">
        <f t="shared" si="16"/>
        <v>#N/A</v>
      </c>
      <c r="L21" s="38" t="e">
        <f t="shared" si="16"/>
        <v>#N/A</v>
      </c>
      <c r="M21" s="30" t="e">
        <f>M15+M20</f>
        <v>#N/A</v>
      </c>
      <c r="N21" s="30" t="e">
        <f t="shared" si="16"/>
        <v>#N/A</v>
      </c>
      <c r="O21" s="33" t="e">
        <f>SUM(F21:N21)</f>
        <v>#N/A</v>
      </c>
      <c r="P21" s="30" t="e">
        <f>P15</f>
        <v>#N/A</v>
      </c>
      <c r="Q21" s="30" t="e">
        <f>R21-P21</f>
        <v>#N/A</v>
      </c>
      <c r="R21" s="33" t="e">
        <f>R15+R20</f>
        <v>#N/A</v>
      </c>
      <c r="S21" s="51" t="e">
        <f>R21/F21*100</f>
        <v>#N/A</v>
      </c>
      <c r="T21" s="30" t="e">
        <f>D21*E21*12/1000</f>
        <v>#N/A</v>
      </c>
      <c r="U21" s="30" t="e">
        <f>U20</f>
        <v>#N/A</v>
      </c>
      <c r="V21" s="30" t="e">
        <f>SUM(T21:U21)</f>
        <v>#N/A</v>
      </c>
      <c r="X21" s="43"/>
    </row>
    <row r="22" spans="1:24" s="27" customFormat="1" x14ac:dyDescent="0.2">
      <c r="A22" s="263">
        <v>11</v>
      </c>
      <c r="B22" s="257" t="s">
        <v>3284</v>
      </c>
      <c r="C22" s="259"/>
      <c r="D22" s="260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2"/>
      <c r="R22" s="30" t="e">
        <f>R21-R8</f>
        <v>#N/A</v>
      </c>
      <c r="S22" s="34" t="e">
        <f>R22/F8%</f>
        <v>#N/A</v>
      </c>
      <c r="T22" s="257" t="s">
        <v>38</v>
      </c>
      <c r="U22" s="258"/>
      <c r="V22" s="259"/>
      <c r="X22" s="43"/>
    </row>
    <row r="23" spans="1:24" s="27" customFormat="1" ht="19.5" customHeight="1" x14ac:dyDescent="0.2">
      <c r="A23" s="263"/>
      <c r="B23" s="257" t="s">
        <v>39</v>
      </c>
      <c r="C23" s="259"/>
      <c r="D23" s="260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2"/>
      <c r="R23" s="52" t="e">
        <f>R22/R8*100</f>
        <v>#N/A</v>
      </c>
      <c r="S23" s="40" t="s">
        <v>25</v>
      </c>
      <c r="T23" s="40" t="s">
        <v>25</v>
      </c>
      <c r="U23" s="40" t="s">
        <v>25</v>
      </c>
      <c r="V23" s="40" t="s">
        <v>25</v>
      </c>
      <c r="X23" s="43"/>
    </row>
    <row r="24" spans="1:24" s="27" customFormat="1" ht="18.75" customHeight="1" x14ac:dyDescent="0.2">
      <c r="A24" s="263">
        <v>12</v>
      </c>
      <c r="B24" s="264" t="s">
        <v>31</v>
      </c>
      <c r="C24" s="265"/>
      <c r="D24" s="53" t="s">
        <v>32</v>
      </c>
      <c r="E24" s="260"/>
      <c r="F24" s="268"/>
      <c r="G24" s="268"/>
      <c r="H24" s="268"/>
      <c r="I24" s="268"/>
      <c r="J24" s="268"/>
      <c r="K24" s="268"/>
      <c r="L24" s="268"/>
      <c r="M24" s="268"/>
      <c r="N24" s="268"/>
      <c r="O24" s="269"/>
      <c r="P24" s="23" t="e">
        <f>R21/100*80</f>
        <v>#N/A</v>
      </c>
      <c r="Q24" s="40" t="s">
        <v>25</v>
      </c>
      <c r="R24" s="40" t="s">
        <v>25</v>
      </c>
      <c r="S24" s="40" t="s">
        <v>25</v>
      </c>
      <c r="T24" s="23" t="e">
        <f>D21*P24*12/1000</f>
        <v>#N/A</v>
      </c>
      <c r="U24" s="40" t="s">
        <v>25</v>
      </c>
      <c r="V24" s="40" t="s">
        <v>25</v>
      </c>
      <c r="X24" s="43"/>
    </row>
    <row r="25" spans="1:24" s="27" customFormat="1" ht="19.5" customHeight="1" x14ac:dyDescent="0.2">
      <c r="A25" s="263"/>
      <c r="B25" s="266"/>
      <c r="C25" s="267"/>
      <c r="D25" s="53" t="s">
        <v>33</v>
      </c>
      <c r="E25" s="270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9"/>
      <c r="Q25" s="23" t="e">
        <f>R21/100*20</f>
        <v>#N/A</v>
      </c>
      <c r="R25" s="40" t="s">
        <v>25</v>
      </c>
      <c r="S25" s="40" t="s">
        <v>25</v>
      </c>
      <c r="T25" s="54" t="e">
        <f>D21*Q25*12/1000</f>
        <v>#N/A</v>
      </c>
      <c r="U25" s="40" t="s">
        <v>25</v>
      </c>
      <c r="V25" s="40" t="s">
        <v>25</v>
      </c>
      <c r="X25" s="43"/>
    </row>
    <row r="26" spans="1:24" s="57" customFormat="1" ht="19.5" customHeight="1" x14ac:dyDescent="0.2">
      <c r="A26" s="263"/>
      <c r="B26" s="257" t="s">
        <v>3285</v>
      </c>
      <c r="C26" s="259"/>
      <c r="D26" s="55" t="e">
        <f t="shared" ref="D26:R26" si="17">D21/D8*100</f>
        <v>#N/A</v>
      </c>
      <c r="E26" s="55" t="e">
        <f t="shared" si="17"/>
        <v>#N/A</v>
      </c>
      <c r="F26" s="55" t="e">
        <f t="shared" si="17"/>
        <v>#N/A</v>
      </c>
      <c r="G26" s="55" t="e">
        <f>G21/G8*100</f>
        <v>#N/A</v>
      </c>
      <c r="H26" s="55" t="e">
        <f>H21/H8*100</f>
        <v>#N/A</v>
      </c>
      <c r="I26" s="55" t="e">
        <f t="shared" si="17"/>
        <v>#N/A</v>
      </c>
      <c r="J26" s="55" t="e">
        <f t="shared" si="17"/>
        <v>#N/A</v>
      </c>
      <c r="K26" s="55" t="e">
        <f t="shared" si="17"/>
        <v>#N/A</v>
      </c>
      <c r="L26" s="55" t="e">
        <f t="shared" si="17"/>
        <v>#N/A</v>
      </c>
      <c r="M26" s="55" t="e">
        <f>M21/M8*100</f>
        <v>#N/A</v>
      </c>
      <c r="N26" s="55" t="e">
        <f t="shared" si="17"/>
        <v>#N/A</v>
      </c>
      <c r="O26" s="56" t="e">
        <f t="shared" si="17"/>
        <v>#N/A</v>
      </c>
      <c r="P26" s="55" t="e">
        <f t="shared" si="17"/>
        <v>#N/A</v>
      </c>
      <c r="Q26" s="55" t="e">
        <f t="shared" si="17"/>
        <v>#N/A</v>
      </c>
      <c r="R26" s="56" t="e">
        <f t="shared" si="17"/>
        <v>#N/A</v>
      </c>
      <c r="S26" s="271"/>
      <c r="T26" s="261"/>
      <c r="U26" s="261"/>
      <c r="V26" s="262"/>
      <c r="X26" s="58"/>
    </row>
    <row r="27" spans="1:24" x14ac:dyDescent="0.25">
      <c r="D27" s="47"/>
      <c r="T27" s="30" t="e">
        <f>T24+T25</f>
        <v>#N/A</v>
      </c>
      <c r="U27" s="59"/>
    </row>
    <row r="28" spans="1:24" x14ac:dyDescent="0.25">
      <c r="B28" s="60"/>
      <c r="C28" s="60"/>
      <c r="M28" s="61"/>
      <c r="S28" s="11"/>
      <c r="V28" s="4"/>
    </row>
    <row r="29" spans="1:24" ht="16.5" thickBot="1" x14ac:dyDescent="0.3">
      <c r="B29" s="125" t="s">
        <v>3274</v>
      </c>
      <c r="C29" s="62"/>
      <c r="M29" s="321" t="s">
        <v>41</v>
      </c>
      <c r="N29" s="322"/>
      <c r="O29" s="323"/>
      <c r="P29" s="173" t="s">
        <v>97</v>
      </c>
      <c r="Q29" s="173" t="s">
        <v>3291</v>
      </c>
      <c r="R29" s="44" t="s">
        <v>42</v>
      </c>
      <c r="S29" s="11"/>
      <c r="V29" s="4"/>
    </row>
    <row r="30" spans="1:24" ht="15.75" customHeight="1" thickTop="1" x14ac:dyDescent="0.25">
      <c r="B30" s="63" t="s">
        <v>3287</v>
      </c>
      <c r="C30" s="62"/>
      <c r="M30" s="324" t="s">
        <v>43</v>
      </c>
      <c r="N30" s="325"/>
      <c r="O30" s="325"/>
      <c r="P30" s="197"/>
      <c r="Q30" s="198"/>
      <c r="R30" s="172">
        <f>Q30-P30</f>
        <v>0</v>
      </c>
      <c r="S30" s="11"/>
      <c r="V30" s="4"/>
    </row>
    <row r="31" spans="1:24" ht="15.75" customHeight="1" x14ac:dyDescent="0.25">
      <c r="B31" s="64" t="s">
        <v>3288</v>
      </c>
      <c r="C31" s="65"/>
      <c r="M31" s="324" t="s">
        <v>44</v>
      </c>
      <c r="N31" s="325"/>
      <c r="O31" s="325"/>
      <c r="P31" s="199"/>
      <c r="Q31" s="200"/>
      <c r="R31" s="172">
        <f>Q31-P31</f>
        <v>0</v>
      </c>
      <c r="S31" s="11"/>
      <c r="V31" s="4"/>
    </row>
    <row r="32" spans="1:24" x14ac:dyDescent="0.25">
      <c r="B32" s="66" t="s">
        <v>3289</v>
      </c>
      <c r="C32" s="1"/>
      <c r="D32" s="1"/>
      <c r="M32" s="324" t="s">
        <v>45</v>
      </c>
      <c r="N32" s="325"/>
      <c r="O32" s="325"/>
      <c r="P32" s="199"/>
      <c r="Q32" s="200"/>
      <c r="R32" s="172">
        <f>Q32-P32</f>
        <v>0</v>
      </c>
      <c r="S32" s="11"/>
      <c r="V32" s="4"/>
    </row>
    <row r="33" spans="1:22" x14ac:dyDescent="0.25">
      <c r="M33" s="324" t="s">
        <v>46</v>
      </c>
      <c r="N33" s="325"/>
      <c r="O33" s="325"/>
      <c r="P33" s="199"/>
      <c r="Q33" s="200"/>
      <c r="R33" s="172">
        <f>Q33-P33</f>
        <v>0</v>
      </c>
      <c r="S33" s="11"/>
      <c r="V33" s="4"/>
    </row>
    <row r="34" spans="1:22" ht="14.25" customHeight="1" thickBot="1" x14ac:dyDescent="0.3">
      <c r="B34" s="1"/>
      <c r="C34" s="1"/>
      <c r="M34" s="324" t="s">
        <v>47</v>
      </c>
      <c r="N34" s="325"/>
      <c r="O34" s="325"/>
      <c r="P34" s="201"/>
      <c r="Q34" s="202"/>
      <c r="R34" s="172">
        <f>Q34-P34</f>
        <v>0</v>
      </c>
      <c r="S34" s="11"/>
      <c r="V34" s="4"/>
    </row>
    <row r="35" spans="1:22" ht="36.75" customHeight="1" thickTop="1" x14ac:dyDescent="0.25">
      <c r="B35" s="315" t="s">
        <v>3290</v>
      </c>
      <c r="C35" s="316"/>
      <c r="D35" s="317"/>
      <c r="E35" s="317"/>
      <c r="F35" s="317"/>
      <c r="G35" s="318"/>
      <c r="H35" s="62"/>
      <c r="I35" s="62"/>
      <c r="J35" s="62"/>
      <c r="K35" s="62"/>
      <c r="T35" s="4"/>
      <c r="U35" s="4"/>
      <c r="V35" s="4"/>
    </row>
    <row r="36" spans="1:22" x14ac:dyDescent="0.25">
      <c r="B36" s="67"/>
      <c r="C36" s="67"/>
      <c r="D36" s="67"/>
      <c r="O36" s="222" t="s">
        <v>4591</v>
      </c>
      <c r="P36" s="223"/>
      <c r="Q36" s="222"/>
      <c r="R36" s="222"/>
      <c r="S36" s="222"/>
      <c r="T36" s="222"/>
      <c r="U36" s="222"/>
      <c r="V36" s="4"/>
    </row>
    <row r="37" spans="1:22" x14ac:dyDescent="0.25">
      <c r="B37" s="67"/>
      <c r="C37" s="67"/>
      <c r="D37" s="68"/>
      <c r="O37" s="222" t="s">
        <v>4592</v>
      </c>
      <c r="P37" s="222"/>
      <c r="Q37" s="222"/>
      <c r="R37" s="222"/>
      <c r="S37" s="222"/>
      <c r="T37" s="222"/>
      <c r="U37" s="222"/>
      <c r="V37" s="4"/>
    </row>
    <row r="38" spans="1:22" ht="16.5" thickBot="1" x14ac:dyDescent="0.3">
      <c r="B38" s="69"/>
      <c r="C38" s="69"/>
      <c r="D38" s="70"/>
      <c r="O38" s="222" t="s">
        <v>4593</v>
      </c>
      <c r="P38" s="222"/>
      <c r="Q38" s="222"/>
      <c r="R38" s="222"/>
      <c r="S38" s="222"/>
      <c r="T38" s="222"/>
      <c r="U38" s="222"/>
      <c r="V38" s="4"/>
    </row>
    <row r="39" spans="1:22" ht="31.5" customHeight="1" thickBot="1" x14ac:dyDescent="0.35">
      <c r="B39" s="15" t="s">
        <v>48</v>
      </c>
      <c r="C39" s="70"/>
      <c r="D39" s="3" t="s">
        <v>1</v>
      </c>
      <c r="E39" s="71">
        <f>E1</f>
        <v>0</v>
      </c>
      <c r="F39" s="67"/>
      <c r="G39" s="67"/>
      <c r="H39" s="67"/>
      <c r="I39" s="67"/>
      <c r="J39" s="67"/>
      <c r="K39" s="67"/>
      <c r="S39" s="72"/>
      <c r="T39" s="73"/>
      <c r="U39" s="73"/>
      <c r="V39" s="4"/>
    </row>
    <row r="40" spans="1:22" x14ac:dyDescent="0.25">
      <c r="B40" s="70"/>
      <c r="C40" s="70"/>
      <c r="E40" s="74"/>
      <c r="F40" s="75"/>
      <c r="G40" s="76"/>
      <c r="H40" s="76"/>
      <c r="I40" s="70"/>
      <c r="J40" s="77"/>
      <c r="K40" s="77"/>
      <c r="S40" s="72"/>
    </row>
    <row r="41" spans="1:22" ht="30.75" customHeight="1" x14ac:dyDescent="0.25">
      <c r="A41" s="319" t="s">
        <v>3</v>
      </c>
      <c r="B41" s="320" t="s">
        <v>3292</v>
      </c>
      <c r="C41" s="320" t="s">
        <v>49</v>
      </c>
      <c r="D41" s="283" t="s">
        <v>4</v>
      </c>
      <c r="E41" s="283" t="s">
        <v>50</v>
      </c>
      <c r="F41" s="263" t="s">
        <v>51</v>
      </c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</row>
    <row r="42" spans="1:22" ht="48" customHeight="1" x14ac:dyDescent="0.25">
      <c r="A42" s="319"/>
      <c r="B42" s="320"/>
      <c r="C42" s="320"/>
      <c r="D42" s="283"/>
      <c r="E42" s="283"/>
      <c r="F42" s="19" t="s">
        <v>9</v>
      </c>
      <c r="G42" s="19" t="s">
        <v>10</v>
      </c>
      <c r="H42" s="19" t="s">
        <v>3305</v>
      </c>
      <c r="I42" s="19" t="s">
        <v>11</v>
      </c>
      <c r="J42" s="19" t="s">
        <v>12</v>
      </c>
      <c r="K42" s="19" t="s">
        <v>13</v>
      </c>
      <c r="L42" s="20" t="s">
        <v>14</v>
      </c>
      <c r="M42" s="19" t="s">
        <v>15</v>
      </c>
      <c r="N42" s="19" t="s">
        <v>16</v>
      </c>
      <c r="O42" s="21" t="s">
        <v>17</v>
      </c>
      <c r="P42" s="19" t="s">
        <v>18</v>
      </c>
      <c r="Q42" s="19" t="s">
        <v>19</v>
      </c>
      <c r="R42" s="21" t="s">
        <v>20</v>
      </c>
      <c r="T42" s="60" t="s">
        <v>40</v>
      </c>
    </row>
    <row r="43" spans="1:22" ht="48" hidden="1" customHeight="1" x14ac:dyDescent="0.25">
      <c r="A43" s="209"/>
      <c r="B43" s="210"/>
      <c r="C43" s="210"/>
      <c r="D43" s="211" t="s">
        <v>179</v>
      </c>
      <c r="E43" s="211" t="s">
        <v>3311</v>
      </c>
      <c r="F43" s="212" t="s">
        <v>180</v>
      </c>
      <c r="G43" s="212" t="s">
        <v>181</v>
      </c>
      <c r="H43" s="212"/>
      <c r="I43" s="212" t="s">
        <v>184</v>
      </c>
      <c r="J43" s="212" t="s">
        <v>185</v>
      </c>
      <c r="K43" s="212" t="s">
        <v>223</v>
      </c>
      <c r="L43" s="213" t="s">
        <v>215</v>
      </c>
      <c r="M43" s="212" t="s">
        <v>186</v>
      </c>
      <c r="N43" s="212" t="s">
        <v>187</v>
      </c>
      <c r="O43" s="214"/>
      <c r="P43" s="212" t="s">
        <v>182</v>
      </c>
      <c r="Q43" s="212" t="s">
        <v>183</v>
      </c>
      <c r="R43" s="215" t="s">
        <v>3552</v>
      </c>
      <c r="T43" s="60"/>
    </row>
    <row r="44" spans="1:22" ht="48" hidden="1" customHeight="1" x14ac:dyDescent="0.25">
      <c r="A44" s="209"/>
      <c r="B44" s="210"/>
      <c r="C44" s="210"/>
      <c r="D44" s="211" t="s">
        <v>192</v>
      </c>
      <c r="E44" s="211" t="s">
        <v>3313</v>
      </c>
      <c r="F44" s="212" t="s">
        <v>194</v>
      </c>
      <c r="G44" s="212" t="s">
        <v>195</v>
      </c>
      <c r="H44" s="212"/>
      <c r="I44" s="212" t="s">
        <v>198</v>
      </c>
      <c r="J44" s="212" t="s">
        <v>199</v>
      </c>
      <c r="K44" s="212"/>
      <c r="L44" s="213"/>
      <c r="M44" s="212" t="s">
        <v>200</v>
      </c>
      <c r="N44" s="212" t="s">
        <v>201</v>
      </c>
      <c r="O44" s="214"/>
      <c r="P44" s="212" t="s">
        <v>196</v>
      </c>
      <c r="Q44" s="212" t="s">
        <v>197</v>
      </c>
      <c r="R44" s="215"/>
      <c r="T44" s="60"/>
    </row>
    <row r="45" spans="1:22" ht="21.95" customHeight="1" x14ac:dyDescent="0.25">
      <c r="A45" s="78" t="s">
        <v>52</v>
      </c>
      <c r="B45" s="79" t="s">
        <v>53</v>
      </c>
      <c r="C45" s="80" t="s">
        <v>54</v>
      </c>
      <c r="D45" s="183" t="e" cm="1">
        <f t="array" ref="D45">INDEX('2024 p104 dle org., zřiz. 2, 7'!$W$4:$GB$1031,VLOOKUP('FR 2025'!$E$1,'2024 p104 dle org., zřiz. 2, 7'!$A:$B,2,0),HLOOKUP('FR 2025'!D$43,'2024 p104 dle org., zřiz. 2, 7'!$2:$3,2,0))</f>
        <v>#N/A</v>
      </c>
      <c r="E45" s="81" t="e" cm="1">
        <f t="array" ref="E45">INDEX('2024 p104 dle org., zřiz. 2, 7'!$W$4:$GB$1031,VLOOKUP('FR 2025'!$E$1,'2024 p104 dle org., zřiz. 2, 7'!$A:$B,2,0),HLOOKUP('FR 2025'!E$43,'2024 p104 dle org., zřiz. 2, 7'!$2:$3,2,0))</f>
        <v>#N/A</v>
      </c>
      <c r="F45" s="183" t="e" cm="1">
        <f t="array" ref="F45">INDEX('2024 p104 dle org., zřiz. 2, 7'!$W$4:$GB$1031,VLOOKUP('FR 2025'!$E$1,'2024 p104 dle org., zřiz. 2, 7'!$A:$B,2,0),HLOOKUP('FR 2025'!F$43,'2024 p104 dle org., zřiz. 2, 7'!$2:$3,2,0))</f>
        <v>#N/A</v>
      </c>
      <c r="G45" s="183" t="e" cm="1">
        <f t="array" ref="G45">INDEX('2024 p104 dle org., zřiz. 2, 7'!$W$4:$GB$1031,VLOOKUP('FR 2025'!$E$1,'2024 p104 dle org., zřiz. 2, 7'!$A:$B,2,0),HLOOKUP('FR 2025'!G$43,'2024 p104 dle org., zřiz. 2, 7'!$2:$3,2,0))</f>
        <v>#N/A</v>
      </c>
      <c r="H45" s="183" t="e">
        <f>E45-SUM(F45,G45,I45,J45,K45,L45,,M45,N45,R45)</f>
        <v>#N/A</v>
      </c>
      <c r="I45" s="183" t="e" cm="1">
        <f t="array" ref="I45">INDEX('2024 p104 dle org., zřiz. 2, 7'!$W$4:$GB$1031,VLOOKUP('FR 2025'!$E$1,'2024 p104 dle org., zřiz. 2, 7'!$A:$B,2,0),HLOOKUP('FR 2025'!I$43,'2024 p104 dle org., zřiz. 2, 7'!$2:$3,2,0))</f>
        <v>#N/A</v>
      </c>
      <c r="J45" s="183" t="e" cm="1">
        <f t="array" ref="J45">INDEX('2024 p104 dle org., zřiz. 2, 7'!$W$4:$GB$1031,VLOOKUP('FR 2025'!$E$1,'2024 p104 dle org., zřiz. 2, 7'!$A:$B,2,0),HLOOKUP('FR 2025'!J$43,'2024 p104 dle org., zřiz. 2, 7'!$2:$3,2,0))</f>
        <v>#N/A</v>
      </c>
      <c r="K45" s="183" t="e" cm="1">
        <f t="array" ref="K45">INDEX('2024 p104 dle org., zřiz. 2, 7'!$W$4:$GB$1031,VLOOKUP('FR 2025'!$E$1,'2024 p104 dle org., zřiz. 2, 7'!$A:$B,2,0),HLOOKUP('FR 2025'!K$43,'2024 p104 dle org., zřiz. 2, 7'!$2:$3,2,0))</f>
        <v>#N/A</v>
      </c>
      <c r="L45" s="184" t="e" cm="1">
        <f t="array" ref="L45">INDEX('2024 p104 dle org., zřiz. 2, 7'!$W$4:$GB$1031,VLOOKUP('FR 2025'!$E$1,'2024 p104 dle org., zřiz. 2, 7'!$A:$B,2,0),HLOOKUP('FR 2025'!L$43,'2024 p104 dle org., zřiz. 2, 7'!$2:$3,2,0))</f>
        <v>#N/A</v>
      </c>
      <c r="M45" s="183" t="e" cm="1">
        <f t="array" ref="M45">INDEX('2024 p104 dle org., zřiz. 2, 7'!$W$4:$GB$1031,VLOOKUP('FR 2025'!$E$1,'2024 p104 dle org., zřiz. 2, 7'!$A:$B,2,0),HLOOKUP('FR 2025'!M$43,'2024 p104 dle org., zřiz. 2, 7'!$2:$3,2,0))</f>
        <v>#N/A</v>
      </c>
      <c r="N45" s="183" t="e" cm="1">
        <f t="array" ref="N45">INDEX('2024 p104 dle org., zřiz. 2, 7'!$W$4:$GB$1031,VLOOKUP('FR 2025'!$E$1,'2024 p104 dle org., zřiz. 2, 7'!$A:$B,2,0),HLOOKUP('FR 2025'!N$43,'2024 p104 dle org., zřiz. 2, 7'!$2:$3,2,0))</f>
        <v>#N/A</v>
      </c>
      <c r="O45" s="81" t="e">
        <f>SUM(F45:N45)</f>
        <v>#N/A</v>
      </c>
      <c r="P45" s="183" t="e" cm="1">
        <f t="array" ref="P45">INDEX('2024 p104 dle org., zřiz. 2, 7'!$W$4:$GB$1031,VLOOKUP('FR 2025'!$E$1,'2024 p104 dle org., zřiz. 2, 7'!$A:$B,2,0),HLOOKUP('FR 2025'!P$43,'2024 p104 dle org., zřiz. 2, 7'!$2:$3,2,0))</f>
        <v>#N/A</v>
      </c>
      <c r="Q45" s="183" t="e" cm="1">
        <f t="array" ref="Q45">INDEX('2024 p104 dle org., zřiz. 2, 7'!$W$4:$GB$1031,VLOOKUP('FR 2025'!$E$1,'2024 p104 dle org., zřiz. 2, 7'!$A:$B,2,0),HLOOKUP('FR 2025'!Q$43,'2024 p104 dle org., zřiz. 2, 7'!$2:$3,2,0))</f>
        <v>#N/A</v>
      </c>
      <c r="R45" s="82" t="e">
        <f>SUM(P45:Q45)</f>
        <v>#N/A</v>
      </c>
      <c r="T45" s="284" t="s">
        <v>3306</v>
      </c>
      <c r="U45" s="285"/>
      <c r="V45" s="286"/>
    </row>
    <row r="46" spans="1:22" ht="21.95" customHeight="1" thickBot="1" x14ac:dyDescent="0.3">
      <c r="A46" s="83" t="s">
        <v>55</v>
      </c>
      <c r="B46" s="84" t="s">
        <v>56</v>
      </c>
      <c r="C46" s="85" t="s">
        <v>54</v>
      </c>
      <c r="D46" s="185" t="e" cm="1">
        <f t="array" ref="D46">INDEX('2024 p104 dle org., zřiz. 2, 7'!$W$4:$GB$1031,VLOOKUP('FR 2025'!$E$1,'2024 p104 dle org., zřiz. 2, 7'!$A:$B,2,0),HLOOKUP('FR 2025'!D$44,'2024 p104 dle org., zřiz. 2, 7'!$2:$3,2,0))</f>
        <v>#N/A</v>
      </c>
      <c r="E46" s="86" t="e" cm="1">
        <f t="array" ref="E46">INDEX('2024 p104 dle org., zřiz. 2, 7'!$W$4:$GB$1031,VLOOKUP('FR 2025'!$E$1,'2024 p104 dle org., zřiz. 2, 7'!$A:$B,2,0),HLOOKUP('FR 2025'!E$44,'2024 p104 dle org., zřiz. 2, 7'!$2:$3,2,0))</f>
        <v>#N/A</v>
      </c>
      <c r="F46" s="186" t="e" cm="1">
        <f t="array" ref="F46">INDEX('2024 p104 dle org., zřiz. 2, 7'!$W$4:$GB$1031,VLOOKUP('FR 2025'!$E$1,'2024 p104 dle org., zřiz. 2, 7'!$A:$B,2,0),HLOOKUP('FR 2025'!F$44,'2024 p104 dle org., zřiz. 2, 7'!$2:$3,2,0))</f>
        <v>#N/A</v>
      </c>
      <c r="G46" s="186" t="e" cm="1">
        <f t="array" ref="G46">INDEX('2024 p104 dle org., zřiz. 2, 7'!$W$4:$GB$1031,VLOOKUP('FR 2025'!$E$1,'2024 p104 dle org., zřiz. 2, 7'!$A:$B,2,0),HLOOKUP('FR 2025'!G$44,'2024 p104 dle org., zřiz. 2, 7'!$2:$3,2,0))</f>
        <v>#N/A</v>
      </c>
      <c r="H46" s="186" t="e">
        <f>E46-SUM(F46,G46,I46,J46,K46,L46,,M46,N46,R46)</f>
        <v>#N/A</v>
      </c>
      <c r="I46" s="186" t="e" cm="1">
        <f t="array" ref="I46">INDEX('2024 p104 dle org., zřiz. 2, 7'!$W$4:$GB$1031,VLOOKUP('FR 2025'!$E$1,'2024 p104 dle org., zřiz. 2, 7'!$A:$B,2,0),HLOOKUP('FR 2025'!I$44,'2024 p104 dle org., zřiz. 2, 7'!$2:$3,2,0))</f>
        <v>#N/A</v>
      </c>
      <c r="J46" s="186" t="e" cm="1">
        <f t="array" ref="J46">INDEX('2024 p104 dle org., zřiz. 2, 7'!$W$4:$GB$1031,VLOOKUP('FR 2025'!$E$1,'2024 p104 dle org., zřiz. 2, 7'!$A:$B,2,0),HLOOKUP('FR 2025'!J$44,'2024 p104 dle org., zřiz. 2, 7'!$2:$3,2,0))</f>
        <v>#N/A</v>
      </c>
      <c r="K46" s="186">
        <v>0</v>
      </c>
      <c r="L46" s="187">
        <v>0</v>
      </c>
      <c r="M46" s="186" t="e" cm="1">
        <f t="array" ref="M46">INDEX('2024 p104 dle org., zřiz. 2, 7'!$W$4:$GB$1031,VLOOKUP('FR 2025'!$E$1,'2024 p104 dle org., zřiz. 2, 7'!$A:$B,2,0),HLOOKUP('FR 2025'!M$44,'2024 p104 dle org., zřiz. 2, 7'!$2:$3,2,0))</f>
        <v>#N/A</v>
      </c>
      <c r="N46" s="186" t="e" cm="1">
        <f t="array" ref="N46">INDEX('2024 p104 dle org., zřiz. 2, 7'!$W$4:$GB$1031,VLOOKUP('FR 2025'!$E$1,'2024 p104 dle org., zřiz. 2, 7'!$A:$B,2,0),HLOOKUP('FR 2025'!N$44,'2024 p104 dle org., zřiz. 2, 7'!$2:$3,2,0))</f>
        <v>#N/A</v>
      </c>
      <c r="O46" s="86" t="e">
        <f>SUM(F46:N46)</f>
        <v>#N/A</v>
      </c>
      <c r="P46" s="186" t="e" cm="1">
        <f t="array" ref="P46">INDEX('2024 p104 dle org., zřiz. 2, 7'!$W$4:$GB$1031,VLOOKUP('FR 2025'!$E$1,'2024 p104 dle org., zřiz. 2, 7'!$A:$B,2,0),HLOOKUP('FR 2025'!P$44,'2024 p104 dle org., zřiz. 2, 7'!$2:$3,2,0))</f>
        <v>#N/A</v>
      </c>
      <c r="Q46" s="186" t="e" cm="1">
        <f t="array" ref="Q46">INDEX('2024 p104 dle org., zřiz. 2, 7'!$W$4:$GB$1031,VLOOKUP('FR 2025'!$E$1,'2024 p104 dle org., zřiz. 2, 7'!$A:$B,2,0),HLOOKUP('FR 2025'!Q$44,'2024 p104 dle org., zřiz. 2, 7'!$2:$3,2,0))</f>
        <v>#N/A</v>
      </c>
      <c r="R46" s="87" t="e">
        <f>SUM(P46:Q46)</f>
        <v>#N/A</v>
      </c>
      <c r="T46" s="287"/>
      <c r="U46" s="288"/>
      <c r="V46" s="289"/>
    </row>
    <row r="47" spans="1:22" ht="33" customHeight="1" thickTop="1" x14ac:dyDescent="0.25">
      <c r="A47" s="88" t="s">
        <v>57</v>
      </c>
      <c r="B47" s="89" t="s">
        <v>24</v>
      </c>
      <c r="C47" s="90" t="s">
        <v>58</v>
      </c>
      <c r="D47" s="188" t="e">
        <f>VLOOKUP($E$1,'2024 p104 dle org., zřiz. 2, 7'!$A:$GB,100,0)</f>
        <v>#N/A</v>
      </c>
      <c r="E47" s="137" t="e">
        <f t="shared" ref="E47:E62" si="18">SUM(O47,R47)</f>
        <v>#N/A</v>
      </c>
      <c r="F47" s="224"/>
      <c r="G47" s="225"/>
      <c r="H47" s="226"/>
      <c r="I47" s="227"/>
      <c r="J47" s="228"/>
      <c r="K47" s="228"/>
      <c r="L47" s="228"/>
      <c r="M47" s="228"/>
      <c r="N47" s="229"/>
      <c r="O47" s="124">
        <f>SUM(F47:N47)</f>
        <v>0</v>
      </c>
      <c r="P47" s="224"/>
      <c r="Q47" s="229" t="e">
        <f>VLOOKUP($E$1,'2024 p104 dle org., zřiz. 2, 7'!$A:$GB,102,0)</f>
        <v>#N/A</v>
      </c>
      <c r="R47" s="249" t="e">
        <f>SUM(P47:Q47)</f>
        <v>#N/A</v>
      </c>
      <c r="T47" s="290" t="s">
        <v>3293</v>
      </c>
      <c r="U47" s="291"/>
      <c r="V47" s="292"/>
    </row>
    <row r="48" spans="1:22" ht="33" customHeight="1" thickBot="1" x14ac:dyDescent="0.3">
      <c r="A48" s="91" t="s">
        <v>59</v>
      </c>
      <c r="B48" s="92" t="s">
        <v>60</v>
      </c>
      <c r="C48" s="175" t="s">
        <v>58</v>
      </c>
      <c r="D48" s="186" t="e">
        <f>VLOOKUP($E$1,'2024 p104 dle org., zřiz. 2, 7'!$A:$GB,105,0)</f>
        <v>#N/A</v>
      </c>
      <c r="E48" s="137" t="e">
        <f t="shared" si="18"/>
        <v>#N/A</v>
      </c>
      <c r="F48" s="230"/>
      <c r="G48" s="231"/>
      <c r="H48" s="232"/>
      <c r="I48" s="233"/>
      <c r="J48" s="234"/>
      <c r="K48" s="234"/>
      <c r="L48" s="234"/>
      <c r="M48" s="234"/>
      <c r="N48" s="235"/>
      <c r="O48" s="123">
        <f>SUM(F48:N48)</f>
        <v>0</v>
      </c>
      <c r="P48" s="230"/>
      <c r="Q48" s="235" t="e">
        <f>VLOOKUP($E$1,'2024 p104 dle org., zřiz. 2, 7'!$A:$GB,106,0)</f>
        <v>#N/A</v>
      </c>
      <c r="R48" s="250" t="e">
        <f>SUM(P48:Q48)</f>
        <v>#N/A</v>
      </c>
      <c r="T48" s="293"/>
      <c r="U48" s="294"/>
      <c r="V48" s="295"/>
    </row>
    <row r="49" spans="1:25" ht="21.95" customHeight="1" thickTop="1" x14ac:dyDescent="0.25">
      <c r="A49" s="91" t="s">
        <v>61</v>
      </c>
      <c r="B49" s="174" t="s">
        <v>24</v>
      </c>
      <c r="C49" s="251"/>
      <c r="D49" s="252"/>
      <c r="E49" s="123">
        <f t="shared" si="18"/>
        <v>0</v>
      </c>
      <c r="F49" s="236"/>
      <c r="G49" s="237"/>
      <c r="H49" s="226"/>
      <c r="I49" s="238"/>
      <c r="J49" s="239"/>
      <c r="K49" s="239"/>
      <c r="L49" s="239"/>
      <c r="M49" s="239"/>
      <c r="N49" s="240"/>
      <c r="O49" s="123">
        <f t="shared" ref="O49:O62" si="19">SUM(F49:N49)</f>
        <v>0</v>
      </c>
      <c r="P49" s="236"/>
      <c r="Q49" s="240"/>
      <c r="R49" s="250">
        <f t="shared" ref="R49:R62" si="20">SUM(P49:Q49)</f>
        <v>0</v>
      </c>
      <c r="T49" s="296" t="s">
        <v>3553</v>
      </c>
      <c r="U49" s="297"/>
      <c r="V49" s="298"/>
      <c r="Y49" s="93"/>
    </row>
    <row r="50" spans="1:25" ht="21.95" customHeight="1" x14ac:dyDescent="0.25">
      <c r="A50" s="91" t="s">
        <v>61</v>
      </c>
      <c r="B50" s="174" t="s">
        <v>24</v>
      </c>
      <c r="C50" s="253"/>
      <c r="D50" s="254"/>
      <c r="E50" s="123">
        <f t="shared" si="18"/>
        <v>0</v>
      </c>
      <c r="F50" s="241"/>
      <c r="G50" s="242"/>
      <c r="H50" s="243"/>
      <c r="I50" s="244"/>
      <c r="J50" s="245"/>
      <c r="K50" s="245"/>
      <c r="L50" s="245"/>
      <c r="M50" s="245"/>
      <c r="N50" s="246"/>
      <c r="O50" s="123">
        <f t="shared" si="19"/>
        <v>0</v>
      </c>
      <c r="P50" s="241"/>
      <c r="Q50" s="246"/>
      <c r="R50" s="250">
        <f t="shared" si="20"/>
        <v>0</v>
      </c>
      <c r="T50" s="299"/>
      <c r="U50" s="300"/>
      <c r="V50" s="301"/>
      <c r="Y50" s="93"/>
    </row>
    <row r="51" spans="1:25" ht="21.95" customHeight="1" x14ac:dyDescent="0.25">
      <c r="A51" s="91" t="s">
        <v>61</v>
      </c>
      <c r="B51" s="174" t="s">
        <v>24</v>
      </c>
      <c r="C51" s="253"/>
      <c r="D51" s="254"/>
      <c r="E51" s="123">
        <f t="shared" si="18"/>
        <v>0</v>
      </c>
      <c r="F51" s="241"/>
      <c r="G51" s="242"/>
      <c r="H51" s="243"/>
      <c r="I51" s="244"/>
      <c r="J51" s="245"/>
      <c r="K51" s="245"/>
      <c r="L51" s="245"/>
      <c r="M51" s="245"/>
      <c r="N51" s="246"/>
      <c r="O51" s="123">
        <f t="shared" si="19"/>
        <v>0</v>
      </c>
      <c r="P51" s="241"/>
      <c r="Q51" s="246"/>
      <c r="R51" s="250">
        <f t="shared" si="20"/>
        <v>0</v>
      </c>
      <c r="T51" s="299"/>
      <c r="U51" s="300"/>
      <c r="V51" s="301"/>
    </row>
    <row r="52" spans="1:25" ht="21.95" customHeight="1" x14ac:dyDescent="0.25">
      <c r="A52" s="91" t="s">
        <v>61</v>
      </c>
      <c r="B52" s="174" t="s">
        <v>24</v>
      </c>
      <c r="C52" s="253"/>
      <c r="D52" s="254"/>
      <c r="E52" s="123">
        <f t="shared" si="18"/>
        <v>0</v>
      </c>
      <c r="F52" s="241"/>
      <c r="G52" s="242"/>
      <c r="H52" s="243"/>
      <c r="I52" s="244"/>
      <c r="J52" s="245"/>
      <c r="K52" s="245"/>
      <c r="L52" s="245"/>
      <c r="M52" s="245"/>
      <c r="N52" s="246"/>
      <c r="O52" s="123">
        <f t="shared" si="19"/>
        <v>0</v>
      </c>
      <c r="P52" s="241"/>
      <c r="Q52" s="246"/>
      <c r="R52" s="250">
        <f t="shared" si="20"/>
        <v>0</v>
      </c>
      <c r="T52" s="299"/>
      <c r="U52" s="300"/>
      <c r="V52" s="301"/>
    </row>
    <row r="53" spans="1:25" ht="21.95" hidden="1" customHeight="1" x14ac:dyDescent="0.25">
      <c r="A53" s="91" t="s">
        <v>61</v>
      </c>
      <c r="B53" s="174" t="s">
        <v>24</v>
      </c>
      <c r="C53" s="253"/>
      <c r="D53" s="254"/>
      <c r="E53" s="123">
        <f t="shared" si="18"/>
        <v>0</v>
      </c>
      <c r="F53" s="241"/>
      <c r="G53" s="242"/>
      <c r="H53" s="243"/>
      <c r="I53" s="244"/>
      <c r="J53" s="245"/>
      <c r="K53" s="245"/>
      <c r="L53" s="245"/>
      <c r="M53" s="245"/>
      <c r="N53" s="246"/>
      <c r="O53" s="123">
        <f t="shared" si="19"/>
        <v>0</v>
      </c>
      <c r="P53" s="241"/>
      <c r="Q53" s="246"/>
      <c r="R53" s="250">
        <f t="shared" si="20"/>
        <v>0</v>
      </c>
      <c r="T53" s="299"/>
      <c r="U53" s="300"/>
      <c r="V53" s="301"/>
    </row>
    <row r="54" spans="1:25" ht="21.95" hidden="1" customHeight="1" x14ac:dyDescent="0.25">
      <c r="A54" s="91" t="s">
        <v>61</v>
      </c>
      <c r="B54" s="174" t="s">
        <v>24</v>
      </c>
      <c r="C54" s="253"/>
      <c r="D54" s="254"/>
      <c r="E54" s="123">
        <f t="shared" si="18"/>
        <v>0</v>
      </c>
      <c r="F54" s="241"/>
      <c r="G54" s="242"/>
      <c r="H54" s="243"/>
      <c r="I54" s="244"/>
      <c r="J54" s="245"/>
      <c r="K54" s="245"/>
      <c r="L54" s="245"/>
      <c r="M54" s="245"/>
      <c r="N54" s="246"/>
      <c r="O54" s="123">
        <f t="shared" si="19"/>
        <v>0</v>
      </c>
      <c r="P54" s="241"/>
      <c r="Q54" s="246"/>
      <c r="R54" s="250">
        <f t="shared" si="20"/>
        <v>0</v>
      </c>
      <c r="T54" s="299"/>
      <c r="U54" s="300"/>
      <c r="V54" s="301"/>
    </row>
    <row r="55" spans="1:25" ht="21.95" hidden="1" customHeight="1" x14ac:dyDescent="0.25">
      <c r="A55" s="91" t="s">
        <v>61</v>
      </c>
      <c r="B55" s="174" t="s">
        <v>24</v>
      </c>
      <c r="C55" s="253"/>
      <c r="D55" s="254"/>
      <c r="E55" s="123">
        <f t="shared" si="18"/>
        <v>0</v>
      </c>
      <c r="F55" s="241"/>
      <c r="G55" s="242"/>
      <c r="H55" s="243"/>
      <c r="I55" s="244"/>
      <c r="J55" s="245"/>
      <c r="K55" s="245"/>
      <c r="L55" s="245"/>
      <c r="M55" s="245"/>
      <c r="N55" s="246"/>
      <c r="O55" s="123">
        <f t="shared" si="19"/>
        <v>0</v>
      </c>
      <c r="P55" s="241"/>
      <c r="Q55" s="246"/>
      <c r="R55" s="250">
        <f t="shared" si="20"/>
        <v>0</v>
      </c>
      <c r="T55" s="299"/>
      <c r="U55" s="300"/>
      <c r="V55" s="301"/>
    </row>
    <row r="56" spans="1:25" ht="21.95" hidden="1" customHeight="1" x14ac:dyDescent="0.25">
      <c r="A56" s="91" t="s">
        <v>61</v>
      </c>
      <c r="B56" s="174" t="s">
        <v>24</v>
      </c>
      <c r="C56" s="253"/>
      <c r="D56" s="254"/>
      <c r="E56" s="123">
        <f t="shared" si="18"/>
        <v>0</v>
      </c>
      <c r="F56" s="241"/>
      <c r="G56" s="242"/>
      <c r="H56" s="243"/>
      <c r="I56" s="244"/>
      <c r="J56" s="245"/>
      <c r="K56" s="245"/>
      <c r="L56" s="245"/>
      <c r="M56" s="245"/>
      <c r="N56" s="246"/>
      <c r="O56" s="123">
        <f t="shared" si="19"/>
        <v>0</v>
      </c>
      <c r="P56" s="241"/>
      <c r="Q56" s="246"/>
      <c r="R56" s="250">
        <f t="shared" si="20"/>
        <v>0</v>
      </c>
      <c r="T56" s="299"/>
      <c r="U56" s="300"/>
      <c r="V56" s="301"/>
    </row>
    <row r="57" spans="1:25" ht="21.95" customHeight="1" x14ac:dyDescent="0.25">
      <c r="A57" s="91" t="s">
        <v>61</v>
      </c>
      <c r="B57" s="174" t="s">
        <v>24</v>
      </c>
      <c r="C57" s="253"/>
      <c r="D57" s="254"/>
      <c r="E57" s="123">
        <f t="shared" si="18"/>
        <v>0</v>
      </c>
      <c r="F57" s="241"/>
      <c r="G57" s="242"/>
      <c r="H57" s="243"/>
      <c r="I57" s="244"/>
      <c r="J57" s="245"/>
      <c r="K57" s="245"/>
      <c r="L57" s="245"/>
      <c r="M57" s="245"/>
      <c r="N57" s="246"/>
      <c r="O57" s="123">
        <f t="shared" si="19"/>
        <v>0</v>
      </c>
      <c r="P57" s="241"/>
      <c r="Q57" s="246"/>
      <c r="R57" s="250">
        <f t="shared" si="20"/>
        <v>0</v>
      </c>
      <c r="T57" s="299"/>
      <c r="U57" s="300"/>
      <c r="V57" s="301"/>
    </row>
    <row r="58" spans="1:25" ht="21.95" customHeight="1" x14ac:dyDescent="0.25">
      <c r="A58" s="91" t="s">
        <v>61</v>
      </c>
      <c r="B58" s="174" t="s">
        <v>24</v>
      </c>
      <c r="C58" s="253"/>
      <c r="D58" s="254"/>
      <c r="E58" s="123">
        <f t="shared" si="18"/>
        <v>0</v>
      </c>
      <c r="F58" s="241"/>
      <c r="G58" s="242"/>
      <c r="H58" s="243"/>
      <c r="I58" s="244"/>
      <c r="J58" s="245"/>
      <c r="K58" s="245"/>
      <c r="L58" s="245"/>
      <c r="M58" s="245"/>
      <c r="N58" s="246"/>
      <c r="O58" s="123">
        <f t="shared" si="19"/>
        <v>0</v>
      </c>
      <c r="P58" s="241"/>
      <c r="Q58" s="246"/>
      <c r="R58" s="250">
        <f t="shared" si="20"/>
        <v>0</v>
      </c>
      <c r="T58" s="299"/>
      <c r="U58" s="300"/>
      <c r="V58" s="301"/>
    </row>
    <row r="59" spans="1:25" ht="21.95" customHeight="1" x14ac:dyDescent="0.25">
      <c r="A59" s="91" t="s">
        <v>61</v>
      </c>
      <c r="B59" s="174" t="s">
        <v>60</v>
      </c>
      <c r="C59" s="253"/>
      <c r="D59" s="254"/>
      <c r="E59" s="123">
        <f t="shared" si="18"/>
        <v>0</v>
      </c>
      <c r="F59" s="241"/>
      <c r="G59" s="242"/>
      <c r="H59" s="243"/>
      <c r="I59" s="244"/>
      <c r="J59" s="245"/>
      <c r="K59" s="245"/>
      <c r="L59" s="245"/>
      <c r="M59" s="245"/>
      <c r="N59" s="246"/>
      <c r="O59" s="123">
        <f t="shared" si="19"/>
        <v>0</v>
      </c>
      <c r="P59" s="241"/>
      <c r="Q59" s="246"/>
      <c r="R59" s="250">
        <f t="shared" si="20"/>
        <v>0</v>
      </c>
      <c r="T59" s="299"/>
      <c r="U59" s="300"/>
      <c r="V59" s="301"/>
    </row>
    <row r="60" spans="1:25" ht="21.95" customHeight="1" x14ac:dyDescent="0.25">
      <c r="A60" s="91" t="s">
        <v>61</v>
      </c>
      <c r="B60" s="174" t="s">
        <v>24</v>
      </c>
      <c r="C60" s="253"/>
      <c r="D60" s="254"/>
      <c r="E60" s="123">
        <f t="shared" si="18"/>
        <v>0</v>
      </c>
      <c r="F60" s="241"/>
      <c r="G60" s="242"/>
      <c r="H60" s="243"/>
      <c r="I60" s="244"/>
      <c r="J60" s="245"/>
      <c r="K60" s="245"/>
      <c r="L60" s="245"/>
      <c r="M60" s="245"/>
      <c r="N60" s="246"/>
      <c r="O60" s="123">
        <f t="shared" si="19"/>
        <v>0</v>
      </c>
      <c r="P60" s="241"/>
      <c r="Q60" s="246"/>
      <c r="R60" s="250">
        <f t="shared" si="20"/>
        <v>0</v>
      </c>
      <c r="T60" s="299"/>
      <c r="U60" s="300"/>
      <c r="V60" s="301"/>
    </row>
    <row r="61" spans="1:25" ht="21.95" customHeight="1" x14ac:dyDescent="0.25">
      <c r="A61" s="91" t="s">
        <v>61</v>
      </c>
      <c r="B61" s="174" t="s">
        <v>60</v>
      </c>
      <c r="C61" s="253"/>
      <c r="D61" s="254"/>
      <c r="E61" s="123">
        <f t="shared" si="18"/>
        <v>0</v>
      </c>
      <c r="F61" s="241"/>
      <c r="G61" s="242"/>
      <c r="H61" s="243"/>
      <c r="I61" s="244"/>
      <c r="J61" s="245"/>
      <c r="K61" s="245"/>
      <c r="L61" s="245"/>
      <c r="M61" s="245"/>
      <c r="N61" s="246"/>
      <c r="O61" s="123">
        <f t="shared" si="19"/>
        <v>0</v>
      </c>
      <c r="P61" s="241"/>
      <c r="Q61" s="246"/>
      <c r="R61" s="250">
        <f t="shared" si="20"/>
        <v>0</v>
      </c>
      <c r="T61" s="299"/>
      <c r="U61" s="300"/>
      <c r="V61" s="301"/>
    </row>
    <row r="62" spans="1:25" ht="21.95" customHeight="1" thickBot="1" x14ac:dyDescent="0.3">
      <c r="A62" s="94" t="s">
        <v>61</v>
      </c>
      <c r="B62" s="174" t="s">
        <v>60</v>
      </c>
      <c r="C62" s="255"/>
      <c r="D62" s="256"/>
      <c r="E62" s="123">
        <f t="shared" si="18"/>
        <v>0</v>
      </c>
      <c r="F62" s="247"/>
      <c r="G62" s="231"/>
      <c r="H62" s="232"/>
      <c r="I62" s="233"/>
      <c r="J62" s="234"/>
      <c r="K62" s="234"/>
      <c r="L62" s="234"/>
      <c r="M62" s="234"/>
      <c r="N62" s="248"/>
      <c r="O62" s="123">
        <f t="shared" si="19"/>
        <v>0</v>
      </c>
      <c r="P62" s="247"/>
      <c r="Q62" s="248"/>
      <c r="R62" s="250">
        <f t="shared" si="20"/>
        <v>0</v>
      </c>
      <c r="T62" s="302"/>
      <c r="U62" s="303"/>
      <c r="V62" s="304"/>
    </row>
    <row r="63" spans="1:25" ht="21.95" customHeight="1" thickTop="1" x14ac:dyDescent="0.25">
      <c r="A63" s="78" t="s">
        <v>62</v>
      </c>
      <c r="B63" s="95" t="s">
        <v>24</v>
      </c>
      <c r="C63" s="176" t="s">
        <v>63</v>
      </c>
      <c r="D63" s="177" t="e">
        <f>D45-SUMIFS(D$47:D$51,$B$47:$B$51,$B63)</f>
        <v>#N/A</v>
      </c>
      <c r="E63" s="81" t="e">
        <f>SUM(O63,R63)</f>
        <v>#N/A</v>
      </c>
      <c r="F63" s="177" t="e">
        <f>F45-SUMIFS(F$47:F$62,$B$47:$B$62,$B63)</f>
        <v>#N/A</v>
      </c>
      <c r="G63" s="177" t="e">
        <f t="shared" ref="G63:N63" si="21">G45-SUMIFS(G$47:G$62,$B$47:$B$62,$B63)</f>
        <v>#N/A</v>
      </c>
      <c r="H63" s="177" t="e">
        <f t="shared" si="21"/>
        <v>#N/A</v>
      </c>
      <c r="I63" s="177" t="e">
        <f t="shared" si="21"/>
        <v>#N/A</v>
      </c>
      <c r="J63" s="177" t="e">
        <f t="shared" si="21"/>
        <v>#N/A</v>
      </c>
      <c r="K63" s="177" t="e">
        <f t="shared" si="21"/>
        <v>#N/A</v>
      </c>
      <c r="L63" s="177" t="e">
        <f t="shared" si="21"/>
        <v>#N/A</v>
      </c>
      <c r="M63" s="177" t="e">
        <f t="shared" si="21"/>
        <v>#N/A</v>
      </c>
      <c r="N63" s="177" t="e">
        <f t="shared" si="21"/>
        <v>#N/A</v>
      </c>
      <c r="O63" s="81" t="e">
        <f>SUM(F63:N63)</f>
        <v>#N/A</v>
      </c>
      <c r="P63" s="177" t="e">
        <f>P45-SUMIFS(P$47:P$62,$B$47:$B$62,$B63)</f>
        <v>#N/A</v>
      </c>
      <c r="Q63" s="177" t="e">
        <f>Q45-SUMIFS(Q$47:Q$62,$B$47:$B$62,$B63)</f>
        <v>#N/A</v>
      </c>
      <c r="R63" s="82" t="e">
        <f>SUM(P63:Q63)</f>
        <v>#N/A</v>
      </c>
      <c r="T63" s="305" t="s">
        <v>64</v>
      </c>
      <c r="U63" s="306"/>
      <c r="V63" s="307"/>
    </row>
    <row r="64" spans="1:25" ht="21.95" customHeight="1" x14ac:dyDescent="0.25">
      <c r="A64" s="83" t="s">
        <v>65</v>
      </c>
      <c r="B64" s="96" t="s">
        <v>60</v>
      </c>
      <c r="C64" s="97" t="s">
        <v>63</v>
      </c>
      <c r="D64" s="98" t="e">
        <f>D46-SUMIFS(D$47:D$51,$B$47:$B$51,$B64)</f>
        <v>#N/A</v>
      </c>
      <c r="E64" s="86" t="e">
        <f>SUM(O64,R64)</f>
        <v>#N/A</v>
      </c>
      <c r="F64" s="98" t="e">
        <f t="shared" ref="F64:N64" si="22">F46-SUMIFS(F$47:F$62,$B$47:$B$62,$B64)</f>
        <v>#N/A</v>
      </c>
      <c r="G64" s="98" t="e">
        <f t="shared" si="22"/>
        <v>#N/A</v>
      </c>
      <c r="H64" s="98" t="e">
        <f t="shared" si="22"/>
        <v>#N/A</v>
      </c>
      <c r="I64" s="98" t="e">
        <f t="shared" si="22"/>
        <v>#N/A</v>
      </c>
      <c r="J64" s="98" t="e">
        <f t="shared" si="22"/>
        <v>#N/A</v>
      </c>
      <c r="K64" s="98">
        <f t="shared" si="22"/>
        <v>0</v>
      </c>
      <c r="L64" s="98">
        <f t="shared" si="22"/>
        <v>0</v>
      </c>
      <c r="M64" s="98" t="e">
        <f t="shared" si="22"/>
        <v>#N/A</v>
      </c>
      <c r="N64" s="98" t="e">
        <f t="shared" si="22"/>
        <v>#N/A</v>
      </c>
      <c r="O64" s="86" t="e">
        <f>SUM(F64:N64)</f>
        <v>#N/A</v>
      </c>
      <c r="P64" s="98" t="e">
        <f t="shared" ref="P64" si="23">P46-SUMIFS(P$47:P$62,$B$47:$B$62,$B64)</f>
        <v>#N/A</v>
      </c>
      <c r="Q64" s="98" t="e">
        <f>Q46-SUMIFS(Q$47:Q$62,$B$47:$B$62,$B64)</f>
        <v>#N/A</v>
      </c>
      <c r="R64" s="87" t="e">
        <f>SUM(P64:Q64)</f>
        <v>#N/A</v>
      </c>
      <c r="T64" s="308"/>
      <c r="U64" s="309"/>
      <c r="V64" s="310"/>
    </row>
    <row r="65" spans="1:22" x14ac:dyDescent="0.25">
      <c r="B65" s="99"/>
      <c r="C65" s="99"/>
      <c r="D65" s="100"/>
      <c r="E65" s="10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</row>
    <row r="66" spans="1:22" x14ac:dyDescent="0.25">
      <c r="C66" s="102"/>
      <c r="F66" s="103"/>
      <c r="G66" s="103"/>
      <c r="H66" s="103"/>
      <c r="I66" s="103"/>
      <c r="J66" s="103"/>
      <c r="K66" s="103"/>
      <c r="L66" s="104"/>
      <c r="M66" s="103"/>
      <c r="N66" s="103"/>
      <c r="O66" s="103"/>
      <c r="P66" s="103"/>
      <c r="Q66" s="103"/>
      <c r="R66" s="103"/>
    </row>
    <row r="67" spans="1:22" x14ac:dyDescent="0.25">
      <c r="C67" s="102"/>
      <c r="F67" s="103"/>
      <c r="G67" s="103"/>
      <c r="H67" s="103"/>
      <c r="I67" s="103"/>
      <c r="J67" s="103"/>
      <c r="K67" s="103"/>
      <c r="L67" s="104"/>
      <c r="M67" s="103"/>
      <c r="N67" s="103"/>
      <c r="O67" s="103"/>
      <c r="P67" s="103"/>
      <c r="Q67" s="103"/>
      <c r="R67" s="103"/>
    </row>
    <row r="68" spans="1:22" x14ac:dyDescent="0.25">
      <c r="E68" s="93"/>
    </row>
    <row r="69" spans="1:22" x14ac:dyDescent="0.25">
      <c r="E69" s="93"/>
    </row>
    <row r="71" spans="1:22" ht="31.5" customHeight="1" x14ac:dyDescent="0.3">
      <c r="B71" s="15" t="s">
        <v>66</v>
      </c>
      <c r="C71" s="16"/>
      <c r="J71" s="11"/>
      <c r="K71" s="11"/>
      <c r="L71" s="12"/>
      <c r="M71" s="11"/>
      <c r="O71" s="13"/>
      <c r="R71" s="17"/>
      <c r="S71" s="189">
        <f>S3</f>
        <v>0</v>
      </c>
      <c r="T71" s="18" t="s">
        <v>3286</v>
      </c>
      <c r="U71" s="134"/>
      <c r="V71" s="134"/>
    </row>
    <row r="72" spans="1:22" ht="30.75" customHeight="1" x14ac:dyDescent="0.25">
      <c r="A72" s="283" t="s">
        <v>3</v>
      </c>
      <c r="B72" s="311" t="s">
        <v>3278</v>
      </c>
      <c r="C72" s="312"/>
      <c r="D72" s="283" t="s">
        <v>4</v>
      </c>
      <c r="E72" s="283" t="s">
        <v>5</v>
      </c>
      <c r="F72" s="263" t="s">
        <v>6</v>
      </c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83" t="s">
        <v>7</v>
      </c>
      <c r="T72" s="283" t="s">
        <v>8</v>
      </c>
      <c r="U72" s="283"/>
      <c r="V72" s="283"/>
    </row>
    <row r="73" spans="1:22" ht="48" customHeight="1" x14ac:dyDescent="0.25">
      <c r="A73" s="283"/>
      <c r="B73" s="313"/>
      <c r="C73" s="314"/>
      <c r="D73" s="283"/>
      <c r="E73" s="283"/>
      <c r="F73" s="19" t="s">
        <v>9</v>
      </c>
      <c r="G73" s="19" t="s">
        <v>10</v>
      </c>
      <c r="H73" s="19" t="s">
        <v>3305</v>
      </c>
      <c r="I73" s="19" t="s">
        <v>11</v>
      </c>
      <c r="J73" s="19" t="s">
        <v>12</v>
      </c>
      <c r="K73" s="19" t="s">
        <v>13</v>
      </c>
      <c r="L73" s="20" t="s">
        <v>14</v>
      </c>
      <c r="M73" s="19" t="s">
        <v>15</v>
      </c>
      <c r="N73" s="19" t="s">
        <v>16</v>
      </c>
      <c r="O73" s="21" t="s">
        <v>17</v>
      </c>
      <c r="P73" s="19" t="s">
        <v>18</v>
      </c>
      <c r="Q73" s="19" t="s">
        <v>19</v>
      </c>
      <c r="R73" s="21" t="s">
        <v>20</v>
      </c>
      <c r="S73" s="283"/>
      <c r="T73" s="155" t="s">
        <v>21</v>
      </c>
      <c r="U73" s="155" t="s">
        <v>22</v>
      </c>
      <c r="V73" s="154" t="s">
        <v>23</v>
      </c>
    </row>
    <row r="74" spans="1:22" s="27" customFormat="1" x14ac:dyDescent="0.2">
      <c r="A74" s="153">
        <v>1</v>
      </c>
      <c r="B74" s="281" t="s">
        <v>24</v>
      </c>
      <c r="C74" s="282"/>
      <c r="D74" s="22" t="e">
        <f>D6</f>
        <v>#N/A</v>
      </c>
      <c r="E74" s="23" t="e">
        <f t="shared" ref="E74:E76" si="24">O74+R74</f>
        <v>#N/A</v>
      </c>
      <c r="F74" s="23" t="e">
        <f t="shared" ref="F74:N74" si="25">F6</f>
        <v>#N/A</v>
      </c>
      <c r="G74" s="23" t="e">
        <f t="shared" si="25"/>
        <v>#N/A</v>
      </c>
      <c r="H74" s="23" t="e">
        <f t="shared" si="25"/>
        <v>#N/A</v>
      </c>
      <c r="I74" s="23" t="e">
        <f t="shared" si="25"/>
        <v>#N/A</v>
      </c>
      <c r="J74" s="23" t="e">
        <f t="shared" si="25"/>
        <v>#N/A</v>
      </c>
      <c r="K74" s="23" t="e">
        <f t="shared" si="25"/>
        <v>#N/A</v>
      </c>
      <c r="L74" s="24" t="e">
        <f t="shared" si="25"/>
        <v>#N/A</v>
      </c>
      <c r="M74" s="24" t="e">
        <f t="shared" si="25"/>
        <v>#N/A</v>
      </c>
      <c r="N74" s="23" t="e">
        <f t="shared" si="25"/>
        <v>#N/A</v>
      </c>
      <c r="O74" s="25" t="e">
        <f>SUM(F74:N74)</f>
        <v>#N/A</v>
      </c>
      <c r="P74" s="23" t="e">
        <f>P6</f>
        <v>#N/A</v>
      </c>
      <c r="Q74" s="23" t="e">
        <f>Q6</f>
        <v>#N/A</v>
      </c>
      <c r="R74" s="25" t="e">
        <f>P74+Q74</f>
        <v>#N/A</v>
      </c>
      <c r="S74" s="26" t="e">
        <f>R74/F74*100</f>
        <v>#N/A</v>
      </c>
      <c r="T74" s="26" t="s">
        <v>25</v>
      </c>
      <c r="U74" s="26" t="s">
        <v>25</v>
      </c>
      <c r="V74" s="26" t="s">
        <v>25</v>
      </c>
    </row>
    <row r="75" spans="1:22" s="27" customFormat="1" x14ac:dyDescent="0.2">
      <c r="A75" s="153">
        <v>2</v>
      </c>
      <c r="B75" s="281" t="s">
        <v>26</v>
      </c>
      <c r="C75" s="282"/>
      <c r="D75" s="22" t="e">
        <f>D7</f>
        <v>#N/A</v>
      </c>
      <c r="E75" s="23" t="e">
        <f t="shared" si="24"/>
        <v>#N/A</v>
      </c>
      <c r="F75" s="23" t="e">
        <f>F7</f>
        <v>#N/A</v>
      </c>
      <c r="G75" s="23" t="e">
        <f>G7</f>
        <v>#N/A</v>
      </c>
      <c r="H75" s="23" t="e">
        <f t="shared" ref="H75" si="26">H7</f>
        <v>#N/A</v>
      </c>
      <c r="I75" s="23" t="e">
        <f t="shared" ref="I75:N75" si="27">I7</f>
        <v>#N/A</v>
      </c>
      <c r="J75" s="23" t="e">
        <f t="shared" si="27"/>
        <v>#N/A</v>
      </c>
      <c r="K75" s="23" t="e">
        <f t="shared" si="27"/>
        <v>#N/A</v>
      </c>
      <c r="L75" s="24" t="e">
        <f t="shared" si="27"/>
        <v>#N/A</v>
      </c>
      <c r="M75" s="24" t="e">
        <f t="shared" si="27"/>
        <v>#N/A</v>
      </c>
      <c r="N75" s="23" t="e">
        <f t="shared" si="27"/>
        <v>#N/A</v>
      </c>
      <c r="O75" s="25" t="e">
        <f>SUM(F75:N75)</f>
        <v>#N/A</v>
      </c>
      <c r="P75" s="23" t="e">
        <f>P7</f>
        <v>#N/A</v>
      </c>
      <c r="Q75" s="23" t="e">
        <f>Q7</f>
        <v>#N/A</v>
      </c>
      <c r="R75" s="25" t="e">
        <f>P75+Q75</f>
        <v>#N/A</v>
      </c>
      <c r="S75" s="26" t="e">
        <f>R75/F75*100</f>
        <v>#N/A</v>
      </c>
      <c r="T75" s="28" t="s">
        <v>25</v>
      </c>
      <c r="U75" s="26" t="s">
        <v>25</v>
      </c>
      <c r="V75" s="26" t="s">
        <v>25</v>
      </c>
    </row>
    <row r="76" spans="1:22" s="27" customFormat="1" ht="28.5" customHeight="1" x14ac:dyDescent="0.2">
      <c r="A76" s="153">
        <v>3</v>
      </c>
      <c r="B76" s="281" t="s">
        <v>3279</v>
      </c>
      <c r="C76" s="282"/>
      <c r="D76" s="29" t="e">
        <f>D74+D75</f>
        <v>#N/A</v>
      </c>
      <c r="E76" s="30" t="e">
        <f t="shared" si="24"/>
        <v>#N/A</v>
      </c>
      <c r="F76" s="30" t="e">
        <f t="shared" ref="F76:I76" si="28">($D$6*F74+$D$7*F75)/$D$8</f>
        <v>#N/A</v>
      </c>
      <c r="G76" s="30" t="e">
        <f>($D$6*G74+$D$7*G75)/$D$8</f>
        <v>#N/A</v>
      </c>
      <c r="H76" s="30" t="e">
        <f>($D$6*H74+$D$7*H75)/$D$8</f>
        <v>#N/A</v>
      </c>
      <c r="I76" s="31" t="e">
        <f t="shared" si="28"/>
        <v>#N/A</v>
      </c>
      <c r="J76" s="31" t="e">
        <f>($D$6*J74+$D$7*J75)/$D$8</f>
        <v>#N/A</v>
      </c>
      <c r="K76" s="31" t="e">
        <f>($D$6*K74+$D$7*K75)/$D$8</f>
        <v>#N/A</v>
      </c>
      <c r="L76" s="32" t="e">
        <f t="shared" ref="L76:N76" si="29">($D$6*L74+$D$7*L75)/$D$8</f>
        <v>#N/A</v>
      </c>
      <c r="M76" s="31" t="e">
        <f t="shared" si="29"/>
        <v>#N/A</v>
      </c>
      <c r="N76" s="31" t="e">
        <f t="shared" si="29"/>
        <v>#N/A</v>
      </c>
      <c r="O76" s="33" t="e">
        <f>SUM(F76:N76)</f>
        <v>#N/A</v>
      </c>
      <c r="P76" s="30" t="e">
        <f>($D$6*P74+$D$7*P75)/$D$8</f>
        <v>#N/A</v>
      </c>
      <c r="Q76" s="31" t="e">
        <f>($D$6*Q74+$D$7*Q75)/$D$8</f>
        <v>#N/A</v>
      </c>
      <c r="R76" s="33" t="e">
        <f>P76+Q76</f>
        <v>#N/A</v>
      </c>
      <c r="S76" s="34" t="e">
        <f>R76/F76*100</f>
        <v>#N/A</v>
      </c>
      <c r="T76" s="30" t="e">
        <f>ROUND(((R76+O76)*12*D76)/1000,0)</f>
        <v>#N/A</v>
      </c>
      <c r="U76" s="36">
        <f>U8</f>
        <v>0</v>
      </c>
      <c r="V76" s="30" t="e">
        <f>SUM(T76:U76)</f>
        <v>#N/A</v>
      </c>
    </row>
    <row r="77" spans="1:22" s="27" customFormat="1" x14ac:dyDescent="0.2">
      <c r="A77" s="153"/>
      <c r="B77" s="281" t="s">
        <v>3280</v>
      </c>
      <c r="C77" s="282"/>
      <c r="D77" s="35" t="s">
        <v>25</v>
      </c>
      <c r="E77" s="30" t="e">
        <f>O77+R77</f>
        <v>#N/A</v>
      </c>
      <c r="F77" s="23" t="e">
        <f>F74*F78</f>
        <v>#N/A</v>
      </c>
      <c r="G77" s="23" t="e">
        <f>G74*G78</f>
        <v>#N/A</v>
      </c>
      <c r="H77" s="23" t="e">
        <f>H74*H78</f>
        <v>#N/A</v>
      </c>
      <c r="I77" s="23" t="e">
        <f t="shared" ref="I77:N77" si="30">I74*I78</f>
        <v>#N/A</v>
      </c>
      <c r="J77" s="23" t="e">
        <f t="shared" si="30"/>
        <v>#N/A</v>
      </c>
      <c r="K77" s="23" t="e">
        <f t="shared" si="30"/>
        <v>#N/A</v>
      </c>
      <c r="L77" s="23" t="e">
        <f t="shared" si="30"/>
        <v>#N/A</v>
      </c>
      <c r="M77" s="23" t="e">
        <f t="shared" si="30"/>
        <v>#N/A</v>
      </c>
      <c r="N77" s="23" t="e">
        <f t="shared" si="30"/>
        <v>#N/A</v>
      </c>
      <c r="O77" s="25" t="e">
        <f t="shared" ref="O77" si="31">SUM(F77:N77)</f>
        <v>#N/A</v>
      </c>
      <c r="P77" s="23" t="e">
        <f>P74*P78</f>
        <v>#N/A</v>
      </c>
      <c r="Q77" s="23" t="e">
        <f>Q74*Q78</f>
        <v>#N/A</v>
      </c>
      <c r="R77" s="25" t="e">
        <f>P77+Q77</f>
        <v>#N/A</v>
      </c>
      <c r="S77" s="34"/>
      <c r="T77" s="30"/>
      <c r="U77" s="30"/>
      <c r="V77" s="30"/>
    </row>
    <row r="78" spans="1:22" s="27" customFormat="1" x14ac:dyDescent="0.2">
      <c r="A78" s="153"/>
      <c r="B78" s="281" t="s">
        <v>27</v>
      </c>
      <c r="C78" s="282"/>
      <c r="D78" s="35" t="s">
        <v>25</v>
      </c>
      <c r="E78" s="23"/>
      <c r="F78" s="37">
        <f>F10</f>
        <v>7.0193009469736167E-2</v>
      </c>
      <c r="G78" s="37">
        <f>F78*0.82</f>
        <v>5.7558267765183656E-2</v>
      </c>
      <c r="H78" s="37">
        <f>F78*0.82</f>
        <v>5.7558267765183656E-2</v>
      </c>
      <c r="I78" s="37">
        <v>0</v>
      </c>
      <c r="J78" s="37">
        <v>0</v>
      </c>
      <c r="K78" s="37">
        <v>0</v>
      </c>
      <c r="L78" s="37">
        <f>F78*0.82</f>
        <v>5.7558267765183656E-2</v>
      </c>
      <c r="M78" s="37">
        <f>F78*0.82</f>
        <v>5.7558267765183656E-2</v>
      </c>
      <c r="N78" s="37">
        <v>0</v>
      </c>
      <c r="O78" s="23"/>
      <c r="P78" s="37">
        <f>P10</f>
        <v>0</v>
      </c>
      <c r="Q78" s="37">
        <f>Q10</f>
        <v>1.4636611043397196E-2</v>
      </c>
      <c r="R78" s="23"/>
      <c r="S78" s="34"/>
      <c r="T78" s="30"/>
      <c r="U78" s="30"/>
      <c r="V78" s="30"/>
    </row>
    <row r="79" spans="1:22" s="27" customFormat="1" x14ac:dyDescent="0.2">
      <c r="A79" s="153"/>
      <c r="B79" s="281" t="s">
        <v>3281</v>
      </c>
      <c r="C79" s="282"/>
      <c r="D79" s="35" t="s">
        <v>25</v>
      </c>
      <c r="E79" s="30" t="e">
        <f t="shared" ref="E79" si="32">O79+R79</f>
        <v>#N/A</v>
      </c>
      <c r="F79" s="23" t="e">
        <f>(F75*F80)</f>
        <v>#N/A</v>
      </c>
      <c r="G79" s="23" t="e">
        <f t="shared" ref="G79:N79" si="33">G75*G80</f>
        <v>#N/A</v>
      </c>
      <c r="H79" s="23" t="e">
        <f t="shared" si="33"/>
        <v>#N/A</v>
      </c>
      <c r="I79" s="23" t="e">
        <f t="shared" si="33"/>
        <v>#N/A</v>
      </c>
      <c r="J79" s="23" t="e">
        <f t="shared" si="33"/>
        <v>#N/A</v>
      </c>
      <c r="K79" s="23" t="e">
        <f t="shared" si="33"/>
        <v>#N/A</v>
      </c>
      <c r="L79" s="23" t="e">
        <f t="shared" si="33"/>
        <v>#N/A</v>
      </c>
      <c r="M79" s="23" t="e">
        <f t="shared" si="33"/>
        <v>#N/A</v>
      </c>
      <c r="N79" s="23" t="e">
        <f t="shared" si="33"/>
        <v>#N/A</v>
      </c>
      <c r="O79" s="25" t="e">
        <f t="shared" ref="O79" si="34">SUM(F79:N79)</f>
        <v>#N/A</v>
      </c>
      <c r="P79" s="23" t="e">
        <f>P75*P80</f>
        <v>#N/A</v>
      </c>
      <c r="Q79" s="23" t="e">
        <f>Q75*Q80</f>
        <v>#N/A</v>
      </c>
      <c r="R79" s="25" t="e">
        <f>P79+Q79</f>
        <v>#N/A</v>
      </c>
      <c r="S79" s="34"/>
      <c r="T79" s="30"/>
      <c r="U79" s="30"/>
      <c r="V79" s="30"/>
    </row>
    <row r="80" spans="1:22" s="27" customFormat="1" x14ac:dyDescent="0.2">
      <c r="A80" s="153"/>
      <c r="B80" s="281" t="s">
        <v>28</v>
      </c>
      <c r="C80" s="282"/>
      <c r="D80" s="35" t="s">
        <v>25</v>
      </c>
      <c r="E80" s="23"/>
      <c r="F80" s="37">
        <f>F12</f>
        <v>5.8917814924031447E-2</v>
      </c>
      <c r="G80" s="37">
        <f>F80*0.82</f>
        <v>4.8312608237705786E-2</v>
      </c>
      <c r="H80" s="37">
        <f>F80*0.82</f>
        <v>4.8312608237705786E-2</v>
      </c>
      <c r="I80" s="37">
        <v>0</v>
      </c>
      <c r="J80" s="37">
        <v>0</v>
      </c>
      <c r="K80" s="37">
        <v>0</v>
      </c>
      <c r="L80" s="37">
        <v>0</v>
      </c>
      <c r="M80" s="37">
        <f>F80*0.82</f>
        <v>4.8312608237705786E-2</v>
      </c>
      <c r="N80" s="37">
        <v>0</v>
      </c>
      <c r="O80" s="23"/>
      <c r="P80" s="37">
        <f>P12</f>
        <v>0</v>
      </c>
      <c r="Q80" s="37">
        <f>Q12</f>
        <v>5.878938016559164E-2</v>
      </c>
      <c r="R80" s="23"/>
      <c r="S80" s="34"/>
      <c r="T80" s="30"/>
      <c r="U80" s="30"/>
      <c r="V80" s="30"/>
    </row>
    <row r="81" spans="1:24" s="27" customFormat="1" ht="4.5" customHeight="1" x14ac:dyDescent="0.2">
      <c r="A81" s="105"/>
      <c r="B81" s="106"/>
      <c r="C81" s="106"/>
      <c r="D81" s="107"/>
      <c r="E81" s="108"/>
      <c r="F81" s="109"/>
      <c r="G81" s="109"/>
      <c r="H81" s="109"/>
      <c r="I81" s="109"/>
      <c r="J81" s="109"/>
      <c r="K81" s="109"/>
      <c r="L81" s="109"/>
      <c r="M81" s="109"/>
      <c r="N81" s="109"/>
      <c r="O81" s="108"/>
      <c r="P81" s="109"/>
      <c r="Q81" s="109"/>
      <c r="R81" s="108"/>
      <c r="S81" s="110"/>
      <c r="T81" s="111"/>
      <c r="U81" s="111"/>
      <c r="V81" s="111"/>
    </row>
    <row r="82" spans="1:24" s="27" customFormat="1" x14ac:dyDescent="0.2">
      <c r="A82" s="153">
        <v>4</v>
      </c>
      <c r="B82" s="276" t="s">
        <v>29</v>
      </c>
      <c r="C82" s="277"/>
      <c r="D82" s="180" t="e">
        <f>D13</f>
        <v>#N/A</v>
      </c>
      <c r="E82" s="23" t="e">
        <f t="shared" ref="E82" si="35">O82+R82</f>
        <v>#N/A</v>
      </c>
      <c r="F82" s="23" t="e">
        <f t="shared" ref="F82:K82" si="36">F74+F77</f>
        <v>#N/A</v>
      </c>
      <c r="G82" s="23" t="e">
        <f t="shared" si="36"/>
        <v>#N/A</v>
      </c>
      <c r="H82" s="23" t="e">
        <f t="shared" si="36"/>
        <v>#N/A</v>
      </c>
      <c r="I82" s="23" t="e">
        <f t="shared" si="36"/>
        <v>#N/A</v>
      </c>
      <c r="J82" s="23" t="e">
        <f t="shared" si="36"/>
        <v>#N/A</v>
      </c>
      <c r="K82" s="23" t="e">
        <f t="shared" si="36"/>
        <v>#N/A</v>
      </c>
      <c r="L82" s="23" t="e">
        <f t="shared" ref="L82:N82" si="37">L74+L77</f>
        <v>#N/A</v>
      </c>
      <c r="M82" s="23" t="e">
        <f t="shared" si="37"/>
        <v>#N/A</v>
      </c>
      <c r="N82" s="23" t="e">
        <f t="shared" si="37"/>
        <v>#N/A</v>
      </c>
      <c r="O82" s="25" t="e">
        <f t="shared" ref="O82" si="38">SUM(F82:N82)</f>
        <v>#N/A</v>
      </c>
      <c r="P82" s="23" t="e">
        <f>P74+P77</f>
        <v>#N/A</v>
      </c>
      <c r="Q82" s="23" t="e">
        <f>Q74+Q77</f>
        <v>#N/A</v>
      </c>
      <c r="R82" s="25" t="e">
        <f>P82+Q82</f>
        <v>#N/A</v>
      </c>
      <c r="S82" s="34" t="e">
        <f>R82/F82*100</f>
        <v>#N/A</v>
      </c>
      <c r="T82" s="30" t="e">
        <f>ROUND(((R82+O82)*12*D82)/1000,0)</f>
        <v>#N/A</v>
      </c>
      <c r="U82" s="190">
        <f>U13</f>
        <v>0</v>
      </c>
      <c r="V82" s="26" t="s">
        <v>25</v>
      </c>
    </row>
    <row r="83" spans="1:24" s="27" customFormat="1" ht="15.75" customHeight="1" x14ac:dyDescent="0.2">
      <c r="A83" s="263" t="s">
        <v>67</v>
      </c>
      <c r="B83" s="264" t="s">
        <v>31</v>
      </c>
      <c r="C83" s="265"/>
      <c r="D83" s="39" t="s">
        <v>32</v>
      </c>
      <c r="E83" s="260"/>
      <c r="F83" s="268"/>
      <c r="G83" s="268"/>
      <c r="H83" s="268"/>
      <c r="I83" s="268"/>
      <c r="J83" s="268"/>
      <c r="K83" s="268"/>
      <c r="L83" s="268"/>
      <c r="M83" s="268"/>
      <c r="N83" s="268"/>
      <c r="O83" s="269"/>
      <c r="P83" s="30" t="e">
        <f>R82/100*80</f>
        <v>#N/A</v>
      </c>
      <c r="Q83" s="40" t="s">
        <v>25</v>
      </c>
      <c r="R83" s="41" t="s">
        <v>25</v>
      </c>
      <c r="S83" s="40" t="s">
        <v>25</v>
      </c>
      <c r="T83" s="30" t="e">
        <f>P83*D82*12/1000</f>
        <v>#N/A</v>
      </c>
      <c r="U83" s="41" t="s">
        <v>25</v>
      </c>
      <c r="V83" s="30" t="e">
        <f>SUM(T83:U83)</f>
        <v>#N/A</v>
      </c>
    </row>
    <row r="84" spans="1:24" s="27" customFormat="1" ht="16.5" customHeight="1" x14ac:dyDescent="0.2">
      <c r="A84" s="263"/>
      <c r="B84" s="266"/>
      <c r="C84" s="267"/>
      <c r="D84" s="39" t="s">
        <v>33</v>
      </c>
      <c r="E84" s="260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9"/>
      <c r="Q84" s="30" t="e">
        <f>R82/100*20</f>
        <v>#N/A</v>
      </c>
      <c r="R84" s="41" t="s">
        <v>25</v>
      </c>
      <c r="S84" s="40" t="s">
        <v>25</v>
      </c>
      <c r="T84" s="30" t="e">
        <f>Q84*D82*12/1000</f>
        <v>#N/A</v>
      </c>
      <c r="U84" s="41" t="s">
        <v>25</v>
      </c>
      <c r="V84" s="30" t="e">
        <f>SUM(T84:U84)</f>
        <v>#N/A</v>
      </c>
      <c r="W84" s="42"/>
    </row>
    <row r="85" spans="1:24" s="27" customFormat="1" ht="3" customHeight="1" x14ac:dyDescent="0.2">
      <c r="A85" s="112"/>
      <c r="B85" s="113"/>
      <c r="C85" s="113"/>
      <c r="D85" s="114"/>
      <c r="E85" s="115"/>
      <c r="F85" s="116"/>
      <c r="G85" s="116"/>
      <c r="H85" s="116"/>
      <c r="I85" s="116"/>
      <c r="J85" s="116"/>
      <c r="K85" s="116"/>
      <c r="L85" s="116"/>
      <c r="M85" s="116"/>
      <c r="N85" s="116"/>
      <c r="O85" s="115"/>
      <c r="P85" s="116"/>
      <c r="Q85" s="116"/>
      <c r="R85" s="115"/>
      <c r="S85" s="117"/>
      <c r="T85" s="118"/>
      <c r="U85" s="118"/>
      <c r="V85" s="118"/>
    </row>
    <row r="86" spans="1:24" s="27" customFormat="1" ht="31.5" customHeight="1" x14ac:dyDescent="0.2">
      <c r="A86" s="153" t="s">
        <v>68</v>
      </c>
      <c r="B86" s="278" t="s">
        <v>3283</v>
      </c>
      <c r="C86" s="279"/>
      <c r="D86" s="181" t="e">
        <f>VLOOKUP($E$1,hodnoty!$C:$T,9,0)</f>
        <v>#N/A</v>
      </c>
      <c r="E86" s="280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5"/>
      <c r="T86" s="133" t="e">
        <f>VLOOKUP($E$1,hodnoty!$C:$T,11,0)</f>
        <v>#N/A</v>
      </c>
      <c r="U86" s="191" t="e">
        <f>VLOOKUP($E$1,hodnoty!$C:$T,17,0)</f>
        <v>#N/A</v>
      </c>
      <c r="V86" s="133" t="e">
        <f>SUM(T86:U86)</f>
        <v>#N/A</v>
      </c>
      <c r="X86" s="43"/>
    </row>
    <row r="87" spans="1:24" ht="24.75" customHeight="1" x14ac:dyDescent="0.25">
      <c r="A87" s="44"/>
      <c r="B87" s="272" t="s">
        <v>34</v>
      </c>
      <c r="C87" s="273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5"/>
      <c r="T87" s="133"/>
      <c r="U87" s="45" t="s">
        <v>35</v>
      </c>
      <c r="V87" s="46"/>
      <c r="W87" s="47"/>
    </row>
    <row r="88" spans="1:24" s="27" customFormat="1" ht="19.5" customHeight="1" x14ac:dyDescent="0.2">
      <c r="A88" s="153" t="s">
        <v>69</v>
      </c>
      <c r="B88" s="257" t="s">
        <v>70</v>
      </c>
      <c r="C88" s="259"/>
      <c r="D88" s="48" t="e">
        <f>D86-D82</f>
        <v>#N/A</v>
      </c>
      <c r="E88" s="30" t="e">
        <f>R88</f>
        <v>#N/A</v>
      </c>
      <c r="F88" s="49"/>
      <c r="G88" s="49"/>
      <c r="H88" s="49"/>
      <c r="I88" s="49"/>
      <c r="J88" s="49"/>
      <c r="K88" s="49"/>
      <c r="L88" s="50"/>
      <c r="M88" s="49"/>
      <c r="N88" s="49"/>
      <c r="O88" s="49"/>
      <c r="P88" s="49"/>
      <c r="Q88" s="49"/>
      <c r="R88" s="30" t="e">
        <f>(T88+T87)/12/D82*1000</f>
        <v>#N/A</v>
      </c>
      <c r="S88" s="30"/>
      <c r="T88" s="30" t="e">
        <f>T86-T82</f>
        <v>#N/A</v>
      </c>
      <c r="U88" s="30" t="e">
        <f>U86-U82</f>
        <v>#N/A</v>
      </c>
      <c r="V88" s="49"/>
    </row>
    <row r="89" spans="1:24" s="27" customFormat="1" ht="50.25" customHeight="1" x14ac:dyDescent="0.2">
      <c r="A89" s="153" t="s">
        <v>71</v>
      </c>
      <c r="B89" s="257" t="s">
        <v>37</v>
      </c>
      <c r="C89" s="259"/>
      <c r="D89" s="29" t="e">
        <f>D82</f>
        <v>#N/A</v>
      </c>
      <c r="E89" s="30" t="e">
        <f t="shared" ref="E89:N89" si="39">E82+E88</f>
        <v>#N/A</v>
      </c>
      <c r="F89" s="30" t="e">
        <f t="shared" si="39"/>
        <v>#N/A</v>
      </c>
      <c r="G89" s="30" t="e">
        <f t="shared" si="39"/>
        <v>#N/A</v>
      </c>
      <c r="H89" s="30" t="e">
        <f>H82+H88</f>
        <v>#N/A</v>
      </c>
      <c r="I89" s="30" t="e">
        <f t="shared" si="39"/>
        <v>#N/A</v>
      </c>
      <c r="J89" s="30" t="e">
        <f t="shared" si="39"/>
        <v>#N/A</v>
      </c>
      <c r="K89" s="30" t="e">
        <f t="shared" si="39"/>
        <v>#N/A</v>
      </c>
      <c r="L89" s="38" t="e">
        <f t="shared" si="39"/>
        <v>#N/A</v>
      </c>
      <c r="M89" s="30" t="e">
        <f t="shared" si="39"/>
        <v>#N/A</v>
      </c>
      <c r="N89" s="30" t="e">
        <f t="shared" si="39"/>
        <v>#N/A</v>
      </c>
      <c r="O89" s="33" t="e">
        <f>SUM(F89:N89)</f>
        <v>#N/A</v>
      </c>
      <c r="P89" s="30" t="e">
        <f>P82</f>
        <v>#N/A</v>
      </c>
      <c r="Q89" s="30" t="e">
        <f>R89-P89</f>
        <v>#N/A</v>
      </c>
      <c r="R89" s="33" t="e">
        <f>R82+R88</f>
        <v>#N/A</v>
      </c>
      <c r="S89" s="51" t="e">
        <f>R89/F89*100</f>
        <v>#N/A</v>
      </c>
      <c r="T89" s="30" t="e">
        <f>D89*E89*12/1000</f>
        <v>#N/A</v>
      </c>
      <c r="U89" s="30" t="e">
        <f>U88</f>
        <v>#N/A</v>
      </c>
      <c r="V89" s="30" t="e">
        <f>SUM(T89:U89)</f>
        <v>#N/A</v>
      </c>
      <c r="X89" s="43"/>
    </row>
    <row r="90" spans="1:24" s="27" customFormat="1" x14ac:dyDescent="0.2">
      <c r="A90" s="263" t="s">
        <v>72</v>
      </c>
      <c r="B90" s="257" t="s">
        <v>3284</v>
      </c>
      <c r="C90" s="259"/>
      <c r="D90" s="260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2"/>
      <c r="R90" s="30" t="e">
        <f>R89-R74</f>
        <v>#N/A</v>
      </c>
      <c r="S90" s="34" t="e">
        <f>R90/F74%</f>
        <v>#N/A</v>
      </c>
      <c r="T90" s="257" t="s">
        <v>38</v>
      </c>
      <c r="U90" s="258"/>
      <c r="V90" s="259"/>
      <c r="X90" s="43"/>
    </row>
    <row r="91" spans="1:24" s="27" customFormat="1" ht="19.5" customHeight="1" x14ac:dyDescent="0.2">
      <c r="A91" s="263"/>
      <c r="B91" s="257" t="s">
        <v>39</v>
      </c>
      <c r="C91" s="259"/>
      <c r="D91" s="260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2"/>
      <c r="R91" s="52" t="e">
        <f>R90/R74*100</f>
        <v>#N/A</v>
      </c>
      <c r="S91" s="40" t="s">
        <v>25</v>
      </c>
      <c r="T91" s="40" t="s">
        <v>25</v>
      </c>
      <c r="U91" s="40" t="s">
        <v>25</v>
      </c>
      <c r="V91" s="40" t="s">
        <v>25</v>
      </c>
      <c r="X91" s="43"/>
    </row>
    <row r="92" spans="1:24" s="27" customFormat="1" ht="18.75" customHeight="1" x14ac:dyDescent="0.2">
      <c r="A92" s="263" t="s">
        <v>73</v>
      </c>
      <c r="B92" s="264" t="s">
        <v>31</v>
      </c>
      <c r="C92" s="265"/>
      <c r="D92" s="53" t="s">
        <v>32</v>
      </c>
      <c r="E92" s="260"/>
      <c r="F92" s="268"/>
      <c r="G92" s="268"/>
      <c r="H92" s="268"/>
      <c r="I92" s="268"/>
      <c r="J92" s="268"/>
      <c r="K92" s="268"/>
      <c r="L92" s="268"/>
      <c r="M92" s="268"/>
      <c r="N92" s="268"/>
      <c r="O92" s="269"/>
      <c r="P92" s="23" t="e">
        <f>R89/100*80</f>
        <v>#N/A</v>
      </c>
      <c r="Q92" s="40" t="s">
        <v>25</v>
      </c>
      <c r="R92" s="40" t="s">
        <v>25</v>
      </c>
      <c r="S92" s="40" t="s">
        <v>25</v>
      </c>
      <c r="T92" s="23" t="e">
        <f>D89*P92*12/1000</f>
        <v>#N/A</v>
      </c>
      <c r="U92" s="40" t="s">
        <v>25</v>
      </c>
      <c r="V92" s="40" t="s">
        <v>25</v>
      </c>
      <c r="X92" s="43"/>
    </row>
    <row r="93" spans="1:24" s="27" customFormat="1" ht="19.5" customHeight="1" x14ac:dyDescent="0.2">
      <c r="A93" s="263"/>
      <c r="B93" s="266"/>
      <c r="C93" s="267"/>
      <c r="D93" s="53" t="s">
        <v>33</v>
      </c>
      <c r="E93" s="270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9"/>
      <c r="Q93" s="23" t="e">
        <f>R89/100*20</f>
        <v>#N/A</v>
      </c>
      <c r="R93" s="40" t="s">
        <v>25</v>
      </c>
      <c r="S93" s="40" t="s">
        <v>25</v>
      </c>
      <c r="T93" s="54" t="e">
        <f>D89*Q93*12/1000</f>
        <v>#N/A</v>
      </c>
      <c r="U93" s="40" t="s">
        <v>25</v>
      </c>
      <c r="V93" s="40" t="s">
        <v>25</v>
      </c>
      <c r="X93" s="43"/>
    </row>
    <row r="94" spans="1:24" s="57" customFormat="1" ht="19.5" customHeight="1" x14ac:dyDescent="0.2">
      <c r="A94" s="263"/>
      <c r="B94" s="257" t="s">
        <v>3285</v>
      </c>
      <c r="C94" s="259"/>
      <c r="D94" s="55" t="e">
        <f t="shared" ref="D94:R94" si="40">D89/D74*100</f>
        <v>#N/A</v>
      </c>
      <c r="E94" s="55" t="e">
        <f t="shared" si="40"/>
        <v>#N/A</v>
      </c>
      <c r="F94" s="55" t="e">
        <f t="shared" si="40"/>
        <v>#N/A</v>
      </c>
      <c r="G94" s="55" t="e">
        <f t="shared" si="40"/>
        <v>#N/A</v>
      </c>
      <c r="H94" s="55" t="e">
        <f t="shared" si="40"/>
        <v>#N/A</v>
      </c>
      <c r="I94" s="55" t="e">
        <f t="shared" si="40"/>
        <v>#N/A</v>
      </c>
      <c r="J94" s="55" t="e">
        <f t="shared" si="40"/>
        <v>#N/A</v>
      </c>
      <c r="K94" s="55" t="e">
        <f t="shared" si="40"/>
        <v>#N/A</v>
      </c>
      <c r="L94" s="55" t="e">
        <f t="shared" si="40"/>
        <v>#N/A</v>
      </c>
      <c r="M94" s="55" t="e">
        <f t="shared" si="40"/>
        <v>#N/A</v>
      </c>
      <c r="N94" s="55" t="e">
        <f t="shared" si="40"/>
        <v>#N/A</v>
      </c>
      <c r="O94" s="56" t="e">
        <f t="shared" si="40"/>
        <v>#N/A</v>
      </c>
      <c r="P94" s="55" t="e">
        <f t="shared" si="40"/>
        <v>#N/A</v>
      </c>
      <c r="Q94" s="55" t="e">
        <f t="shared" si="40"/>
        <v>#N/A</v>
      </c>
      <c r="R94" s="56" t="e">
        <f t="shared" si="40"/>
        <v>#N/A</v>
      </c>
      <c r="S94" s="271"/>
      <c r="T94" s="261"/>
      <c r="U94" s="261"/>
      <c r="V94" s="262"/>
      <c r="X94" s="58"/>
    </row>
    <row r="95" spans="1:24" x14ac:dyDescent="0.25">
      <c r="D95" s="47"/>
      <c r="T95" s="30" t="e">
        <f>T92+T93</f>
        <v>#N/A</v>
      </c>
      <c r="U95" s="59"/>
    </row>
    <row r="96" spans="1:24" ht="3" customHeight="1" x14ac:dyDescent="0.25">
      <c r="A96" s="119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1"/>
      <c r="M96" s="120"/>
      <c r="N96" s="120"/>
      <c r="O96" s="120"/>
      <c r="P96" s="120"/>
      <c r="Q96" s="120"/>
      <c r="R96" s="120"/>
      <c r="S96" s="120"/>
      <c r="T96" s="122"/>
      <c r="U96" s="122"/>
      <c r="V96" s="122"/>
    </row>
    <row r="97" spans="1:24" s="27" customFormat="1" x14ac:dyDescent="0.2">
      <c r="A97" s="153">
        <v>5</v>
      </c>
      <c r="B97" s="276" t="e">
        <f>_xlfn.CONCAT("ostatní (rozvaha zam. k 1. 1.):       ",D14)</f>
        <v>#N/A</v>
      </c>
      <c r="C97" s="277"/>
      <c r="D97" s="180" t="e">
        <f>D14*2/3</f>
        <v>#N/A</v>
      </c>
      <c r="E97" s="23" t="e">
        <f>O97+R97</f>
        <v>#N/A</v>
      </c>
      <c r="F97" s="23" t="e">
        <f t="shared" ref="F97:N97" si="41">F75+F79</f>
        <v>#N/A</v>
      </c>
      <c r="G97" s="23" t="e">
        <f t="shared" si="41"/>
        <v>#N/A</v>
      </c>
      <c r="H97" s="23" t="e">
        <f t="shared" si="41"/>
        <v>#N/A</v>
      </c>
      <c r="I97" s="23" t="e">
        <f t="shared" si="41"/>
        <v>#N/A</v>
      </c>
      <c r="J97" s="23" t="e">
        <f t="shared" si="41"/>
        <v>#N/A</v>
      </c>
      <c r="K97" s="23" t="e">
        <f t="shared" si="41"/>
        <v>#N/A</v>
      </c>
      <c r="L97" s="23" t="e">
        <f t="shared" si="41"/>
        <v>#N/A</v>
      </c>
      <c r="M97" s="23" t="e">
        <f t="shared" si="41"/>
        <v>#N/A</v>
      </c>
      <c r="N97" s="23" t="e">
        <f t="shared" si="41"/>
        <v>#N/A</v>
      </c>
      <c r="O97" s="25" t="e">
        <f t="shared" ref="O97" si="42">SUM(F97:N97)</f>
        <v>#N/A</v>
      </c>
      <c r="P97" s="23" t="e">
        <f>P75+P79</f>
        <v>#N/A</v>
      </c>
      <c r="Q97" s="23" t="e">
        <f>Q75+Q79</f>
        <v>#N/A</v>
      </c>
      <c r="R97" s="25" t="e">
        <f t="shared" ref="R97" si="43">P97+Q97</f>
        <v>#N/A</v>
      </c>
      <c r="S97" s="34" t="e">
        <f>R97/F97*100</f>
        <v>#N/A</v>
      </c>
      <c r="T97" s="30" t="e">
        <f>ROUND(((R97+O97)*12*D97)/1000,0)</f>
        <v>#N/A</v>
      </c>
      <c r="U97" s="190">
        <f>U14</f>
        <v>0</v>
      </c>
      <c r="V97" s="26" t="s">
        <v>25</v>
      </c>
    </row>
    <row r="98" spans="1:24" s="27" customFormat="1" ht="15.75" customHeight="1" x14ac:dyDescent="0.2">
      <c r="A98" s="263" t="s">
        <v>74</v>
      </c>
      <c r="B98" s="264" t="s">
        <v>31</v>
      </c>
      <c r="C98" s="265"/>
      <c r="D98" s="39" t="s">
        <v>32</v>
      </c>
      <c r="E98" s="260"/>
      <c r="F98" s="268"/>
      <c r="G98" s="268"/>
      <c r="H98" s="268"/>
      <c r="I98" s="268"/>
      <c r="J98" s="268"/>
      <c r="K98" s="268"/>
      <c r="L98" s="268"/>
      <c r="M98" s="268"/>
      <c r="N98" s="268"/>
      <c r="O98" s="269"/>
      <c r="P98" s="30" t="e">
        <f>R97/100*80</f>
        <v>#N/A</v>
      </c>
      <c r="Q98" s="40" t="s">
        <v>25</v>
      </c>
      <c r="R98" s="41" t="s">
        <v>25</v>
      </c>
      <c r="S98" s="40" t="s">
        <v>25</v>
      </c>
      <c r="T98" s="30" t="e">
        <f>P98*D97*12/1000</f>
        <v>#N/A</v>
      </c>
      <c r="U98" s="41" t="s">
        <v>25</v>
      </c>
      <c r="V98" s="30" t="e">
        <f>SUM(T98:U98)</f>
        <v>#N/A</v>
      </c>
    </row>
    <row r="99" spans="1:24" s="27" customFormat="1" ht="16.5" customHeight="1" x14ac:dyDescent="0.2">
      <c r="A99" s="263"/>
      <c r="B99" s="266"/>
      <c r="C99" s="267"/>
      <c r="D99" s="39" t="s">
        <v>33</v>
      </c>
      <c r="E99" s="260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9"/>
      <c r="Q99" s="30" t="e">
        <f>R97/100*20</f>
        <v>#N/A</v>
      </c>
      <c r="R99" s="41" t="s">
        <v>25</v>
      </c>
      <c r="S99" s="40" t="s">
        <v>25</v>
      </c>
      <c r="T99" s="30" t="e">
        <f>Q99*D97*12/1000</f>
        <v>#N/A</v>
      </c>
      <c r="U99" s="41" t="s">
        <v>25</v>
      </c>
      <c r="V99" s="30" t="e">
        <f>SUM(T99:U99)</f>
        <v>#N/A</v>
      </c>
      <c r="W99" s="42"/>
    </row>
    <row r="100" spans="1:24" s="27" customFormat="1" ht="3.75" customHeight="1" x14ac:dyDescent="0.2">
      <c r="A100" s="112"/>
      <c r="B100" s="113"/>
      <c r="C100" s="113"/>
      <c r="D100" s="114"/>
      <c r="E100" s="115"/>
      <c r="F100" s="116"/>
      <c r="G100" s="116"/>
      <c r="H100" s="116"/>
      <c r="I100" s="116"/>
      <c r="J100" s="116"/>
      <c r="K100" s="116"/>
      <c r="L100" s="116"/>
      <c r="M100" s="116"/>
      <c r="N100" s="116"/>
      <c r="O100" s="115"/>
      <c r="P100" s="116"/>
      <c r="Q100" s="116"/>
      <c r="R100" s="115"/>
      <c r="S100" s="117"/>
      <c r="T100" s="118"/>
      <c r="U100" s="118"/>
      <c r="V100" s="118"/>
    </row>
    <row r="101" spans="1:24" s="27" customFormat="1" ht="31.5" customHeight="1" x14ac:dyDescent="0.2">
      <c r="A101" s="153" t="s">
        <v>75</v>
      </c>
      <c r="B101" s="278" t="e">
        <f>_xlfn.CONCAT("Ukazatele 2025 stanovené krajským úřadem (včetně PO):                                     ",ROUND(D101*3/2,3))</f>
        <v>#N/A</v>
      </c>
      <c r="C101" s="279"/>
      <c r="D101" s="181" t="e">
        <f>VLOOKUP($E$1,hodnoty!$C:$T,10,0)</f>
        <v>#N/A</v>
      </c>
      <c r="E101" s="217"/>
      <c r="F101" s="218"/>
      <c r="G101" s="218"/>
      <c r="H101" s="218"/>
      <c r="I101" s="218"/>
      <c r="J101" s="218"/>
      <c r="K101" s="218"/>
      <c r="L101" s="218"/>
      <c r="M101" s="218"/>
      <c r="N101" s="218"/>
      <c r="O101" s="218"/>
      <c r="P101" s="218"/>
      <c r="Q101" s="218"/>
      <c r="R101" s="218"/>
      <c r="S101" s="219"/>
      <c r="T101" s="133" t="e">
        <f>VLOOKUP($E$1,hodnoty!$C:$T,12,0)</f>
        <v>#N/A</v>
      </c>
      <c r="U101" s="191" t="e">
        <f>VLOOKUP($E$1,hodnoty!$C:$T,18,0)</f>
        <v>#N/A</v>
      </c>
      <c r="V101" s="133" t="e">
        <f>SUM(T101:U101)</f>
        <v>#N/A</v>
      </c>
      <c r="X101" s="43"/>
    </row>
    <row r="102" spans="1:24" ht="24.75" customHeight="1" x14ac:dyDescent="0.25">
      <c r="A102" s="44"/>
      <c r="B102" s="272" t="s">
        <v>34</v>
      </c>
      <c r="C102" s="273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274"/>
      <c r="Q102" s="274"/>
      <c r="R102" s="274"/>
      <c r="S102" s="275"/>
      <c r="T102" s="133"/>
      <c r="U102" s="45" t="s">
        <v>35</v>
      </c>
      <c r="V102" s="46"/>
      <c r="W102" s="47"/>
    </row>
    <row r="103" spans="1:24" s="27" customFormat="1" ht="19.5" customHeight="1" x14ac:dyDescent="0.2">
      <c r="A103" s="153" t="s">
        <v>76</v>
      </c>
      <c r="B103" s="257" t="e">
        <f>_xlfn.CONCAT("Rozdíl: Ř. 8 - Ř. 5:                               ",ROUND(D101*3/2-D14,3))</f>
        <v>#N/A</v>
      </c>
      <c r="C103" s="259"/>
      <c r="D103" s="48" t="e">
        <f>D101-D97</f>
        <v>#N/A</v>
      </c>
      <c r="E103" s="30" t="e">
        <f>R103</f>
        <v>#N/A</v>
      </c>
      <c r="F103" s="49"/>
      <c r="G103" s="49"/>
      <c r="H103" s="49"/>
      <c r="I103" s="49"/>
      <c r="J103" s="49"/>
      <c r="K103" s="49"/>
      <c r="L103" s="50"/>
      <c r="M103" s="49"/>
      <c r="N103" s="49"/>
      <c r="O103" s="49"/>
      <c r="P103" s="49"/>
      <c r="Q103" s="49"/>
      <c r="R103" s="30" t="e">
        <f>(T103+T102)/12/D97*1000</f>
        <v>#N/A</v>
      </c>
      <c r="S103" s="30"/>
      <c r="T103" s="30" t="e">
        <f>T101-T97</f>
        <v>#N/A</v>
      </c>
      <c r="U103" s="30" t="e">
        <f>U101-U97</f>
        <v>#N/A</v>
      </c>
      <c r="V103" s="49"/>
    </row>
    <row r="104" spans="1:24" s="27" customFormat="1" ht="50.25" customHeight="1" x14ac:dyDescent="0.2">
      <c r="A104" s="153" t="s">
        <v>77</v>
      </c>
      <c r="B104" s="257" t="s">
        <v>37</v>
      </c>
      <c r="C104" s="259"/>
      <c r="D104" s="29" t="e">
        <f>D97</f>
        <v>#N/A</v>
      </c>
      <c r="E104" s="30" t="e">
        <f t="shared" ref="E104:N104" si="44">E97+E103</f>
        <v>#N/A</v>
      </c>
      <c r="F104" s="30" t="e">
        <f t="shared" si="44"/>
        <v>#N/A</v>
      </c>
      <c r="G104" s="30" t="e">
        <f t="shared" si="44"/>
        <v>#N/A</v>
      </c>
      <c r="H104" s="30" t="e">
        <f t="shared" si="44"/>
        <v>#N/A</v>
      </c>
      <c r="I104" s="30" t="e">
        <f t="shared" si="44"/>
        <v>#N/A</v>
      </c>
      <c r="J104" s="30" t="e">
        <f t="shared" si="44"/>
        <v>#N/A</v>
      </c>
      <c r="K104" s="30" t="e">
        <f t="shared" si="44"/>
        <v>#N/A</v>
      </c>
      <c r="L104" s="38" t="e">
        <f t="shared" si="44"/>
        <v>#N/A</v>
      </c>
      <c r="M104" s="30" t="e">
        <f t="shared" si="44"/>
        <v>#N/A</v>
      </c>
      <c r="N104" s="30" t="e">
        <f t="shared" si="44"/>
        <v>#N/A</v>
      </c>
      <c r="O104" s="33" t="e">
        <f>SUM(F104:N104)</f>
        <v>#N/A</v>
      </c>
      <c r="P104" s="30" t="e">
        <f>P97</f>
        <v>#N/A</v>
      </c>
      <c r="Q104" s="30" t="e">
        <f>R104-P104</f>
        <v>#N/A</v>
      </c>
      <c r="R104" s="33" t="e">
        <f>R97+R103</f>
        <v>#N/A</v>
      </c>
      <c r="S104" s="51" t="e">
        <f>R104/F104*100</f>
        <v>#N/A</v>
      </c>
      <c r="T104" s="30" t="e">
        <f>D104*E104*12/1000</f>
        <v>#N/A</v>
      </c>
      <c r="U104" s="30" t="e">
        <f>U103</f>
        <v>#N/A</v>
      </c>
      <c r="V104" s="30" t="e">
        <f>SUM(T104:U104)</f>
        <v>#N/A</v>
      </c>
      <c r="X104" s="43"/>
    </row>
    <row r="105" spans="1:24" s="27" customFormat="1" x14ac:dyDescent="0.2">
      <c r="A105" s="263" t="s">
        <v>78</v>
      </c>
      <c r="B105" s="257" t="s">
        <v>3284</v>
      </c>
      <c r="C105" s="259"/>
      <c r="D105" s="260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2"/>
      <c r="R105" s="30" t="e">
        <f>R104-R75</f>
        <v>#N/A</v>
      </c>
      <c r="S105" s="34" t="e">
        <f>R105/F75%</f>
        <v>#N/A</v>
      </c>
      <c r="T105" s="257" t="s">
        <v>38</v>
      </c>
      <c r="U105" s="258"/>
      <c r="V105" s="259"/>
      <c r="X105" s="43"/>
    </row>
    <row r="106" spans="1:24" s="27" customFormat="1" ht="19.5" customHeight="1" x14ac:dyDescent="0.2">
      <c r="A106" s="263"/>
      <c r="B106" s="257" t="s">
        <v>39</v>
      </c>
      <c r="C106" s="259"/>
      <c r="D106" s="260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2"/>
      <c r="R106" s="52" t="e">
        <f>R105/R75*100</f>
        <v>#N/A</v>
      </c>
      <c r="S106" s="40" t="s">
        <v>25</v>
      </c>
      <c r="T106" s="40" t="s">
        <v>25</v>
      </c>
      <c r="U106" s="40" t="s">
        <v>25</v>
      </c>
      <c r="V106" s="40" t="s">
        <v>25</v>
      </c>
      <c r="X106" s="43"/>
    </row>
    <row r="107" spans="1:24" s="27" customFormat="1" ht="18.75" customHeight="1" x14ac:dyDescent="0.2">
      <c r="A107" s="263" t="s">
        <v>79</v>
      </c>
      <c r="B107" s="264" t="s">
        <v>31</v>
      </c>
      <c r="C107" s="265"/>
      <c r="D107" s="53" t="s">
        <v>32</v>
      </c>
      <c r="E107" s="260"/>
      <c r="F107" s="268"/>
      <c r="G107" s="268"/>
      <c r="H107" s="268"/>
      <c r="I107" s="268"/>
      <c r="J107" s="268"/>
      <c r="K107" s="268"/>
      <c r="L107" s="268"/>
      <c r="M107" s="268"/>
      <c r="N107" s="268"/>
      <c r="O107" s="269"/>
      <c r="P107" s="23" t="e">
        <f>R104/100*80</f>
        <v>#N/A</v>
      </c>
      <c r="Q107" s="40" t="s">
        <v>25</v>
      </c>
      <c r="R107" s="40" t="s">
        <v>25</v>
      </c>
      <c r="S107" s="40" t="s">
        <v>25</v>
      </c>
      <c r="T107" s="23" t="e">
        <f>D104*P107*12/1000</f>
        <v>#N/A</v>
      </c>
      <c r="U107" s="40" t="s">
        <v>25</v>
      </c>
      <c r="V107" s="40" t="s">
        <v>25</v>
      </c>
      <c r="X107" s="43"/>
    </row>
    <row r="108" spans="1:24" s="27" customFormat="1" ht="19.5" customHeight="1" x14ac:dyDescent="0.2">
      <c r="A108" s="263"/>
      <c r="B108" s="266"/>
      <c r="C108" s="267"/>
      <c r="D108" s="53" t="s">
        <v>33</v>
      </c>
      <c r="E108" s="270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9"/>
      <c r="Q108" s="23" t="e">
        <f>R104/100*20</f>
        <v>#N/A</v>
      </c>
      <c r="R108" s="40" t="s">
        <v>25</v>
      </c>
      <c r="S108" s="40" t="s">
        <v>25</v>
      </c>
      <c r="T108" s="54" t="e">
        <f>D104*Q108*12/1000</f>
        <v>#N/A</v>
      </c>
      <c r="U108" s="40" t="s">
        <v>25</v>
      </c>
      <c r="V108" s="40" t="s">
        <v>25</v>
      </c>
      <c r="X108" s="43"/>
    </row>
    <row r="109" spans="1:24" s="57" customFormat="1" ht="19.5" customHeight="1" x14ac:dyDescent="0.2">
      <c r="A109" s="263"/>
      <c r="B109" s="257" t="s">
        <v>3285</v>
      </c>
      <c r="C109" s="259"/>
      <c r="D109" s="55" t="e">
        <f t="shared" ref="D109:R109" si="45">D104/D75*100</f>
        <v>#N/A</v>
      </c>
      <c r="E109" s="55" t="e">
        <f t="shared" si="45"/>
        <v>#N/A</v>
      </c>
      <c r="F109" s="55" t="e">
        <f t="shared" si="45"/>
        <v>#N/A</v>
      </c>
      <c r="G109" s="55" t="e">
        <f t="shared" si="45"/>
        <v>#N/A</v>
      </c>
      <c r="H109" s="55" t="e">
        <f t="shared" si="45"/>
        <v>#N/A</v>
      </c>
      <c r="I109" s="55" t="e">
        <f t="shared" si="45"/>
        <v>#N/A</v>
      </c>
      <c r="J109" s="55" t="e">
        <f t="shared" si="45"/>
        <v>#N/A</v>
      </c>
      <c r="K109" s="55" t="e">
        <f t="shared" si="45"/>
        <v>#N/A</v>
      </c>
      <c r="L109" s="55" t="e">
        <f t="shared" si="45"/>
        <v>#N/A</v>
      </c>
      <c r="M109" s="55" t="e">
        <f t="shared" si="45"/>
        <v>#N/A</v>
      </c>
      <c r="N109" s="55" t="e">
        <f t="shared" si="45"/>
        <v>#N/A</v>
      </c>
      <c r="O109" s="56" t="e">
        <f t="shared" si="45"/>
        <v>#N/A</v>
      </c>
      <c r="P109" s="55" t="e">
        <f t="shared" si="45"/>
        <v>#N/A</v>
      </c>
      <c r="Q109" s="55" t="e">
        <f t="shared" si="45"/>
        <v>#N/A</v>
      </c>
      <c r="R109" s="56" t="e">
        <f t="shared" si="45"/>
        <v>#N/A</v>
      </c>
      <c r="S109" s="271"/>
      <c r="T109" s="261"/>
      <c r="U109" s="261"/>
      <c r="V109" s="262"/>
      <c r="X109" s="58"/>
    </row>
    <row r="110" spans="1:24" x14ac:dyDescent="0.25">
      <c r="D110" s="47"/>
      <c r="T110" s="30" t="e">
        <f>T107+T108</f>
        <v>#N/A</v>
      </c>
      <c r="U110" s="59"/>
    </row>
  </sheetData>
  <sheetProtection algorithmName="SHA-512" hashValue="D8bntGK+b+C+4mIH649gJSiml8bRdUxCB7CzFIJBn+ZnsmbkCPt8ANZmOaoZZvKXSBKe5WXZAgx6YKI+KVdRiQ==" saltValue="cQRt0FQYbJDieXRseTeayg==" spinCount="100000" sheet="1" objects="1" scenarios="1"/>
  <mergeCells count="112">
    <mergeCell ref="B11:C11"/>
    <mergeCell ref="B12:C12"/>
    <mergeCell ref="B13:C13"/>
    <mergeCell ref="B14:C14"/>
    <mergeCell ref="B15:C15"/>
    <mergeCell ref="A16:A17"/>
    <mergeCell ref="B16:C17"/>
    <mergeCell ref="T4:V4"/>
    <mergeCell ref="B6:C6"/>
    <mergeCell ref="B7:C7"/>
    <mergeCell ref="B8:C8"/>
    <mergeCell ref="B9:C9"/>
    <mergeCell ref="B10:C10"/>
    <mergeCell ref="A4:A5"/>
    <mergeCell ref="B4:C5"/>
    <mergeCell ref="D4:D5"/>
    <mergeCell ref="E4:E5"/>
    <mergeCell ref="F4:R4"/>
    <mergeCell ref="S4:S5"/>
    <mergeCell ref="S26:V26"/>
    <mergeCell ref="B21:C21"/>
    <mergeCell ref="A22:A23"/>
    <mergeCell ref="B22:C22"/>
    <mergeCell ref="D22:Q22"/>
    <mergeCell ref="T22:V22"/>
    <mergeCell ref="B23:C23"/>
    <mergeCell ref="D23:Q23"/>
    <mergeCell ref="E16:O16"/>
    <mergeCell ref="E17:P17"/>
    <mergeCell ref="B18:C18"/>
    <mergeCell ref="E18:S18"/>
    <mergeCell ref="B19:S19"/>
    <mergeCell ref="B20:C20"/>
    <mergeCell ref="M29:O29"/>
    <mergeCell ref="M30:O30"/>
    <mergeCell ref="M31:O31"/>
    <mergeCell ref="M32:O32"/>
    <mergeCell ref="M33:O33"/>
    <mergeCell ref="M34:O34"/>
    <mergeCell ref="A24:A26"/>
    <mergeCell ref="B24:C25"/>
    <mergeCell ref="E24:O24"/>
    <mergeCell ref="E25:P25"/>
    <mergeCell ref="B26:C26"/>
    <mergeCell ref="A72:A73"/>
    <mergeCell ref="B72:C73"/>
    <mergeCell ref="D72:D73"/>
    <mergeCell ref="E72:E73"/>
    <mergeCell ref="F72:R72"/>
    <mergeCell ref="S72:S73"/>
    <mergeCell ref="B35:G35"/>
    <mergeCell ref="A41:A42"/>
    <mergeCell ref="B41:B42"/>
    <mergeCell ref="C41:C42"/>
    <mergeCell ref="D41:D42"/>
    <mergeCell ref="E41:E42"/>
    <mergeCell ref="F41:R41"/>
    <mergeCell ref="T72:V72"/>
    <mergeCell ref="B74:C74"/>
    <mergeCell ref="B75:C75"/>
    <mergeCell ref="B76:C76"/>
    <mergeCell ref="B77:C77"/>
    <mergeCell ref="B78:C78"/>
    <mergeCell ref="T45:V46"/>
    <mergeCell ref="T47:V48"/>
    <mergeCell ref="T49:V62"/>
    <mergeCell ref="T63:V64"/>
    <mergeCell ref="B86:C86"/>
    <mergeCell ref="E86:S86"/>
    <mergeCell ref="B87:S87"/>
    <mergeCell ref="B88:C88"/>
    <mergeCell ref="B89:C89"/>
    <mergeCell ref="A90:A91"/>
    <mergeCell ref="B90:C90"/>
    <mergeCell ref="D90:Q90"/>
    <mergeCell ref="B79:C79"/>
    <mergeCell ref="B80:C80"/>
    <mergeCell ref="B82:C82"/>
    <mergeCell ref="A83:A84"/>
    <mergeCell ref="B83:C84"/>
    <mergeCell ref="E83:O83"/>
    <mergeCell ref="E84:P84"/>
    <mergeCell ref="T90:V90"/>
    <mergeCell ref="B91:C91"/>
    <mergeCell ref="D91:Q91"/>
    <mergeCell ref="A92:A94"/>
    <mergeCell ref="B92:C93"/>
    <mergeCell ref="E92:O92"/>
    <mergeCell ref="E93:P93"/>
    <mergeCell ref="B94:C94"/>
    <mergeCell ref="S94:V94"/>
    <mergeCell ref="B102:S102"/>
    <mergeCell ref="B103:C103"/>
    <mergeCell ref="B104:C104"/>
    <mergeCell ref="A105:A106"/>
    <mergeCell ref="B105:C105"/>
    <mergeCell ref="D105:Q105"/>
    <mergeCell ref="B97:C97"/>
    <mergeCell ref="A98:A99"/>
    <mergeCell ref="B98:C99"/>
    <mergeCell ref="E98:O98"/>
    <mergeCell ref="E99:P99"/>
    <mergeCell ref="B101:C101"/>
    <mergeCell ref="T105:V105"/>
    <mergeCell ref="B106:C106"/>
    <mergeCell ref="D106:Q106"/>
    <mergeCell ref="A107:A109"/>
    <mergeCell ref="B107:C108"/>
    <mergeCell ref="E107:O107"/>
    <mergeCell ref="E108:P108"/>
    <mergeCell ref="B109:C109"/>
    <mergeCell ref="S109:V109"/>
  </mergeCells>
  <conditionalFormatting sqref="F47:N62">
    <cfRule type="expression" dxfId="1" priority="2">
      <formula>F47=0</formula>
    </cfRule>
  </conditionalFormatting>
  <conditionalFormatting sqref="P47:Q62">
    <cfRule type="expression" dxfId="0" priority="1">
      <formula>P47=0</formula>
    </cfRule>
  </conditionalFormatting>
  <dataValidations count="1">
    <dataValidation type="decimal" allowBlank="1" showInputMessage="1" showErrorMessage="1" sqref="Q10" xr:uid="{07DF3FEB-6C60-467D-8DA9-E28604AA3A22}">
      <formula1>0</formula1>
      <formula2>100</formula2>
    </dataValidation>
  </dataValidations>
  <printOptions horizontalCentered="1"/>
  <pageMargins left="0" right="0" top="0.59055118110236227" bottom="0" header="0.19685039370078741" footer="0"/>
  <pageSetup paperSize="9" scale="52" fitToHeight="2" orientation="landscape" horizontalDpi="4294967293" verticalDpi="4294967293" r:id="rId1"/>
  <headerFooter alignWithMargins="0">
    <oddHeader>&amp;R&amp;"-,Kurzíva"&amp;11&amp;UPříloha č. 5
Rozpis rozpočtu přímých výdajů na vzdělávání - Finanční rozvaha</oddHeader>
    <oddFooter>&amp;L&amp;A</oddFooter>
  </headerFooter>
  <rowBreaks count="2" manualBreakCount="2">
    <brk id="38" max="16383" man="1"/>
    <brk id="7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98036-051B-4C64-BA1D-41884C89CB42}">
  <sheetPr>
    <pageSetUpPr fitToPage="1"/>
  </sheetPr>
  <dimension ref="A1:I27"/>
  <sheetViews>
    <sheetView topLeftCell="A12" workbookViewId="0">
      <selection activeCell="D34" sqref="D34"/>
    </sheetView>
  </sheetViews>
  <sheetFormatPr defaultColWidth="9.140625" defaultRowHeight="12.75" x14ac:dyDescent="0.2"/>
  <cols>
    <col min="1" max="1" width="17.140625" style="127" customWidth="1"/>
    <col min="2" max="16384" width="9.140625" style="127"/>
  </cols>
  <sheetData>
    <row r="1" spans="1:9" ht="15" x14ac:dyDescent="0.25">
      <c r="A1" s="126" t="s">
        <v>93</v>
      </c>
    </row>
    <row r="2" spans="1:9" ht="15" x14ac:dyDescent="0.25">
      <c r="A2" s="126"/>
    </row>
    <row r="3" spans="1:9" ht="15.75" x14ac:dyDescent="0.25">
      <c r="A3" s="128" t="s">
        <v>94</v>
      </c>
    </row>
    <row r="4" spans="1:9" s="130" customFormat="1" x14ac:dyDescent="0.2">
      <c r="A4" s="129" t="s">
        <v>95</v>
      </c>
    </row>
    <row r="5" spans="1:9" s="130" customFormat="1" ht="45.75" customHeight="1" x14ac:dyDescent="0.2">
      <c r="A5" s="192" t="s">
        <v>3275</v>
      </c>
      <c r="B5" s="327" t="s">
        <v>3276</v>
      </c>
      <c r="C5" s="327"/>
      <c r="D5" s="327"/>
      <c r="E5" s="327"/>
      <c r="F5" s="327"/>
      <c r="G5" s="327"/>
      <c r="H5" s="327"/>
      <c r="I5" s="327"/>
    </row>
    <row r="6" spans="1:9" ht="15" x14ac:dyDescent="0.25">
      <c r="A6" s="126"/>
    </row>
    <row r="7" spans="1:9" ht="30" customHeight="1" x14ac:dyDescent="0.2">
      <c r="A7" s="131" t="s">
        <v>80</v>
      </c>
      <c r="B7" s="328" t="s">
        <v>3294</v>
      </c>
      <c r="C7" s="328"/>
      <c r="D7" s="328"/>
      <c r="E7" s="328"/>
      <c r="F7" s="328"/>
      <c r="G7" s="328"/>
      <c r="H7" s="328"/>
      <c r="I7" s="328"/>
    </row>
    <row r="8" spans="1:9" ht="30" customHeight="1" x14ac:dyDescent="0.2">
      <c r="A8" s="131" t="s">
        <v>81</v>
      </c>
      <c r="B8" s="328" t="s">
        <v>3295</v>
      </c>
      <c r="C8" s="328"/>
      <c r="D8" s="328"/>
      <c r="E8" s="328"/>
      <c r="F8" s="328"/>
      <c r="G8" s="328"/>
      <c r="H8" s="328"/>
      <c r="I8" s="328"/>
    </row>
    <row r="9" spans="1:9" ht="30" customHeight="1" x14ac:dyDescent="0.2">
      <c r="A9" s="131" t="s">
        <v>82</v>
      </c>
      <c r="B9" s="328" t="s">
        <v>3296</v>
      </c>
      <c r="C9" s="328"/>
      <c r="D9" s="328"/>
      <c r="E9" s="328"/>
      <c r="F9" s="328"/>
      <c r="G9" s="328"/>
      <c r="H9" s="328"/>
      <c r="I9" s="328"/>
    </row>
    <row r="10" spans="1:9" ht="30" customHeight="1" x14ac:dyDescent="0.2">
      <c r="A10" s="131" t="s">
        <v>83</v>
      </c>
      <c r="B10" s="328" t="s">
        <v>3297</v>
      </c>
      <c r="C10" s="328"/>
      <c r="D10" s="328"/>
      <c r="E10" s="328"/>
      <c r="F10" s="328"/>
      <c r="G10" s="328"/>
      <c r="H10" s="328"/>
      <c r="I10" s="328"/>
    </row>
    <row r="11" spans="1:9" ht="15" x14ac:dyDescent="0.25">
      <c r="A11" s="126"/>
      <c r="B11" s="126"/>
      <c r="C11" s="126"/>
    </row>
    <row r="12" spans="1:9" ht="15" x14ac:dyDescent="0.25">
      <c r="A12" s="203" t="s">
        <v>3277</v>
      </c>
    </row>
    <row r="13" spans="1:9" ht="30" customHeight="1" x14ac:dyDescent="0.2">
      <c r="A13" s="204" t="s">
        <v>85</v>
      </c>
      <c r="B13" s="329" t="s">
        <v>3298</v>
      </c>
      <c r="C13" s="329"/>
      <c r="D13" s="329"/>
      <c r="E13" s="329"/>
      <c r="F13" s="329"/>
      <c r="G13" s="329"/>
      <c r="H13" s="329"/>
      <c r="I13" s="329"/>
    </row>
    <row r="14" spans="1:9" ht="30" customHeight="1" x14ac:dyDescent="0.2">
      <c r="A14" s="204" t="s">
        <v>86</v>
      </c>
      <c r="B14" s="329" t="s">
        <v>3299</v>
      </c>
      <c r="C14" s="329"/>
      <c r="D14" s="329"/>
      <c r="E14" s="329"/>
      <c r="F14" s="329"/>
      <c r="G14" s="329"/>
      <c r="H14" s="329"/>
      <c r="I14" s="329"/>
    </row>
    <row r="15" spans="1:9" ht="45" customHeight="1" x14ac:dyDescent="0.2">
      <c r="A15" s="131" t="s">
        <v>96</v>
      </c>
      <c r="B15" s="328" t="s">
        <v>3300</v>
      </c>
      <c r="C15" s="328"/>
      <c r="D15" s="328"/>
      <c r="E15" s="328"/>
      <c r="F15" s="328"/>
      <c r="G15" s="328"/>
      <c r="H15" s="328"/>
      <c r="I15" s="328"/>
    </row>
    <row r="16" spans="1:9" ht="15" x14ac:dyDescent="0.25">
      <c r="B16" s="126"/>
    </row>
    <row r="17" spans="1:9" ht="15" x14ac:dyDescent="0.25">
      <c r="A17" s="205" t="s">
        <v>3301</v>
      </c>
      <c r="B17" s="126"/>
    </row>
    <row r="18" spans="1:9" ht="15" x14ac:dyDescent="0.25">
      <c r="B18" s="126"/>
    </row>
    <row r="19" spans="1:9" ht="15" x14ac:dyDescent="0.25">
      <c r="B19" s="126"/>
    </row>
    <row r="20" spans="1:9" ht="15.75" x14ac:dyDescent="0.25">
      <c r="A20" s="128" t="s">
        <v>3302</v>
      </c>
    </row>
    <row r="21" spans="1:9" s="130" customFormat="1" x14ac:dyDescent="0.2">
      <c r="A21" s="129" t="s">
        <v>87</v>
      </c>
    </row>
    <row r="22" spans="1:9" ht="15" x14ac:dyDescent="0.25">
      <c r="A22" s="126"/>
    </row>
    <row r="23" spans="1:9" ht="45" customHeight="1" x14ac:dyDescent="0.2">
      <c r="A23" s="131" t="s">
        <v>88</v>
      </c>
      <c r="B23" s="328" t="s">
        <v>3303</v>
      </c>
      <c r="C23" s="328"/>
      <c r="D23" s="328"/>
      <c r="E23" s="328"/>
      <c r="F23" s="328"/>
      <c r="G23" s="328"/>
      <c r="H23" s="328"/>
      <c r="I23" s="328"/>
    </row>
    <row r="24" spans="1:9" ht="45" customHeight="1" x14ac:dyDescent="0.2">
      <c r="A24" s="131" t="s">
        <v>89</v>
      </c>
      <c r="B24" s="328" t="s">
        <v>3304</v>
      </c>
      <c r="C24" s="328"/>
      <c r="D24" s="328"/>
      <c r="E24" s="328"/>
      <c r="F24" s="328"/>
      <c r="G24" s="328"/>
      <c r="H24" s="328"/>
      <c r="I24" s="328"/>
    </row>
    <row r="25" spans="1:9" ht="15" x14ac:dyDescent="0.25">
      <c r="A25" s="206" t="s">
        <v>84</v>
      </c>
    </row>
    <row r="26" spans="1:9" ht="45" customHeight="1" x14ac:dyDescent="0.2">
      <c r="A26" s="204" t="s">
        <v>90</v>
      </c>
      <c r="B26" s="329" t="s">
        <v>91</v>
      </c>
      <c r="C26" s="329"/>
      <c r="D26" s="329"/>
      <c r="E26" s="329"/>
      <c r="F26" s="329"/>
      <c r="G26" s="329"/>
      <c r="H26" s="329"/>
      <c r="I26" s="329"/>
    </row>
    <row r="27" spans="1:9" ht="30" customHeight="1" x14ac:dyDescent="0.2">
      <c r="A27" s="131" t="s">
        <v>92</v>
      </c>
      <c r="B27" s="328" t="s">
        <v>64</v>
      </c>
      <c r="C27" s="328"/>
      <c r="D27" s="328"/>
      <c r="E27" s="328"/>
      <c r="F27" s="328"/>
      <c r="G27" s="328"/>
      <c r="H27" s="328"/>
      <c r="I27" s="328"/>
    </row>
  </sheetData>
  <mergeCells count="12">
    <mergeCell ref="B27:I27"/>
    <mergeCell ref="B14:I14"/>
    <mergeCell ref="B7:I7"/>
    <mergeCell ref="B8:I8"/>
    <mergeCell ref="B9:I9"/>
    <mergeCell ref="B10:I10"/>
    <mergeCell ref="B13:I13"/>
    <mergeCell ref="B5:I5"/>
    <mergeCell ref="B15:I15"/>
    <mergeCell ref="B23:I23"/>
    <mergeCell ref="B24:I24"/>
    <mergeCell ref="B26:I26"/>
  </mergeCells>
  <pageMargins left="0.70866141732283472" right="0.70866141732283472" top="0.94" bottom="0.78740157480314965" header="0.31496062992125984" footer="0.31496062992125984"/>
  <pageSetup paperSize="9" scale="98" fitToHeight="0" orientation="portrait" horizontalDpi="4294967293" verticalDpi="4294967293" r:id="rId1"/>
  <headerFooter>
    <oddHeader>&amp;R&amp;"-,Kurzíva"&amp;12&amp;UPříloha č. 5
Rozpis rozpočtu přímých výdajů na vzdělávání - Finanční rozvaha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F346-8E6E-4AAB-B00B-A5DF7D9DBE5C}">
  <sheetPr>
    <pageSetUpPr fitToPage="1"/>
  </sheetPr>
  <dimension ref="B1:AD1041"/>
  <sheetViews>
    <sheetView workbookViewId="0">
      <pane xSplit="6" ySplit="9" topLeftCell="O1033" activePane="bottomRight" state="frozen"/>
      <selection activeCell="F119" sqref="F119"/>
      <selection pane="topRight" activeCell="F119" sqref="F119"/>
      <selection pane="bottomLeft" activeCell="F119" sqref="F119"/>
      <selection pane="bottomRight" activeCell="AA1044" sqref="AA1044"/>
    </sheetView>
  </sheetViews>
  <sheetFormatPr defaultColWidth="9.140625" defaultRowHeight="15" x14ac:dyDescent="0.25"/>
  <cols>
    <col min="1" max="1" width="2" style="141" customWidth="1"/>
    <col min="2" max="2" width="7.42578125" style="140" customWidth="1"/>
    <col min="3" max="3" width="7.42578125" style="143" customWidth="1"/>
    <col min="4" max="4" width="41.5703125" style="141" customWidth="1"/>
    <col min="5" max="5" width="7.140625" style="141" customWidth="1"/>
    <col min="6" max="6" width="4.7109375" style="140" bestFit="1" customWidth="1"/>
    <col min="7" max="7" width="2.7109375" style="141" customWidth="1"/>
    <col min="8" max="8" width="12" style="141" customWidth="1"/>
    <col min="9" max="9" width="11.85546875" style="141" customWidth="1"/>
    <col min="10" max="10" width="12.5703125" style="141" customWidth="1"/>
    <col min="11" max="11" width="11.42578125" style="141" bestFit="1" customWidth="1"/>
    <col min="12" max="12" width="10.42578125" style="141" bestFit="1" customWidth="1"/>
    <col min="13" max="13" width="15" style="141" bestFit="1" customWidth="1"/>
    <col min="14" max="14" width="14" style="141" bestFit="1" customWidth="1"/>
    <col min="15" max="15" width="11.42578125" style="141" bestFit="1" customWidth="1"/>
    <col min="16" max="16" width="10.42578125" style="141" bestFit="1" customWidth="1"/>
    <col min="17" max="17" width="15" style="141" bestFit="1" customWidth="1"/>
    <col min="18" max="18" width="14" style="141" bestFit="1" customWidth="1"/>
    <col min="19" max="20" width="11.42578125" style="141" bestFit="1" customWidth="1"/>
    <col min="21" max="22" width="10.42578125" style="141" bestFit="1" customWidth="1"/>
    <col min="23" max="23" width="14" style="141" customWidth="1"/>
    <col min="24" max="24" width="10.42578125" style="141" bestFit="1" customWidth="1"/>
    <col min="25" max="25" width="11.42578125" style="141" bestFit="1" customWidth="1"/>
    <col min="26" max="26" width="15" style="141" bestFit="1" customWidth="1"/>
    <col min="27" max="27" width="12.42578125" style="141" bestFit="1" customWidth="1"/>
    <col min="28" max="28" width="11.42578125" style="141" bestFit="1" customWidth="1"/>
    <col min="29" max="29" width="15" style="141" bestFit="1" customWidth="1"/>
    <col min="30" max="16384" width="9.140625" style="141"/>
  </cols>
  <sheetData>
    <row r="1" spans="2:29" s="161" customFormat="1" x14ac:dyDescent="0.25">
      <c r="C1" s="161">
        <v>1</v>
      </c>
      <c r="D1" s="161">
        <v>2</v>
      </c>
      <c r="E1" s="161">
        <v>3</v>
      </c>
      <c r="F1" s="161">
        <v>4</v>
      </c>
      <c r="G1" s="161">
        <v>5</v>
      </c>
      <c r="H1" s="161">
        <v>6</v>
      </c>
      <c r="I1" s="161">
        <v>7</v>
      </c>
      <c r="J1" s="161">
        <v>8</v>
      </c>
      <c r="K1" s="161">
        <v>9</v>
      </c>
      <c r="L1" s="161">
        <v>10</v>
      </c>
      <c r="M1" s="161">
        <v>11</v>
      </c>
      <c r="N1" s="161">
        <v>12</v>
      </c>
      <c r="O1" s="161">
        <v>13</v>
      </c>
      <c r="P1" s="161">
        <v>14</v>
      </c>
      <c r="Q1" s="161">
        <v>15</v>
      </c>
      <c r="R1" s="161">
        <v>16</v>
      </c>
      <c r="S1" s="161">
        <v>17</v>
      </c>
      <c r="T1" s="161">
        <v>18</v>
      </c>
      <c r="U1" s="161">
        <v>19</v>
      </c>
      <c r="V1" s="161">
        <v>20</v>
      </c>
      <c r="W1" s="161">
        <v>21</v>
      </c>
      <c r="X1" s="161">
        <v>22</v>
      </c>
      <c r="Y1" s="161">
        <v>23</v>
      </c>
      <c r="Z1" s="161">
        <v>24</v>
      </c>
      <c r="AA1" s="161">
        <v>25</v>
      </c>
      <c r="AB1" s="161">
        <v>26</v>
      </c>
      <c r="AC1" s="161">
        <v>27</v>
      </c>
    </row>
    <row r="2" spans="2:29" s="139" customFormat="1" ht="31.5" customHeight="1" x14ac:dyDescent="0.2">
      <c r="B2" s="138"/>
      <c r="C2" s="159"/>
      <c r="F2" s="138"/>
      <c r="H2" s="330" t="s">
        <v>3265</v>
      </c>
      <c r="I2" s="331"/>
      <c r="J2" s="332"/>
      <c r="K2" s="337" t="s">
        <v>3273</v>
      </c>
      <c r="L2" s="338"/>
      <c r="M2" s="338"/>
      <c r="N2" s="339"/>
      <c r="O2" s="337" t="s">
        <v>3268</v>
      </c>
      <c r="P2" s="338"/>
      <c r="Q2" s="338"/>
      <c r="R2" s="338"/>
      <c r="S2" s="338"/>
      <c r="T2" s="339"/>
      <c r="U2" s="337" t="s">
        <v>3731</v>
      </c>
      <c r="V2" s="338"/>
      <c r="W2" s="338"/>
      <c r="X2" s="339"/>
      <c r="Y2" s="216" t="s">
        <v>3728</v>
      </c>
      <c r="Z2" s="216" t="s">
        <v>3729</v>
      </c>
      <c r="AA2" s="216" t="s">
        <v>3730</v>
      </c>
    </row>
    <row r="3" spans="2:29" s="139" customFormat="1" ht="20.25" customHeight="1" x14ac:dyDescent="0.2">
      <c r="B3" s="138"/>
      <c r="C3" s="159"/>
      <c r="F3" s="138"/>
    </row>
    <row r="4" spans="2:29" ht="9" customHeight="1" thickBot="1" x14ac:dyDescent="0.35">
      <c r="F4" s="142"/>
    </row>
    <row r="5" spans="2:29" s="144" customFormat="1" ht="15.75" customHeight="1" x14ac:dyDescent="0.25">
      <c r="B5" s="143"/>
      <c r="C5" s="143"/>
      <c r="F5" s="334" t="s">
        <v>98</v>
      </c>
      <c r="H5" s="333" t="s">
        <v>3264</v>
      </c>
      <c r="I5" s="333" t="s">
        <v>3266</v>
      </c>
      <c r="J5" s="333" t="s">
        <v>3267</v>
      </c>
      <c r="K5" s="333" t="s">
        <v>3264</v>
      </c>
      <c r="L5" s="333" t="s">
        <v>3266</v>
      </c>
      <c r="M5" s="333" t="s">
        <v>3269</v>
      </c>
      <c r="N5" s="333" t="s">
        <v>3270</v>
      </c>
      <c r="O5" s="333" t="s">
        <v>3264</v>
      </c>
      <c r="P5" s="333" t="s">
        <v>3266</v>
      </c>
      <c r="Q5" s="333" t="s">
        <v>3269</v>
      </c>
      <c r="R5" s="333" t="s">
        <v>3270</v>
      </c>
      <c r="S5" s="333" t="s">
        <v>3271</v>
      </c>
      <c r="T5" s="333" t="s">
        <v>3272</v>
      </c>
      <c r="U5" s="333" t="s">
        <v>3264</v>
      </c>
      <c r="V5" s="333" t="s">
        <v>3266</v>
      </c>
      <c r="W5" s="333" t="s">
        <v>3269</v>
      </c>
      <c r="X5" s="333" t="s">
        <v>3270</v>
      </c>
    </row>
    <row r="6" spans="2:29" s="145" customFormat="1" ht="15.75" customHeight="1" x14ac:dyDescent="0.2">
      <c r="F6" s="335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</row>
    <row r="7" spans="2:29" s="145" customFormat="1" ht="15.75" customHeight="1" x14ac:dyDescent="0.2">
      <c r="F7" s="335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</row>
    <row r="8" spans="2:29" s="145" customFormat="1" ht="28.5" customHeight="1" thickBot="1" x14ac:dyDescent="0.25">
      <c r="F8" s="336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</row>
    <row r="9" spans="2:29" s="147" customFormat="1" ht="12" thickBot="1" x14ac:dyDescent="0.25">
      <c r="B9" s="146"/>
      <c r="C9" s="160"/>
      <c r="F9" s="148" t="s">
        <v>105</v>
      </c>
    </row>
    <row r="10" spans="2:29" x14ac:dyDescent="0.25">
      <c r="B10" s="140" t="s">
        <v>3732</v>
      </c>
      <c r="C10" s="143">
        <v>1005</v>
      </c>
      <c r="D10" s="141" t="s">
        <v>3733</v>
      </c>
      <c r="F10" s="149">
        <v>2</v>
      </c>
      <c r="H10" s="156">
        <v>12.388999999999999</v>
      </c>
      <c r="I10" s="156">
        <v>5.3</v>
      </c>
      <c r="J10" s="156">
        <f t="shared" ref="J10:J73" si="0">SUM(H10:I10)</f>
        <v>17.689</v>
      </c>
      <c r="K10" s="156">
        <f t="shared" ref="K10:K73" si="1">O10+U10</f>
        <v>12.439</v>
      </c>
      <c r="L10" s="156">
        <f t="shared" ref="L10:L73" si="2">P10+V10</f>
        <v>3.1560000000000006</v>
      </c>
      <c r="M10" s="156">
        <f t="shared" ref="M10:M73" si="3">Q10+W10</f>
        <v>6699.8649999999998</v>
      </c>
      <c r="N10" s="156">
        <f t="shared" ref="N10:N73" si="4">R10+X10</f>
        <v>969.87900000000002</v>
      </c>
      <c r="O10" s="156">
        <v>11</v>
      </c>
      <c r="P10" s="156">
        <v>3.1560000000000006</v>
      </c>
      <c r="Q10" s="156">
        <v>6234.2619999999997</v>
      </c>
      <c r="R10" s="156">
        <v>969.87900000000002</v>
      </c>
      <c r="S10" s="156">
        <v>0</v>
      </c>
      <c r="T10" s="156">
        <v>0</v>
      </c>
      <c r="U10" s="156">
        <v>1.4390000000000001</v>
      </c>
      <c r="V10" s="156"/>
      <c r="W10" s="156">
        <v>465.60300000000001</v>
      </c>
      <c r="X10" s="156"/>
      <c r="Y10" s="156">
        <v>15.7341</v>
      </c>
      <c r="Z10" s="156">
        <v>7689.116</v>
      </c>
      <c r="AA10" s="156">
        <v>1</v>
      </c>
      <c r="AB10" s="156">
        <f t="shared" ref="AB10:AB73" si="5">Y10+U10+V10</f>
        <v>17.173099999999998</v>
      </c>
      <c r="AC10" s="156">
        <f t="shared" ref="AC10:AC73" si="6">Z10+X10+W10</f>
        <v>8154.7190000000001</v>
      </c>
    </row>
    <row r="11" spans="2:29" x14ac:dyDescent="0.25">
      <c r="B11" s="140" t="s">
        <v>3732</v>
      </c>
      <c r="C11" s="143">
        <v>1006</v>
      </c>
      <c r="D11" s="141" t="s">
        <v>3734</v>
      </c>
      <c r="F11" s="149">
        <v>2</v>
      </c>
      <c r="H11" s="156">
        <v>15.718</v>
      </c>
      <c r="I11" s="156">
        <v>7.88</v>
      </c>
      <c r="J11" s="156">
        <f t="shared" si="0"/>
        <v>23.597999999999999</v>
      </c>
      <c r="K11" s="156">
        <f t="shared" si="1"/>
        <v>15.46</v>
      </c>
      <c r="L11" s="156">
        <f t="shared" si="2"/>
        <v>5.1969999999999992</v>
      </c>
      <c r="M11" s="156">
        <f t="shared" si="3"/>
        <v>8368.4639999999999</v>
      </c>
      <c r="N11" s="156">
        <f t="shared" si="4"/>
        <v>1602.723</v>
      </c>
      <c r="O11" s="156">
        <v>12.46</v>
      </c>
      <c r="P11" s="156">
        <v>5.1969999999999992</v>
      </c>
      <c r="Q11" s="156">
        <v>7256.0609999999997</v>
      </c>
      <c r="R11" s="156">
        <v>1602.723</v>
      </c>
      <c r="S11" s="156">
        <v>0</v>
      </c>
      <c r="T11" s="156">
        <v>0</v>
      </c>
      <c r="U11" s="156">
        <v>3</v>
      </c>
      <c r="V11" s="156"/>
      <c r="W11" s="156">
        <v>1112.403</v>
      </c>
      <c r="X11" s="156"/>
      <c r="Y11" s="156">
        <v>20.255800000000001</v>
      </c>
      <c r="Z11" s="156">
        <v>9660.1939999999995</v>
      </c>
      <c r="AA11" s="156">
        <v>2</v>
      </c>
      <c r="AB11" s="156">
        <f t="shared" si="5"/>
        <v>23.255800000000001</v>
      </c>
      <c r="AC11" s="156">
        <f t="shared" si="6"/>
        <v>10772.597</v>
      </c>
    </row>
    <row r="12" spans="2:29" x14ac:dyDescent="0.25">
      <c r="B12" s="140" t="s">
        <v>3732</v>
      </c>
      <c r="C12" s="143">
        <v>1007</v>
      </c>
      <c r="D12" s="141" t="s">
        <v>3735</v>
      </c>
      <c r="F12" s="149">
        <v>2</v>
      </c>
      <c r="H12" s="156">
        <v>15.5</v>
      </c>
      <c r="I12" s="156">
        <v>8.8500000000000014</v>
      </c>
      <c r="J12" s="156">
        <f t="shared" si="0"/>
        <v>24.35</v>
      </c>
      <c r="K12" s="156">
        <f t="shared" si="1"/>
        <v>15.5</v>
      </c>
      <c r="L12" s="156">
        <f t="shared" si="2"/>
        <v>5.722999999999999</v>
      </c>
      <c r="M12" s="156">
        <f t="shared" si="3"/>
        <v>9104.8050000000003</v>
      </c>
      <c r="N12" s="156">
        <f t="shared" si="4"/>
        <v>1771.268</v>
      </c>
      <c r="O12" s="156">
        <v>14.5</v>
      </c>
      <c r="P12" s="156">
        <v>5.722999999999999</v>
      </c>
      <c r="Q12" s="156">
        <v>8734.0040000000008</v>
      </c>
      <c r="R12" s="156">
        <v>1771.268</v>
      </c>
      <c r="S12" s="156">
        <v>0</v>
      </c>
      <c r="T12" s="156">
        <v>0</v>
      </c>
      <c r="U12" s="156">
        <v>1</v>
      </c>
      <c r="V12" s="156"/>
      <c r="W12" s="156">
        <v>370.80099999999999</v>
      </c>
      <c r="X12" s="156"/>
      <c r="Y12" s="156">
        <v>23.084499999999998</v>
      </c>
      <c r="Z12" s="156">
        <v>11390.955</v>
      </c>
      <c r="AA12" s="156">
        <v>3</v>
      </c>
      <c r="AB12" s="156">
        <f t="shared" si="5"/>
        <v>24.084499999999998</v>
      </c>
      <c r="AC12" s="156">
        <f t="shared" si="6"/>
        <v>11761.755999999999</v>
      </c>
    </row>
    <row r="13" spans="2:29" x14ac:dyDescent="0.25">
      <c r="B13" s="140" t="s">
        <v>3732</v>
      </c>
      <c r="C13" s="143">
        <v>1008</v>
      </c>
      <c r="D13" s="141" t="s">
        <v>3736</v>
      </c>
      <c r="F13" s="149">
        <v>2</v>
      </c>
      <c r="H13" s="156">
        <v>8.7740000000000009</v>
      </c>
      <c r="I13" s="156">
        <v>5.75</v>
      </c>
      <c r="J13" s="156">
        <f t="shared" si="0"/>
        <v>14.524000000000001</v>
      </c>
      <c r="K13" s="156">
        <f t="shared" si="1"/>
        <v>8.7739999999999991</v>
      </c>
      <c r="L13" s="156">
        <f t="shared" si="2"/>
        <v>3.3890000000000011</v>
      </c>
      <c r="M13" s="156">
        <f t="shared" si="3"/>
        <v>5241.1610000000001</v>
      </c>
      <c r="N13" s="156">
        <f t="shared" si="4"/>
        <v>1053.99</v>
      </c>
      <c r="O13" s="156">
        <v>8.7739999999999991</v>
      </c>
      <c r="P13" s="156">
        <v>3.3890000000000011</v>
      </c>
      <c r="Q13" s="156">
        <v>5241.1610000000001</v>
      </c>
      <c r="R13" s="156">
        <v>1053.99</v>
      </c>
      <c r="S13" s="156">
        <v>0</v>
      </c>
      <c r="T13" s="156">
        <v>0</v>
      </c>
      <c r="U13" s="156">
        <v>0</v>
      </c>
      <c r="V13" s="156"/>
      <c r="W13" s="156">
        <v>0</v>
      </c>
      <c r="X13" s="156"/>
      <c r="Y13" s="156">
        <v>13.857200000000002</v>
      </c>
      <c r="Z13" s="156">
        <v>6822.1809999999996</v>
      </c>
      <c r="AA13" s="156">
        <v>4</v>
      </c>
      <c r="AB13" s="156">
        <f t="shared" si="5"/>
        <v>13.857200000000002</v>
      </c>
      <c r="AC13" s="156">
        <f t="shared" si="6"/>
        <v>6822.1809999999996</v>
      </c>
    </row>
    <row r="14" spans="2:29" x14ac:dyDescent="0.25">
      <c r="B14" s="140" t="s">
        <v>3732</v>
      </c>
      <c r="C14" s="143">
        <v>1009</v>
      </c>
      <c r="D14" s="141" t="s">
        <v>3737</v>
      </c>
      <c r="F14" s="149">
        <v>2</v>
      </c>
      <c r="H14" s="156">
        <v>2.371</v>
      </c>
      <c r="I14" s="156">
        <v>1.45</v>
      </c>
      <c r="J14" s="156">
        <f t="shared" si="0"/>
        <v>3.8209999999999997</v>
      </c>
      <c r="K14" s="156">
        <f t="shared" si="1"/>
        <v>2.371</v>
      </c>
      <c r="L14" s="156">
        <f t="shared" si="2"/>
        <v>1.0390000000000001</v>
      </c>
      <c r="M14" s="156">
        <f t="shared" si="3"/>
        <v>1497.2550000000001</v>
      </c>
      <c r="N14" s="156">
        <f t="shared" si="4"/>
        <v>325.988</v>
      </c>
      <c r="O14" s="156">
        <v>2.371</v>
      </c>
      <c r="P14" s="156">
        <v>1.0390000000000001</v>
      </c>
      <c r="Q14" s="156">
        <v>1497.2550000000001</v>
      </c>
      <c r="R14" s="156">
        <v>325.988</v>
      </c>
      <c r="S14" s="156">
        <v>0</v>
      </c>
      <c r="T14" s="156">
        <v>0</v>
      </c>
      <c r="U14" s="156">
        <v>0</v>
      </c>
      <c r="V14" s="156"/>
      <c r="W14" s="156">
        <v>0</v>
      </c>
      <c r="X14" s="156"/>
      <c r="Y14" s="156">
        <v>3.9290000000000003</v>
      </c>
      <c r="Z14" s="156">
        <v>1986.268</v>
      </c>
      <c r="AA14" s="156">
        <v>5</v>
      </c>
      <c r="AB14" s="156">
        <f t="shared" si="5"/>
        <v>3.9290000000000003</v>
      </c>
      <c r="AC14" s="156">
        <f t="shared" si="6"/>
        <v>1986.268</v>
      </c>
    </row>
    <row r="15" spans="2:29" x14ac:dyDescent="0.25">
      <c r="B15" s="140" t="s">
        <v>3738</v>
      </c>
      <c r="C15" s="143">
        <v>1010</v>
      </c>
      <c r="D15" s="141" t="s">
        <v>3739</v>
      </c>
      <c r="F15" s="149">
        <v>2</v>
      </c>
      <c r="H15" s="156">
        <v>2</v>
      </c>
      <c r="I15" s="156">
        <v>1.9</v>
      </c>
      <c r="J15" s="156">
        <f t="shared" si="0"/>
        <v>3.9</v>
      </c>
      <c r="K15" s="156">
        <f t="shared" si="1"/>
        <v>2</v>
      </c>
      <c r="L15" s="156">
        <f t="shared" si="2"/>
        <v>1.202</v>
      </c>
      <c r="M15" s="156">
        <f t="shared" si="3"/>
        <v>1114.288</v>
      </c>
      <c r="N15" s="156">
        <f t="shared" si="4"/>
        <v>381.34300000000002</v>
      </c>
      <c r="O15" s="156">
        <v>2</v>
      </c>
      <c r="P15" s="156">
        <v>1.202</v>
      </c>
      <c r="Q15" s="156">
        <v>1114.288</v>
      </c>
      <c r="R15" s="156">
        <v>381.34300000000002</v>
      </c>
      <c r="S15" s="156">
        <v>0</v>
      </c>
      <c r="T15" s="156">
        <v>0</v>
      </c>
      <c r="U15" s="156">
        <v>0</v>
      </c>
      <c r="V15" s="156"/>
      <c r="W15" s="156">
        <v>0</v>
      </c>
      <c r="X15" s="156"/>
      <c r="Y15" s="156">
        <v>3.8029000000000002</v>
      </c>
      <c r="Z15" s="156">
        <v>1686.32</v>
      </c>
      <c r="AA15" s="156">
        <v>6</v>
      </c>
      <c r="AB15" s="156">
        <f t="shared" si="5"/>
        <v>3.8029000000000002</v>
      </c>
      <c r="AC15" s="156">
        <f t="shared" si="6"/>
        <v>1686.32</v>
      </c>
    </row>
    <row r="16" spans="2:29" x14ac:dyDescent="0.25">
      <c r="B16" s="140" t="s">
        <v>3738</v>
      </c>
      <c r="C16" s="143">
        <v>1011</v>
      </c>
      <c r="D16" s="141" t="s">
        <v>3740</v>
      </c>
      <c r="F16" s="149">
        <v>2</v>
      </c>
      <c r="H16" s="156">
        <v>52.906999999999996</v>
      </c>
      <c r="I16" s="156">
        <v>24.707000000000001</v>
      </c>
      <c r="J16" s="156">
        <f t="shared" si="0"/>
        <v>77.614000000000004</v>
      </c>
      <c r="K16" s="156">
        <f t="shared" si="1"/>
        <v>53.204999999999998</v>
      </c>
      <c r="L16" s="156">
        <f t="shared" si="2"/>
        <v>14.332999999999998</v>
      </c>
      <c r="M16" s="156">
        <f t="shared" si="3"/>
        <v>28399.358</v>
      </c>
      <c r="N16" s="156">
        <f t="shared" si="4"/>
        <v>4301.9380000000001</v>
      </c>
      <c r="O16" s="156">
        <v>43.515999999999998</v>
      </c>
      <c r="P16" s="156">
        <v>14.332999999999998</v>
      </c>
      <c r="Q16" s="156">
        <v>24942.442999999999</v>
      </c>
      <c r="R16" s="156">
        <v>4301.9380000000001</v>
      </c>
      <c r="S16" s="156">
        <v>0</v>
      </c>
      <c r="T16" s="156">
        <v>40</v>
      </c>
      <c r="U16" s="156">
        <v>9.6889999999999983</v>
      </c>
      <c r="V16" s="156"/>
      <c r="W16" s="156">
        <v>3456.915</v>
      </c>
      <c r="X16" s="156"/>
      <c r="Y16" s="156">
        <v>65.015600000000006</v>
      </c>
      <c r="Z16" s="156">
        <v>31395.379000000001</v>
      </c>
      <c r="AA16" s="156">
        <v>7</v>
      </c>
      <c r="AB16" s="156">
        <f t="shared" si="5"/>
        <v>74.704599999999999</v>
      </c>
      <c r="AC16" s="156">
        <f t="shared" si="6"/>
        <v>34852.294000000002</v>
      </c>
    </row>
    <row r="17" spans="2:29" x14ac:dyDescent="0.25">
      <c r="B17" s="140" t="s">
        <v>3732</v>
      </c>
      <c r="C17" s="143">
        <v>1014</v>
      </c>
      <c r="D17" s="141" t="s">
        <v>3741</v>
      </c>
      <c r="F17" s="149">
        <v>2</v>
      </c>
      <c r="H17" s="156">
        <v>2.2800000000000002</v>
      </c>
      <c r="I17" s="156">
        <v>1.4500000000000002</v>
      </c>
      <c r="J17" s="156">
        <f t="shared" si="0"/>
        <v>3.7300000000000004</v>
      </c>
      <c r="K17" s="156">
        <f t="shared" si="1"/>
        <v>2.2799999999999998</v>
      </c>
      <c r="L17" s="156">
        <f t="shared" si="2"/>
        <v>1.0170000000000003</v>
      </c>
      <c r="M17" s="156">
        <f t="shared" si="3"/>
        <v>1317.67</v>
      </c>
      <c r="N17" s="156">
        <f t="shared" si="4"/>
        <v>319.03500000000003</v>
      </c>
      <c r="O17" s="156">
        <v>2.2799999999999998</v>
      </c>
      <c r="P17" s="156">
        <v>1.0170000000000003</v>
      </c>
      <c r="Q17" s="156">
        <v>1317.67</v>
      </c>
      <c r="R17" s="156">
        <v>319.03500000000003</v>
      </c>
      <c r="S17" s="156">
        <v>0</v>
      </c>
      <c r="T17" s="156">
        <v>0</v>
      </c>
      <c r="U17" s="156">
        <v>0</v>
      </c>
      <c r="V17" s="156"/>
      <c r="W17" s="156">
        <v>0</v>
      </c>
      <c r="X17" s="156"/>
      <c r="Y17" s="156">
        <v>3.8061000000000003</v>
      </c>
      <c r="Z17" s="156">
        <v>1796.271</v>
      </c>
      <c r="AA17" s="156">
        <v>8</v>
      </c>
      <c r="AB17" s="156">
        <f t="shared" si="5"/>
        <v>3.8061000000000003</v>
      </c>
      <c r="AC17" s="156">
        <f t="shared" si="6"/>
        <v>1796.271</v>
      </c>
    </row>
    <row r="18" spans="2:29" x14ac:dyDescent="0.25">
      <c r="B18" s="140" t="s">
        <v>3732</v>
      </c>
      <c r="C18" s="143">
        <v>1015</v>
      </c>
      <c r="D18" s="141" t="s">
        <v>3742</v>
      </c>
      <c r="F18" s="149">
        <v>2</v>
      </c>
      <c r="H18" s="156">
        <v>5.12</v>
      </c>
      <c r="I18" s="156">
        <v>3.41</v>
      </c>
      <c r="J18" s="156">
        <f t="shared" si="0"/>
        <v>8.5300000000000011</v>
      </c>
      <c r="K18" s="156">
        <f t="shared" si="1"/>
        <v>5.12</v>
      </c>
      <c r="L18" s="156">
        <f t="shared" si="2"/>
        <v>1.62</v>
      </c>
      <c r="M18" s="156">
        <f t="shared" si="3"/>
        <v>2672.0260000000003</v>
      </c>
      <c r="N18" s="156">
        <f t="shared" si="4"/>
        <v>506.91300000000001</v>
      </c>
      <c r="O18" s="156">
        <v>4.37</v>
      </c>
      <c r="P18" s="156">
        <v>1.62</v>
      </c>
      <c r="Q18" s="156">
        <v>2393.9250000000002</v>
      </c>
      <c r="R18" s="156">
        <v>506.91300000000001</v>
      </c>
      <c r="S18" s="156">
        <v>0</v>
      </c>
      <c r="T18" s="156">
        <v>0</v>
      </c>
      <c r="U18" s="156">
        <v>0.75</v>
      </c>
      <c r="V18" s="156"/>
      <c r="W18" s="156">
        <v>278.101</v>
      </c>
      <c r="X18" s="156"/>
      <c r="Y18" s="156">
        <v>6.8003999999999998</v>
      </c>
      <c r="Z18" s="156">
        <v>3154.33</v>
      </c>
      <c r="AA18" s="156">
        <v>9</v>
      </c>
      <c r="AB18" s="156">
        <f t="shared" si="5"/>
        <v>7.5503999999999998</v>
      </c>
      <c r="AC18" s="156">
        <f t="shared" si="6"/>
        <v>3432.431</v>
      </c>
    </row>
    <row r="19" spans="2:29" x14ac:dyDescent="0.25">
      <c r="B19" s="140" t="s">
        <v>3732</v>
      </c>
      <c r="C19" s="143">
        <v>1016</v>
      </c>
      <c r="D19" s="141" t="s">
        <v>3743</v>
      </c>
      <c r="F19" s="149">
        <v>2</v>
      </c>
      <c r="H19" s="156">
        <v>2</v>
      </c>
      <c r="I19" s="156">
        <v>1.8</v>
      </c>
      <c r="J19" s="156">
        <f t="shared" si="0"/>
        <v>3.8</v>
      </c>
      <c r="K19" s="156">
        <f t="shared" si="1"/>
        <v>2</v>
      </c>
      <c r="L19" s="156">
        <f t="shared" si="2"/>
        <v>1.0390000000000001</v>
      </c>
      <c r="M19" s="156">
        <f t="shared" si="3"/>
        <v>1229.9960000000001</v>
      </c>
      <c r="N19" s="156">
        <f t="shared" si="4"/>
        <v>325.988</v>
      </c>
      <c r="O19" s="156">
        <v>2</v>
      </c>
      <c r="P19" s="156">
        <v>1.0390000000000001</v>
      </c>
      <c r="Q19" s="156">
        <v>1229.9960000000001</v>
      </c>
      <c r="R19" s="156">
        <v>325.988</v>
      </c>
      <c r="S19" s="156">
        <v>0</v>
      </c>
      <c r="T19" s="156">
        <v>0</v>
      </c>
      <c r="U19" s="156">
        <v>0</v>
      </c>
      <c r="V19" s="156"/>
      <c r="W19" s="156">
        <v>0</v>
      </c>
      <c r="X19" s="156"/>
      <c r="Y19" s="156">
        <v>3.5580000000000003</v>
      </c>
      <c r="Z19" s="156">
        <v>1719.009</v>
      </c>
      <c r="AA19" s="156">
        <v>10</v>
      </c>
      <c r="AB19" s="156">
        <f t="shared" si="5"/>
        <v>3.5580000000000003</v>
      </c>
      <c r="AC19" s="156">
        <f t="shared" si="6"/>
        <v>1719.009</v>
      </c>
    </row>
    <row r="20" spans="2:29" x14ac:dyDescent="0.25">
      <c r="B20" s="140" t="s">
        <v>3738</v>
      </c>
      <c r="C20" s="143">
        <v>1017</v>
      </c>
      <c r="D20" s="141" t="s">
        <v>3744</v>
      </c>
      <c r="F20" s="149">
        <v>2</v>
      </c>
      <c r="H20" s="156">
        <v>5.726</v>
      </c>
      <c r="I20" s="156">
        <v>2.92</v>
      </c>
      <c r="J20" s="156">
        <f t="shared" si="0"/>
        <v>8.6460000000000008</v>
      </c>
      <c r="K20" s="156">
        <f t="shared" si="1"/>
        <v>5.726</v>
      </c>
      <c r="L20" s="156">
        <f t="shared" si="2"/>
        <v>2.069</v>
      </c>
      <c r="M20" s="156">
        <f t="shared" si="3"/>
        <v>2963.55</v>
      </c>
      <c r="N20" s="156">
        <f t="shared" si="4"/>
        <v>649.43499999999995</v>
      </c>
      <c r="O20" s="156">
        <v>4.226</v>
      </c>
      <c r="P20" s="156">
        <v>2.069</v>
      </c>
      <c r="Q20" s="156">
        <v>2456.788</v>
      </c>
      <c r="R20" s="156">
        <v>649.43499999999995</v>
      </c>
      <c r="S20" s="156">
        <v>0</v>
      </c>
      <c r="T20" s="156">
        <v>0</v>
      </c>
      <c r="U20" s="156">
        <v>1.5</v>
      </c>
      <c r="V20" s="156"/>
      <c r="W20" s="156">
        <v>506.762</v>
      </c>
      <c r="X20" s="156"/>
      <c r="Y20" s="156">
        <v>7.33</v>
      </c>
      <c r="Z20" s="156">
        <v>3430.9760000000001</v>
      </c>
      <c r="AA20" s="156">
        <v>11</v>
      </c>
      <c r="AB20" s="156">
        <f t="shared" si="5"/>
        <v>8.83</v>
      </c>
      <c r="AC20" s="156">
        <f t="shared" si="6"/>
        <v>3937.7380000000003</v>
      </c>
    </row>
    <row r="21" spans="2:29" x14ac:dyDescent="0.25">
      <c r="B21" s="140" t="s">
        <v>3732</v>
      </c>
      <c r="C21" s="143">
        <v>1018</v>
      </c>
      <c r="D21" s="141" t="s">
        <v>3745</v>
      </c>
      <c r="F21" s="149">
        <v>2</v>
      </c>
      <c r="H21" s="156">
        <v>9.5</v>
      </c>
      <c r="I21" s="156">
        <v>4.4000000000000004</v>
      </c>
      <c r="J21" s="156">
        <f t="shared" si="0"/>
        <v>13.9</v>
      </c>
      <c r="K21" s="156">
        <f t="shared" si="1"/>
        <v>9.43</v>
      </c>
      <c r="L21" s="156">
        <f t="shared" si="2"/>
        <v>3.0180000000000007</v>
      </c>
      <c r="M21" s="156">
        <f t="shared" si="3"/>
        <v>4888.0240000000003</v>
      </c>
      <c r="N21" s="156">
        <f t="shared" si="4"/>
        <v>941.45500000000004</v>
      </c>
      <c r="O21" s="156">
        <v>7.93</v>
      </c>
      <c r="P21" s="156">
        <v>3.0180000000000007</v>
      </c>
      <c r="Q21" s="156">
        <v>4331.8220000000001</v>
      </c>
      <c r="R21" s="156">
        <v>941.45500000000004</v>
      </c>
      <c r="S21" s="156">
        <v>0</v>
      </c>
      <c r="T21" s="156">
        <v>0</v>
      </c>
      <c r="U21" s="156">
        <v>1.5</v>
      </c>
      <c r="V21" s="156"/>
      <c r="W21" s="156">
        <v>556.202</v>
      </c>
      <c r="X21" s="156"/>
      <c r="Y21" s="156">
        <v>12.457600000000001</v>
      </c>
      <c r="Z21" s="156">
        <v>5744.0230000000001</v>
      </c>
      <c r="AA21" s="156">
        <v>12</v>
      </c>
      <c r="AB21" s="156">
        <f t="shared" si="5"/>
        <v>13.957600000000001</v>
      </c>
      <c r="AC21" s="156">
        <f t="shared" si="6"/>
        <v>6300.2250000000004</v>
      </c>
    </row>
    <row r="22" spans="2:29" x14ac:dyDescent="0.25">
      <c r="B22" s="140" t="s">
        <v>3738</v>
      </c>
      <c r="C22" s="143">
        <v>1019</v>
      </c>
      <c r="D22" s="141" t="s">
        <v>3746</v>
      </c>
      <c r="F22" s="149">
        <v>2</v>
      </c>
      <c r="H22" s="156">
        <v>5.9030000000000005</v>
      </c>
      <c r="I22" s="156">
        <v>3</v>
      </c>
      <c r="J22" s="156">
        <f t="shared" si="0"/>
        <v>8.9030000000000005</v>
      </c>
      <c r="K22" s="156">
        <f t="shared" si="1"/>
        <v>5.9219999999999997</v>
      </c>
      <c r="L22" s="156">
        <f t="shared" si="2"/>
        <v>2.1760000000000002</v>
      </c>
      <c r="M22" s="156">
        <f t="shared" si="3"/>
        <v>3074.634</v>
      </c>
      <c r="N22" s="156">
        <f t="shared" si="4"/>
        <v>684.13300000000004</v>
      </c>
      <c r="O22" s="156">
        <v>3.8719999999999999</v>
      </c>
      <c r="P22" s="156">
        <v>2.1760000000000002</v>
      </c>
      <c r="Q22" s="156">
        <v>2308.2750000000001</v>
      </c>
      <c r="R22" s="156">
        <v>684.13300000000004</v>
      </c>
      <c r="S22" s="156">
        <v>15.423999999999999</v>
      </c>
      <c r="T22" s="156">
        <v>0</v>
      </c>
      <c r="U22" s="156">
        <v>2.0499999999999998</v>
      </c>
      <c r="V22" s="156"/>
      <c r="W22" s="156">
        <v>766.35900000000004</v>
      </c>
      <c r="X22" s="156"/>
      <c r="Y22" s="156">
        <v>7.1356000000000002</v>
      </c>
      <c r="Z22" s="156">
        <v>3334.4929999999999</v>
      </c>
      <c r="AA22" s="156">
        <v>13</v>
      </c>
      <c r="AB22" s="156">
        <f t="shared" si="5"/>
        <v>9.1856000000000009</v>
      </c>
      <c r="AC22" s="156">
        <f t="shared" si="6"/>
        <v>4100.8519999999999</v>
      </c>
    </row>
    <row r="23" spans="2:29" x14ac:dyDescent="0.25">
      <c r="B23" s="140" t="s">
        <v>3732</v>
      </c>
      <c r="C23" s="143">
        <v>1020</v>
      </c>
      <c r="D23" s="141" t="s">
        <v>3747</v>
      </c>
      <c r="F23" s="149">
        <v>2</v>
      </c>
      <c r="H23" s="156">
        <v>8.17</v>
      </c>
      <c r="I23" s="156">
        <v>3.23</v>
      </c>
      <c r="J23" s="156">
        <f t="shared" si="0"/>
        <v>11.4</v>
      </c>
      <c r="K23" s="156">
        <f t="shared" si="1"/>
        <v>8.17</v>
      </c>
      <c r="L23" s="156">
        <f t="shared" si="2"/>
        <v>2.5670000000000002</v>
      </c>
      <c r="M23" s="156">
        <f t="shared" si="3"/>
        <v>4440.9769999999999</v>
      </c>
      <c r="N23" s="156">
        <f t="shared" si="4"/>
        <v>798.74099999999999</v>
      </c>
      <c r="O23" s="156">
        <v>6.42</v>
      </c>
      <c r="P23" s="156">
        <v>2.5670000000000002</v>
      </c>
      <c r="Q23" s="156">
        <v>3792.0749999999998</v>
      </c>
      <c r="R23" s="156">
        <v>798.74099999999999</v>
      </c>
      <c r="S23" s="156">
        <v>0</v>
      </c>
      <c r="T23" s="156">
        <v>1.333</v>
      </c>
      <c r="U23" s="156">
        <v>1.75</v>
      </c>
      <c r="V23" s="156"/>
      <c r="W23" s="156">
        <v>648.90200000000004</v>
      </c>
      <c r="X23" s="156"/>
      <c r="Y23" s="156">
        <v>10.271100000000001</v>
      </c>
      <c r="Z23" s="156">
        <v>4990.2150000000001</v>
      </c>
      <c r="AA23" s="156">
        <v>14</v>
      </c>
      <c r="AB23" s="156">
        <f t="shared" si="5"/>
        <v>12.021100000000001</v>
      </c>
      <c r="AC23" s="156">
        <f t="shared" si="6"/>
        <v>5639.1170000000002</v>
      </c>
    </row>
    <row r="24" spans="2:29" x14ac:dyDescent="0.25">
      <c r="B24" s="140" t="s">
        <v>3732</v>
      </c>
      <c r="C24" s="143">
        <v>1022</v>
      </c>
      <c r="D24" s="141" t="s">
        <v>3748</v>
      </c>
      <c r="F24" s="149">
        <v>2</v>
      </c>
      <c r="H24" s="156">
        <v>10.806000000000001</v>
      </c>
      <c r="I24" s="156">
        <v>5.6899999999999995</v>
      </c>
      <c r="J24" s="156">
        <f t="shared" si="0"/>
        <v>16.496000000000002</v>
      </c>
      <c r="K24" s="156">
        <f t="shared" si="1"/>
        <v>10.950000000000001</v>
      </c>
      <c r="L24" s="156">
        <f t="shared" si="2"/>
        <v>3.9260000000000002</v>
      </c>
      <c r="M24" s="156">
        <f t="shared" si="3"/>
        <v>6286.1780000000008</v>
      </c>
      <c r="N24" s="156">
        <f t="shared" si="4"/>
        <v>1215.8800000000001</v>
      </c>
      <c r="O24" s="156">
        <v>10.4</v>
      </c>
      <c r="P24" s="156">
        <v>3.9260000000000002</v>
      </c>
      <c r="Q24" s="156">
        <v>6076.02</v>
      </c>
      <c r="R24" s="156">
        <v>1215.8800000000001</v>
      </c>
      <c r="S24" s="156">
        <v>0</v>
      </c>
      <c r="T24" s="156">
        <v>0</v>
      </c>
      <c r="U24" s="156">
        <v>0.55000000000000004</v>
      </c>
      <c r="V24" s="156"/>
      <c r="W24" s="156">
        <v>210.15799999999999</v>
      </c>
      <c r="X24" s="156"/>
      <c r="Y24" s="156">
        <v>16.288500000000003</v>
      </c>
      <c r="Z24" s="156">
        <v>7899.8680000000004</v>
      </c>
      <c r="AA24" s="156">
        <v>15</v>
      </c>
      <c r="AB24" s="156">
        <f t="shared" si="5"/>
        <v>16.838500000000003</v>
      </c>
      <c r="AC24" s="156">
        <f t="shared" si="6"/>
        <v>8110.0260000000007</v>
      </c>
    </row>
    <row r="25" spans="2:29" x14ac:dyDescent="0.25">
      <c r="B25" s="140" t="s">
        <v>3738</v>
      </c>
      <c r="C25" s="143">
        <v>1023</v>
      </c>
      <c r="D25" s="141" t="s">
        <v>3749</v>
      </c>
      <c r="F25" s="149">
        <v>2</v>
      </c>
      <c r="H25" s="156">
        <v>2.2000000000000002</v>
      </c>
      <c r="I25" s="156">
        <v>1.585</v>
      </c>
      <c r="J25" s="156">
        <f t="shared" si="0"/>
        <v>3.7850000000000001</v>
      </c>
      <c r="K25" s="156">
        <f t="shared" si="1"/>
        <v>2.2000000000000002</v>
      </c>
      <c r="L25" s="156">
        <f t="shared" si="2"/>
        <v>0.90599999999999969</v>
      </c>
      <c r="M25" s="156">
        <f t="shared" si="3"/>
        <v>1252.0940000000001</v>
      </c>
      <c r="N25" s="156">
        <f t="shared" si="4"/>
        <v>284.887</v>
      </c>
      <c r="O25" s="156">
        <v>2.2000000000000002</v>
      </c>
      <c r="P25" s="156">
        <v>0.90599999999999969</v>
      </c>
      <c r="Q25" s="156">
        <v>1252.0940000000001</v>
      </c>
      <c r="R25" s="156">
        <v>284.887</v>
      </c>
      <c r="S25" s="156">
        <v>0</v>
      </c>
      <c r="T25" s="156">
        <v>0</v>
      </c>
      <c r="U25" s="156">
        <v>0</v>
      </c>
      <c r="V25" s="156"/>
      <c r="W25" s="156">
        <v>0</v>
      </c>
      <c r="X25" s="156"/>
      <c r="Y25" s="156">
        <v>3.5597000000000003</v>
      </c>
      <c r="Z25" s="156">
        <v>1679.461</v>
      </c>
      <c r="AA25" s="156">
        <v>16</v>
      </c>
      <c r="AB25" s="156">
        <f t="shared" si="5"/>
        <v>3.5597000000000003</v>
      </c>
      <c r="AC25" s="156">
        <f t="shared" si="6"/>
        <v>1679.461</v>
      </c>
    </row>
    <row r="26" spans="2:29" x14ac:dyDescent="0.25">
      <c r="B26" s="140" t="s">
        <v>3738</v>
      </c>
      <c r="C26" s="143">
        <v>1025</v>
      </c>
      <c r="D26" s="141" t="s">
        <v>3750</v>
      </c>
      <c r="F26" s="149">
        <v>2</v>
      </c>
      <c r="H26" s="156">
        <v>8.1999999999999993</v>
      </c>
      <c r="I26" s="156">
        <v>4</v>
      </c>
      <c r="J26" s="156">
        <f t="shared" si="0"/>
        <v>12.2</v>
      </c>
      <c r="K26" s="156">
        <f t="shared" si="1"/>
        <v>8.1999999999999993</v>
      </c>
      <c r="L26" s="156">
        <f t="shared" si="2"/>
        <v>2.5159999999999991</v>
      </c>
      <c r="M26" s="156">
        <f t="shared" si="3"/>
        <v>4435.93</v>
      </c>
      <c r="N26" s="156">
        <f t="shared" si="4"/>
        <v>782.31700000000001</v>
      </c>
      <c r="O26" s="156">
        <v>6.45</v>
      </c>
      <c r="P26" s="156">
        <v>2.5159999999999991</v>
      </c>
      <c r="Q26" s="156">
        <v>3787.0279999999998</v>
      </c>
      <c r="R26" s="156">
        <v>782.31700000000001</v>
      </c>
      <c r="S26" s="156">
        <v>0</v>
      </c>
      <c r="T26" s="156">
        <v>0</v>
      </c>
      <c r="U26" s="156">
        <v>1.75</v>
      </c>
      <c r="V26" s="156"/>
      <c r="W26" s="156">
        <v>648.90200000000004</v>
      </c>
      <c r="X26" s="156"/>
      <c r="Y26" s="156">
        <v>10.224699999999999</v>
      </c>
      <c r="Z26" s="156">
        <v>4960.5320000000002</v>
      </c>
      <c r="AA26" s="156">
        <v>17</v>
      </c>
      <c r="AB26" s="156">
        <f t="shared" si="5"/>
        <v>11.974699999999999</v>
      </c>
      <c r="AC26" s="156">
        <f t="shared" si="6"/>
        <v>5609.4340000000002</v>
      </c>
    </row>
    <row r="27" spans="2:29" x14ac:dyDescent="0.25">
      <c r="B27" s="140" t="s">
        <v>3738</v>
      </c>
      <c r="C27" s="143">
        <v>1026</v>
      </c>
      <c r="D27" s="141" t="s">
        <v>3751</v>
      </c>
      <c r="F27" s="149">
        <v>2</v>
      </c>
      <c r="H27" s="156">
        <v>10.25</v>
      </c>
      <c r="I27" s="156">
        <v>5.15</v>
      </c>
      <c r="J27" s="156">
        <f t="shared" si="0"/>
        <v>15.4</v>
      </c>
      <c r="K27" s="156">
        <f t="shared" si="1"/>
        <v>10.25</v>
      </c>
      <c r="L27" s="156">
        <f t="shared" si="2"/>
        <v>3.2750000000000004</v>
      </c>
      <c r="M27" s="156">
        <f t="shared" si="3"/>
        <v>5788.4210000000003</v>
      </c>
      <c r="N27" s="156">
        <f t="shared" si="4"/>
        <v>1017.0069999999999</v>
      </c>
      <c r="O27" s="156">
        <v>8.75</v>
      </c>
      <c r="P27" s="156">
        <v>3.2750000000000004</v>
      </c>
      <c r="Q27" s="156">
        <v>5232.2190000000001</v>
      </c>
      <c r="R27" s="156">
        <v>1017.0069999999999</v>
      </c>
      <c r="S27" s="156">
        <v>0</v>
      </c>
      <c r="T27" s="156">
        <v>0</v>
      </c>
      <c r="U27" s="156">
        <v>1.5</v>
      </c>
      <c r="V27" s="156"/>
      <c r="W27" s="156">
        <v>556.202</v>
      </c>
      <c r="X27" s="156"/>
      <c r="Y27" s="156">
        <v>13.663000000000002</v>
      </c>
      <c r="Z27" s="156">
        <v>6757.7489999999998</v>
      </c>
      <c r="AA27" s="156">
        <v>18</v>
      </c>
      <c r="AB27" s="156">
        <f t="shared" si="5"/>
        <v>15.163000000000002</v>
      </c>
      <c r="AC27" s="156">
        <f t="shared" si="6"/>
        <v>7313.951</v>
      </c>
    </row>
    <row r="28" spans="2:29" x14ac:dyDescent="0.25">
      <c r="B28" s="140" t="s">
        <v>3738</v>
      </c>
      <c r="C28" s="143">
        <v>1027</v>
      </c>
      <c r="D28" s="141" t="s">
        <v>3752</v>
      </c>
      <c r="F28" s="149">
        <v>2</v>
      </c>
      <c r="H28" s="156">
        <v>5.99</v>
      </c>
      <c r="I28" s="156">
        <v>2.8</v>
      </c>
      <c r="J28" s="156">
        <f t="shared" si="0"/>
        <v>8.7899999999999991</v>
      </c>
      <c r="K28" s="156">
        <f t="shared" si="1"/>
        <v>5.9889999999999999</v>
      </c>
      <c r="L28" s="156">
        <f t="shared" si="2"/>
        <v>1.7970000000000006</v>
      </c>
      <c r="M28" s="156">
        <f t="shared" si="3"/>
        <v>3115.6550000000002</v>
      </c>
      <c r="N28" s="156">
        <f t="shared" si="4"/>
        <v>560.58500000000004</v>
      </c>
      <c r="O28" s="156">
        <v>4.3499999999999996</v>
      </c>
      <c r="P28" s="156">
        <v>1.7970000000000006</v>
      </c>
      <c r="Q28" s="156">
        <v>2571.123</v>
      </c>
      <c r="R28" s="156">
        <v>560.58500000000004</v>
      </c>
      <c r="S28" s="156">
        <v>0</v>
      </c>
      <c r="T28" s="156">
        <v>0</v>
      </c>
      <c r="U28" s="156">
        <v>1.639</v>
      </c>
      <c r="V28" s="156"/>
      <c r="W28" s="156">
        <v>544.53200000000004</v>
      </c>
      <c r="X28" s="156"/>
      <c r="Y28" s="156">
        <v>7.0459000000000005</v>
      </c>
      <c r="Z28" s="156">
        <v>3412.0360000000001</v>
      </c>
      <c r="AA28" s="156">
        <v>19</v>
      </c>
      <c r="AB28" s="156">
        <f t="shared" si="5"/>
        <v>8.6849000000000007</v>
      </c>
      <c r="AC28" s="156">
        <f t="shared" si="6"/>
        <v>3956.5680000000002</v>
      </c>
    </row>
    <row r="29" spans="2:29" x14ac:dyDescent="0.25">
      <c r="B29" s="140" t="s">
        <v>3732</v>
      </c>
      <c r="C29" s="143">
        <v>1028</v>
      </c>
      <c r="D29" s="141" t="s">
        <v>3753</v>
      </c>
      <c r="F29" s="149">
        <v>2</v>
      </c>
      <c r="H29" s="156">
        <v>4.1980000000000004</v>
      </c>
      <c r="I29" s="156">
        <v>2.5</v>
      </c>
      <c r="J29" s="156">
        <f t="shared" si="0"/>
        <v>6.6980000000000004</v>
      </c>
      <c r="K29" s="156">
        <f t="shared" si="1"/>
        <v>4.1989999999999998</v>
      </c>
      <c r="L29" s="156">
        <f t="shared" si="2"/>
        <v>1.8340000000000005</v>
      </c>
      <c r="M29" s="156">
        <f t="shared" si="3"/>
        <v>2606.1289999999999</v>
      </c>
      <c r="N29" s="156">
        <f t="shared" si="4"/>
        <v>576.19600000000003</v>
      </c>
      <c r="O29" s="156">
        <v>4.1989999999999998</v>
      </c>
      <c r="P29" s="156">
        <v>1.8340000000000005</v>
      </c>
      <c r="Q29" s="156">
        <v>2606.1289999999999</v>
      </c>
      <c r="R29" s="156">
        <v>576.19600000000003</v>
      </c>
      <c r="S29" s="156">
        <v>0</v>
      </c>
      <c r="T29" s="156">
        <v>11.286</v>
      </c>
      <c r="U29" s="156">
        <v>0</v>
      </c>
      <c r="V29" s="156"/>
      <c r="W29" s="156">
        <v>0</v>
      </c>
      <c r="X29" s="156"/>
      <c r="Y29" s="156">
        <v>6.9501999999999997</v>
      </c>
      <c r="Z29" s="156">
        <v>3470.4580000000001</v>
      </c>
      <c r="AA29" s="156">
        <v>20</v>
      </c>
      <c r="AB29" s="156">
        <f t="shared" si="5"/>
        <v>6.9501999999999997</v>
      </c>
      <c r="AC29" s="156">
        <f t="shared" si="6"/>
        <v>3470.4580000000001</v>
      </c>
    </row>
    <row r="30" spans="2:29" x14ac:dyDescent="0.25">
      <c r="B30" s="140" t="s">
        <v>3738</v>
      </c>
      <c r="C30" s="143">
        <v>1029</v>
      </c>
      <c r="D30" s="141" t="s">
        <v>3754</v>
      </c>
      <c r="F30" s="149">
        <v>2</v>
      </c>
      <c r="H30" s="156">
        <v>8.4499999999999993</v>
      </c>
      <c r="I30" s="156">
        <v>4.4000000000000004</v>
      </c>
      <c r="J30" s="156">
        <f t="shared" si="0"/>
        <v>12.85</v>
      </c>
      <c r="K30" s="156">
        <f t="shared" si="1"/>
        <v>8.4499999999999993</v>
      </c>
      <c r="L30" s="156">
        <f t="shared" si="2"/>
        <v>3.2090000000000014</v>
      </c>
      <c r="M30" s="156">
        <f t="shared" si="3"/>
        <v>5029.8500000000004</v>
      </c>
      <c r="N30" s="156">
        <f t="shared" si="4"/>
        <v>1000.34</v>
      </c>
      <c r="O30" s="156">
        <v>8.4499999999999993</v>
      </c>
      <c r="P30" s="156">
        <v>3.2090000000000014</v>
      </c>
      <c r="Q30" s="156">
        <v>5029.8500000000004</v>
      </c>
      <c r="R30" s="156">
        <v>1000.34</v>
      </c>
      <c r="S30" s="156">
        <v>0</v>
      </c>
      <c r="T30" s="156">
        <v>16.667000000000002</v>
      </c>
      <c r="U30" s="156">
        <v>0</v>
      </c>
      <c r="V30" s="156"/>
      <c r="W30" s="156">
        <v>0</v>
      </c>
      <c r="X30" s="156"/>
      <c r="Y30" s="156">
        <v>13.262800000000002</v>
      </c>
      <c r="Z30" s="156">
        <v>6530.3789999999999</v>
      </c>
      <c r="AA30" s="156">
        <v>21</v>
      </c>
      <c r="AB30" s="156">
        <f t="shared" si="5"/>
        <v>13.262800000000002</v>
      </c>
      <c r="AC30" s="156">
        <f t="shared" si="6"/>
        <v>6530.3789999999999</v>
      </c>
    </row>
    <row r="31" spans="2:29" x14ac:dyDescent="0.25">
      <c r="B31" s="140" t="s">
        <v>3738</v>
      </c>
      <c r="C31" s="143">
        <v>1030</v>
      </c>
      <c r="D31" s="141" t="s">
        <v>3755</v>
      </c>
      <c r="F31" s="149">
        <v>2</v>
      </c>
      <c r="H31" s="156">
        <v>2.09</v>
      </c>
      <c r="I31" s="156">
        <v>1.56</v>
      </c>
      <c r="J31" s="156">
        <f t="shared" si="0"/>
        <v>3.65</v>
      </c>
      <c r="K31" s="156">
        <f t="shared" si="1"/>
        <v>2.09</v>
      </c>
      <c r="L31" s="156">
        <f t="shared" si="2"/>
        <v>0.90600000000000014</v>
      </c>
      <c r="M31" s="156">
        <f t="shared" si="3"/>
        <v>1262.7650000000001</v>
      </c>
      <c r="N31" s="156">
        <f t="shared" si="4"/>
        <v>284.887</v>
      </c>
      <c r="O31" s="156">
        <v>2.09</v>
      </c>
      <c r="P31" s="156">
        <v>0.90600000000000014</v>
      </c>
      <c r="Q31" s="156">
        <v>1262.7650000000001</v>
      </c>
      <c r="R31" s="156">
        <v>284.887</v>
      </c>
      <c r="S31" s="156">
        <v>0</v>
      </c>
      <c r="T31" s="156">
        <v>0</v>
      </c>
      <c r="U31" s="156">
        <v>0</v>
      </c>
      <c r="V31" s="156"/>
      <c r="W31" s="156">
        <v>0</v>
      </c>
      <c r="X31" s="156"/>
      <c r="Y31" s="156">
        <v>3.4497</v>
      </c>
      <c r="Z31" s="156">
        <v>1690.1320000000001</v>
      </c>
      <c r="AA31" s="156">
        <v>22</v>
      </c>
      <c r="AB31" s="156">
        <f t="shared" si="5"/>
        <v>3.4497</v>
      </c>
      <c r="AC31" s="156">
        <f t="shared" si="6"/>
        <v>1690.1320000000001</v>
      </c>
    </row>
    <row r="32" spans="2:29" x14ac:dyDescent="0.25">
      <c r="B32" s="140" t="s">
        <v>3738</v>
      </c>
      <c r="C32" s="143">
        <v>1031</v>
      </c>
      <c r="D32" s="141" t="s">
        <v>3756</v>
      </c>
      <c r="F32" s="149">
        <v>2</v>
      </c>
      <c r="H32" s="156">
        <v>2.29</v>
      </c>
      <c r="I32" s="156">
        <v>1.6</v>
      </c>
      <c r="J32" s="156">
        <f t="shared" si="0"/>
        <v>3.89</v>
      </c>
      <c r="K32" s="156">
        <f t="shared" si="1"/>
        <v>2.39</v>
      </c>
      <c r="L32" s="156">
        <f t="shared" si="2"/>
        <v>0.96999999999999975</v>
      </c>
      <c r="M32" s="156">
        <f t="shared" si="3"/>
        <v>1465.4489999999998</v>
      </c>
      <c r="N32" s="156">
        <f t="shared" si="4"/>
        <v>303.50299999999999</v>
      </c>
      <c r="O32" s="156">
        <v>2.29</v>
      </c>
      <c r="P32" s="156">
        <v>0.96999999999999975</v>
      </c>
      <c r="Q32" s="156">
        <v>1415.9349999999999</v>
      </c>
      <c r="R32" s="156">
        <v>303.50299999999999</v>
      </c>
      <c r="S32" s="156">
        <v>0</v>
      </c>
      <c r="T32" s="156">
        <v>1.333</v>
      </c>
      <c r="U32" s="156">
        <v>0.1</v>
      </c>
      <c r="V32" s="156"/>
      <c r="W32" s="156">
        <v>49.514000000000003</v>
      </c>
      <c r="X32" s="156"/>
      <c r="Y32" s="156">
        <v>3.7456000000000005</v>
      </c>
      <c r="Z32" s="156">
        <v>1871.221</v>
      </c>
      <c r="AA32" s="156">
        <v>23</v>
      </c>
      <c r="AB32" s="156">
        <f t="shared" si="5"/>
        <v>3.8456000000000006</v>
      </c>
      <c r="AC32" s="156">
        <f t="shared" si="6"/>
        <v>1920.7349999999999</v>
      </c>
    </row>
    <row r="33" spans="2:29" x14ac:dyDescent="0.25">
      <c r="B33" s="140" t="s">
        <v>3738</v>
      </c>
      <c r="C33" s="143">
        <v>1032</v>
      </c>
      <c r="D33" s="141" t="s">
        <v>3757</v>
      </c>
      <c r="F33" s="149">
        <v>2</v>
      </c>
      <c r="H33" s="156">
        <v>3.65</v>
      </c>
      <c r="I33" s="156">
        <v>1.524</v>
      </c>
      <c r="J33" s="156">
        <f t="shared" si="0"/>
        <v>5.1739999999999995</v>
      </c>
      <c r="K33" s="156">
        <f t="shared" si="1"/>
        <v>3.65</v>
      </c>
      <c r="L33" s="156">
        <f t="shared" si="2"/>
        <v>1.4470000000000005</v>
      </c>
      <c r="M33" s="156">
        <f t="shared" si="3"/>
        <v>1965.4110000000001</v>
      </c>
      <c r="N33" s="156">
        <f t="shared" si="4"/>
        <v>450.346</v>
      </c>
      <c r="O33" s="156">
        <v>3.65</v>
      </c>
      <c r="P33" s="156">
        <v>1.4470000000000005</v>
      </c>
      <c r="Q33" s="156">
        <v>1965.4110000000001</v>
      </c>
      <c r="R33" s="156">
        <v>450.346</v>
      </c>
      <c r="S33" s="156">
        <v>0</v>
      </c>
      <c r="T33" s="156">
        <v>0</v>
      </c>
      <c r="U33" s="156">
        <v>0</v>
      </c>
      <c r="V33" s="156"/>
      <c r="W33" s="156">
        <v>0</v>
      </c>
      <c r="X33" s="156"/>
      <c r="Y33" s="156">
        <v>5.8204000000000002</v>
      </c>
      <c r="Z33" s="156">
        <v>2640.9490000000001</v>
      </c>
      <c r="AA33" s="156">
        <v>24</v>
      </c>
      <c r="AB33" s="156">
        <f t="shared" si="5"/>
        <v>5.8204000000000002</v>
      </c>
      <c r="AC33" s="156">
        <f t="shared" si="6"/>
        <v>2640.9490000000001</v>
      </c>
    </row>
    <row r="34" spans="2:29" x14ac:dyDescent="0.25">
      <c r="B34" s="140" t="s">
        <v>3738</v>
      </c>
      <c r="C34" s="143">
        <v>1033</v>
      </c>
      <c r="D34" s="141" t="s">
        <v>3758</v>
      </c>
      <c r="F34" s="149">
        <v>2</v>
      </c>
      <c r="H34" s="156">
        <v>6.45</v>
      </c>
      <c r="I34" s="156">
        <v>2.8000000000000003</v>
      </c>
      <c r="J34" s="156">
        <f t="shared" si="0"/>
        <v>9.25</v>
      </c>
      <c r="K34" s="156">
        <f t="shared" si="1"/>
        <v>6.45</v>
      </c>
      <c r="L34" s="156">
        <f t="shared" si="2"/>
        <v>1.669999999999999</v>
      </c>
      <c r="M34" s="156">
        <f t="shared" si="3"/>
        <v>3803.6770000000001</v>
      </c>
      <c r="N34" s="156">
        <f t="shared" si="4"/>
        <v>506.173</v>
      </c>
      <c r="O34" s="156">
        <v>6.45</v>
      </c>
      <c r="P34" s="156">
        <v>1.669999999999999</v>
      </c>
      <c r="Q34" s="156">
        <v>3803.6770000000001</v>
      </c>
      <c r="R34" s="156">
        <v>506.173</v>
      </c>
      <c r="S34" s="156">
        <v>0</v>
      </c>
      <c r="T34" s="156">
        <v>0</v>
      </c>
      <c r="U34" s="156">
        <v>0</v>
      </c>
      <c r="V34" s="156"/>
      <c r="W34" s="156">
        <v>0</v>
      </c>
      <c r="X34" s="156"/>
      <c r="Y34" s="156">
        <v>8.9557000000000002</v>
      </c>
      <c r="Z34" s="156">
        <v>4562.9650000000001</v>
      </c>
      <c r="AA34" s="156">
        <v>25</v>
      </c>
      <c r="AB34" s="156">
        <f t="shared" si="5"/>
        <v>8.9557000000000002</v>
      </c>
      <c r="AC34" s="156">
        <f t="shared" si="6"/>
        <v>4562.9650000000001</v>
      </c>
    </row>
    <row r="35" spans="2:29" x14ac:dyDescent="0.25">
      <c r="B35" s="140" t="s">
        <v>3732</v>
      </c>
      <c r="C35" s="143">
        <v>1036</v>
      </c>
      <c r="D35" s="141" t="s">
        <v>3759</v>
      </c>
      <c r="F35" s="149">
        <v>2</v>
      </c>
      <c r="H35" s="156">
        <v>15.588999999999999</v>
      </c>
      <c r="I35" s="156">
        <v>6.375</v>
      </c>
      <c r="J35" s="156">
        <f t="shared" si="0"/>
        <v>21.963999999999999</v>
      </c>
      <c r="K35" s="156">
        <f t="shared" si="1"/>
        <v>15.788</v>
      </c>
      <c r="L35" s="156">
        <f t="shared" si="2"/>
        <v>4.2810000000000006</v>
      </c>
      <c r="M35" s="156">
        <f t="shared" si="3"/>
        <v>8634.3770000000004</v>
      </c>
      <c r="N35" s="156">
        <f t="shared" si="4"/>
        <v>1383.9480000000001</v>
      </c>
      <c r="O35" s="156">
        <v>13.199</v>
      </c>
      <c r="P35" s="156">
        <v>4.2810000000000006</v>
      </c>
      <c r="Q35" s="156">
        <v>7649.5420000000004</v>
      </c>
      <c r="R35" s="156">
        <v>1383.9480000000001</v>
      </c>
      <c r="S35" s="156">
        <v>0</v>
      </c>
      <c r="T35" s="156">
        <v>0</v>
      </c>
      <c r="U35" s="156">
        <v>2.589</v>
      </c>
      <c r="V35" s="156"/>
      <c r="W35" s="156">
        <v>984.83500000000004</v>
      </c>
      <c r="X35" s="156"/>
      <c r="Y35" s="156">
        <v>19.620699999999999</v>
      </c>
      <c r="Z35" s="156">
        <v>9725.5010000000002</v>
      </c>
      <c r="AA35" s="156">
        <v>26</v>
      </c>
      <c r="AB35" s="156">
        <f t="shared" si="5"/>
        <v>22.209699999999998</v>
      </c>
      <c r="AC35" s="156">
        <f t="shared" si="6"/>
        <v>10710.335999999999</v>
      </c>
    </row>
    <row r="36" spans="2:29" x14ac:dyDescent="0.25">
      <c r="B36" s="140" t="s">
        <v>3738</v>
      </c>
      <c r="C36" s="143">
        <v>1037</v>
      </c>
      <c r="D36" s="141" t="s">
        <v>3760</v>
      </c>
      <c r="F36" s="149">
        <v>2</v>
      </c>
      <c r="H36" s="156">
        <v>5.9009999999999998</v>
      </c>
      <c r="I36" s="156">
        <v>3.3</v>
      </c>
      <c r="J36" s="156">
        <f t="shared" si="0"/>
        <v>9.2010000000000005</v>
      </c>
      <c r="K36" s="156">
        <f t="shared" si="1"/>
        <v>5.883</v>
      </c>
      <c r="L36" s="156">
        <f t="shared" si="2"/>
        <v>2.2709999999999999</v>
      </c>
      <c r="M36" s="156">
        <f t="shared" si="3"/>
        <v>3155.7869999999998</v>
      </c>
      <c r="N36" s="156">
        <f t="shared" si="4"/>
        <v>718.2</v>
      </c>
      <c r="O36" s="156">
        <v>5.383</v>
      </c>
      <c r="P36" s="156">
        <v>2.2709999999999999</v>
      </c>
      <c r="Q36" s="156">
        <v>2970.386</v>
      </c>
      <c r="R36" s="156">
        <v>718.2</v>
      </c>
      <c r="S36" s="156">
        <v>0</v>
      </c>
      <c r="T36" s="156">
        <v>0</v>
      </c>
      <c r="U36" s="156">
        <v>0.5</v>
      </c>
      <c r="V36" s="156"/>
      <c r="W36" s="156">
        <v>185.40100000000001</v>
      </c>
      <c r="X36" s="156"/>
      <c r="Y36" s="156">
        <v>8.7900999999999989</v>
      </c>
      <c r="Z36" s="156">
        <v>4047.7370000000001</v>
      </c>
      <c r="AA36" s="156">
        <v>27</v>
      </c>
      <c r="AB36" s="156">
        <f t="shared" si="5"/>
        <v>9.2900999999999989</v>
      </c>
      <c r="AC36" s="156">
        <f t="shared" si="6"/>
        <v>4233.1379999999999</v>
      </c>
    </row>
    <row r="37" spans="2:29" x14ac:dyDescent="0.25">
      <c r="B37" s="140" t="s">
        <v>3738</v>
      </c>
      <c r="C37" s="143">
        <v>1039</v>
      </c>
      <c r="D37" s="141" t="s">
        <v>3761</v>
      </c>
      <c r="F37" s="149">
        <v>2</v>
      </c>
      <c r="H37" s="156">
        <v>3</v>
      </c>
      <c r="I37" s="156">
        <v>1.27</v>
      </c>
      <c r="J37" s="156">
        <f t="shared" si="0"/>
        <v>4.2699999999999996</v>
      </c>
      <c r="K37" s="156">
        <f t="shared" si="1"/>
        <v>3</v>
      </c>
      <c r="L37" s="156">
        <f t="shared" si="2"/>
        <v>0.9740000000000002</v>
      </c>
      <c r="M37" s="156">
        <f t="shared" si="3"/>
        <v>1535.8729999999998</v>
      </c>
      <c r="N37" s="156">
        <f t="shared" si="4"/>
        <v>304.83600000000001</v>
      </c>
      <c r="O37" s="156">
        <v>2</v>
      </c>
      <c r="P37" s="156">
        <v>0.9740000000000002</v>
      </c>
      <c r="Q37" s="156">
        <v>1165.0719999999999</v>
      </c>
      <c r="R37" s="156">
        <v>304.83600000000001</v>
      </c>
      <c r="S37" s="156">
        <v>0</v>
      </c>
      <c r="T37" s="156">
        <v>0</v>
      </c>
      <c r="U37" s="156">
        <v>1</v>
      </c>
      <c r="V37" s="156"/>
      <c r="W37" s="156">
        <v>370.80099999999999</v>
      </c>
      <c r="X37" s="156"/>
      <c r="Y37" s="156">
        <v>3.4608000000000003</v>
      </c>
      <c r="Z37" s="156">
        <v>1622.3579999999999</v>
      </c>
      <c r="AA37" s="156">
        <v>28</v>
      </c>
      <c r="AB37" s="156">
        <f t="shared" si="5"/>
        <v>4.4608000000000008</v>
      </c>
      <c r="AC37" s="156">
        <f t="shared" si="6"/>
        <v>1993.1589999999999</v>
      </c>
    </row>
    <row r="38" spans="2:29" x14ac:dyDescent="0.25">
      <c r="B38" s="140" t="s">
        <v>3738</v>
      </c>
      <c r="C38" s="143">
        <v>1040</v>
      </c>
      <c r="D38" s="141" t="s">
        <v>3762</v>
      </c>
      <c r="F38" s="149">
        <v>2</v>
      </c>
      <c r="H38" s="156">
        <v>6.3790000000000004</v>
      </c>
      <c r="I38" s="156">
        <v>3.444</v>
      </c>
      <c r="J38" s="156">
        <f t="shared" si="0"/>
        <v>9.8230000000000004</v>
      </c>
      <c r="K38" s="156">
        <f t="shared" si="1"/>
        <v>6.3790000000000004</v>
      </c>
      <c r="L38" s="156">
        <f t="shared" si="2"/>
        <v>2.157</v>
      </c>
      <c r="M38" s="156">
        <f t="shared" si="3"/>
        <v>3546.6310000000003</v>
      </c>
      <c r="N38" s="156">
        <f t="shared" si="4"/>
        <v>659.41099999999994</v>
      </c>
      <c r="O38" s="156">
        <v>5.74</v>
      </c>
      <c r="P38" s="156">
        <v>2.157</v>
      </c>
      <c r="Q38" s="156">
        <v>3309.7260000000001</v>
      </c>
      <c r="R38" s="156">
        <v>659.41099999999994</v>
      </c>
      <c r="S38" s="156">
        <v>0</v>
      </c>
      <c r="T38" s="156">
        <v>80</v>
      </c>
      <c r="U38" s="156">
        <v>0.63900000000000001</v>
      </c>
      <c r="V38" s="156"/>
      <c r="W38" s="156">
        <v>236.905</v>
      </c>
      <c r="X38" s="156"/>
      <c r="Y38" s="156">
        <v>8.9754000000000005</v>
      </c>
      <c r="Z38" s="156">
        <v>4298.8590000000004</v>
      </c>
      <c r="AA38" s="156">
        <v>29</v>
      </c>
      <c r="AB38" s="156">
        <f t="shared" si="5"/>
        <v>9.6143999999999998</v>
      </c>
      <c r="AC38" s="156">
        <f t="shared" si="6"/>
        <v>4535.7640000000001</v>
      </c>
    </row>
    <row r="39" spans="2:29" x14ac:dyDescent="0.25">
      <c r="B39" s="140" t="s">
        <v>3738</v>
      </c>
      <c r="C39" s="143">
        <v>1041</v>
      </c>
      <c r="D39" s="141" t="s">
        <v>3763</v>
      </c>
      <c r="F39" s="149">
        <v>2</v>
      </c>
      <c r="H39" s="156">
        <v>3</v>
      </c>
      <c r="I39" s="156">
        <v>1.9500000000000002</v>
      </c>
      <c r="J39" s="156">
        <f t="shared" si="0"/>
        <v>4.95</v>
      </c>
      <c r="K39" s="156">
        <f t="shared" si="1"/>
        <v>2.9169999999999998</v>
      </c>
      <c r="L39" s="156">
        <f t="shared" si="2"/>
        <v>1.4410000000000001</v>
      </c>
      <c r="M39" s="156">
        <f t="shared" si="3"/>
        <v>1673.7339999999999</v>
      </c>
      <c r="N39" s="156">
        <f t="shared" si="4"/>
        <v>457.33600000000001</v>
      </c>
      <c r="O39" s="156">
        <v>1.917</v>
      </c>
      <c r="P39" s="156">
        <v>1.4410000000000001</v>
      </c>
      <c r="Q39" s="156">
        <v>1302.933</v>
      </c>
      <c r="R39" s="156">
        <v>457.33600000000001</v>
      </c>
      <c r="S39" s="156">
        <v>0</v>
      </c>
      <c r="T39" s="156">
        <v>0</v>
      </c>
      <c r="U39" s="156">
        <v>1</v>
      </c>
      <c r="V39" s="156"/>
      <c r="W39" s="156">
        <v>370.80099999999999</v>
      </c>
      <c r="X39" s="156"/>
      <c r="Y39" s="156">
        <v>4.0784000000000002</v>
      </c>
      <c r="Z39" s="156">
        <v>1989.001</v>
      </c>
      <c r="AA39" s="156">
        <v>30</v>
      </c>
      <c r="AB39" s="156">
        <f t="shared" si="5"/>
        <v>5.0784000000000002</v>
      </c>
      <c r="AC39" s="156">
        <f t="shared" si="6"/>
        <v>2359.8020000000001</v>
      </c>
    </row>
    <row r="40" spans="2:29" x14ac:dyDescent="0.25">
      <c r="B40" s="140" t="s">
        <v>3732</v>
      </c>
      <c r="C40" s="143">
        <v>1042</v>
      </c>
      <c r="D40" s="141" t="s">
        <v>3764</v>
      </c>
      <c r="F40" s="149">
        <v>2</v>
      </c>
      <c r="H40" s="156">
        <v>2.96</v>
      </c>
      <c r="I40" s="156">
        <v>1.5999999999999999</v>
      </c>
      <c r="J40" s="156">
        <f t="shared" si="0"/>
        <v>4.5599999999999996</v>
      </c>
      <c r="K40" s="156">
        <f t="shared" si="1"/>
        <v>2.96</v>
      </c>
      <c r="L40" s="156">
        <f t="shared" si="2"/>
        <v>0.9740000000000002</v>
      </c>
      <c r="M40" s="156">
        <f t="shared" si="3"/>
        <v>1498.8130000000001</v>
      </c>
      <c r="N40" s="156">
        <f t="shared" si="4"/>
        <v>304.83600000000001</v>
      </c>
      <c r="O40" s="156">
        <v>2.21</v>
      </c>
      <c r="P40" s="156">
        <v>0.9740000000000002</v>
      </c>
      <c r="Q40" s="156">
        <v>1294.8720000000001</v>
      </c>
      <c r="R40" s="156">
        <v>304.83600000000001</v>
      </c>
      <c r="S40" s="156">
        <v>0</v>
      </c>
      <c r="T40" s="156">
        <v>0</v>
      </c>
      <c r="U40" s="156">
        <v>0.75</v>
      </c>
      <c r="V40" s="156"/>
      <c r="W40" s="156">
        <v>203.941</v>
      </c>
      <c r="X40" s="156"/>
      <c r="Y40" s="156">
        <v>3.6708000000000003</v>
      </c>
      <c r="Z40" s="156">
        <v>1752.1579999999999</v>
      </c>
      <c r="AA40" s="156">
        <v>31</v>
      </c>
      <c r="AB40" s="156">
        <f t="shared" si="5"/>
        <v>4.4207999999999998</v>
      </c>
      <c r="AC40" s="156">
        <f t="shared" si="6"/>
        <v>1956.0989999999999</v>
      </c>
    </row>
    <row r="41" spans="2:29" x14ac:dyDescent="0.25">
      <c r="B41" s="140" t="s">
        <v>3738</v>
      </c>
      <c r="C41" s="143">
        <v>1044</v>
      </c>
      <c r="D41" s="141" t="s">
        <v>3765</v>
      </c>
      <c r="F41" s="149">
        <v>2</v>
      </c>
      <c r="H41" s="156">
        <v>2.29</v>
      </c>
      <c r="I41" s="156">
        <v>1.6</v>
      </c>
      <c r="J41" s="156">
        <f t="shared" si="0"/>
        <v>3.89</v>
      </c>
      <c r="K41" s="156">
        <f t="shared" si="1"/>
        <v>2.29</v>
      </c>
      <c r="L41" s="156">
        <f t="shared" si="2"/>
        <v>0.95199999999999996</v>
      </c>
      <c r="M41" s="156">
        <f t="shared" si="3"/>
        <v>1284.1120000000001</v>
      </c>
      <c r="N41" s="156">
        <f t="shared" si="4"/>
        <v>297.58999999999997</v>
      </c>
      <c r="O41" s="156">
        <v>2.29</v>
      </c>
      <c r="P41" s="156">
        <v>0.95199999999999996</v>
      </c>
      <c r="Q41" s="156">
        <v>1284.1120000000001</v>
      </c>
      <c r="R41" s="156">
        <v>297.58999999999997</v>
      </c>
      <c r="S41" s="156">
        <v>0</v>
      </c>
      <c r="T41" s="156">
        <v>0</v>
      </c>
      <c r="U41" s="156">
        <v>0</v>
      </c>
      <c r="V41" s="156"/>
      <c r="W41" s="156">
        <v>0</v>
      </c>
      <c r="X41" s="156"/>
      <c r="Y41" s="156">
        <v>3.7179000000000002</v>
      </c>
      <c r="Z41" s="156">
        <v>1730.528</v>
      </c>
      <c r="AA41" s="156">
        <v>32</v>
      </c>
      <c r="AB41" s="156">
        <f t="shared" si="5"/>
        <v>3.7179000000000002</v>
      </c>
      <c r="AC41" s="156">
        <f t="shared" si="6"/>
        <v>1730.528</v>
      </c>
    </row>
    <row r="42" spans="2:29" x14ac:dyDescent="0.25">
      <c r="B42" s="140" t="s">
        <v>3732</v>
      </c>
      <c r="C42" s="143">
        <v>1046</v>
      </c>
      <c r="D42" s="141" t="s">
        <v>3766</v>
      </c>
      <c r="F42" s="149">
        <v>2</v>
      </c>
      <c r="H42" s="156">
        <v>2</v>
      </c>
      <c r="I42" s="156">
        <v>1.1000000000000001</v>
      </c>
      <c r="J42" s="156">
        <f t="shared" si="0"/>
        <v>3.1</v>
      </c>
      <c r="K42" s="156">
        <f t="shared" si="1"/>
        <v>2</v>
      </c>
      <c r="L42" s="156">
        <f t="shared" si="2"/>
        <v>0.75</v>
      </c>
      <c r="M42" s="156">
        <f t="shared" si="3"/>
        <v>1204.796</v>
      </c>
      <c r="N42" s="156">
        <f t="shared" si="4"/>
        <v>231.81800000000001</v>
      </c>
      <c r="O42" s="156">
        <v>2</v>
      </c>
      <c r="P42" s="156">
        <v>0.75</v>
      </c>
      <c r="Q42" s="156">
        <v>1204.796</v>
      </c>
      <c r="R42" s="156">
        <v>231.81800000000001</v>
      </c>
      <c r="S42" s="156">
        <v>0</v>
      </c>
      <c r="T42" s="156">
        <v>0</v>
      </c>
      <c r="U42" s="156">
        <v>0</v>
      </c>
      <c r="V42" s="156"/>
      <c r="W42" s="156">
        <v>0</v>
      </c>
      <c r="X42" s="156"/>
      <c r="Y42" s="156">
        <v>3.1253000000000002</v>
      </c>
      <c r="Z42" s="156">
        <v>1552.5709999999999</v>
      </c>
      <c r="AA42" s="156">
        <v>33</v>
      </c>
      <c r="AB42" s="156">
        <f t="shared" si="5"/>
        <v>3.1253000000000002</v>
      </c>
      <c r="AC42" s="156">
        <f t="shared" si="6"/>
        <v>1552.5709999999999</v>
      </c>
    </row>
    <row r="43" spans="2:29" x14ac:dyDescent="0.25">
      <c r="B43" s="140" t="s">
        <v>3738</v>
      </c>
      <c r="C43" s="143">
        <v>1047</v>
      </c>
      <c r="D43" s="141" t="s">
        <v>3767</v>
      </c>
      <c r="F43" s="149">
        <v>2</v>
      </c>
      <c r="H43" s="156">
        <v>8</v>
      </c>
      <c r="I43" s="156">
        <v>3.8</v>
      </c>
      <c r="J43" s="156">
        <f t="shared" si="0"/>
        <v>11.8</v>
      </c>
      <c r="K43" s="156">
        <f t="shared" si="1"/>
        <v>8</v>
      </c>
      <c r="L43" s="156">
        <f t="shared" si="2"/>
        <v>2.4890000000000008</v>
      </c>
      <c r="M43" s="156">
        <f t="shared" si="3"/>
        <v>4179.5609999999997</v>
      </c>
      <c r="N43" s="156">
        <f t="shared" si="4"/>
        <v>773.30799999999999</v>
      </c>
      <c r="O43" s="156">
        <v>6</v>
      </c>
      <c r="P43" s="156">
        <v>2.4890000000000008</v>
      </c>
      <c r="Q43" s="156">
        <v>3437.9589999999998</v>
      </c>
      <c r="R43" s="156">
        <v>773.30799999999999</v>
      </c>
      <c r="S43" s="156">
        <v>0</v>
      </c>
      <c r="T43" s="156">
        <v>0</v>
      </c>
      <c r="U43" s="156">
        <v>2</v>
      </c>
      <c r="V43" s="156"/>
      <c r="W43" s="156">
        <v>741.60199999999998</v>
      </c>
      <c r="X43" s="156"/>
      <c r="Y43" s="156">
        <v>9.7332999999999998</v>
      </c>
      <c r="Z43" s="156">
        <v>4597.95</v>
      </c>
      <c r="AA43" s="156">
        <v>34</v>
      </c>
      <c r="AB43" s="156">
        <f t="shared" si="5"/>
        <v>11.7333</v>
      </c>
      <c r="AC43" s="156">
        <f t="shared" si="6"/>
        <v>5339.5519999999997</v>
      </c>
    </row>
    <row r="44" spans="2:29" x14ac:dyDescent="0.25">
      <c r="B44" s="140" t="s">
        <v>3738</v>
      </c>
      <c r="C44" s="143">
        <v>1048</v>
      </c>
      <c r="D44" s="141" t="s">
        <v>3768</v>
      </c>
      <c r="F44" s="149">
        <v>2</v>
      </c>
      <c r="H44" s="156">
        <v>8.9870000000000001</v>
      </c>
      <c r="I44" s="156">
        <v>3.79</v>
      </c>
      <c r="J44" s="156">
        <f t="shared" si="0"/>
        <v>12.777000000000001</v>
      </c>
      <c r="K44" s="156">
        <f t="shared" si="1"/>
        <v>7.9880000000000004</v>
      </c>
      <c r="L44" s="156">
        <f t="shared" si="2"/>
        <v>2.5019999999999998</v>
      </c>
      <c r="M44" s="156">
        <f t="shared" si="3"/>
        <v>4169.1399999999994</v>
      </c>
      <c r="N44" s="156">
        <f t="shared" si="4"/>
        <v>777.78</v>
      </c>
      <c r="O44" s="156">
        <v>6.2380000000000004</v>
      </c>
      <c r="P44" s="156">
        <v>2.5019999999999998</v>
      </c>
      <c r="Q44" s="156">
        <v>3520.2379999999998</v>
      </c>
      <c r="R44" s="156">
        <v>777.78</v>
      </c>
      <c r="S44" s="156">
        <v>0</v>
      </c>
      <c r="T44" s="156">
        <v>0</v>
      </c>
      <c r="U44" s="156">
        <v>1.75</v>
      </c>
      <c r="V44" s="156"/>
      <c r="W44" s="156">
        <v>648.90200000000004</v>
      </c>
      <c r="X44" s="156"/>
      <c r="Y44" s="156">
        <v>9.991299999999999</v>
      </c>
      <c r="Z44" s="156">
        <v>4686.92</v>
      </c>
      <c r="AA44" s="156">
        <v>35</v>
      </c>
      <c r="AB44" s="156">
        <f t="shared" si="5"/>
        <v>11.741299999999999</v>
      </c>
      <c r="AC44" s="156">
        <f t="shared" si="6"/>
        <v>5335.8220000000001</v>
      </c>
    </row>
    <row r="45" spans="2:29" x14ac:dyDescent="0.25">
      <c r="B45" s="140" t="s">
        <v>3732</v>
      </c>
      <c r="C45" s="143">
        <v>1049</v>
      </c>
      <c r="D45" s="141" t="s">
        <v>3769</v>
      </c>
      <c r="F45" s="149">
        <v>2</v>
      </c>
      <c r="H45" s="156">
        <v>3.79</v>
      </c>
      <c r="I45" s="156">
        <v>1.1200000000000001</v>
      </c>
      <c r="J45" s="156">
        <f t="shared" si="0"/>
        <v>4.91</v>
      </c>
      <c r="K45" s="156">
        <f t="shared" si="1"/>
        <v>3.79</v>
      </c>
      <c r="L45" s="156">
        <f t="shared" si="2"/>
        <v>0.56000000000000005</v>
      </c>
      <c r="M45" s="156">
        <f t="shared" si="3"/>
        <v>1845.8889999999999</v>
      </c>
      <c r="N45" s="156">
        <f t="shared" si="4"/>
        <v>171.785</v>
      </c>
      <c r="O45" s="156">
        <v>2.29</v>
      </c>
      <c r="P45" s="156">
        <v>0.56000000000000005</v>
      </c>
      <c r="Q45" s="156">
        <v>1339.127</v>
      </c>
      <c r="R45" s="156">
        <v>171.785</v>
      </c>
      <c r="S45" s="156">
        <v>0</v>
      </c>
      <c r="T45" s="156">
        <v>0</v>
      </c>
      <c r="U45" s="156">
        <v>1.5</v>
      </c>
      <c r="V45" s="156"/>
      <c r="W45" s="156">
        <v>506.762</v>
      </c>
      <c r="X45" s="156"/>
      <c r="Y45" s="156">
        <v>3.1301999999999999</v>
      </c>
      <c r="Z45" s="156">
        <v>1596.825</v>
      </c>
      <c r="AA45" s="156">
        <v>36</v>
      </c>
      <c r="AB45" s="156">
        <f t="shared" si="5"/>
        <v>4.6302000000000003</v>
      </c>
      <c r="AC45" s="156">
        <f t="shared" si="6"/>
        <v>2103.587</v>
      </c>
    </row>
    <row r="46" spans="2:29" x14ac:dyDescent="0.25">
      <c r="B46" s="140" t="s">
        <v>3732</v>
      </c>
      <c r="C46" s="143">
        <v>1050</v>
      </c>
      <c r="D46" s="141" t="s">
        <v>3770</v>
      </c>
      <c r="F46" s="149">
        <v>2</v>
      </c>
      <c r="H46" s="156">
        <v>2</v>
      </c>
      <c r="I46" s="156">
        <v>1.76</v>
      </c>
      <c r="J46" s="156">
        <f t="shared" si="0"/>
        <v>3.76</v>
      </c>
      <c r="K46" s="156">
        <f t="shared" si="1"/>
        <v>2</v>
      </c>
      <c r="L46" s="156">
        <f t="shared" si="2"/>
        <v>0.996</v>
      </c>
      <c r="M46" s="156">
        <f t="shared" si="3"/>
        <v>1145.316</v>
      </c>
      <c r="N46" s="156">
        <f t="shared" si="4"/>
        <v>311.98500000000001</v>
      </c>
      <c r="O46" s="156">
        <v>2</v>
      </c>
      <c r="P46" s="156">
        <v>0.996</v>
      </c>
      <c r="Q46" s="156">
        <v>1145.316</v>
      </c>
      <c r="R46" s="156">
        <v>311.98500000000001</v>
      </c>
      <c r="S46" s="156">
        <v>0</v>
      </c>
      <c r="T46" s="156">
        <v>0</v>
      </c>
      <c r="U46" s="156">
        <v>0</v>
      </c>
      <c r="V46" s="156"/>
      <c r="W46" s="156">
        <v>0</v>
      </c>
      <c r="X46" s="156"/>
      <c r="Y46" s="156">
        <v>3.4937000000000005</v>
      </c>
      <c r="Z46" s="156">
        <v>1613.3409999999999</v>
      </c>
      <c r="AA46" s="156">
        <v>37</v>
      </c>
      <c r="AB46" s="156">
        <f t="shared" si="5"/>
        <v>3.4937000000000005</v>
      </c>
      <c r="AC46" s="156">
        <f t="shared" si="6"/>
        <v>1613.3409999999999</v>
      </c>
    </row>
    <row r="47" spans="2:29" x14ac:dyDescent="0.25">
      <c r="B47" s="140" t="s">
        <v>3732</v>
      </c>
      <c r="C47" s="143">
        <v>1051</v>
      </c>
      <c r="D47" s="141" t="s">
        <v>3771</v>
      </c>
      <c r="F47" s="149">
        <v>2</v>
      </c>
      <c r="H47" s="156">
        <v>3</v>
      </c>
      <c r="I47" s="156">
        <v>1</v>
      </c>
      <c r="J47" s="156">
        <f t="shared" si="0"/>
        <v>4</v>
      </c>
      <c r="K47" s="156">
        <f t="shared" si="1"/>
        <v>3</v>
      </c>
      <c r="L47" s="156">
        <f t="shared" si="2"/>
        <v>0.66699999999999982</v>
      </c>
      <c r="M47" s="156">
        <f t="shared" si="3"/>
        <v>1527.1109999999999</v>
      </c>
      <c r="N47" s="156">
        <f t="shared" si="4"/>
        <v>204.56200000000001</v>
      </c>
      <c r="O47" s="156">
        <v>2</v>
      </c>
      <c r="P47" s="156">
        <v>0.66699999999999982</v>
      </c>
      <c r="Q47" s="156">
        <v>1156.31</v>
      </c>
      <c r="R47" s="156">
        <v>204.56200000000001</v>
      </c>
      <c r="S47" s="156">
        <v>0</v>
      </c>
      <c r="T47" s="156">
        <v>0</v>
      </c>
      <c r="U47" s="156">
        <v>1</v>
      </c>
      <c r="V47" s="156"/>
      <c r="W47" s="156">
        <v>370.80099999999999</v>
      </c>
      <c r="X47" s="156"/>
      <c r="Y47" s="156">
        <v>3.0000000000000004</v>
      </c>
      <c r="Z47" s="156">
        <v>1463.1849999999999</v>
      </c>
      <c r="AA47" s="156">
        <v>38</v>
      </c>
      <c r="AB47" s="156">
        <f t="shared" si="5"/>
        <v>4</v>
      </c>
      <c r="AC47" s="156">
        <f t="shared" si="6"/>
        <v>1833.9859999999999</v>
      </c>
    </row>
    <row r="48" spans="2:29" x14ac:dyDescent="0.25">
      <c r="B48" s="140" t="s">
        <v>3738</v>
      </c>
      <c r="C48" s="143">
        <v>1052</v>
      </c>
      <c r="D48" s="141" t="s">
        <v>3772</v>
      </c>
      <c r="F48" s="149">
        <v>2</v>
      </c>
      <c r="H48" s="156">
        <v>3</v>
      </c>
      <c r="I48" s="156">
        <v>1.3</v>
      </c>
      <c r="J48" s="156">
        <f t="shared" si="0"/>
        <v>4.3</v>
      </c>
      <c r="K48" s="156">
        <f t="shared" si="1"/>
        <v>3</v>
      </c>
      <c r="L48" s="156">
        <f t="shared" si="2"/>
        <v>0.60099999999999998</v>
      </c>
      <c r="M48" s="156">
        <f t="shared" si="3"/>
        <v>1527.3529999999998</v>
      </c>
      <c r="N48" s="156">
        <f t="shared" si="4"/>
        <v>183.08500000000001</v>
      </c>
      <c r="O48" s="156">
        <v>2</v>
      </c>
      <c r="P48" s="156">
        <v>0.60099999999999998</v>
      </c>
      <c r="Q48" s="156">
        <v>1156.5519999999999</v>
      </c>
      <c r="R48" s="156">
        <v>183.08500000000001</v>
      </c>
      <c r="S48" s="156">
        <v>0</v>
      </c>
      <c r="T48" s="156">
        <v>0</v>
      </c>
      <c r="U48" s="156">
        <v>1</v>
      </c>
      <c r="V48" s="156"/>
      <c r="W48" s="156">
        <v>370.80099999999999</v>
      </c>
      <c r="X48" s="156"/>
      <c r="Y48" s="156">
        <v>2.9013000000000004</v>
      </c>
      <c r="Z48" s="156">
        <v>1431.21</v>
      </c>
      <c r="AA48" s="156">
        <v>39</v>
      </c>
      <c r="AB48" s="156">
        <f t="shared" si="5"/>
        <v>3.9013000000000004</v>
      </c>
      <c r="AC48" s="156">
        <f t="shared" si="6"/>
        <v>1802.011</v>
      </c>
    </row>
    <row r="49" spans="2:29" x14ac:dyDescent="0.25">
      <c r="B49" s="140" t="s">
        <v>3732</v>
      </c>
      <c r="C49" s="143">
        <v>1053</v>
      </c>
      <c r="D49" s="141" t="s">
        <v>3773</v>
      </c>
      <c r="F49" s="149">
        <v>2</v>
      </c>
      <c r="H49" s="156">
        <v>2.97</v>
      </c>
      <c r="I49" s="156">
        <v>1</v>
      </c>
      <c r="J49" s="156">
        <f t="shared" si="0"/>
        <v>3.97</v>
      </c>
      <c r="K49" s="156">
        <f t="shared" si="1"/>
        <v>2.97</v>
      </c>
      <c r="L49" s="156">
        <f t="shared" si="2"/>
        <v>0.69799999999999995</v>
      </c>
      <c r="M49" s="156">
        <f t="shared" si="3"/>
        <v>1595.8050000000001</v>
      </c>
      <c r="N49" s="156">
        <f t="shared" si="4"/>
        <v>214.779</v>
      </c>
      <c r="O49" s="156">
        <v>2.37</v>
      </c>
      <c r="P49" s="156">
        <v>0.69799999999999995</v>
      </c>
      <c r="Q49" s="156">
        <v>1360.89</v>
      </c>
      <c r="R49" s="156">
        <v>214.779</v>
      </c>
      <c r="S49" s="156">
        <v>0</v>
      </c>
      <c r="T49" s="156">
        <v>0</v>
      </c>
      <c r="U49" s="156">
        <v>0.6</v>
      </c>
      <c r="V49" s="156"/>
      <c r="W49" s="156">
        <v>234.91499999999999</v>
      </c>
      <c r="X49" s="156"/>
      <c r="Y49" s="156">
        <v>3.4170000000000003</v>
      </c>
      <c r="Z49" s="156">
        <v>1683.107</v>
      </c>
      <c r="AA49" s="156">
        <v>40</v>
      </c>
      <c r="AB49" s="156">
        <f t="shared" si="5"/>
        <v>4.0170000000000003</v>
      </c>
      <c r="AC49" s="156">
        <f t="shared" si="6"/>
        <v>1918.0219999999999</v>
      </c>
    </row>
    <row r="50" spans="2:29" x14ac:dyDescent="0.25">
      <c r="B50" s="140" t="s">
        <v>3732</v>
      </c>
      <c r="C50" s="143">
        <v>1054</v>
      </c>
      <c r="D50" s="141" t="s">
        <v>3774</v>
      </c>
      <c r="F50" s="149">
        <v>2</v>
      </c>
      <c r="H50" s="156">
        <v>4.8650000000000002</v>
      </c>
      <c r="I50" s="156">
        <v>1.6500000000000001</v>
      </c>
      <c r="J50" s="156">
        <f t="shared" si="0"/>
        <v>6.5150000000000006</v>
      </c>
      <c r="K50" s="156">
        <f t="shared" si="1"/>
        <v>4.9649999999999999</v>
      </c>
      <c r="L50" s="156">
        <f t="shared" si="2"/>
        <v>1.0970000000000004</v>
      </c>
      <c r="M50" s="156">
        <f t="shared" si="3"/>
        <v>2589.335</v>
      </c>
      <c r="N50" s="156">
        <f t="shared" si="4"/>
        <v>336.06900000000002</v>
      </c>
      <c r="O50" s="156">
        <v>4.226</v>
      </c>
      <c r="P50" s="156">
        <v>1.0970000000000004</v>
      </c>
      <c r="Q50" s="156">
        <v>2302.9160000000002</v>
      </c>
      <c r="R50" s="156">
        <v>336.06900000000002</v>
      </c>
      <c r="S50" s="156">
        <v>0</v>
      </c>
      <c r="T50" s="156">
        <v>0</v>
      </c>
      <c r="U50" s="156">
        <v>0.73899999999999999</v>
      </c>
      <c r="V50" s="156"/>
      <c r="W50" s="156">
        <v>286.41899999999998</v>
      </c>
      <c r="X50" s="156"/>
      <c r="Y50" s="156">
        <v>5.8710999999999993</v>
      </c>
      <c r="Z50" s="156">
        <v>2807.0549999999998</v>
      </c>
      <c r="AA50" s="156">
        <v>41</v>
      </c>
      <c r="AB50" s="156">
        <f t="shared" si="5"/>
        <v>6.6100999999999992</v>
      </c>
      <c r="AC50" s="156">
        <f t="shared" si="6"/>
        <v>3093.4739999999997</v>
      </c>
    </row>
    <row r="51" spans="2:29" x14ac:dyDescent="0.25">
      <c r="B51" s="140" t="s">
        <v>3732</v>
      </c>
      <c r="C51" s="143">
        <v>1055</v>
      </c>
      <c r="D51" s="141" t="s">
        <v>3775</v>
      </c>
      <c r="F51" s="149">
        <v>2</v>
      </c>
      <c r="H51" s="156">
        <v>4.726</v>
      </c>
      <c r="I51" s="156">
        <v>2.9740000000000002</v>
      </c>
      <c r="J51" s="156">
        <f t="shared" si="0"/>
        <v>7.7</v>
      </c>
      <c r="K51" s="156">
        <f t="shared" si="1"/>
        <v>4.7759999999999998</v>
      </c>
      <c r="L51" s="156">
        <f t="shared" si="2"/>
        <v>1.7800000000000002</v>
      </c>
      <c r="M51" s="156">
        <f t="shared" si="3"/>
        <v>2575.3429999999998</v>
      </c>
      <c r="N51" s="156">
        <f t="shared" si="4"/>
        <v>555.03599999999994</v>
      </c>
      <c r="O51" s="156">
        <v>4.226</v>
      </c>
      <c r="P51" s="156">
        <v>1.7800000000000002</v>
      </c>
      <c r="Q51" s="156">
        <v>2365.1849999999999</v>
      </c>
      <c r="R51" s="156">
        <v>555.03599999999994</v>
      </c>
      <c r="S51" s="156">
        <v>0</v>
      </c>
      <c r="T51" s="156">
        <v>0</v>
      </c>
      <c r="U51" s="156">
        <v>0.55000000000000004</v>
      </c>
      <c r="V51" s="156"/>
      <c r="W51" s="156">
        <v>210.15799999999999</v>
      </c>
      <c r="X51" s="156"/>
      <c r="Y51" s="156">
        <v>6.8963999999999999</v>
      </c>
      <c r="Z51" s="156">
        <v>3197.7750000000001</v>
      </c>
      <c r="AA51" s="156">
        <v>42</v>
      </c>
      <c r="AB51" s="156">
        <f t="shared" si="5"/>
        <v>7.4463999999999997</v>
      </c>
      <c r="AC51" s="156">
        <f t="shared" si="6"/>
        <v>3407.933</v>
      </c>
    </row>
    <row r="52" spans="2:29" x14ac:dyDescent="0.25">
      <c r="B52" s="140" t="s">
        <v>3732</v>
      </c>
      <c r="C52" s="143">
        <v>1200</v>
      </c>
      <c r="D52" s="141" t="s">
        <v>3776</v>
      </c>
      <c r="F52" s="149">
        <v>2</v>
      </c>
      <c r="H52" s="156">
        <v>60.242000000000004</v>
      </c>
      <c r="I52" s="156">
        <v>21.038</v>
      </c>
      <c r="J52" s="156">
        <f t="shared" si="0"/>
        <v>81.28</v>
      </c>
      <c r="K52" s="156">
        <f t="shared" si="1"/>
        <v>63.694999999999993</v>
      </c>
      <c r="L52" s="156">
        <f t="shared" si="2"/>
        <v>14.979000000000006</v>
      </c>
      <c r="M52" s="156">
        <f t="shared" si="3"/>
        <v>37130.781999999999</v>
      </c>
      <c r="N52" s="156">
        <f t="shared" si="4"/>
        <v>4750.8999999999996</v>
      </c>
      <c r="O52" s="156">
        <v>50.610999999999997</v>
      </c>
      <c r="P52" s="156">
        <v>14.979000000000006</v>
      </c>
      <c r="Q52" s="156">
        <v>31814.22</v>
      </c>
      <c r="R52" s="156">
        <v>4750.8999999999996</v>
      </c>
      <c r="S52" s="156">
        <v>32</v>
      </c>
      <c r="T52" s="156">
        <v>0</v>
      </c>
      <c r="U52" s="156">
        <v>13.083999999999998</v>
      </c>
      <c r="V52" s="156"/>
      <c r="W52" s="156">
        <v>5316.5619999999999</v>
      </c>
      <c r="X52" s="156"/>
      <c r="Y52" s="156">
        <v>73.079700000000003</v>
      </c>
      <c r="Z52" s="156">
        <v>38940.629999999997</v>
      </c>
      <c r="AA52" s="156">
        <v>43</v>
      </c>
      <c r="AB52" s="156">
        <f t="shared" si="5"/>
        <v>86.163700000000006</v>
      </c>
      <c r="AC52" s="156">
        <f t="shared" si="6"/>
        <v>44257.191999999995</v>
      </c>
    </row>
    <row r="53" spans="2:29" x14ac:dyDescent="0.25">
      <c r="B53" s="140" t="s">
        <v>3738</v>
      </c>
      <c r="C53" s="143">
        <v>1201</v>
      </c>
      <c r="D53" s="141" t="s">
        <v>3777</v>
      </c>
      <c r="F53" s="149">
        <v>2</v>
      </c>
      <c r="H53" s="156">
        <v>20.355</v>
      </c>
      <c r="I53" s="156">
        <v>7.5</v>
      </c>
      <c r="J53" s="156">
        <f t="shared" si="0"/>
        <v>27.855</v>
      </c>
      <c r="K53" s="156">
        <f t="shared" si="1"/>
        <v>21.146000000000001</v>
      </c>
      <c r="L53" s="156">
        <f t="shared" si="2"/>
        <v>4.3240000000000016</v>
      </c>
      <c r="M53" s="156">
        <f t="shared" si="3"/>
        <v>11754.134</v>
      </c>
      <c r="N53" s="156">
        <f t="shared" si="4"/>
        <v>1475.4739999999999</v>
      </c>
      <c r="O53" s="156">
        <v>16.056999999999999</v>
      </c>
      <c r="P53" s="156">
        <v>4.3240000000000016</v>
      </c>
      <c r="Q53" s="156">
        <v>9624.7260000000006</v>
      </c>
      <c r="R53" s="156">
        <v>1475.4739999999999</v>
      </c>
      <c r="S53" s="156">
        <v>0</v>
      </c>
      <c r="T53" s="156">
        <v>13.333</v>
      </c>
      <c r="U53" s="156">
        <v>5.0890000000000004</v>
      </c>
      <c r="V53" s="156"/>
      <c r="W53" s="156">
        <v>2129.4079999999999</v>
      </c>
      <c r="X53" s="156"/>
      <c r="Y53" s="156">
        <v>22.542499999999997</v>
      </c>
      <c r="Z53" s="156">
        <v>11837.978999999999</v>
      </c>
      <c r="AA53" s="156">
        <v>44</v>
      </c>
      <c r="AB53" s="156">
        <f t="shared" si="5"/>
        <v>27.631499999999996</v>
      </c>
      <c r="AC53" s="156">
        <f t="shared" si="6"/>
        <v>13967.386999999999</v>
      </c>
    </row>
    <row r="54" spans="2:29" x14ac:dyDescent="0.25">
      <c r="B54" s="140" t="s">
        <v>3732</v>
      </c>
      <c r="C54" s="143">
        <v>1202</v>
      </c>
      <c r="D54" s="141" t="s">
        <v>3778</v>
      </c>
      <c r="F54" s="149">
        <v>2</v>
      </c>
      <c r="H54" s="156">
        <v>50.249000000000002</v>
      </c>
      <c r="I54" s="156">
        <v>16.074999999999999</v>
      </c>
      <c r="J54" s="156">
        <f t="shared" si="0"/>
        <v>66.323999999999998</v>
      </c>
      <c r="K54" s="156">
        <f t="shared" si="1"/>
        <v>49.555999999999997</v>
      </c>
      <c r="L54" s="156">
        <f t="shared" si="2"/>
        <v>12.066000000000003</v>
      </c>
      <c r="M54" s="156">
        <f t="shared" si="3"/>
        <v>30746.028999999999</v>
      </c>
      <c r="N54" s="156">
        <f t="shared" si="4"/>
        <v>3924.2449999999999</v>
      </c>
      <c r="O54" s="156">
        <v>44.338999999999999</v>
      </c>
      <c r="P54" s="156">
        <v>12.066000000000003</v>
      </c>
      <c r="Q54" s="156">
        <v>28774.37</v>
      </c>
      <c r="R54" s="156">
        <v>3924.2449999999999</v>
      </c>
      <c r="S54" s="156">
        <v>0</v>
      </c>
      <c r="T54" s="156">
        <v>0</v>
      </c>
      <c r="U54" s="156">
        <v>5.2170000000000014</v>
      </c>
      <c r="V54" s="156"/>
      <c r="W54" s="156">
        <v>1971.6590000000001</v>
      </c>
      <c r="X54" s="156"/>
      <c r="Y54" s="156">
        <v>62.438400000000009</v>
      </c>
      <c r="Z54" s="156">
        <v>34660.773999999998</v>
      </c>
      <c r="AA54" s="156">
        <v>45</v>
      </c>
      <c r="AB54" s="156">
        <f t="shared" si="5"/>
        <v>67.655400000000014</v>
      </c>
      <c r="AC54" s="156">
        <f t="shared" si="6"/>
        <v>36632.432999999997</v>
      </c>
    </row>
    <row r="55" spans="2:29" x14ac:dyDescent="0.25">
      <c r="B55" s="140" t="s">
        <v>3732</v>
      </c>
      <c r="C55" s="143">
        <v>1203</v>
      </c>
      <c r="D55" s="141" t="s">
        <v>3779</v>
      </c>
      <c r="F55" s="149">
        <v>2</v>
      </c>
      <c r="H55" s="156">
        <v>41.299000000000007</v>
      </c>
      <c r="I55" s="156">
        <v>14.004999999999999</v>
      </c>
      <c r="J55" s="156">
        <f t="shared" si="0"/>
        <v>55.304000000000002</v>
      </c>
      <c r="K55" s="156">
        <f t="shared" si="1"/>
        <v>41.425999999999995</v>
      </c>
      <c r="L55" s="156">
        <f t="shared" si="2"/>
        <v>8.8130000000000024</v>
      </c>
      <c r="M55" s="156">
        <f t="shared" si="3"/>
        <v>26257.455999999998</v>
      </c>
      <c r="N55" s="156">
        <f t="shared" si="4"/>
        <v>2915.848</v>
      </c>
      <c r="O55" s="156">
        <v>37.058999999999997</v>
      </c>
      <c r="P55" s="156">
        <v>8.8130000000000024</v>
      </c>
      <c r="Q55" s="156">
        <v>24613.409</v>
      </c>
      <c r="R55" s="156">
        <v>2915.848</v>
      </c>
      <c r="S55" s="156">
        <v>0</v>
      </c>
      <c r="T55" s="156">
        <v>0</v>
      </c>
      <c r="U55" s="156">
        <v>4.367</v>
      </c>
      <c r="V55" s="156"/>
      <c r="W55" s="156">
        <v>1644.047</v>
      </c>
      <c r="X55" s="156"/>
      <c r="Y55" s="156">
        <v>50.278700000000001</v>
      </c>
      <c r="Z55" s="156">
        <v>28987.217000000001</v>
      </c>
      <c r="AA55" s="156">
        <v>46</v>
      </c>
      <c r="AB55" s="156">
        <f t="shared" si="5"/>
        <v>54.645699999999998</v>
      </c>
      <c r="AC55" s="156">
        <f t="shared" si="6"/>
        <v>30631.263999999999</v>
      </c>
    </row>
    <row r="56" spans="2:29" x14ac:dyDescent="0.25">
      <c r="B56" s="140" t="s">
        <v>3732</v>
      </c>
      <c r="C56" s="143">
        <v>1204</v>
      </c>
      <c r="D56" s="141" t="s">
        <v>3780</v>
      </c>
      <c r="F56" s="149">
        <v>2</v>
      </c>
      <c r="H56" s="156">
        <v>47.899000000000001</v>
      </c>
      <c r="I56" s="156">
        <v>15.063000000000001</v>
      </c>
      <c r="J56" s="156">
        <f t="shared" si="0"/>
        <v>62.962000000000003</v>
      </c>
      <c r="K56" s="156">
        <f t="shared" si="1"/>
        <v>46.815999999999995</v>
      </c>
      <c r="L56" s="156">
        <f t="shared" si="2"/>
        <v>9.6510000000000034</v>
      </c>
      <c r="M56" s="156">
        <f t="shared" si="3"/>
        <v>31801.692999999999</v>
      </c>
      <c r="N56" s="156">
        <f t="shared" si="4"/>
        <v>3182.578</v>
      </c>
      <c r="O56" s="156">
        <v>40.659999999999997</v>
      </c>
      <c r="P56" s="156">
        <v>9.6510000000000034</v>
      </c>
      <c r="Q56" s="156">
        <v>29444.584999999999</v>
      </c>
      <c r="R56" s="156">
        <v>3182.578</v>
      </c>
      <c r="S56" s="156">
        <v>0</v>
      </c>
      <c r="T56" s="156">
        <v>0</v>
      </c>
      <c r="U56" s="156">
        <v>6.1559999999999997</v>
      </c>
      <c r="V56" s="156"/>
      <c r="W56" s="156">
        <v>2357.1080000000002</v>
      </c>
      <c r="X56" s="156"/>
      <c r="Y56" s="156">
        <v>55.136400000000002</v>
      </c>
      <c r="Z56" s="156">
        <v>34218.455000000002</v>
      </c>
      <c r="AA56" s="156">
        <v>47</v>
      </c>
      <c r="AB56" s="156">
        <f t="shared" si="5"/>
        <v>61.292400000000001</v>
      </c>
      <c r="AC56" s="156">
        <f t="shared" si="6"/>
        <v>36575.563000000002</v>
      </c>
    </row>
    <row r="57" spans="2:29" x14ac:dyDescent="0.25">
      <c r="B57" s="140" t="s">
        <v>3732</v>
      </c>
      <c r="C57" s="143">
        <v>1205</v>
      </c>
      <c r="D57" s="141" t="s">
        <v>3781</v>
      </c>
      <c r="F57" s="149">
        <v>2</v>
      </c>
      <c r="H57" s="156">
        <v>56.26400000000001</v>
      </c>
      <c r="I57" s="156">
        <v>17.200000000000003</v>
      </c>
      <c r="J57" s="156">
        <f t="shared" si="0"/>
        <v>73.464000000000013</v>
      </c>
      <c r="K57" s="156">
        <f t="shared" si="1"/>
        <v>55.283000000000001</v>
      </c>
      <c r="L57" s="156">
        <f t="shared" si="2"/>
        <v>12.573</v>
      </c>
      <c r="M57" s="156">
        <f t="shared" si="3"/>
        <v>33537.031000000003</v>
      </c>
      <c r="N57" s="156">
        <f t="shared" si="4"/>
        <v>4076.4569999999999</v>
      </c>
      <c r="O57" s="156">
        <v>46.188000000000002</v>
      </c>
      <c r="P57" s="156">
        <v>12.573</v>
      </c>
      <c r="Q57" s="156">
        <v>30083.960999999999</v>
      </c>
      <c r="R57" s="156">
        <v>4076.4569999999999</v>
      </c>
      <c r="S57" s="156">
        <v>0</v>
      </c>
      <c r="T57" s="156">
        <v>6.6669999999999998</v>
      </c>
      <c r="U57" s="156">
        <v>9.0950000000000006</v>
      </c>
      <c r="V57" s="156"/>
      <c r="W57" s="156">
        <v>3453.07</v>
      </c>
      <c r="X57" s="156"/>
      <c r="Y57" s="156">
        <v>65.048000000000002</v>
      </c>
      <c r="Z57" s="156">
        <v>36198.735000000001</v>
      </c>
      <c r="AA57" s="156">
        <v>48</v>
      </c>
      <c r="AB57" s="156">
        <f t="shared" si="5"/>
        <v>74.143000000000001</v>
      </c>
      <c r="AC57" s="156">
        <f t="shared" si="6"/>
        <v>39651.805</v>
      </c>
    </row>
    <row r="58" spans="2:29" x14ac:dyDescent="0.25">
      <c r="B58" s="140" t="s">
        <v>3732</v>
      </c>
      <c r="C58" s="143">
        <v>1207</v>
      </c>
      <c r="D58" s="141" t="s">
        <v>3782</v>
      </c>
      <c r="F58" s="149">
        <v>2</v>
      </c>
      <c r="H58" s="156">
        <v>13.797000000000001</v>
      </c>
      <c r="I58" s="156">
        <v>5.0630000000000006</v>
      </c>
      <c r="J58" s="156">
        <f t="shared" si="0"/>
        <v>18.86</v>
      </c>
      <c r="K58" s="156">
        <f t="shared" si="1"/>
        <v>13.897</v>
      </c>
      <c r="L58" s="156">
        <f t="shared" si="2"/>
        <v>3.7889999999999997</v>
      </c>
      <c r="M58" s="156">
        <f t="shared" si="3"/>
        <v>7576.3379999999997</v>
      </c>
      <c r="N58" s="156">
        <f t="shared" si="4"/>
        <v>1252.192</v>
      </c>
      <c r="O58" s="156">
        <v>11.297000000000001</v>
      </c>
      <c r="P58" s="156">
        <v>3.7889999999999997</v>
      </c>
      <c r="Q58" s="156">
        <v>6599.8209999999999</v>
      </c>
      <c r="R58" s="156">
        <v>1252.192</v>
      </c>
      <c r="S58" s="156">
        <v>0</v>
      </c>
      <c r="T58" s="156">
        <v>0</v>
      </c>
      <c r="U58" s="156">
        <v>2.6</v>
      </c>
      <c r="V58" s="156"/>
      <c r="W58" s="156">
        <v>976.51700000000005</v>
      </c>
      <c r="X58" s="156"/>
      <c r="Y58" s="156">
        <v>16.981000000000002</v>
      </c>
      <c r="Z58" s="156">
        <v>8478.1689999999999</v>
      </c>
      <c r="AA58" s="156">
        <v>49</v>
      </c>
      <c r="AB58" s="156">
        <f t="shared" si="5"/>
        <v>19.581000000000003</v>
      </c>
      <c r="AC58" s="156">
        <f t="shared" si="6"/>
        <v>9454.6859999999997</v>
      </c>
    </row>
    <row r="59" spans="2:29" x14ac:dyDescent="0.25">
      <c r="B59" s="140" t="s">
        <v>3738</v>
      </c>
      <c r="C59" s="143">
        <v>1208</v>
      </c>
      <c r="D59" s="141" t="s">
        <v>3783</v>
      </c>
      <c r="F59" s="149">
        <v>2</v>
      </c>
      <c r="H59" s="156">
        <v>132.24799999999999</v>
      </c>
      <c r="I59" s="156">
        <v>36.47</v>
      </c>
      <c r="J59" s="156">
        <f t="shared" si="0"/>
        <v>168.71799999999999</v>
      </c>
      <c r="K59" s="156">
        <f t="shared" si="1"/>
        <v>128.54300000000001</v>
      </c>
      <c r="L59" s="156">
        <f t="shared" si="2"/>
        <v>26.466000000000008</v>
      </c>
      <c r="M59" s="156">
        <f t="shared" si="3"/>
        <v>83066.766999999993</v>
      </c>
      <c r="N59" s="156">
        <f t="shared" si="4"/>
        <v>8355.2330000000002</v>
      </c>
      <c r="O59" s="156">
        <v>108.875</v>
      </c>
      <c r="P59" s="156">
        <v>26.466000000000008</v>
      </c>
      <c r="Q59" s="156">
        <v>75712.120999999999</v>
      </c>
      <c r="R59" s="156">
        <v>8355.2330000000002</v>
      </c>
      <c r="S59" s="156">
        <v>0</v>
      </c>
      <c r="T59" s="156">
        <v>0</v>
      </c>
      <c r="U59" s="156">
        <v>19.667999999999999</v>
      </c>
      <c r="V59" s="156"/>
      <c r="W59" s="156">
        <v>7354.6459999999997</v>
      </c>
      <c r="X59" s="156"/>
      <c r="Y59" s="156">
        <v>148.57429999999997</v>
      </c>
      <c r="Z59" s="156">
        <v>88245.062999999995</v>
      </c>
      <c r="AA59" s="156">
        <v>50</v>
      </c>
      <c r="AB59" s="156">
        <f t="shared" si="5"/>
        <v>168.24229999999997</v>
      </c>
      <c r="AC59" s="156">
        <f t="shared" si="6"/>
        <v>95599.708999999988</v>
      </c>
    </row>
    <row r="60" spans="2:29" x14ac:dyDescent="0.25">
      <c r="B60" s="140" t="s">
        <v>3732</v>
      </c>
      <c r="C60" s="143">
        <v>1213</v>
      </c>
      <c r="D60" s="141" t="s">
        <v>3784</v>
      </c>
      <c r="F60" s="149">
        <v>2</v>
      </c>
      <c r="H60" s="156">
        <v>7.0659999999999998</v>
      </c>
      <c r="I60" s="156">
        <v>2.3759999999999999</v>
      </c>
      <c r="J60" s="156">
        <f t="shared" si="0"/>
        <v>9.4420000000000002</v>
      </c>
      <c r="K60" s="156">
        <f t="shared" si="1"/>
        <v>7.093</v>
      </c>
      <c r="L60" s="156">
        <f t="shared" si="2"/>
        <v>1.2169999999999996</v>
      </c>
      <c r="M60" s="156">
        <f t="shared" si="3"/>
        <v>4234.7340000000004</v>
      </c>
      <c r="N60" s="156">
        <f t="shared" si="4"/>
        <v>435.35500000000002</v>
      </c>
      <c r="O60" s="156">
        <v>6.593</v>
      </c>
      <c r="P60" s="156">
        <v>1.2169999999999996</v>
      </c>
      <c r="Q60" s="156">
        <v>4049.3330000000001</v>
      </c>
      <c r="R60" s="156">
        <v>435.35500000000002</v>
      </c>
      <c r="S60" s="156">
        <v>0</v>
      </c>
      <c r="T60" s="156">
        <v>6.6669999999999998</v>
      </c>
      <c r="U60" s="156">
        <v>0.5</v>
      </c>
      <c r="V60" s="156"/>
      <c r="W60" s="156">
        <v>185.40100000000001</v>
      </c>
      <c r="X60" s="156"/>
      <c r="Y60" s="156">
        <v>8.4195000000000011</v>
      </c>
      <c r="Z60" s="156">
        <v>4702.3990000000003</v>
      </c>
      <c r="AA60" s="156">
        <v>51</v>
      </c>
      <c r="AB60" s="156">
        <f t="shared" si="5"/>
        <v>8.9195000000000011</v>
      </c>
      <c r="AC60" s="156">
        <f t="shared" si="6"/>
        <v>4887.8</v>
      </c>
    </row>
    <row r="61" spans="2:29" x14ac:dyDescent="0.25">
      <c r="B61" s="140" t="s">
        <v>3738</v>
      </c>
      <c r="C61" s="143">
        <v>1214</v>
      </c>
      <c r="D61" s="141" t="s">
        <v>3785</v>
      </c>
      <c r="F61" s="149">
        <v>2</v>
      </c>
      <c r="H61" s="156">
        <v>5.2220000000000004</v>
      </c>
      <c r="I61" s="156">
        <v>1.375</v>
      </c>
      <c r="J61" s="156">
        <f t="shared" si="0"/>
        <v>6.5970000000000004</v>
      </c>
      <c r="K61" s="156">
        <f t="shared" si="1"/>
        <v>5.1749999999999998</v>
      </c>
      <c r="L61" s="156">
        <f t="shared" si="2"/>
        <v>0.71400000000000041</v>
      </c>
      <c r="M61" s="156">
        <f t="shared" si="3"/>
        <v>2842.4900000000002</v>
      </c>
      <c r="N61" s="156">
        <f t="shared" si="4"/>
        <v>269.77199999999999</v>
      </c>
      <c r="O61" s="156">
        <v>4.4749999999999996</v>
      </c>
      <c r="P61" s="156">
        <v>0.71400000000000041</v>
      </c>
      <c r="Q61" s="156">
        <v>2558.0610000000001</v>
      </c>
      <c r="R61" s="156">
        <v>269.77199999999999</v>
      </c>
      <c r="S61" s="156">
        <v>80</v>
      </c>
      <c r="T61" s="156">
        <v>0</v>
      </c>
      <c r="U61" s="156">
        <v>0.7</v>
      </c>
      <c r="V61" s="156"/>
      <c r="W61" s="156">
        <v>284.42899999999997</v>
      </c>
      <c r="X61" s="156"/>
      <c r="Y61" s="156">
        <v>5.5452000000000004</v>
      </c>
      <c r="Z61" s="156">
        <v>2962.7489999999998</v>
      </c>
      <c r="AA61" s="156">
        <v>52</v>
      </c>
      <c r="AB61" s="156">
        <f t="shared" si="5"/>
        <v>6.2452000000000005</v>
      </c>
      <c r="AC61" s="156">
        <f t="shared" si="6"/>
        <v>3247.1779999999999</v>
      </c>
    </row>
    <row r="62" spans="2:29" x14ac:dyDescent="0.25">
      <c r="B62" s="140" t="s">
        <v>3732</v>
      </c>
      <c r="C62" s="143">
        <v>1215</v>
      </c>
      <c r="D62" s="141" t="s">
        <v>3786</v>
      </c>
      <c r="F62" s="149">
        <v>2</v>
      </c>
      <c r="H62" s="156">
        <v>33.441000000000003</v>
      </c>
      <c r="I62" s="156">
        <v>10.244</v>
      </c>
      <c r="J62" s="156">
        <f t="shared" si="0"/>
        <v>43.685000000000002</v>
      </c>
      <c r="K62" s="156">
        <f t="shared" si="1"/>
        <v>32.56</v>
      </c>
      <c r="L62" s="156">
        <f t="shared" si="2"/>
        <v>7.3690000000000033</v>
      </c>
      <c r="M62" s="156">
        <f t="shared" si="3"/>
        <v>20019.388999999999</v>
      </c>
      <c r="N62" s="156">
        <f t="shared" si="4"/>
        <v>2455.326</v>
      </c>
      <c r="O62" s="156">
        <v>27.803999999999998</v>
      </c>
      <c r="P62" s="156">
        <v>7.3690000000000033</v>
      </c>
      <c r="Q62" s="156">
        <v>18231.137999999999</v>
      </c>
      <c r="R62" s="156">
        <v>2455.326</v>
      </c>
      <c r="S62" s="156">
        <v>0</v>
      </c>
      <c r="T62" s="156">
        <v>0</v>
      </c>
      <c r="U62" s="156">
        <v>4.7560000000000002</v>
      </c>
      <c r="V62" s="156"/>
      <c r="W62" s="156">
        <v>1788.251</v>
      </c>
      <c r="X62" s="156"/>
      <c r="Y62" s="156">
        <v>38.858400000000003</v>
      </c>
      <c r="Z62" s="156">
        <v>21914.159</v>
      </c>
      <c r="AA62" s="156">
        <v>53</v>
      </c>
      <c r="AB62" s="156">
        <f t="shared" si="5"/>
        <v>43.614400000000003</v>
      </c>
      <c r="AC62" s="156">
        <f t="shared" si="6"/>
        <v>23702.41</v>
      </c>
    </row>
    <row r="63" spans="2:29" x14ac:dyDescent="0.25">
      <c r="B63" s="140" t="s">
        <v>3738</v>
      </c>
      <c r="C63" s="143">
        <v>1216</v>
      </c>
      <c r="D63" s="141" t="s">
        <v>3787</v>
      </c>
      <c r="F63" s="149">
        <v>2</v>
      </c>
      <c r="H63" s="156">
        <v>4.3380000000000001</v>
      </c>
      <c r="I63" s="156">
        <v>0.92999999999999994</v>
      </c>
      <c r="J63" s="156">
        <f t="shared" si="0"/>
        <v>5.2679999999999998</v>
      </c>
      <c r="K63" s="156">
        <f t="shared" si="1"/>
        <v>4.234</v>
      </c>
      <c r="L63" s="156">
        <f t="shared" si="2"/>
        <v>0.64400000000000013</v>
      </c>
      <c r="M63" s="156">
        <f t="shared" si="3"/>
        <v>2590.2060000000001</v>
      </c>
      <c r="N63" s="156">
        <f t="shared" si="4"/>
        <v>217.714</v>
      </c>
      <c r="O63" s="156">
        <v>3.484</v>
      </c>
      <c r="P63" s="156">
        <v>0.64400000000000013</v>
      </c>
      <c r="Q63" s="156">
        <v>2312.105</v>
      </c>
      <c r="R63" s="156">
        <v>217.714</v>
      </c>
      <c r="S63" s="156">
        <v>12</v>
      </c>
      <c r="T63" s="156">
        <v>24</v>
      </c>
      <c r="U63" s="156">
        <v>0.75</v>
      </c>
      <c r="V63" s="156"/>
      <c r="W63" s="156">
        <v>278.101</v>
      </c>
      <c r="X63" s="156"/>
      <c r="Y63" s="156">
        <v>4.4495000000000005</v>
      </c>
      <c r="Z63" s="156">
        <v>2638.7130000000002</v>
      </c>
      <c r="AA63" s="156">
        <v>54</v>
      </c>
      <c r="AB63" s="156">
        <f t="shared" si="5"/>
        <v>5.1995000000000005</v>
      </c>
      <c r="AC63" s="156">
        <f t="shared" si="6"/>
        <v>2916.8140000000003</v>
      </c>
    </row>
    <row r="64" spans="2:29" x14ac:dyDescent="0.25">
      <c r="B64" s="140" t="s">
        <v>3738</v>
      </c>
      <c r="C64" s="143">
        <v>1217</v>
      </c>
      <c r="D64" s="141" t="s">
        <v>3788</v>
      </c>
      <c r="F64" s="149">
        <v>2</v>
      </c>
      <c r="H64" s="156">
        <v>6.4429999999999996</v>
      </c>
      <c r="I64" s="156">
        <v>2.5750000000000002</v>
      </c>
      <c r="J64" s="156">
        <f t="shared" si="0"/>
        <v>9.0180000000000007</v>
      </c>
      <c r="K64" s="156">
        <f t="shared" si="1"/>
        <v>6.2729999999999997</v>
      </c>
      <c r="L64" s="156">
        <f t="shared" si="2"/>
        <v>1.8099999999999996</v>
      </c>
      <c r="M64" s="156">
        <f t="shared" si="3"/>
        <v>3449.4690000000001</v>
      </c>
      <c r="N64" s="156">
        <f t="shared" si="4"/>
        <v>600.24599999999998</v>
      </c>
      <c r="O64" s="156">
        <v>4.734</v>
      </c>
      <c r="P64" s="156">
        <v>1.8099999999999996</v>
      </c>
      <c r="Q64" s="156">
        <v>2860.1930000000002</v>
      </c>
      <c r="R64" s="156">
        <v>600.24599999999998</v>
      </c>
      <c r="S64" s="156">
        <v>93</v>
      </c>
      <c r="T64" s="156">
        <v>2</v>
      </c>
      <c r="U64" s="156">
        <v>1.5390000000000001</v>
      </c>
      <c r="V64" s="156"/>
      <c r="W64" s="156">
        <v>589.27599999999995</v>
      </c>
      <c r="X64" s="156"/>
      <c r="Y64" s="156">
        <v>7.4493999999999998</v>
      </c>
      <c r="Z64" s="156">
        <v>3760.5909999999999</v>
      </c>
      <c r="AA64" s="156">
        <v>55</v>
      </c>
      <c r="AB64" s="156">
        <f t="shared" si="5"/>
        <v>8.9884000000000004</v>
      </c>
      <c r="AC64" s="156">
        <f t="shared" si="6"/>
        <v>4349.8670000000002</v>
      </c>
    </row>
    <row r="65" spans="2:29" x14ac:dyDescent="0.25">
      <c r="B65" s="140" t="s">
        <v>3732</v>
      </c>
      <c r="C65" s="143">
        <v>1218</v>
      </c>
      <c r="D65" s="141" t="s">
        <v>3789</v>
      </c>
      <c r="F65" s="149">
        <v>2</v>
      </c>
      <c r="H65" s="156">
        <v>8.9589999999999996</v>
      </c>
      <c r="I65" s="156">
        <v>2.6</v>
      </c>
      <c r="J65" s="156">
        <f t="shared" si="0"/>
        <v>11.558999999999999</v>
      </c>
      <c r="K65" s="156">
        <f t="shared" si="1"/>
        <v>9.0590000000000011</v>
      </c>
      <c r="L65" s="156">
        <f t="shared" si="2"/>
        <v>2.5280000000000005</v>
      </c>
      <c r="M65" s="156">
        <f t="shared" si="3"/>
        <v>5096.0889999999999</v>
      </c>
      <c r="N65" s="156">
        <f t="shared" si="4"/>
        <v>856.64400000000001</v>
      </c>
      <c r="O65" s="156">
        <v>7.57</v>
      </c>
      <c r="P65" s="156">
        <v>2.5280000000000005</v>
      </c>
      <c r="Q65" s="156">
        <v>4531.5690000000004</v>
      </c>
      <c r="R65" s="156">
        <v>856.64400000000001</v>
      </c>
      <c r="S65" s="156">
        <v>0</v>
      </c>
      <c r="T65" s="156">
        <v>1.333</v>
      </c>
      <c r="U65" s="156">
        <v>1.4889999999999999</v>
      </c>
      <c r="V65" s="156"/>
      <c r="W65" s="156">
        <v>564.52</v>
      </c>
      <c r="X65" s="156"/>
      <c r="Y65" s="156">
        <v>11.361400000000001</v>
      </c>
      <c r="Z65" s="156">
        <v>5816.5690000000004</v>
      </c>
      <c r="AA65" s="156">
        <v>56</v>
      </c>
      <c r="AB65" s="156">
        <f t="shared" si="5"/>
        <v>12.8504</v>
      </c>
      <c r="AC65" s="156">
        <f t="shared" si="6"/>
        <v>6381.0889999999999</v>
      </c>
    </row>
    <row r="66" spans="2:29" x14ac:dyDescent="0.25">
      <c r="B66" s="140" t="s">
        <v>3738</v>
      </c>
      <c r="C66" s="143">
        <v>1219</v>
      </c>
      <c r="D66" s="141" t="s">
        <v>3790</v>
      </c>
      <c r="F66" s="149">
        <v>2</v>
      </c>
      <c r="H66" s="156">
        <v>23.216000000000001</v>
      </c>
      <c r="I66" s="156">
        <v>8.5</v>
      </c>
      <c r="J66" s="156">
        <f t="shared" si="0"/>
        <v>31.716000000000001</v>
      </c>
      <c r="K66" s="156">
        <f t="shared" si="1"/>
        <v>23.015999999999998</v>
      </c>
      <c r="L66" s="156">
        <f t="shared" si="2"/>
        <v>5.9540000000000006</v>
      </c>
      <c r="M66" s="156">
        <f t="shared" si="3"/>
        <v>12473.530999999999</v>
      </c>
      <c r="N66" s="156">
        <f t="shared" si="4"/>
        <v>1904.615</v>
      </c>
      <c r="O66" s="156">
        <v>16.988</v>
      </c>
      <c r="P66" s="156">
        <v>5.9540000000000006</v>
      </c>
      <c r="Q66" s="156">
        <v>10114.081</v>
      </c>
      <c r="R66" s="156">
        <v>1904.615</v>
      </c>
      <c r="S66" s="156">
        <v>0</v>
      </c>
      <c r="T66" s="156">
        <v>0</v>
      </c>
      <c r="U66" s="156">
        <v>6.0280000000000005</v>
      </c>
      <c r="V66" s="156"/>
      <c r="W66" s="156">
        <v>2359.4499999999998</v>
      </c>
      <c r="X66" s="156"/>
      <c r="Y66" s="156">
        <v>25.918300000000002</v>
      </c>
      <c r="Z66" s="156">
        <v>12971.079</v>
      </c>
      <c r="AA66" s="156">
        <v>57</v>
      </c>
      <c r="AB66" s="156">
        <f t="shared" si="5"/>
        <v>31.946300000000001</v>
      </c>
      <c r="AC66" s="156">
        <f t="shared" si="6"/>
        <v>15330.528999999999</v>
      </c>
    </row>
    <row r="67" spans="2:29" x14ac:dyDescent="0.25">
      <c r="B67" s="140" t="s">
        <v>3738</v>
      </c>
      <c r="C67" s="143">
        <v>1221</v>
      </c>
      <c r="D67" s="141" t="s">
        <v>3791</v>
      </c>
      <c r="F67" s="149">
        <v>2</v>
      </c>
      <c r="H67" s="156">
        <v>5.2910000000000004</v>
      </c>
      <c r="I67" s="156">
        <v>0.84000000000000008</v>
      </c>
      <c r="J67" s="156">
        <f t="shared" si="0"/>
        <v>6.1310000000000002</v>
      </c>
      <c r="K67" s="156">
        <f t="shared" si="1"/>
        <v>5.4050000000000002</v>
      </c>
      <c r="L67" s="156">
        <f t="shared" si="2"/>
        <v>0.59999999999999964</v>
      </c>
      <c r="M67" s="156">
        <f t="shared" si="3"/>
        <v>2854.2579999999998</v>
      </c>
      <c r="N67" s="156">
        <f t="shared" si="4"/>
        <v>231.726</v>
      </c>
      <c r="O67" s="156">
        <v>3.9550000000000001</v>
      </c>
      <c r="P67" s="156">
        <v>0.59999999999999964</v>
      </c>
      <c r="Q67" s="156">
        <v>2291.7289999999998</v>
      </c>
      <c r="R67" s="156">
        <v>231.726</v>
      </c>
      <c r="S67" s="156">
        <v>0</v>
      </c>
      <c r="T67" s="156">
        <v>0</v>
      </c>
      <c r="U67" s="156">
        <v>1.45</v>
      </c>
      <c r="V67" s="156"/>
      <c r="W67" s="156">
        <v>562.529</v>
      </c>
      <c r="X67" s="156"/>
      <c r="Y67" s="156">
        <v>4.8546999999999993</v>
      </c>
      <c r="Z67" s="156">
        <v>2639.3310000000001</v>
      </c>
      <c r="AA67" s="156">
        <v>58</v>
      </c>
      <c r="AB67" s="156">
        <f t="shared" si="5"/>
        <v>6.3046999999999995</v>
      </c>
      <c r="AC67" s="156">
        <f t="shared" si="6"/>
        <v>3201.86</v>
      </c>
    </row>
    <row r="68" spans="2:29" x14ac:dyDescent="0.25">
      <c r="B68" s="140" t="s">
        <v>3732</v>
      </c>
      <c r="C68" s="143">
        <v>1222</v>
      </c>
      <c r="D68" s="141" t="s">
        <v>3792</v>
      </c>
      <c r="F68" s="149">
        <v>2</v>
      </c>
      <c r="H68" s="156">
        <v>41.210000000000008</v>
      </c>
      <c r="I68" s="156">
        <v>11.5</v>
      </c>
      <c r="J68" s="156">
        <f t="shared" si="0"/>
        <v>52.710000000000008</v>
      </c>
      <c r="K68" s="156">
        <f t="shared" si="1"/>
        <v>40.896999999999998</v>
      </c>
      <c r="L68" s="156">
        <f t="shared" si="2"/>
        <v>8.4160000000000039</v>
      </c>
      <c r="M68" s="156">
        <f t="shared" si="3"/>
        <v>25270.353999999999</v>
      </c>
      <c r="N68" s="156">
        <f t="shared" si="4"/>
        <v>2792.444</v>
      </c>
      <c r="O68" s="156">
        <v>32.784999999999997</v>
      </c>
      <c r="P68" s="156">
        <v>8.4160000000000039</v>
      </c>
      <c r="Q68" s="156">
        <v>22169.456999999999</v>
      </c>
      <c r="R68" s="156">
        <v>2792.444</v>
      </c>
      <c r="S68" s="156">
        <v>88</v>
      </c>
      <c r="T68" s="156">
        <v>0</v>
      </c>
      <c r="U68" s="156">
        <v>8.1120000000000001</v>
      </c>
      <c r="V68" s="156"/>
      <c r="W68" s="156">
        <v>3100.8969999999999</v>
      </c>
      <c r="X68" s="156"/>
      <c r="Y68" s="156">
        <v>45.409500000000001</v>
      </c>
      <c r="Z68" s="156">
        <v>26358.152999999998</v>
      </c>
      <c r="AA68" s="156">
        <v>59</v>
      </c>
      <c r="AB68" s="156">
        <f t="shared" si="5"/>
        <v>53.521500000000003</v>
      </c>
      <c r="AC68" s="156">
        <f t="shared" si="6"/>
        <v>29459.05</v>
      </c>
    </row>
    <row r="69" spans="2:29" x14ac:dyDescent="0.25">
      <c r="B69" s="140" t="s">
        <v>3738</v>
      </c>
      <c r="C69" s="143">
        <v>1223</v>
      </c>
      <c r="D69" s="141" t="s">
        <v>3793</v>
      </c>
      <c r="F69" s="149">
        <v>2</v>
      </c>
      <c r="H69" s="156">
        <v>27.596</v>
      </c>
      <c r="I69" s="156">
        <v>9.5</v>
      </c>
      <c r="J69" s="156">
        <f t="shared" si="0"/>
        <v>37.096000000000004</v>
      </c>
      <c r="K69" s="156">
        <f t="shared" si="1"/>
        <v>27.117000000000001</v>
      </c>
      <c r="L69" s="156">
        <f t="shared" si="2"/>
        <v>7.0359999999999978</v>
      </c>
      <c r="M69" s="156">
        <f t="shared" si="3"/>
        <v>17036.356</v>
      </c>
      <c r="N69" s="156">
        <f t="shared" si="4"/>
        <v>2289.4670000000001</v>
      </c>
      <c r="O69" s="156">
        <v>23.539000000000001</v>
      </c>
      <c r="P69" s="156">
        <v>7.0359999999999978</v>
      </c>
      <c r="Q69" s="156">
        <v>15672.401</v>
      </c>
      <c r="R69" s="156">
        <v>2289.4670000000001</v>
      </c>
      <c r="S69" s="156">
        <v>0</v>
      </c>
      <c r="T69" s="156">
        <v>0</v>
      </c>
      <c r="U69" s="156">
        <v>3.5780000000000003</v>
      </c>
      <c r="V69" s="156"/>
      <c r="W69" s="156">
        <v>1363.9549999999999</v>
      </c>
      <c r="X69" s="156"/>
      <c r="Y69" s="156">
        <v>34.092799999999997</v>
      </c>
      <c r="Z69" s="156">
        <v>19106.652999999998</v>
      </c>
      <c r="AA69" s="156">
        <v>60</v>
      </c>
      <c r="AB69" s="156">
        <f t="shared" si="5"/>
        <v>37.6708</v>
      </c>
      <c r="AC69" s="156">
        <f t="shared" si="6"/>
        <v>20470.608</v>
      </c>
    </row>
    <row r="70" spans="2:29" x14ac:dyDescent="0.25">
      <c r="B70" s="140" t="s">
        <v>3732</v>
      </c>
      <c r="C70" s="143">
        <v>1224</v>
      </c>
      <c r="D70" s="141" t="s">
        <v>3794</v>
      </c>
      <c r="F70" s="149">
        <v>2</v>
      </c>
      <c r="H70" s="156">
        <v>7.8420000000000005</v>
      </c>
      <c r="I70" s="156">
        <v>4.0250000000000004</v>
      </c>
      <c r="J70" s="156">
        <f t="shared" si="0"/>
        <v>11.867000000000001</v>
      </c>
      <c r="K70" s="156">
        <f t="shared" si="1"/>
        <v>7.6420000000000003</v>
      </c>
      <c r="L70" s="156">
        <f t="shared" si="2"/>
        <v>2.4639999999999995</v>
      </c>
      <c r="M70" s="156">
        <f t="shared" si="3"/>
        <v>4417.3069999999998</v>
      </c>
      <c r="N70" s="156">
        <f t="shared" si="4"/>
        <v>819.35599999999999</v>
      </c>
      <c r="O70" s="156">
        <v>6.8920000000000003</v>
      </c>
      <c r="P70" s="156">
        <v>2.4639999999999995</v>
      </c>
      <c r="Q70" s="156">
        <v>4139.2060000000001</v>
      </c>
      <c r="R70" s="156">
        <v>819.35599999999999</v>
      </c>
      <c r="S70" s="156">
        <v>0</v>
      </c>
      <c r="T70" s="156">
        <v>1.333</v>
      </c>
      <c r="U70" s="156">
        <v>0.75</v>
      </c>
      <c r="V70" s="156"/>
      <c r="W70" s="156">
        <v>278.101</v>
      </c>
      <c r="X70" s="156"/>
      <c r="Y70" s="156">
        <v>10.588700000000001</v>
      </c>
      <c r="Z70" s="156">
        <v>5368.2849999999999</v>
      </c>
      <c r="AA70" s="156">
        <v>61</v>
      </c>
      <c r="AB70" s="156">
        <f t="shared" si="5"/>
        <v>11.338700000000001</v>
      </c>
      <c r="AC70" s="156">
        <f t="shared" si="6"/>
        <v>5646.3859999999995</v>
      </c>
    </row>
    <row r="71" spans="2:29" x14ac:dyDescent="0.25">
      <c r="B71" s="140" t="s">
        <v>3738</v>
      </c>
      <c r="C71" s="143">
        <v>1225</v>
      </c>
      <c r="D71" s="141" t="s">
        <v>3795</v>
      </c>
      <c r="F71" s="149">
        <v>2</v>
      </c>
      <c r="H71" s="156">
        <v>11.266</v>
      </c>
      <c r="I71" s="156">
        <v>5.2</v>
      </c>
      <c r="J71" s="156">
        <f t="shared" si="0"/>
        <v>16.466000000000001</v>
      </c>
      <c r="K71" s="156">
        <f t="shared" si="1"/>
        <v>11.266000000000002</v>
      </c>
      <c r="L71" s="156">
        <f t="shared" si="2"/>
        <v>3.5179999999999989</v>
      </c>
      <c r="M71" s="156">
        <f t="shared" si="3"/>
        <v>6262.6970000000001</v>
      </c>
      <c r="N71" s="156">
        <f t="shared" si="4"/>
        <v>1180.6199999999999</v>
      </c>
      <c r="O71" s="156">
        <v>9.1270000000000007</v>
      </c>
      <c r="P71" s="156">
        <v>3.5179999999999989</v>
      </c>
      <c r="Q71" s="156">
        <v>5469.59</v>
      </c>
      <c r="R71" s="156">
        <v>1180.6199999999999</v>
      </c>
      <c r="S71" s="156">
        <v>16</v>
      </c>
      <c r="T71" s="156">
        <v>0</v>
      </c>
      <c r="U71" s="156">
        <v>2.1390000000000002</v>
      </c>
      <c r="V71" s="156"/>
      <c r="W71" s="156">
        <v>793.10699999999997</v>
      </c>
      <c r="X71" s="156"/>
      <c r="Y71" s="156">
        <v>14.403499999999998</v>
      </c>
      <c r="Z71" s="156">
        <v>7240.55</v>
      </c>
      <c r="AA71" s="156">
        <v>62</v>
      </c>
      <c r="AB71" s="156">
        <f t="shared" si="5"/>
        <v>16.542499999999997</v>
      </c>
      <c r="AC71" s="156">
        <f t="shared" si="6"/>
        <v>8033.6570000000002</v>
      </c>
    </row>
    <row r="72" spans="2:29" x14ac:dyDescent="0.25">
      <c r="B72" s="140" t="s">
        <v>3732</v>
      </c>
      <c r="C72" s="143">
        <v>1226</v>
      </c>
      <c r="D72" s="141" t="s">
        <v>3796</v>
      </c>
      <c r="F72" s="149">
        <v>2</v>
      </c>
      <c r="H72" s="156">
        <v>35.837000000000003</v>
      </c>
      <c r="I72" s="156">
        <v>9.6999999999999993</v>
      </c>
      <c r="J72" s="156">
        <f t="shared" si="0"/>
        <v>45.537000000000006</v>
      </c>
      <c r="K72" s="156">
        <f t="shared" si="1"/>
        <v>35.701999999999998</v>
      </c>
      <c r="L72" s="156">
        <f t="shared" si="2"/>
        <v>7.3719999999999999</v>
      </c>
      <c r="M72" s="156">
        <f t="shared" si="3"/>
        <v>21484.329999999998</v>
      </c>
      <c r="N72" s="156">
        <f t="shared" si="4"/>
        <v>2432.8040000000001</v>
      </c>
      <c r="O72" s="156">
        <v>25.923999999999999</v>
      </c>
      <c r="P72" s="156">
        <v>7.3719999999999999</v>
      </c>
      <c r="Q72" s="156">
        <v>17465.562999999998</v>
      </c>
      <c r="R72" s="156">
        <v>2432.8040000000001</v>
      </c>
      <c r="S72" s="156">
        <v>0</v>
      </c>
      <c r="T72" s="156">
        <v>21.713999999999999</v>
      </c>
      <c r="U72" s="156">
        <v>9.7779999999999987</v>
      </c>
      <c r="V72" s="156"/>
      <c r="W72" s="156">
        <v>4018.7669999999998</v>
      </c>
      <c r="X72" s="156"/>
      <c r="Y72" s="156">
        <v>36.982300000000002</v>
      </c>
      <c r="Z72" s="156">
        <v>21114.804</v>
      </c>
      <c r="AA72" s="156">
        <v>63</v>
      </c>
      <c r="AB72" s="156">
        <f t="shared" si="5"/>
        <v>46.760300000000001</v>
      </c>
      <c r="AC72" s="156">
        <f t="shared" si="6"/>
        <v>25133.571</v>
      </c>
    </row>
    <row r="73" spans="2:29" x14ac:dyDescent="0.25">
      <c r="B73" s="140" t="s">
        <v>3738</v>
      </c>
      <c r="C73" s="143">
        <v>1227</v>
      </c>
      <c r="D73" s="141" t="s">
        <v>3797</v>
      </c>
      <c r="F73" s="149">
        <v>2</v>
      </c>
      <c r="H73" s="156">
        <v>44.431000000000004</v>
      </c>
      <c r="I73" s="156">
        <v>16.329999999999998</v>
      </c>
      <c r="J73" s="156">
        <f t="shared" si="0"/>
        <v>60.761000000000003</v>
      </c>
      <c r="K73" s="156">
        <f t="shared" si="1"/>
        <v>43.446999999999996</v>
      </c>
      <c r="L73" s="156">
        <f t="shared" si="2"/>
        <v>11.045999999999999</v>
      </c>
      <c r="M73" s="156">
        <f t="shared" si="3"/>
        <v>26597.121999999999</v>
      </c>
      <c r="N73" s="156">
        <f t="shared" si="4"/>
        <v>3548.152</v>
      </c>
      <c r="O73" s="156">
        <v>39.457999999999998</v>
      </c>
      <c r="P73" s="156">
        <v>11.045999999999999</v>
      </c>
      <c r="Q73" s="156">
        <v>25074.514999999999</v>
      </c>
      <c r="R73" s="156">
        <v>3548.152</v>
      </c>
      <c r="S73" s="156">
        <v>40</v>
      </c>
      <c r="T73" s="156">
        <v>0</v>
      </c>
      <c r="U73" s="156">
        <v>3.9889999999999999</v>
      </c>
      <c r="V73" s="156"/>
      <c r="W73" s="156">
        <v>1522.607</v>
      </c>
      <c r="X73" s="156"/>
      <c r="Y73" s="156">
        <v>56.027700000000003</v>
      </c>
      <c r="Z73" s="156">
        <v>30396.803</v>
      </c>
      <c r="AA73" s="156">
        <v>64</v>
      </c>
      <c r="AB73" s="156">
        <f t="shared" si="5"/>
        <v>60.0167</v>
      </c>
      <c r="AC73" s="156">
        <f t="shared" si="6"/>
        <v>31919.41</v>
      </c>
    </row>
    <row r="74" spans="2:29" x14ac:dyDescent="0.25">
      <c r="B74" s="140" t="s">
        <v>3738</v>
      </c>
      <c r="C74" s="143">
        <v>1228</v>
      </c>
      <c r="D74" s="141" t="s">
        <v>3798</v>
      </c>
      <c r="F74" s="149">
        <v>2</v>
      </c>
      <c r="H74" s="156">
        <v>66.207000000000008</v>
      </c>
      <c r="I74" s="156">
        <v>16.649999999999999</v>
      </c>
      <c r="J74" s="156">
        <f t="shared" ref="J74:J137" si="7">SUM(H74:I74)</f>
        <v>82.856999999999999</v>
      </c>
      <c r="K74" s="156">
        <f t="shared" ref="K74:K137" si="8">O74+U74</f>
        <v>64.466999999999999</v>
      </c>
      <c r="L74" s="156">
        <f t="shared" ref="L74:L137" si="9">P74+V74</f>
        <v>12.794000000000004</v>
      </c>
      <c r="M74" s="156">
        <f t="shared" ref="M74:M137" si="10">Q74+W74</f>
        <v>43539.345999999998</v>
      </c>
      <c r="N74" s="156">
        <f t="shared" ref="N74:N137" si="11">R74+X74</f>
        <v>4144.7110000000002</v>
      </c>
      <c r="O74" s="156">
        <v>59.439</v>
      </c>
      <c r="P74" s="156">
        <v>12.794000000000004</v>
      </c>
      <c r="Q74" s="156">
        <v>41550.705999999998</v>
      </c>
      <c r="R74" s="156">
        <v>4144.7110000000002</v>
      </c>
      <c r="S74" s="156">
        <v>293.93</v>
      </c>
      <c r="T74" s="156">
        <v>182.7</v>
      </c>
      <c r="U74" s="156">
        <v>5.0280000000000005</v>
      </c>
      <c r="V74" s="156"/>
      <c r="W74" s="156">
        <v>1988.64</v>
      </c>
      <c r="X74" s="156"/>
      <c r="Y74" s="156">
        <v>78.629199999999997</v>
      </c>
      <c r="Z74" s="156">
        <v>47767.802000000003</v>
      </c>
      <c r="AA74" s="156">
        <v>65</v>
      </c>
      <c r="AB74" s="156">
        <f t="shared" ref="AB74:AB137" si="12">Y74+U74+V74</f>
        <v>83.657200000000003</v>
      </c>
      <c r="AC74" s="156">
        <f t="shared" ref="AC74:AC137" si="13">Z74+X74+W74</f>
        <v>49756.442000000003</v>
      </c>
    </row>
    <row r="75" spans="2:29" x14ac:dyDescent="0.25">
      <c r="B75" s="140" t="s">
        <v>3732</v>
      </c>
      <c r="C75" s="143">
        <v>1229</v>
      </c>
      <c r="D75" s="141" t="s">
        <v>3799</v>
      </c>
      <c r="F75" s="149">
        <v>2</v>
      </c>
      <c r="H75" s="156">
        <v>21.270000000000003</v>
      </c>
      <c r="I75" s="156">
        <v>8.9</v>
      </c>
      <c r="J75" s="156">
        <f t="shared" si="7"/>
        <v>30.17</v>
      </c>
      <c r="K75" s="156">
        <f t="shared" si="8"/>
        <v>20.968</v>
      </c>
      <c r="L75" s="156">
        <f t="shared" si="9"/>
        <v>6.2469999999999999</v>
      </c>
      <c r="M75" s="156">
        <f t="shared" si="10"/>
        <v>13155.485000000001</v>
      </c>
      <c r="N75" s="156">
        <f t="shared" si="11"/>
        <v>2046.0250000000001</v>
      </c>
      <c r="O75" s="156">
        <v>19.59</v>
      </c>
      <c r="P75" s="156">
        <v>6.2469999999999999</v>
      </c>
      <c r="Q75" s="156">
        <v>12632.162</v>
      </c>
      <c r="R75" s="156">
        <v>2046.0250000000001</v>
      </c>
      <c r="S75" s="156">
        <v>0</v>
      </c>
      <c r="T75" s="156">
        <v>0</v>
      </c>
      <c r="U75" s="156">
        <v>1.3780000000000001</v>
      </c>
      <c r="V75" s="156"/>
      <c r="W75" s="156">
        <v>523.32299999999998</v>
      </c>
      <c r="X75" s="156"/>
      <c r="Y75" s="156">
        <v>28.960799999999999</v>
      </c>
      <c r="Z75" s="156">
        <v>15701.293</v>
      </c>
      <c r="AA75" s="156">
        <v>66</v>
      </c>
      <c r="AB75" s="156">
        <f t="shared" si="12"/>
        <v>30.338799999999999</v>
      </c>
      <c r="AC75" s="156">
        <f t="shared" si="13"/>
        <v>16224.616</v>
      </c>
    </row>
    <row r="76" spans="2:29" x14ac:dyDescent="0.25">
      <c r="B76" s="140" t="s">
        <v>3732</v>
      </c>
      <c r="C76" s="143">
        <v>1230</v>
      </c>
      <c r="D76" s="141" t="s">
        <v>3800</v>
      </c>
      <c r="F76" s="149">
        <v>2</v>
      </c>
      <c r="H76" s="156">
        <v>25.298000000000002</v>
      </c>
      <c r="I76" s="156">
        <v>7.375</v>
      </c>
      <c r="J76" s="156">
        <f t="shared" si="7"/>
        <v>32.673000000000002</v>
      </c>
      <c r="K76" s="156">
        <f t="shared" si="8"/>
        <v>25.934999999999999</v>
      </c>
      <c r="L76" s="156">
        <f t="shared" si="9"/>
        <v>6.0609999999999999</v>
      </c>
      <c r="M76" s="156">
        <f t="shared" si="10"/>
        <v>16348.135</v>
      </c>
      <c r="N76" s="156">
        <f t="shared" si="11"/>
        <v>2036.028</v>
      </c>
      <c r="O76" s="156">
        <v>22.535</v>
      </c>
      <c r="P76" s="156">
        <v>6.0609999999999999</v>
      </c>
      <c r="Q76" s="156">
        <v>15037.675999999999</v>
      </c>
      <c r="R76" s="156">
        <v>2036.028</v>
      </c>
      <c r="S76" s="156">
        <v>99</v>
      </c>
      <c r="T76" s="156">
        <v>16.667000000000002</v>
      </c>
      <c r="U76" s="156">
        <v>3.4</v>
      </c>
      <c r="V76" s="156"/>
      <c r="W76" s="156">
        <v>1310.4590000000001</v>
      </c>
      <c r="X76" s="156"/>
      <c r="Y76" s="156">
        <v>31.626300000000001</v>
      </c>
      <c r="Z76" s="156">
        <v>18091.751</v>
      </c>
      <c r="AA76" s="156">
        <v>67</v>
      </c>
      <c r="AB76" s="156">
        <f t="shared" si="12"/>
        <v>35.026299999999999</v>
      </c>
      <c r="AC76" s="156">
        <f t="shared" si="13"/>
        <v>19402.21</v>
      </c>
    </row>
    <row r="77" spans="2:29" x14ac:dyDescent="0.25">
      <c r="B77" s="140" t="s">
        <v>3738</v>
      </c>
      <c r="C77" s="143">
        <v>1232</v>
      </c>
      <c r="D77" s="141" t="s">
        <v>3801</v>
      </c>
      <c r="F77" s="149">
        <v>2</v>
      </c>
      <c r="H77" s="156">
        <v>55.537000000000013</v>
      </c>
      <c r="I77" s="156">
        <v>13.95</v>
      </c>
      <c r="J77" s="156">
        <f t="shared" si="7"/>
        <v>69.487000000000009</v>
      </c>
      <c r="K77" s="156">
        <f t="shared" si="8"/>
        <v>55.580999999999996</v>
      </c>
      <c r="L77" s="156">
        <f t="shared" si="9"/>
        <v>9.6080000000000041</v>
      </c>
      <c r="M77" s="156">
        <f t="shared" si="10"/>
        <v>34114.415000000001</v>
      </c>
      <c r="N77" s="156">
        <f t="shared" si="11"/>
        <v>3162.2190000000001</v>
      </c>
      <c r="O77" s="156">
        <v>43.808999999999997</v>
      </c>
      <c r="P77" s="156">
        <v>9.6080000000000041</v>
      </c>
      <c r="Q77" s="156">
        <v>29630.68</v>
      </c>
      <c r="R77" s="156">
        <v>3162.2190000000001</v>
      </c>
      <c r="S77" s="156">
        <v>330</v>
      </c>
      <c r="T77" s="156">
        <v>13.334</v>
      </c>
      <c r="U77" s="156">
        <v>11.772</v>
      </c>
      <c r="V77" s="156"/>
      <c r="W77" s="156">
        <v>4483.7349999999997</v>
      </c>
      <c r="X77" s="156"/>
      <c r="Y77" s="156">
        <v>58.220800000000004</v>
      </c>
      <c r="Z77" s="156">
        <v>34374.055999999997</v>
      </c>
      <c r="AA77" s="156">
        <v>68</v>
      </c>
      <c r="AB77" s="156">
        <f t="shared" si="12"/>
        <v>69.992800000000003</v>
      </c>
      <c r="AC77" s="156">
        <f t="shared" si="13"/>
        <v>38857.790999999997</v>
      </c>
    </row>
    <row r="78" spans="2:29" x14ac:dyDescent="0.25">
      <c r="B78" s="140" t="s">
        <v>3738</v>
      </c>
      <c r="C78" s="143">
        <v>1233</v>
      </c>
      <c r="D78" s="141" t="s">
        <v>3802</v>
      </c>
      <c r="F78" s="149">
        <v>2</v>
      </c>
      <c r="H78" s="156">
        <v>4.7919999999999998</v>
      </c>
      <c r="I78" s="156">
        <v>1.4279999999999999</v>
      </c>
      <c r="J78" s="156">
        <f t="shared" si="7"/>
        <v>6.22</v>
      </c>
      <c r="K78" s="156">
        <f t="shared" si="8"/>
        <v>4.7919999999999998</v>
      </c>
      <c r="L78" s="156">
        <f t="shared" si="9"/>
        <v>0.59399999999999986</v>
      </c>
      <c r="M78" s="156">
        <f t="shared" si="10"/>
        <v>2568.5659999999998</v>
      </c>
      <c r="N78" s="156">
        <f t="shared" si="11"/>
        <v>212.23099999999999</v>
      </c>
      <c r="O78" s="156">
        <v>3.6419999999999999</v>
      </c>
      <c r="P78" s="156">
        <v>0.59399999999999986</v>
      </c>
      <c r="Q78" s="156">
        <v>2123.4949999999999</v>
      </c>
      <c r="R78" s="156">
        <v>212.23099999999999</v>
      </c>
      <c r="S78" s="156">
        <v>0</v>
      </c>
      <c r="T78" s="156">
        <v>0</v>
      </c>
      <c r="U78" s="156">
        <v>1.1500000000000001</v>
      </c>
      <c r="V78" s="156"/>
      <c r="W78" s="156">
        <v>445.07100000000003</v>
      </c>
      <c r="X78" s="156"/>
      <c r="Y78" s="156">
        <v>4.5327999999999999</v>
      </c>
      <c r="Z78" s="156">
        <v>2441.875</v>
      </c>
      <c r="AA78" s="156">
        <v>69</v>
      </c>
      <c r="AB78" s="156">
        <f t="shared" si="12"/>
        <v>5.6828000000000003</v>
      </c>
      <c r="AC78" s="156">
        <f t="shared" si="13"/>
        <v>2886.9459999999999</v>
      </c>
    </row>
    <row r="79" spans="2:29" x14ac:dyDescent="0.25">
      <c r="B79" s="140" t="s">
        <v>3738</v>
      </c>
      <c r="C79" s="143">
        <v>1234</v>
      </c>
      <c r="D79" s="141" t="s">
        <v>3803</v>
      </c>
      <c r="F79" s="149">
        <v>2</v>
      </c>
      <c r="H79" s="156">
        <v>39.036000000000001</v>
      </c>
      <c r="I79" s="156">
        <v>12.989000000000001</v>
      </c>
      <c r="J79" s="156">
        <f t="shared" si="7"/>
        <v>52.025000000000006</v>
      </c>
      <c r="K79" s="156">
        <f t="shared" si="8"/>
        <v>39.243000000000002</v>
      </c>
      <c r="L79" s="156">
        <f t="shared" si="9"/>
        <v>9.375</v>
      </c>
      <c r="M79" s="156">
        <f t="shared" si="10"/>
        <v>22670.918999999998</v>
      </c>
      <c r="N79" s="156">
        <f t="shared" si="11"/>
        <v>3016.7179999999998</v>
      </c>
      <c r="O79" s="156">
        <v>31.826000000000001</v>
      </c>
      <c r="P79" s="156">
        <v>9.375</v>
      </c>
      <c r="Q79" s="156">
        <v>19897.082999999999</v>
      </c>
      <c r="R79" s="156">
        <v>3016.7179999999998</v>
      </c>
      <c r="S79" s="156">
        <v>60</v>
      </c>
      <c r="T79" s="156">
        <v>0</v>
      </c>
      <c r="U79" s="156">
        <v>7.4169999999999998</v>
      </c>
      <c r="V79" s="156"/>
      <c r="W79" s="156">
        <v>2773.8359999999998</v>
      </c>
      <c r="X79" s="156"/>
      <c r="Y79" s="156">
        <v>45.888700000000007</v>
      </c>
      <c r="Z79" s="156">
        <v>24422.237000000001</v>
      </c>
      <c r="AA79" s="156">
        <v>70</v>
      </c>
      <c r="AB79" s="156">
        <f t="shared" si="12"/>
        <v>53.305700000000009</v>
      </c>
      <c r="AC79" s="156">
        <f t="shared" si="13"/>
        <v>27196.073</v>
      </c>
    </row>
    <row r="80" spans="2:29" x14ac:dyDescent="0.25">
      <c r="B80" s="140" t="s">
        <v>3732</v>
      </c>
      <c r="C80" s="143">
        <v>1235</v>
      </c>
      <c r="D80" s="141" t="s">
        <v>3804</v>
      </c>
      <c r="F80" s="149">
        <v>2</v>
      </c>
      <c r="H80" s="156">
        <v>9.9420000000000002</v>
      </c>
      <c r="I80" s="156">
        <v>5.54</v>
      </c>
      <c r="J80" s="156">
        <f t="shared" si="7"/>
        <v>15.481999999999999</v>
      </c>
      <c r="K80" s="156">
        <f t="shared" si="8"/>
        <v>9.9969999999999999</v>
      </c>
      <c r="L80" s="156">
        <f t="shared" si="9"/>
        <v>3.5170000000000012</v>
      </c>
      <c r="M80" s="156">
        <f t="shared" si="10"/>
        <v>5729.1359999999995</v>
      </c>
      <c r="N80" s="156">
        <f t="shared" si="11"/>
        <v>1131.191</v>
      </c>
      <c r="O80" s="156">
        <v>9.2579999999999991</v>
      </c>
      <c r="P80" s="156">
        <v>3.5170000000000012</v>
      </c>
      <c r="Q80" s="156">
        <v>5442.7169999999996</v>
      </c>
      <c r="R80" s="156">
        <v>1131.191</v>
      </c>
      <c r="S80" s="156">
        <v>0</v>
      </c>
      <c r="T80" s="156">
        <v>0</v>
      </c>
      <c r="U80" s="156">
        <v>0.7390000000000001</v>
      </c>
      <c r="V80" s="156"/>
      <c r="W80" s="156">
        <v>286.41899999999998</v>
      </c>
      <c r="X80" s="156"/>
      <c r="Y80" s="156">
        <v>14.533200000000001</v>
      </c>
      <c r="Z80" s="156">
        <v>7139.5609999999997</v>
      </c>
      <c r="AA80" s="156">
        <v>71</v>
      </c>
      <c r="AB80" s="156">
        <f t="shared" si="12"/>
        <v>15.272200000000002</v>
      </c>
      <c r="AC80" s="156">
        <f t="shared" si="13"/>
        <v>7425.98</v>
      </c>
    </row>
    <row r="81" spans="2:29" x14ac:dyDescent="0.25">
      <c r="B81" s="140" t="s">
        <v>3732</v>
      </c>
      <c r="C81" s="143">
        <v>1236</v>
      </c>
      <c r="D81" s="141" t="s">
        <v>3805</v>
      </c>
      <c r="F81" s="149">
        <v>2</v>
      </c>
      <c r="H81" s="156">
        <v>31.580999999999996</v>
      </c>
      <c r="I81" s="156">
        <v>13.024999999999999</v>
      </c>
      <c r="J81" s="156">
        <f t="shared" si="7"/>
        <v>44.605999999999995</v>
      </c>
      <c r="K81" s="156">
        <f t="shared" si="8"/>
        <v>30.85</v>
      </c>
      <c r="L81" s="156">
        <f t="shared" si="9"/>
        <v>8.0380000000000003</v>
      </c>
      <c r="M81" s="156">
        <f t="shared" si="10"/>
        <v>16993.091</v>
      </c>
      <c r="N81" s="156">
        <f t="shared" si="11"/>
        <v>2603.3180000000002</v>
      </c>
      <c r="O81" s="156">
        <v>26.172000000000001</v>
      </c>
      <c r="P81" s="156">
        <v>8.0380000000000003</v>
      </c>
      <c r="Q81" s="156">
        <v>15251.897999999999</v>
      </c>
      <c r="R81" s="156">
        <v>2603.3180000000002</v>
      </c>
      <c r="S81" s="156">
        <v>20.399999999999999</v>
      </c>
      <c r="T81" s="156">
        <v>0</v>
      </c>
      <c r="U81" s="156">
        <v>4.677999999999999</v>
      </c>
      <c r="V81" s="156"/>
      <c r="W81" s="156">
        <v>1741.193</v>
      </c>
      <c r="X81" s="156"/>
      <c r="Y81" s="156">
        <v>38.229200000000006</v>
      </c>
      <c r="Z81" s="156">
        <v>19156.907999999999</v>
      </c>
      <c r="AA81" s="156">
        <v>72</v>
      </c>
      <c r="AB81" s="156">
        <f t="shared" si="12"/>
        <v>42.907200000000003</v>
      </c>
      <c r="AC81" s="156">
        <f t="shared" si="13"/>
        <v>20898.100999999999</v>
      </c>
    </row>
    <row r="82" spans="2:29" x14ac:dyDescent="0.25">
      <c r="B82" s="140" t="s">
        <v>3732</v>
      </c>
      <c r="C82" s="143">
        <v>1237</v>
      </c>
      <c r="D82" s="141" t="s">
        <v>3806</v>
      </c>
      <c r="F82" s="149">
        <v>2</v>
      </c>
      <c r="H82" s="156">
        <v>63.307000000000002</v>
      </c>
      <c r="I82" s="156">
        <v>21.125</v>
      </c>
      <c r="J82" s="156">
        <f t="shared" si="7"/>
        <v>84.432000000000002</v>
      </c>
      <c r="K82" s="156">
        <f t="shared" si="8"/>
        <v>62.57</v>
      </c>
      <c r="L82" s="156">
        <f t="shared" si="9"/>
        <v>14.082000000000001</v>
      </c>
      <c r="M82" s="156">
        <f t="shared" si="10"/>
        <v>36935.9</v>
      </c>
      <c r="N82" s="156">
        <f t="shared" si="11"/>
        <v>4510.1679999999997</v>
      </c>
      <c r="O82" s="156">
        <v>48.292000000000002</v>
      </c>
      <c r="P82" s="156">
        <v>14.082000000000001</v>
      </c>
      <c r="Q82" s="156">
        <v>31372.863000000001</v>
      </c>
      <c r="R82" s="156">
        <v>4510.1679999999997</v>
      </c>
      <c r="S82" s="156">
        <v>0</v>
      </c>
      <c r="T82" s="156">
        <v>0</v>
      </c>
      <c r="U82" s="156">
        <v>14.278</v>
      </c>
      <c r="V82" s="156"/>
      <c r="W82" s="156">
        <v>5563.0370000000003</v>
      </c>
      <c r="X82" s="156"/>
      <c r="Y82" s="156">
        <v>69.414600000000007</v>
      </c>
      <c r="Z82" s="156">
        <v>38138.175999999999</v>
      </c>
      <c r="AA82" s="156">
        <v>73</v>
      </c>
      <c r="AB82" s="156">
        <f t="shared" si="12"/>
        <v>83.692600000000013</v>
      </c>
      <c r="AC82" s="156">
        <f t="shared" si="13"/>
        <v>43701.213000000003</v>
      </c>
    </row>
    <row r="83" spans="2:29" x14ac:dyDescent="0.25">
      <c r="B83" s="140" t="s">
        <v>3738</v>
      </c>
      <c r="C83" s="143">
        <v>1239</v>
      </c>
      <c r="D83" s="141" t="s">
        <v>3807</v>
      </c>
      <c r="F83" s="149">
        <v>2</v>
      </c>
      <c r="H83" s="156">
        <v>3.5910000000000002</v>
      </c>
      <c r="I83" s="156">
        <v>0.875</v>
      </c>
      <c r="J83" s="156">
        <f t="shared" si="7"/>
        <v>4.4660000000000002</v>
      </c>
      <c r="K83" s="156">
        <f t="shared" si="8"/>
        <v>3.6</v>
      </c>
      <c r="L83" s="156">
        <f t="shared" si="9"/>
        <v>0.59799999999999986</v>
      </c>
      <c r="M83" s="156">
        <f t="shared" si="10"/>
        <v>2374.9790000000003</v>
      </c>
      <c r="N83" s="156">
        <f t="shared" si="11"/>
        <v>230.87700000000001</v>
      </c>
      <c r="O83" s="156">
        <v>3.5</v>
      </c>
      <c r="P83" s="156">
        <v>0.59799999999999986</v>
      </c>
      <c r="Q83" s="156">
        <v>2325.4650000000001</v>
      </c>
      <c r="R83" s="156">
        <v>230.87700000000001</v>
      </c>
      <c r="S83" s="156">
        <v>15.12</v>
      </c>
      <c r="T83" s="156">
        <v>0</v>
      </c>
      <c r="U83" s="156">
        <v>0.1</v>
      </c>
      <c r="V83" s="156"/>
      <c r="W83" s="156">
        <v>49.514000000000003</v>
      </c>
      <c r="X83" s="156"/>
      <c r="Y83" s="156">
        <v>4.3963000000000001</v>
      </c>
      <c r="Z83" s="156">
        <v>2671.7939999999999</v>
      </c>
      <c r="AA83" s="156">
        <v>74</v>
      </c>
      <c r="AB83" s="156">
        <f t="shared" si="12"/>
        <v>4.4962999999999997</v>
      </c>
      <c r="AC83" s="156">
        <f t="shared" si="13"/>
        <v>2721.308</v>
      </c>
    </row>
    <row r="84" spans="2:29" x14ac:dyDescent="0.25">
      <c r="B84" s="140" t="s">
        <v>3732</v>
      </c>
      <c r="C84" s="143">
        <v>1240</v>
      </c>
      <c r="D84" s="141" t="s">
        <v>3808</v>
      </c>
      <c r="F84" s="149">
        <v>2</v>
      </c>
      <c r="H84" s="156">
        <v>11.86</v>
      </c>
      <c r="I84" s="156">
        <v>4.9499999999999993</v>
      </c>
      <c r="J84" s="156">
        <f t="shared" si="7"/>
        <v>16.809999999999999</v>
      </c>
      <c r="K84" s="156">
        <f t="shared" si="8"/>
        <v>12.009</v>
      </c>
      <c r="L84" s="156">
        <f t="shared" si="9"/>
        <v>3.2669999999999995</v>
      </c>
      <c r="M84" s="156">
        <f t="shared" si="10"/>
        <v>6478.2350000000006</v>
      </c>
      <c r="N84" s="156">
        <f t="shared" si="11"/>
        <v>1062.7429999999999</v>
      </c>
      <c r="O84" s="156">
        <v>9.4700000000000006</v>
      </c>
      <c r="P84" s="156">
        <v>3.2669999999999995</v>
      </c>
      <c r="Q84" s="156">
        <v>5518.1570000000002</v>
      </c>
      <c r="R84" s="156">
        <v>1062.7429999999999</v>
      </c>
      <c r="S84" s="156">
        <v>0</v>
      </c>
      <c r="T84" s="156">
        <v>0</v>
      </c>
      <c r="U84" s="156">
        <v>2.5390000000000001</v>
      </c>
      <c r="V84" s="156"/>
      <c r="W84" s="156">
        <v>960.07799999999997</v>
      </c>
      <c r="X84" s="156"/>
      <c r="Y84" s="156">
        <v>14.370799999999999</v>
      </c>
      <c r="Z84" s="156">
        <v>7112.3180000000002</v>
      </c>
      <c r="AA84" s="156">
        <v>75</v>
      </c>
      <c r="AB84" s="156">
        <f t="shared" si="12"/>
        <v>16.909800000000001</v>
      </c>
      <c r="AC84" s="156">
        <f t="shared" si="13"/>
        <v>8072.3960000000006</v>
      </c>
    </row>
    <row r="85" spans="2:29" x14ac:dyDescent="0.25">
      <c r="B85" s="140" t="s">
        <v>3738</v>
      </c>
      <c r="C85" s="143">
        <v>1241</v>
      </c>
      <c r="D85" s="141" t="s">
        <v>3809</v>
      </c>
      <c r="F85" s="149">
        <v>2</v>
      </c>
      <c r="H85" s="156">
        <v>7.1979999999999995</v>
      </c>
      <c r="I85" s="156">
        <v>2.65</v>
      </c>
      <c r="J85" s="156">
        <f t="shared" si="7"/>
        <v>9.847999999999999</v>
      </c>
      <c r="K85" s="156">
        <f t="shared" si="8"/>
        <v>7.1980000000000004</v>
      </c>
      <c r="L85" s="156">
        <f t="shared" si="9"/>
        <v>1.9059999999999988</v>
      </c>
      <c r="M85" s="156">
        <f t="shared" si="10"/>
        <v>3856.4639999999999</v>
      </c>
      <c r="N85" s="156">
        <f t="shared" si="11"/>
        <v>646.40499999999997</v>
      </c>
      <c r="O85" s="156">
        <v>6.4480000000000004</v>
      </c>
      <c r="P85" s="156">
        <v>1.9059999999999988</v>
      </c>
      <c r="Q85" s="156">
        <v>3578.3629999999998</v>
      </c>
      <c r="R85" s="156">
        <v>646.40499999999997</v>
      </c>
      <c r="S85" s="156">
        <v>0</v>
      </c>
      <c r="T85" s="156">
        <v>33.332999999999998</v>
      </c>
      <c r="U85" s="156">
        <v>0.75</v>
      </c>
      <c r="V85" s="156"/>
      <c r="W85" s="156">
        <v>278.101</v>
      </c>
      <c r="X85" s="156"/>
      <c r="Y85" s="156">
        <v>9.3077000000000005</v>
      </c>
      <c r="Z85" s="156">
        <v>4548.0150000000003</v>
      </c>
      <c r="AA85" s="156">
        <v>76</v>
      </c>
      <c r="AB85" s="156">
        <f t="shared" si="12"/>
        <v>10.057700000000001</v>
      </c>
      <c r="AC85" s="156">
        <f t="shared" si="13"/>
        <v>4826.116</v>
      </c>
    </row>
    <row r="86" spans="2:29" x14ac:dyDescent="0.25">
      <c r="B86" s="140" t="s">
        <v>3732</v>
      </c>
      <c r="C86" s="143">
        <v>1242</v>
      </c>
      <c r="D86" s="141" t="s">
        <v>3810</v>
      </c>
      <c r="F86" s="149">
        <v>2</v>
      </c>
      <c r="H86" s="156">
        <v>2.371</v>
      </c>
      <c r="I86" s="156">
        <v>1.7850000000000001</v>
      </c>
      <c r="J86" s="156">
        <f t="shared" si="7"/>
        <v>4.1560000000000006</v>
      </c>
      <c r="K86" s="156">
        <f t="shared" si="8"/>
        <v>2.371</v>
      </c>
      <c r="L86" s="156">
        <f t="shared" si="9"/>
        <v>1.0390000000000001</v>
      </c>
      <c r="M86" s="156">
        <f t="shared" si="10"/>
        <v>1379.318</v>
      </c>
      <c r="N86" s="156">
        <f t="shared" si="11"/>
        <v>325.988</v>
      </c>
      <c r="O86" s="156">
        <v>2.371</v>
      </c>
      <c r="P86" s="156">
        <v>1.0390000000000001</v>
      </c>
      <c r="Q86" s="156">
        <v>1379.318</v>
      </c>
      <c r="R86" s="156">
        <v>325.988</v>
      </c>
      <c r="S86" s="156">
        <v>0</v>
      </c>
      <c r="T86" s="156">
        <v>0</v>
      </c>
      <c r="U86" s="156">
        <v>0</v>
      </c>
      <c r="V86" s="156"/>
      <c r="W86" s="156">
        <v>0</v>
      </c>
      <c r="X86" s="156"/>
      <c r="Y86" s="156">
        <v>3.9290000000000003</v>
      </c>
      <c r="Z86" s="156">
        <v>1868.3309999999999</v>
      </c>
      <c r="AA86" s="156">
        <v>77</v>
      </c>
      <c r="AB86" s="156">
        <f t="shared" si="12"/>
        <v>3.9290000000000003</v>
      </c>
      <c r="AC86" s="156">
        <f t="shared" si="13"/>
        <v>1868.3309999999999</v>
      </c>
    </row>
    <row r="87" spans="2:29" x14ac:dyDescent="0.25">
      <c r="B87" s="140" t="s">
        <v>3738</v>
      </c>
      <c r="C87" s="143">
        <v>1243</v>
      </c>
      <c r="D87" s="141" t="s">
        <v>3811</v>
      </c>
      <c r="F87" s="149">
        <v>2</v>
      </c>
      <c r="H87" s="156">
        <v>5.9730000000000008</v>
      </c>
      <c r="I87" s="156">
        <v>3.75</v>
      </c>
      <c r="J87" s="156">
        <f t="shared" si="7"/>
        <v>9.7230000000000008</v>
      </c>
      <c r="K87" s="156">
        <f t="shared" si="8"/>
        <v>5.8239999999999998</v>
      </c>
      <c r="L87" s="156">
        <f t="shared" si="9"/>
        <v>2.1429999999999998</v>
      </c>
      <c r="M87" s="156">
        <f t="shared" si="10"/>
        <v>3454.8</v>
      </c>
      <c r="N87" s="156">
        <f t="shared" si="11"/>
        <v>698.77099999999996</v>
      </c>
      <c r="O87" s="156">
        <v>5.024</v>
      </c>
      <c r="P87" s="156">
        <v>2.1429999999999998</v>
      </c>
      <c r="Q87" s="156">
        <v>3151.942</v>
      </c>
      <c r="R87" s="156">
        <v>698.77099999999996</v>
      </c>
      <c r="S87" s="156">
        <v>181.27199999999999</v>
      </c>
      <c r="T87" s="156">
        <v>0</v>
      </c>
      <c r="U87" s="156">
        <v>0.8</v>
      </c>
      <c r="V87" s="156"/>
      <c r="W87" s="156">
        <v>302.858</v>
      </c>
      <c r="X87" s="156"/>
      <c r="Y87" s="156">
        <v>8.2378999999999998</v>
      </c>
      <c r="Z87" s="156">
        <v>4200.1419999999998</v>
      </c>
      <c r="AA87" s="156">
        <v>78</v>
      </c>
      <c r="AB87" s="156">
        <f t="shared" si="12"/>
        <v>9.0379000000000005</v>
      </c>
      <c r="AC87" s="156">
        <f t="shared" si="13"/>
        <v>4503</v>
      </c>
    </row>
    <row r="88" spans="2:29" x14ac:dyDescent="0.25">
      <c r="B88" s="140" t="s">
        <v>3732</v>
      </c>
      <c r="C88" s="143">
        <v>1244</v>
      </c>
      <c r="D88" s="141" t="s">
        <v>3812</v>
      </c>
      <c r="F88" s="149">
        <v>2</v>
      </c>
      <c r="H88" s="156">
        <v>37.11</v>
      </c>
      <c r="I88" s="156">
        <v>13.074999999999999</v>
      </c>
      <c r="J88" s="156">
        <f t="shared" si="7"/>
        <v>50.185000000000002</v>
      </c>
      <c r="K88" s="156">
        <f t="shared" si="8"/>
        <v>35.832000000000001</v>
      </c>
      <c r="L88" s="156">
        <f t="shared" si="9"/>
        <v>10.230000000000004</v>
      </c>
      <c r="M88" s="156">
        <f t="shared" si="10"/>
        <v>23378.584999999999</v>
      </c>
      <c r="N88" s="156">
        <f t="shared" si="11"/>
        <v>3325.2739999999999</v>
      </c>
      <c r="O88" s="156">
        <v>31.914999999999999</v>
      </c>
      <c r="P88" s="156">
        <v>10.230000000000004</v>
      </c>
      <c r="Q88" s="156">
        <v>21926.267</v>
      </c>
      <c r="R88" s="156">
        <v>3325.2739999999999</v>
      </c>
      <c r="S88" s="156">
        <v>0</v>
      </c>
      <c r="T88" s="156">
        <v>0</v>
      </c>
      <c r="U88" s="156">
        <v>3.9169999999999998</v>
      </c>
      <c r="V88" s="156"/>
      <c r="W88" s="156">
        <v>1452.318</v>
      </c>
      <c r="X88" s="156"/>
      <c r="Y88" s="156">
        <v>47.2607</v>
      </c>
      <c r="Z88" s="156">
        <v>26914.237000000001</v>
      </c>
      <c r="AA88" s="156">
        <v>79</v>
      </c>
      <c r="AB88" s="156">
        <f t="shared" si="12"/>
        <v>51.177700000000002</v>
      </c>
      <c r="AC88" s="156">
        <f t="shared" si="13"/>
        <v>28366.555</v>
      </c>
    </row>
    <row r="89" spans="2:29" x14ac:dyDescent="0.25">
      <c r="B89" s="140" t="s">
        <v>3738</v>
      </c>
      <c r="C89" s="143">
        <v>1245</v>
      </c>
      <c r="D89" s="141" t="s">
        <v>3813</v>
      </c>
      <c r="F89" s="149">
        <v>2</v>
      </c>
      <c r="H89" s="156">
        <v>4.0350000000000001</v>
      </c>
      <c r="I89" s="156">
        <v>1</v>
      </c>
      <c r="J89" s="156">
        <f t="shared" si="7"/>
        <v>5.0350000000000001</v>
      </c>
      <c r="K89" s="156">
        <f t="shared" si="8"/>
        <v>4.0350000000000001</v>
      </c>
      <c r="L89" s="156">
        <f t="shared" si="9"/>
        <v>0.54700000000000015</v>
      </c>
      <c r="M89" s="156">
        <f t="shared" si="10"/>
        <v>2128.453</v>
      </c>
      <c r="N89" s="156">
        <f t="shared" si="11"/>
        <v>201.57400000000001</v>
      </c>
      <c r="O89" s="156">
        <v>3.4849999999999999</v>
      </c>
      <c r="P89" s="156">
        <v>0.54700000000000015</v>
      </c>
      <c r="Q89" s="156">
        <v>1918.2950000000001</v>
      </c>
      <c r="R89" s="156">
        <v>201.57400000000001</v>
      </c>
      <c r="S89" s="156">
        <v>24</v>
      </c>
      <c r="T89" s="156">
        <v>0</v>
      </c>
      <c r="U89" s="156">
        <v>0.55000000000000004</v>
      </c>
      <c r="V89" s="156"/>
      <c r="W89" s="156">
        <v>210.15799999999999</v>
      </c>
      <c r="X89" s="156"/>
      <c r="Y89" s="156">
        <v>4.3060999999999998</v>
      </c>
      <c r="Z89" s="156">
        <v>2220.6930000000002</v>
      </c>
      <c r="AA89" s="156">
        <v>80</v>
      </c>
      <c r="AB89" s="156">
        <f t="shared" si="12"/>
        <v>4.8560999999999996</v>
      </c>
      <c r="AC89" s="156">
        <f t="shared" si="13"/>
        <v>2430.8510000000001</v>
      </c>
    </row>
    <row r="90" spans="2:29" x14ac:dyDescent="0.25">
      <c r="B90" s="140" t="s">
        <v>3738</v>
      </c>
      <c r="C90" s="143">
        <v>1246</v>
      </c>
      <c r="D90" s="141" t="s">
        <v>3814</v>
      </c>
      <c r="F90" s="149">
        <v>2</v>
      </c>
      <c r="H90" s="156">
        <v>20.91</v>
      </c>
      <c r="I90" s="156">
        <v>6.2</v>
      </c>
      <c r="J90" s="156">
        <f t="shared" si="7"/>
        <v>27.11</v>
      </c>
      <c r="K90" s="156">
        <f t="shared" si="8"/>
        <v>21.010999999999999</v>
      </c>
      <c r="L90" s="156">
        <f t="shared" si="9"/>
        <v>5.1380000000000017</v>
      </c>
      <c r="M90" s="156">
        <f t="shared" si="10"/>
        <v>12532.917000000001</v>
      </c>
      <c r="N90" s="156">
        <f t="shared" si="11"/>
        <v>1734.729</v>
      </c>
      <c r="O90" s="156">
        <v>16.943999999999999</v>
      </c>
      <c r="P90" s="156">
        <v>5.1380000000000017</v>
      </c>
      <c r="Q90" s="156">
        <v>10975.243</v>
      </c>
      <c r="R90" s="156">
        <v>1734.729</v>
      </c>
      <c r="S90" s="156">
        <v>0</v>
      </c>
      <c r="T90" s="156">
        <v>0</v>
      </c>
      <c r="U90" s="156">
        <v>4.0670000000000002</v>
      </c>
      <c r="V90" s="156"/>
      <c r="W90" s="156">
        <v>1557.674</v>
      </c>
      <c r="X90" s="156"/>
      <c r="Y90" s="156">
        <v>24.6509</v>
      </c>
      <c r="Z90" s="156">
        <v>13577.401</v>
      </c>
      <c r="AA90" s="156">
        <v>81</v>
      </c>
      <c r="AB90" s="156">
        <f t="shared" si="12"/>
        <v>28.7179</v>
      </c>
      <c r="AC90" s="156">
        <f t="shared" si="13"/>
        <v>15135.075000000001</v>
      </c>
    </row>
    <row r="91" spans="2:29" x14ac:dyDescent="0.25">
      <c r="B91" s="140" t="s">
        <v>3738</v>
      </c>
      <c r="C91" s="143">
        <v>1247</v>
      </c>
      <c r="D91" s="141" t="s">
        <v>3815</v>
      </c>
      <c r="F91" s="149">
        <v>2</v>
      </c>
      <c r="H91" s="156">
        <v>2.8980000000000001</v>
      </c>
      <c r="I91" s="156">
        <v>1</v>
      </c>
      <c r="J91" s="156">
        <f t="shared" si="7"/>
        <v>3.8980000000000001</v>
      </c>
      <c r="K91" s="156">
        <f t="shared" si="8"/>
        <v>2.8980000000000001</v>
      </c>
      <c r="L91" s="156">
        <f t="shared" si="9"/>
        <v>0.41799999999999971</v>
      </c>
      <c r="M91" s="156">
        <f t="shared" si="10"/>
        <v>1692.597</v>
      </c>
      <c r="N91" s="156">
        <f t="shared" si="11"/>
        <v>159.13800000000001</v>
      </c>
      <c r="O91" s="156">
        <v>2.8980000000000001</v>
      </c>
      <c r="P91" s="156">
        <v>0.41799999999999971</v>
      </c>
      <c r="Q91" s="156">
        <v>1692.597</v>
      </c>
      <c r="R91" s="156">
        <v>159.13800000000001</v>
      </c>
      <c r="S91" s="156">
        <v>0</v>
      </c>
      <c r="T91" s="156">
        <v>0</v>
      </c>
      <c r="U91" s="156">
        <v>0</v>
      </c>
      <c r="V91" s="156"/>
      <c r="W91" s="156">
        <v>0</v>
      </c>
      <c r="X91" s="156"/>
      <c r="Y91" s="156">
        <v>3.5246</v>
      </c>
      <c r="Z91" s="156">
        <v>1931.3240000000001</v>
      </c>
      <c r="AA91" s="156">
        <v>82</v>
      </c>
      <c r="AB91" s="156">
        <f t="shared" si="12"/>
        <v>3.5246</v>
      </c>
      <c r="AC91" s="156">
        <f t="shared" si="13"/>
        <v>1931.3240000000001</v>
      </c>
    </row>
    <row r="92" spans="2:29" x14ac:dyDescent="0.25">
      <c r="B92" s="140" t="s">
        <v>3732</v>
      </c>
      <c r="C92" s="143">
        <v>1248</v>
      </c>
      <c r="D92" s="141" t="s">
        <v>3816</v>
      </c>
      <c r="F92" s="149">
        <v>2</v>
      </c>
      <c r="H92" s="156">
        <v>10.262</v>
      </c>
      <c r="I92" s="156">
        <v>3.931</v>
      </c>
      <c r="J92" s="156">
        <f t="shared" si="7"/>
        <v>14.193000000000001</v>
      </c>
      <c r="K92" s="156">
        <f t="shared" si="8"/>
        <v>10.06</v>
      </c>
      <c r="L92" s="156">
        <f t="shared" si="9"/>
        <v>2.8859999999999992</v>
      </c>
      <c r="M92" s="156">
        <f t="shared" si="10"/>
        <v>5408.973</v>
      </c>
      <c r="N92" s="156">
        <f t="shared" si="11"/>
        <v>947.52099999999996</v>
      </c>
      <c r="O92" s="156">
        <v>7.843</v>
      </c>
      <c r="P92" s="156">
        <v>2.8859999999999992</v>
      </c>
      <c r="Q92" s="156">
        <v>4580.8010000000004</v>
      </c>
      <c r="R92" s="156">
        <v>947.52099999999996</v>
      </c>
      <c r="S92" s="156">
        <v>0</v>
      </c>
      <c r="T92" s="156">
        <v>0</v>
      </c>
      <c r="U92" s="156">
        <v>2.2170000000000001</v>
      </c>
      <c r="V92" s="156"/>
      <c r="W92" s="156">
        <v>828.17200000000003</v>
      </c>
      <c r="X92" s="156"/>
      <c r="Y92" s="156">
        <v>12.1717</v>
      </c>
      <c r="Z92" s="156">
        <v>6002.1270000000004</v>
      </c>
      <c r="AA92" s="156">
        <v>83</v>
      </c>
      <c r="AB92" s="156">
        <f t="shared" si="12"/>
        <v>14.3887</v>
      </c>
      <c r="AC92" s="156">
        <f t="shared" si="13"/>
        <v>6830.2990000000009</v>
      </c>
    </row>
    <row r="93" spans="2:29" x14ac:dyDescent="0.25">
      <c r="B93" s="140" t="s">
        <v>3738</v>
      </c>
      <c r="C93" s="143">
        <v>1249</v>
      </c>
      <c r="D93" s="141" t="s">
        <v>3817</v>
      </c>
      <c r="F93" s="149">
        <v>2</v>
      </c>
      <c r="H93" s="156">
        <v>5.1379999999999999</v>
      </c>
      <c r="I93" s="156">
        <v>1.2</v>
      </c>
      <c r="J93" s="156">
        <f t="shared" si="7"/>
        <v>6.3380000000000001</v>
      </c>
      <c r="K93" s="156">
        <f t="shared" si="8"/>
        <v>5.1369999999999996</v>
      </c>
      <c r="L93" s="156">
        <f t="shared" si="9"/>
        <v>1.2640000000000002</v>
      </c>
      <c r="M93" s="156">
        <f t="shared" si="10"/>
        <v>2620.96</v>
      </c>
      <c r="N93" s="156">
        <f t="shared" si="11"/>
        <v>440.26100000000002</v>
      </c>
      <c r="O93" s="156">
        <v>4.6369999999999996</v>
      </c>
      <c r="P93" s="156">
        <v>1.2640000000000002</v>
      </c>
      <c r="Q93" s="156">
        <v>2435.5590000000002</v>
      </c>
      <c r="R93" s="156">
        <v>440.26100000000002</v>
      </c>
      <c r="S93" s="156">
        <v>8</v>
      </c>
      <c r="T93" s="156">
        <v>6.6669999999999998</v>
      </c>
      <c r="U93" s="156">
        <v>0.5</v>
      </c>
      <c r="V93" s="156"/>
      <c r="W93" s="156">
        <v>185.40100000000001</v>
      </c>
      <c r="X93" s="156"/>
      <c r="Y93" s="156">
        <v>6.5328999999999997</v>
      </c>
      <c r="Z93" s="156">
        <v>3095.9850000000001</v>
      </c>
      <c r="AA93" s="156">
        <v>84</v>
      </c>
      <c r="AB93" s="156">
        <f t="shared" si="12"/>
        <v>7.0328999999999997</v>
      </c>
      <c r="AC93" s="156">
        <f t="shared" si="13"/>
        <v>3281.386</v>
      </c>
    </row>
    <row r="94" spans="2:29" x14ac:dyDescent="0.25">
      <c r="B94" s="140" t="s">
        <v>3738</v>
      </c>
      <c r="C94" s="143">
        <v>1250</v>
      </c>
      <c r="D94" s="141" t="s">
        <v>3818</v>
      </c>
      <c r="F94" s="149">
        <v>2</v>
      </c>
      <c r="H94" s="156">
        <v>5.91</v>
      </c>
      <c r="I94" s="156">
        <v>2.6</v>
      </c>
      <c r="J94" s="156">
        <f t="shared" si="7"/>
        <v>8.51</v>
      </c>
      <c r="K94" s="156">
        <f t="shared" si="8"/>
        <v>5.8339999999999996</v>
      </c>
      <c r="L94" s="156">
        <f t="shared" si="9"/>
        <v>1.9020000000000001</v>
      </c>
      <c r="M94" s="156">
        <f t="shared" si="10"/>
        <v>3571.3879999999999</v>
      </c>
      <c r="N94" s="156">
        <f t="shared" si="11"/>
        <v>630.44399999999996</v>
      </c>
      <c r="O94" s="156">
        <v>5.0839999999999996</v>
      </c>
      <c r="P94" s="156">
        <v>1.9020000000000001</v>
      </c>
      <c r="Q94" s="156">
        <v>3293.2869999999998</v>
      </c>
      <c r="R94" s="156">
        <v>630.44399999999996</v>
      </c>
      <c r="S94" s="156">
        <v>42</v>
      </c>
      <c r="T94" s="156">
        <v>0</v>
      </c>
      <c r="U94" s="156">
        <v>0.75</v>
      </c>
      <c r="V94" s="156"/>
      <c r="W94" s="156">
        <v>278.101</v>
      </c>
      <c r="X94" s="156"/>
      <c r="Y94" s="156">
        <v>7.9366000000000003</v>
      </c>
      <c r="Z94" s="156">
        <v>4238.9979999999996</v>
      </c>
      <c r="AA94" s="156">
        <v>85</v>
      </c>
      <c r="AB94" s="156">
        <f t="shared" si="12"/>
        <v>8.6866000000000003</v>
      </c>
      <c r="AC94" s="156">
        <f t="shared" si="13"/>
        <v>4517.0989999999993</v>
      </c>
    </row>
    <row r="95" spans="2:29" x14ac:dyDescent="0.25">
      <c r="B95" s="140" t="s">
        <v>3738</v>
      </c>
      <c r="C95" s="143">
        <v>1251</v>
      </c>
      <c r="D95" s="141" t="s">
        <v>3819</v>
      </c>
      <c r="F95" s="149">
        <v>2</v>
      </c>
      <c r="H95" s="156">
        <v>41.274999999999991</v>
      </c>
      <c r="I95" s="156">
        <v>12.062999999999999</v>
      </c>
      <c r="J95" s="156">
        <f t="shared" si="7"/>
        <v>53.337999999999994</v>
      </c>
      <c r="K95" s="156">
        <f t="shared" si="8"/>
        <v>40.457999999999998</v>
      </c>
      <c r="L95" s="156">
        <f t="shared" si="9"/>
        <v>7.713000000000001</v>
      </c>
      <c r="M95" s="156">
        <f t="shared" si="10"/>
        <v>24531.595000000001</v>
      </c>
      <c r="N95" s="156">
        <f t="shared" si="11"/>
        <v>2561.7069999999999</v>
      </c>
      <c r="O95" s="156">
        <v>32.479999999999997</v>
      </c>
      <c r="P95" s="156">
        <v>7.713000000000001</v>
      </c>
      <c r="Q95" s="156">
        <v>21144.488000000001</v>
      </c>
      <c r="R95" s="156">
        <v>2561.7069999999999</v>
      </c>
      <c r="S95" s="156">
        <v>20</v>
      </c>
      <c r="T95" s="156">
        <v>0</v>
      </c>
      <c r="U95" s="156">
        <v>7.9779999999999998</v>
      </c>
      <c r="V95" s="156"/>
      <c r="W95" s="156">
        <v>3387.107</v>
      </c>
      <c r="X95" s="156"/>
      <c r="Y95" s="156">
        <v>44.049199999999999</v>
      </c>
      <c r="Z95" s="156">
        <v>24987.064999999999</v>
      </c>
      <c r="AA95" s="156">
        <v>86</v>
      </c>
      <c r="AB95" s="156">
        <f t="shared" si="12"/>
        <v>52.027200000000001</v>
      </c>
      <c r="AC95" s="156">
        <f t="shared" si="13"/>
        <v>28374.171999999999</v>
      </c>
    </row>
    <row r="96" spans="2:29" x14ac:dyDescent="0.25">
      <c r="B96" s="140" t="s">
        <v>3738</v>
      </c>
      <c r="C96" s="143">
        <v>1252</v>
      </c>
      <c r="D96" s="141" t="s">
        <v>3820</v>
      </c>
      <c r="F96" s="149">
        <v>2</v>
      </c>
      <c r="H96" s="156">
        <v>8.418000000000001</v>
      </c>
      <c r="I96" s="156">
        <v>3.6750000000000003</v>
      </c>
      <c r="J96" s="156">
        <f t="shared" si="7"/>
        <v>12.093000000000002</v>
      </c>
      <c r="K96" s="156">
        <f t="shared" si="8"/>
        <v>8.6539999999999999</v>
      </c>
      <c r="L96" s="156">
        <f t="shared" si="9"/>
        <v>2.5860000000000003</v>
      </c>
      <c r="M96" s="156">
        <f t="shared" si="10"/>
        <v>4965.7740000000003</v>
      </c>
      <c r="N96" s="156">
        <f t="shared" si="11"/>
        <v>877.32</v>
      </c>
      <c r="O96" s="156">
        <v>7.9649999999999999</v>
      </c>
      <c r="P96" s="156">
        <v>2.5860000000000003</v>
      </c>
      <c r="Q96" s="156">
        <v>4704.1120000000001</v>
      </c>
      <c r="R96" s="156">
        <v>877.32</v>
      </c>
      <c r="S96" s="156">
        <v>0</v>
      </c>
      <c r="T96" s="156">
        <v>0</v>
      </c>
      <c r="U96" s="156">
        <v>0.68900000000000006</v>
      </c>
      <c r="V96" s="156"/>
      <c r="W96" s="156">
        <v>261.66199999999998</v>
      </c>
      <c r="X96" s="156"/>
      <c r="Y96" s="156">
        <v>11.8443</v>
      </c>
      <c r="Z96" s="156">
        <v>6020.1210000000001</v>
      </c>
      <c r="AA96" s="156">
        <v>87</v>
      </c>
      <c r="AB96" s="156">
        <f t="shared" si="12"/>
        <v>12.533300000000001</v>
      </c>
      <c r="AC96" s="156">
        <f t="shared" si="13"/>
        <v>6281.7830000000004</v>
      </c>
    </row>
    <row r="97" spans="2:29" x14ac:dyDescent="0.25">
      <c r="B97" s="140" t="s">
        <v>3738</v>
      </c>
      <c r="C97" s="143">
        <v>1253</v>
      </c>
      <c r="D97" s="141" t="s">
        <v>3821</v>
      </c>
      <c r="F97" s="149">
        <v>2</v>
      </c>
      <c r="H97" s="156">
        <v>4.1100000000000003</v>
      </c>
      <c r="I97" s="156">
        <v>0.74500000000000011</v>
      </c>
      <c r="J97" s="156">
        <f t="shared" si="7"/>
        <v>4.8550000000000004</v>
      </c>
      <c r="K97" s="156">
        <f t="shared" si="8"/>
        <v>4.109</v>
      </c>
      <c r="L97" s="156">
        <f t="shared" si="9"/>
        <v>0.52200000000000024</v>
      </c>
      <c r="M97" s="156">
        <f t="shared" si="10"/>
        <v>2188.4569999999999</v>
      </c>
      <c r="N97" s="156">
        <f t="shared" si="11"/>
        <v>193.952</v>
      </c>
      <c r="O97" s="156">
        <v>3.32</v>
      </c>
      <c r="P97" s="156">
        <v>0.52200000000000024</v>
      </c>
      <c r="Q97" s="156">
        <v>1877.2819999999999</v>
      </c>
      <c r="R97" s="156">
        <v>193.952</v>
      </c>
      <c r="S97" s="156">
        <v>0</v>
      </c>
      <c r="T97" s="156">
        <v>0</v>
      </c>
      <c r="U97" s="156">
        <v>0.78900000000000003</v>
      </c>
      <c r="V97" s="156"/>
      <c r="W97" s="156">
        <v>311.17500000000001</v>
      </c>
      <c r="X97" s="156"/>
      <c r="Y97" s="156">
        <v>4.1024000000000003</v>
      </c>
      <c r="Z97" s="156">
        <v>2168.2600000000002</v>
      </c>
      <c r="AA97" s="156">
        <v>88</v>
      </c>
      <c r="AB97" s="156">
        <f t="shared" si="12"/>
        <v>4.8914</v>
      </c>
      <c r="AC97" s="156">
        <f t="shared" si="13"/>
        <v>2479.4350000000004</v>
      </c>
    </row>
    <row r="98" spans="2:29" x14ac:dyDescent="0.25">
      <c r="B98" s="140" t="s">
        <v>3732</v>
      </c>
      <c r="C98" s="143">
        <v>1254</v>
      </c>
      <c r="D98" s="141" t="s">
        <v>3822</v>
      </c>
      <c r="F98" s="149">
        <v>2</v>
      </c>
      <c r="H98" s="156">
        <v>5.7430000000000003</v>
      </c>
      <c r="I98" s="156">
        <v>2.4249999999999998</v>
      </c>
      <c r="J98" s="156">
        <f t="shared" si="7"/>
        <v>8.1679999999999993</v>
      </c>
      <c r="K98" s="156">
        <f t="shared" si="8"/>
        <v>5.7560000000000002</v>
      </c>
      <c r="L98" s="156">
        <f t="shared" si="9"/>
        <v>1.5839999999999996</v>
      </c>
      <c r="M98" s="156">
        <f t="shared" si="10"/>
        <v>3076.4479999999999</v>
      </c>
      <c r="N98" s="156">
        <f t="shared" si="11"/>
        <v>551.97699999999998</v>
      </c>
      <c r="O98" s="156">
        <v>4.367</v>
      </c>
      <c r="P98" s="156">
        <v>1.5839999999999996</v>
      </c>
      <c r="Q98" s="156">
        <v>2561.442</v>
      </c>
      <c r="R98" s="156">
        <v>551.97699999999998</v>
      </c>
      <c r="S98" s="156">
        <v>11.2</v>
      </c>
      <c r="T98" s="156">
        <v>0</v>
      </c>
      <c r="U98" s="156">
        <v>1.389</v>
      </c>
      <c r="V98" s="156"/>
      <c r="W98" s="156">
        <v>515.00599999999997</v>
      </c>
      <c r="X98" s="156"/>
      <c r="Y98" s="156">
        <v>6.743100000000001</v>
      </c>
      <c r="Z98" s="156">
        <v>3389.44</v>
      </c>
      <c r="AA98" s="156">
        <v>89</v>
      </c>
      <c r="AB98" s="156">
        <f t="shared" si="12"/>
        <v>8.1321000000000012</v>
      </c>
      <c r="AC98" s="156">
        <f t="shared" si="13"/>
        <v>3904.4459999999999</v>
      </c>
    </row>
    <row r="99" spans="2:29" x14ac:dyDescent="0.25">
      <c r="B99" s="140" t="s">
        <v>3738</v>
      </c>
      <c r="C99" s="143">
        <v>1255</v>
      </c>
      <c r="D99" s="141" t="s">
        <v>3823</v>
      </c>
      <c r="F99" s="149">
        <v>2</v>
      </c>
      <c r="H99" s="156">
        <v>16.593</v>
      </c>
      <c r="I99" s="156">
        <v>6.1349999999999998</v>
      </c>
      <c r="J99" s="156">
        <f t="shared" si="7"/>
        <v>22.728000000000002</v>
      </c>
      <c r="K99" s="156">
        <f t="shared" si="8"/>
        <v>16.594000000000001</v>
      </c>
      <c r="L99" s="156">
        <f t="shared" si="9"/>
        <v>5.0499999999999989</v>
      </c>
      <c r="M99" s="156">
        <f t="shared" si="10"/>
        <v>10240.755999999999</v>
      </c>
      <c r="N99" s="156">
        <f t="shared" si="11"/>
        <v>1689.191</v>
      </c>
      <c r="O99" s="156">
        <v>15.205</v>
      </c>
      <c r="P99" s="156">
        <v>5.0499999999999989</v>
      </c>
      <c r="Q99" s="156">
        <v>9725.75</v>
      </c>
      <c r="R99" s="156">
        <v>1689.191</v>
      </c>
      <c r="S99" s="156">
        <v>0</v>
      </c>
      <c r="T99" s="156">
        <v>6.6669999999999998</v>
      </c>
      <c r="U99" s="156">
        <v>1.389</v>
      </c>
      <c r="V99" s="156"/>
      <c r="W99" s="156">
        <v>515.00599999999997</v>
      </c>
      <c r="X99" s="156"/>
      <c r="Y99" s="156">
        <v>22.779700000000002</v>
      </c>
      <c r="Z99" s="156">
        <v>12259.576999999999</v>
      </c>
      <c r="AA99" s="156">
        <v>90</v>
      </c>
      <c r="AB99" s="156">
        <f t="shared" si="12"/>
        <v>24.168700000000001</v>
      </c>
      <c r="AC99" s="156">
        <f t="shared" si="13"/>
        <v>12774.582999999999</v>
      </c>
    </row>
    <row r="100" spans="2:29" x14ac:dyDescent="0.25">
      <c r="B100" s="140" t="s">
        <v>3738</v>
      </c>
      <c r="C100" s="143">
        <v>1256</v>
      </c>
      <c r="D100" s="141" t="s">
        <v>3824</v>
      </c>
      <c r="F100" s="149">
        <v>2</v>
      </c>
      <c r="H100" s="156">
        <v>8.234</v>
      </c>
      <c r="I100" s="156">
        <v>2.496</v>
      </c>
      <c r="J100" s="156">
        <f t="shared" si="7"/>
        <v>10.73</v>
      </c>
      <c r="K100" s="156">
        <f t="shared" si="8"/>
        <v>8.1880000000000006</v>
      </c>
      <c r="L100" s="156">
        <f t="shared" si="9"/>
        <v>1.3280000000000003</v>
      </c>
      <c r="M100" s="156">
        <f t="shared" si="10"/>
        <v>4106.3540000000003</v>
      </c>
      <c r="N100" s="156">
        <f t="shared" si="11"/>
        <v>444.90499999999997</v>
      </c>
      <c r="O100" s="156">
        <v>7.0880000000000001</v>
      </c>
      <c r="P100" s="156">
        <v>1.3280000000000003</v>
      </c>
      <c r="Q100" s="156">
        <v>3686.04</v>
      </c>
      <c r="R100" s="156">
        <v>444.90499999999997</v>
      </c>
      <c r="S100" s="156">
        <v>0</v>
      </c>
      <c r="T100" s="156">
        <v>0</v>
      </c>
      <c r="U100" s="156">
        <v>1.1000000000000001</v>
      </c>
      <c r="V100" s="156"/>
      <c r="W100" s="156">
        <v>420.31400000000002</v>
      </c>
      <c r="X100" s="156"/>
      <c r="Y100" s="156">
        <v>9.0798000000000005</v>
      </c>
      <c r="Z100" s="156">
        <v>4353.4579999999996</v>
      </c>
      <c r="AA100" s="156">
        <v>91</v>
      </c>
      <c r="AB100" s="156">
        <f t="shared" si="12"/>
        <v>10.1798</v>
      </c>
      <c r="AC100" s="156">
        <f t="shared" si="13"/>
        <v>4773.7719999999999</v>
      </c>
    </row>
    <row r="101" spans="2:29" x14ac:dyDescent="0.25">
      <c r="B101" s="140" t="s">
        <v>3825</v>
      </c>
      <c r="C101" s="143">
        <v>2002</v>
      </c>
      <c r="D101" s="141" t="s">
        <v>3826</v>
      </c>
      <c r="F101" s="149">
        <v>2</v>
      </c>
      <c r="H101" s="156">
        <v>8</v>
      </c>
      <c r="I101" s="156">
        <v>4.5</v>
      </c>
      <c r="J101" s="156">
        <f t="shared" si="7"/>
        <v>12.5</v>
      </c>
      <c r="K101" s="156">
        <f t="shared" si="8"/>
        <v>8</v>
      </c>
      <c r="L101" s="156">
        <f t="shared" si="9"/>
        <v>2.1869999999999994</v>
      </c>
      <c r="M101" s="156">
        <f t="shared" si="10"/>
        <v>4250.817</v>
      </c>
      <c r="N101" s="156">
        <f t="shared" si="11"/>
        <v>674.69899999999996</v>
      </c>
      <c r="O101" s="156">
        <v>6</v>
      </c>
      <c r="P101" s="156">
        <v>2.1869999999999994</v>
      </c>
      <c r="Q101" s="156">
        <v>3509.2139999999999</v>
      </c>
      <c r="R101" s="156">
        <v>674.69899999999996</v>
      </c>
      <c r="S101" s="156">
        <v>0</v>
      </c>
      <c r="T101" s="156">
        <v>0</v>
      </c>
      <c r="U101" s="156">
        <v>2</v>
      </c>
      <c r="V101" s="156"/>
      <c r="W101" s="156">
        <v>741.60299999999995</v>
      </c>
      <c r="X101" s="156"/>
      <c r="Y101" s="156">
        <v>9.2801999999999989</v>
      </c>
      <c r="Z101" s="156">
        <v>4521.308</v>
      </c>
      <c r="AA101" s="156">
        <v>92</v>
      </c>
      <c r="AB101" s="156">
        <f t="shared" si="12"/>
        <v>11.280199999999999</v>
      </c>
      <c r="AC101" s="156">
        <f t="shared" si="13"/>
        <v>5262.9110000000001</v>
      </c>
    </row>
    <row r="102" spans="2:29" x14ac:dyDescent="0.25">
      <c r="B102" s="140" t="s">
        <v>3825</v>
      </c>
      <c r="C102" s="143">
        <v>2005</v>
      </c>
      <c r="D102" s="141" t="s">
        <v>3827</v>
      </c>
      <c r="F102" s="149">
        <v>2</v>
      </c>
      <c r="H102" s="156">
        <v>9.3879999999999999</v>
      </c>
      <c r="I102" s="156">
        <v>3.7160000000000002</v>
      </c>
      <c r="J102" s="156">
        <f t="shared" si="7"/>
        <v>13.103999999999999</v>
      </c>
      <c r="K102" s="156">
        <f t="shared" si="8"/>
        <v>9.3889999999999993</v>
      </c>
      <c r="L102" s="156">
        <f t="shared" si="9"/>
        <v>2.1980000000000004</v>
      </c>
      <c r="M102" s="156">
        <f t="shared" si="10"/>
        <v>5272.7610000000004</v>
      </c>
      <c r="N102" s="156">
        <f t="shared" si="11"/>
        <v>665.39700000000005</v>
      </c>
      <c r="O102" s="156">
        <v>8</v>
      </c>
      <c r="P102" s="156">
        <v>2.1980000000000004</v>
      </c>
      <c r="Q102" s="156">
        <v>4757.7550000000001</v>
      </c>
      <c r="R102" s="156">
        <v>665.39700000000005</v>
      </c>
      <c r="S102" s="156">
        <v>0</v>
      </c>
      <c r="T102" s="156">
        <v>0</v>
      </c>
      <c r="U102" s="156">
        <v>1.389</v>
      </c>
      <c r="V102" s="156"/>
      <c r="W102" s="156">
        <v>515.00599999999997</v>
      </c>
      <c r="X102" s="156"/>
      <c r="Y102" s="156">
        <v>11.297200000000002</v>
      </c>
      <c r="Z102" s="156">
        <v>5755.8680000000004</v>
      </c>
      <c r="AA102" s="156">
        <v>93</v>
      </c>
      <c r="AB102" s="156">
        <f t="shared" si="12"/>
        <v>12.686200000000001</v>
      </c>
      <c r="AC102" s="156">
        <f t="shared" si="13"/>
        <v>6270.8740000000007</v>
      </c>
    </row>
    <row r="103" spans="2:29" x14ac:dyDescent="0.25">
      <c r="B103" s="140" t="s">
        <v>3825</v>
      </c>
      <c r="C103" s="143">
        <v>2011</v>
      </c>
      <c r="D103" s="141" t="s">
        <v>3828</v>
      </c>
      <c r="F103" s="149">
        <v>2</v>
      </c>
      <c r="H103" s="156">
        <v>2.8330000000000002</v>
      </c>
      <c r="I103" s="156">
        <v>1</v>
      </c>
      <c r="J103" s="156">
        <f t="shared" si="7"/>
        <v>3.8330000000000002</v>
      </c>
      <c r="K103" s="156">
        <f t="shared" si="8"/>
        <v>2.8330000000000002</v>
      </c>
      <c r="L103" s="156">
        <f t="shared" si="9"/>
        <v>0.61599999999999966</v>
      </c>
      <c r="M103" s="156">
        <f t="shared" si="10"/>
        <v>1614.3400000000001</v>
      </c>
      <c r="N103" s="156">
        <f t="shared" si="11"/>
        <v>188.04599999999999</v>
      </c>
      <c r="O103" s="156">
        <v>2.3330000000000002</v>
      </c>
      <c r="P103" s="156">
        <v>0.61599999999999966</v>
      </c>
      <c r="Q103" s="156">
        <v>1428.9390000000001</v>
      </c>
      <c r="R103" s="156">
        <v>188.04599999999999</v>
      </c>
      <c r="S103" s="156">
        <v>0</v>
      </c>
      <c r="T103" s="156">
        <v>0</v>
      </c>
      <c r="U103" s="156">
        <v>0.5</v>
      </c>
      <c r="V103" s="156"/>
      <c r="W103" s="156">
        <v>185.40100000000001</v>
      </c>
      <c r="X103" s="156"/>
      <c r="Y103" s="156">
        <v>3.2571000000000003</v>
      </c>
      <c r="Z103" s="156">
        <v>1711.039</v>
      </c>
      <c r="AA103" s="156">
        <v>94</v>
      </c>
      <c r="AB103" s="156">
        <f t="shared" si="12"/>
        <v>3.7571000000000003</v>
      </c>
      <c r="AC103" s="156">
        <f t="shared" si="13"/>
        <v>1896.44</v>
      </c>
    </row>
    <row r="104" spans="2:29" x14ac:dyDescent="0.25">
      <c r="B104" s="140" t="s">
        <v>3825</v>
      </c>
      <c r="C104" s="143">
        <v>2012</v>
      </c>
      <c r="D104" s="141" t="s">
        <v>3829</v>
      </c>
      <c r="F104" s="149">
        <v>2</v>
      </c>
      <c r="H104" s="156">
        <v>14.626000000000001</v>
      </c>
      <c r="I104" s="156">
        <v>6.4050000000000002</v>
      </c>
      <c r="J104" s="156">
        <f t="shared" si="7"/>
        <v>21.031000000000002</v>
      </c>
      <c r="K104" s="156">
        <f t="shared" si="8"/>
        <v>14.781000000000001</v>
      </c>
      <c r="L104" s="156">
        <f t="shared" si="9"/>
        <v>3.8339999999999996</v>
      </c>
      <c r="M104" s="156">
        <f t="shared" si="10"/>
        <v>7452.3110000000006</v>
      </c>
      <c r="N104" s="156">
        <f t="shared" si="11"/>
        <v>1185.752</v>
      </c>
      <c r="O104" s="156">
        <v>10.403</v>
      </c>
      <c r="P104" s="156">
        <v>3.8339999999999996</v>
      </c>
      <c r="Q104" s="156">
        <v>5884.3810000000003</v>
      </c>
      <c r="R104" s="156">
        <v>1185.752</v>
      </c>
      <c r="S104" s="156">
        <v>0</v>
      </c>
      <c r="T104" s="156">
        <v>0</v>
      </c>
      <c r="U104" s="156">
        <v>4.3780000000000001</v>
      </c>
      <c r="V104" s="156"/>
      <c r="W104" s="156">
        <v>1567.93</v>
      </c>
      <c r="X104" s="156"/>
      <c r="Y104" s="156">
        <v>16.153300000000002</v>
      </c>
      <c r="Z104" s="156">
        <v>7663.0209999999997</v>
      </c>
      <c r="AA104" s="156">
        <v>95</v>
      </c>
      <c r="AB104" s="156">
        <f t="shared" si="12"/>
        <v>20.531300000000002</v>
      </c>
      <c r="AC104" s="156">
        <f t="shared" si="13"/>
        <v>9230.9509999999991</v>
      </c>
    </row>
    <row r="105" spans="2:29" x14ac:dyDescent="0.25">
      <c r="B105" s="140" t="s">
        <v>3825</v>
      </c>
      <c r="C105" s="143">
        <v>2013</v>
      </c>
      <c r="D105" s="141" t="s">
        <v>3830</v>
      </c>
      <c r="F105" s="149">
        <v>2</v>
      </c>
      <c r="H105" s="156">
        <v>18.137999999999998</v>
      </c>
      <c r="I105" s="156">
        <v>9.3849999999999998</v>
      </c>
      <c r="J105" s="156">
        <f t="shared" si="7"/>
        <v>27.522999999999996</v>
      </c>
      <c r="K105" s="156">
        <f t="shared" si="8"/>
        <v>18.878</v>
      </c>
      <c r="L105" s="156">
        <f t="shared" si="9"/>
        <v>5.8359999999999985</v>
      </c>
      <c r="M105" s="156">
        <f t="shared" si="10"/>
        <v>10145.049999999999</v>
      </c>
      <c r="N105" s="156">
        <f t="shared" si="11"/>
        <v>1795.39</v>
      </c>
      <c r="O105" s="156">
        <v>16</v>
      </c>
      <c r="P105" s="156">
        <v>5.8359999999999985</v>
      </c>
      <c r="Q105" s="156">
        <v>9065.5239999999994</v>
      </c>
      <c r="R105" s="156">
        <v>1795.39</v>
      </c>
      <c r="S105" s="156">
        <v>0</v>
      </c>
      <c r="T105" s="156">
        <v>0</v>
      </c>
      <c r="U105" s="156">
        <v>2.8780000000000001</v>
      </c>
      <c r="V105" s="156"/>
      <c r="W105" s="156">
        <v>1079.5260000000001</v>
      </c>
      <c r="X105" s="156"/>
      <c r="Y105" s="156">
        <v>24.7546</v>
      </c>
      <c r="Z105" s="156">
        <v>11758.66</v>
      </c>
      <c r="AA105" s="156">
        <v>96</v>
      </c>
      <c r="AB105" s="156">
        <f t="shared" si="12"/>
        <v>27.6326</v>
      </c>
      <c r="AC105" s="156">
        <f t="shared" si="13"/>
        <v>12838.186</v>
      </c>
    </row>
    <row r="106" spans="2:29" x14ac:dyDescent="0.25">
      <c r="B106" s="140" t="s">
        <v>3825</v>
      </c>
      <c r="C106" s="143">
        <v>2014</v>
      </c>
      <c r="D106" s="141" t="s">
        <v>3831</v>
      </c>
      <c r="F106" s="149">
        <v>2</v>
      </c>
      <c r="H106" s="156">
        <v>11.5</v>
      </c>
      <c r="I106" s="156">
        <v>5.875</v>
      </c>
      <c r="J106" s="156">
        <f t="shared" si="7"/>
        <v>17.375</v>
      </c>
      <c r="K106" s="156">
        <f t="shared" si="8"/>
        <v>11.85</v>
      </c>
      <c r="L106" s="156">
        <f t="shared" si="9"/>
        <v>4.0069999999999997</v>
      </c>
      <c r="M106" s="156">
        <f t="shared" si="10"/>
        <v>6686.8760000000002</v>
      </c>
      <c r="N106" s="156">
        <f t="shared" si="11"/>
        <v>1242.45</v>
      </c>
      <c r="O106" s="156">
        <v>10.25</v>
      </c>
      <c r="P106" s="156">
        <v>4.0069999999999997</v>
      </c>
      <c r="Q106" s="156">
        <v>6050.0770000000002</v>
      </c>
      <c r="R106" s="156">
        <v>1242.45</v>
      </c>
      <c r="S106" s="156">
        <v>0</v>
      </c>
      <c r="T106" s="156">
        <v>0</v>
      </c>
      <c r="U106" s="156">
        <v>1.6</v>
      </c>
      <c r="V106" s="156"/>
      <c r="W106" s="156">
        <v>636.79899999999998</v>
      </c>
      <c r="X106" s="156"/>
      <c r="Y106" s="156">
        <v>16.2606</v>
      </c>
      <c r="Z106" s="156">
        <v>7913.78</v>
      </c>
      <c r="AA106" s="156">
        <v>97</v>
      </c>
      <c r="AB106" s="156">
        <f t="shared" si="12"/>
        <v>17.860600000000002</v>
      </c>
      <c r="AC106" s="156">
        <f t="shared" si="13"/>
        <v>8550.5789999999997</v>
      </c>
    </row>
    <row r="107" spans="2:29" x14ac:dyDescent="0.25">
      <c r="B107" s="140" t="s">
        <v>3825</v>
      </c>
      <c r="C107" s="143">
        <v>2015</v>
      </c>
      <c r="D107" s="141" t="s">
        <v>3832</v>
      </c>
      <c r="F107" s="149">
        <v>2</v>
      </c>
      <c r="H107" s="156">
        <v>8.1939999999999991</v>
      </c>
      <c r="I107" s="156">
        <v>4.2679999999999998</v>
      </c>
      <c r="J107" s="156">
        <f t="shared" si="7"/>
        <v>12.462</v>
      </c>
      <c r="K107" s="156">
        <f t="shared" si="8"/>
        <v>8.2439999999999998</v>
      </c>
      <c r="L107" s="156">
        <f t="shared" si="9"/>
        <v>2.6360000000000001</v>
      </c>
      <c r="M107" s="156">
        <f t="shared" si="10"/>
        <v>4478.4430000000002</v>
      </c>
      <c r="N107" s="156">
        <f t="shared" si="11"/>
        <v>821.45399999999995</v>
      </c>
      <c r="O107" s="156">
        <v>6.194</v>
      </c>
      <c r="P107" s="156">
        <v>2.6360000000000001</v>
      </c>
      <c r="Q107" s="156">
        <v>3712.0830000000001</v>
      </c>
      <c r="R107" s="156">
        <v>821.45399999999995</v>
      </c>
      <c r="S107" s="156">
        <v>0</v>
      </c>
      <c r="T107" s="156">
        <v>0</v>
      </c>
      <c r="U107" s="156">
        <v>2.0499999999999998</v>
      </c>
      <c r="V107" s="156"/>
      <c r="W107" s="156">
        <v>766.36</v>
      </c>
      <c r="X107" s="156"/>
      <c r="Y107" s="156">
        <v>10.148</v>
      </c>
      <c r="Z107" s="156">
        <v>4944.2759999999998</v>
      </c>
      <c r="AA107" s="156">
        <v>98</v>
      </c>
      <c r="AB107" s="156">
        <f t="shared" si="12"/>
        <v>12.198</v>
      </c>
      <c r="AC107" s="156">
        <f t="shared" si="13"/>
        <v>5710.6359999999995</v>
      </c>
    </row>
    <row r="108" spans="2:29" x14ac:dyDescent="0.25">
      <c r="B108" s="140" t="s">
        <v>3825</v>
      </c>
      <c r="C108" s="143">
        <v>2016</v>
      </c>
      <c r="D108" s="141" t="s">
        <v>3833</v>
      </c>
      <c r="F108" s="149">
        <v>2</v>
      </c>
      <c r="H108" s="156">
        <v>8</v>
      </c>
      <c r="I108" s="156">
        <v>4.2089999999999996</v>
      </c>
      <c r="J108" s="156">
        <f t="shared" si="7"/>
        <v>12.209</v>
      </c>
      <c r="K108" s="156">
        <f t="shared" si="8"/>
        <v>8</v>
      </c>
      <c r="L108" s="156">
        <f t="shared" si="9"/>
        <v>2.5440000000000005</v>
      </c>
      <c r="M108" s="156">
        <f t="shared" si="10"/>
        <v>4221.866</v>
      </c>
      <c r="N108" s="156">
        <f t="shared" si="11"/>
        <v>791.29300000000001</v>
      </c>
      <c r="O108" s="156">
        <v>6</v>
      </c>
      <c r="P108" s="156">
        <v>2.5440000000000005</v>
      </c>
      <c r="Q108" s="156">
        <v>3480.2640000000001</v>
      </c>
      <c r="R108" s="156">
        <v>791.29300000000001</v>
      </c>
      <c r="S108" s="156">
        <v>0</v>
      </c>
      <c r="T108" s="156">
        <v>0</v>
      </c>
      <c r="U108" s="156">
        <v>2</v>
      </c>
      <c r="V108" s="156"/>
      <c r="W108" s="156">
        <v>741.60199999999998</v>
      </c>
      <c r="X108" s="156"/>
      <c r="Y108" s="156">
        <v>9.8158999999999992</v>
      </c>
      <c r="Z108" s="156">
        <v>4667.2169999999996</v>
      </c>
      <c r="AA108" s="156">
        <v>99</v>
      </c>
      <c r="AB108" s="156">
        <f t="shared" si="12"/>
        <v>11.815899999999999</v>
      </c>
      <c r="AC108" s="156">
        <f t="shared" si="13"/>
        <v>5408.8189999999995</v>
      </c>
    </row>
    <row r="109" spans="2:29" x14ac:dyDescent="0.25">
      <c r="B109" s="140" t="s">
        <v>3825</v>
      </c>
      <c r="C109" s="143">
        <v>2019</v>
      </c>
      <c r="D109" s="141" t="s">
        <v>3834</v>
      </c>
      <c r="F109" s="149">
        <v>2</v>
      </c>
      <c r="H109" s="156">
        <v>6</v>
      </c>
      <c r="I109" s="156">
        <v>4.3129999999999997</v>
      </c>
      <c r="J109" s="156">
        <f t="shared" si="7"/>
        <v>10.312999999999999</v>
      </c>
      <c r="K109" s="156">
        <f t="shared" si="8"/>
        <v>6.05</v>
      </c>
      <c r="L109" s="156">
        <f t="shared" si="9"/>
        <v>2.7129999999999992</v>
      </c>
      <c r="M109" s="156">
        <f t="shared" si="10"/>
        <v>3657.7530000000002</v>
      </c>
      <c r="N109" s="156">
        <f t="shared" si="11"/>
        <v>846.52200000000005</v>
      </c>
      <c r="O109" s="156">
        <v>6</v>
      </c>
      <c r="P109" s="156">
        <v>2.7129999999999992</v>
      </c>
      <c r="Q109" s="156">
        <v>3632.9960000000001</v>
      </c>
      <c r="R109" s="156">
        <v>846.52200000000005</v>
      </c>
      <c r="S109" s="156">
        <v>0</v>
      </c>
      <c r="T109" s="156">
        <v>0</v>
      </c>
      <c r="U109" s="156">
        <v>5.0000000000000044E-2</v>
      </c>
      <c r="V109" s="156"/>
      <c r="W109" s="156">
        <v>24.757000000000001</v>
      </c>
      <c r="X109" s="156"/>
      <c r="Y109" s="156">
        <v>10.069699999999999</v>
      </c>
      <c r="Z109" s="156">
        <v>4902.7920000000004</v>
      </c>
      <c r="AA109" s="156">
        <v>100</v>
      </c>
      <c r="AB109" s="156">
        <f t="shared" si="12"/>
        <v>10.1197</v>
      </c>
      <c r="AC109" s="156">
        <f t="shared" si="13"/>
        <v>4927.549</v>
      </c>
    </row>
    <row r="110" spans="2:29" x14ac:dyDescent="0.25">
      <c r="B110" s="140" t="s">
        <v>3825</v>
      </c>
      <c r="C110" s="143">
        <v>2021</v>
      </c>
      <c r="D110" s="141" t="s">
        <v>3835</v>
      </c>
      <c r="F110" s="149">
        <v>2</v>
      </c>
      <c r="H110" s="156">
        <v>13.25</v>
      </c>
      <c r="I110" s="156">
        <v>7</v>
      </c>
      <c r="J110" s="156">
        <f t="shared" si="7"/>
        <v>20.25</v>
      </c>
      <c r="K110" s="156">
        <f t="shared" si="8"/>
        <v>13.25</v>
      </c>
      <c r="L110" s="156">
        <f t="shared" si="9"/>
        <v>4.2560000000000002</v>
      </c>
      <c r="M110" s="156">
        <f t="shared" si="10"/>
        <v>7174.5910000000003</v>
      </c>
      <c r="N110" s="156">
        <f t="shared" si="11"/>
        <v>1310.6369999999999</v>
      </c>
      <c r="O110" s="156">
        <v>10</v>
      </c>
      <c r="P110" s="156">
        <v>4.2560000000000002</v>
      </c>
      <c r="Q110" s="156">
        <v>5969.4870000000001</v>
      </c>
      <c r="R110" s="156">
        <v>1310.6369999999999</v>
      </c>
      <c r="S110" s="156">
        <v>0</v>
      </c>
      <c r="T110" s="156">
        <v>0</v>
      </c>
      <c r="U110" s="156">
        <v>3.25</v>
      </c>
      <c r="V110" s="156"/>
      <c r="W110" s="156">
        <v>1205.104</v>
      </c>
      <c r="X110" s="156"/>
      <c r="Y110" s="156">
        <v>16.383400000000002</v>
      </c>
      <c r="Z110" s="156">
        <v>7935.4849999999997</v>
      </c>
      <c r="AA110" s="156">
        <v>101</v>
      </c>
      <c r="AB110" s="156">
        <f t="shared" si="12"/>
        <v>19.633400000000002</v>
      </c>
      <c r="AC110" s="156">
        <f t="shared" si="13"/>
        <v>9140.5889999999999</v>
      </c>
    </row>
    <row r="111" spans="2:29" x14ac:dyDescent="0.25">
      <c r="B111" s="140" t="s">
        <v>3825</v>
      </c>
      <c r="C111" s="143">
        <v>2024</v>
      </c>
      <c r="D111" s="141" t="s">
        <v>3836</v>
      </c>
      <c r="F111" s="149">
        <v>2</v>
      </c>
      <c r="H111" s="156">
        <v>7.5</v>
      </c>
      <c r="I111" s="156">
        <v>4.1500000000000004</v>
      </c>
      <c r="J111" s="156">
        <f t="shared" si="7"/>
        <v>11.65</v>
      </c>
      <c r="K111" s="156">
        <f t="shared" si="8"/>
        <v>7.65</v>
      </c>
      <c r="L111" s="156">
        <f t="shared" si="9"/>
        <v>2.5030000000000001</v>
      </c>
      <c r="M111" s="156">
        <f t="shared" si="10"/>
        <v>4113.6570000000002</v>
      </c>
      <c r="N111" s="156">
        <f t="shared" si="11"/>
        <v>777.78</v>
      </c>
      <c r="O111" s="156">
        <v>6</v>
      </c>
      <c r="P111" s="156">
        <v>2.5030000000000001</v>
      </c>
      <c r="Q111" s="156">
        <v>3483.183</v>
      </c>
      <c r="R111" s="156">
        <v>777.78</v>
      </c>
      <c r="S111" s="156">
        <v>0</v>
      </c>
      <c r="T111" s="156">
        <v>0</v>
      </c>
      <c r="U111" s="156">
        <v>1.65</v>
      </c>
      <c r="V111" s="156"/>
      <c r="W111" s="156">
        <v>630.47400000000005</v>
      </c>
      <c r="X111" s="156"/>
      <c r="Y111" s="156">
        <v>9.7538</v>
      </c>
      <c r="Z111" s="156">
        <v>4649.8649999999998</v>
      </c>
      <c r="AA111" s="156">
        <v>102</v>
      </c>
      <c r="AB111" s="156">
        <f t="shared" si="12"/>
        <v>11.4038</v>
      </c>
      <c r="AC111" s="156">
        <f t="shared" si="13"/>
        <v>5280.3389999999999</v>
      </c>
    </row>
    <row r="112" spans="2:29" x14ac:dyDescent="0.25">
      <c r="B112" s="140" t="s">
        <v>3825</v>
      </c>
      <c r="C112" s="143">
        <v>2025</v>
      </c>
      <c r="D112" s="141" t="s">
        <v>3837</v>
      </c>
      <c r="F112" s="149">
        <v>2</v>
      </c>
      <c r="H112" s="156">
        <v>4</v>
      </c>
      <c r="I112" s="156">
        <v>1.875</v>
      </c>
      <c r="J112" s="156">
        <f t="shared" si="7"/>
        <v>5.875</v>
      </c>
      <c r="K112" s="156">
        <f t="shared" si="8"/>
        <v>4</v>
      </c>
      <c r="L112" s="156">
        <f t="shared" si="9"/>
        <v>1.149</v>
      </c>
      <c r="M112" s="156">
        <f t="shared" si="10"/>
        <v>2443.3380000000002</v>
      </c>
      <c r="N112" s="156">
        <f t="shared" si="11"/>
        <v>349.03800000000001</v>
      </c>
      <c r="O112" s="156">
        <v>4</v>
      </c>
      <c r="P112" s="156">
        <v>1.149</v>
      </c>
      <c r="Q112" s="156">
        <v>2443.3380000000002</v>
      </c>
      <c r="R112" s="156">
        <v>349.03800000000001</v>
      </c>
      <c r="S112" s="156">
        <v>0</v>
      </c>
      <c r="T112" s="156">
        <v>0</v>
      </c>
      <c r="U112" s="156">
        <v>0</v>
      </c>
      <c r="V112" s="156"/>
      <c r="W112" s="156">
        <v>0</v>
      </c>
      <c r="X112" s="156"/>
      <c r="Y112" s="156">
        <v>5.7237000000000009</v>
      </c>
      <c r="Z112" s="156">
        <v>2966.9140000000002</v>
      </c>
      <c r="AA112" s="156">
        <v>103</v>
      </c>
      <c r="AB112" s="156">
        <f t="shared" si="12"/>
        <v>5.7237000000000009</v>
      </c>
      <c r="AC112" s="156">
        <f t="shared" si="13"/>
        <v>2966.9140000000002</v>
      </c>
    </row>
    <row r="113" spans="2:29" x14ac:dyDescent="0.25">
      <c r="B113" s="140" t="s">
        <v>3825</v>
      </c>
      <c r="C113" s="143">
        <v>2026</v>
      </c>
      <c r="D113" s="141" t="s">
        <v>3838</v>
      </c>
      <c r="F113" s="149">
        <v>2</v>
      </c>
      <c r="H113" s="156">
        <v>8.8470000000000013</v>
      </c>
      <c r="I113" s="156">
        <v>5.125</v>
      </c>
      <c r="J113" s="156">
        <f t="shared" si="7"/>
        <v>13.972000000000001</v>
      </c>
      <c r="K113" s="156">
        <f t="shared" si="8"/>
        <v>8.8469999999999995</v>
      </c>
      <c r="L113" s="156">
        <f t="shared" si="9"/>
        <v>2.9420000000000002</v>
      </c>
      <c r="M113" s="156">
        <f t="shared" si="10"/>
        <v>4780.5079999999998</v>
      </c>
      <c r="N113" s="156">
        <f t="shared" si="11"/>
        <v>916.61500000000001</v>
      </c>
      <c r="O113" s="156">
        <v>8.0969999999999995</v>
      </c>
      <c r="P113" s="156">
        <v>2.9420000000000002</v>
      </c>
      <c r="Q113" s="156">
        <v>4576.567</v>
      </c>
      <c r="R113" s="156">
        <v>916.61500000000001</v>
      </c>
      <c r="S113" s="156">
        <v>0</v>
      </c>
      <c r="T113" s="156">
        <v>0</v>
      </c>
      <c r="U113" s="156">
        <v>0.75</v>
      </c>
      <c r="V113" s="156"/>
      <c r="W113" s="156">
        <v>203.941</v>
      </c>
      <c r="X113" s="156"/>
      <c r="Y113" s="156">
        <v>12.5108</v>
      </c>
      <c r="Z113" s="156">
        <v>5951.5249999999996</v>
      </c>
      <c r="AA113" s="156">
        <v>104</v>
      </c>
      <c r="AB113" s="156">
        <f t="shared" si="12"/>
        <v>13.2608</v>
      </c>
      <c r="AC113" s="156">
        <f t="shared" si="13"/>
        <v>6155.4659999999994</v>
      </c>
    </row>
    <row r="114" spans="2:29" x14ac:dyDescent="0.25">
      <c r="B114" s="140" t="s">
        <v>3825</v>
      </c>
      <c r="C114" s="143">
        <v>2030</v>
      </c>
      <c r="D114" s="141" t="s">
        <v>3839</v>
      </c>
      <c r="F114" s="149">
        <v>2</v>
      </c>
      <c r="H114" s="156">
        <v>7</v>
      </c>
      <c r="I114" s="156">
        <v>4.37</v>
      </c>
      <c r="J114" s="156">
        <f t="shared" si="7"/>
        <v>11.370000000000001</v>
      </c>
      <c r="K114" s="156">
        <f t="shared" si="8"/>
        <v>7</v>
      </c>
      <c r="L114" s="156">
        <f t="shared" si="9"/>
        <v>2.6489999999999991</v>
      </c>
      <c r="M114" s="156">
        <f t="shared" si="10"/>
        <v>3897.0610000000001</v>
      </c>
      <c r="N114" s="156">
        <f t="shared" si="11"/>
        <v>825.73</v>
      </c>
      <c r="O114" s="156">
        <v>6</v>
      </c>
      <c r="P114" s="156">
        <v>2.6489999999999991</v>
      </c>
      <c r="Q114" s="156">
        <v>3526.26</v>
      </c>
      <c r="R114" s="156">
        <v>825.73</v>
      </c>
      <c r="S114" s="156">
        <v>0</v>
      </c>
      <c r="T114" s="156">
        <v>0</v>
      </c>
      <c r="U114" s="156">
        <v>1</v>
      </c>
      <c r="V114" s="156"/>
      <c r="W114" s="156">
        <v>370.80099999999999</v>
      </c>
      <c r="X114" s="156"/>
      <c r="Y114" s="156">
        <v>9.9741999999999997</v>
      </c>
      <c r="Z114" s="156">
        <v>4764.884</v>
      </c>
      <c r="AA114" s="156">
        <v>105</v>
      </c>
      <c r="AB114" s="156">
        <f t="shared" si="12"/>
        <v>10.9742</v>
      </c>
      <c r="AC114" s="156">
        <f t="shared" si="13"/>
        <v>5135.6850000000004</v>
      </c>
    </row>
    <row r="115" spans="2:29" x14ac:dyDescent="0.25">
      <c r="B115" s="140" t="s">
        <v>3825</v>
      </c>
      <c r="C115" s="143">
        <v>2031</v>
      </c>
      <c r="D115" s="141" t="s">
        <v>3840</v>
      </c>
      <c r="F115" s="149">
        <v>2</v>
      </c>
      <c r="H115" s="156">
        <v>6.5</v>
      </c>
      <c r="I115" s="156">
        <v>4.37</v>
      </c>
      <c r="J115" s="156">
        <f t="shared" si="7"/>
        <v>10.870000000000001</v>
      </c>
      <c r="K115" s="156">
        <f t="shared" si="8"/>
        <v>6.5</v>
      </c>
      <c r="L115" s="156">
        <f t="shared" si="9"/>
        <v>2.7260000000000009</v>
      </c>
      <c r="M115" s="156">
        <f t="shared" si="10"/>
        <v>3730.741</v>
      </c>
      <c r="N115" s="156">
        <f t="shared" si="11"/>
        <v>850.57</v>
      </c>
      <c r="O115" s="156">
        <v>6</v>
      </c>
      <c r="P115" s="156">
        <v>2.7260000000000009</v>
      </c>
      <c r="Q115" s="156">
        <v>3545.34</v>
      </c>
      <c r="R115" s="156">
        <v>850.57</v>
      </c>
      <c r="S115" s="156">
        <v>0</v>
      </c>
      <c r="T115" s="156">
        <v>0</v>
      </c>
      <c r="U115" s="156">
        <v>0.5</v>
      </c>
      <c r="V115" s="156"/>
      <c r="W115" s="156">
        <v>185.40100000000001</v>
      </c>
      <c r="X115" s="156"/>
      <c r="Y115" s="156">
        <v>10.0883</v>
      </c>
      <c r="Z115" s="156">
        <v>4821.2070000000003</v>
      </c>
      <c r="AA115" s="156">
        <v>106</v>
      </c>
      <c r="AB115" s="156">
        <f t="shared" si="12"/>
        <v>10.5883</v>
      </c>
      <c r="AC115" s="156">
        <f t="shared" si="13"/>
        <v>5006.6080000000002</v>
      </c>
    </row>
    <row r="116" spans="2:29" x14ac:dyDescent="0.25">
      <c r="B116" s="140" t="s">
        <v>3825</v>
      </c>
      <c r="C116" s="143">
        <v>2035</v>
      </c>
      <c r="D116" s="141" t="s">
        <v>3841</v>
      </c>
      <c r="F116" s="149">
        <v>2</v>
      </c>
      <c r="H116" s="156">
        <v>9.6649999999999991</v>
      </c>
      <c r="I116" s="156">
        <v>6.4379999999999997</v>
      </c>
      <c r="J116" s="156">
        <f t="shared" si="7"/>
        <v>16.102999999999998</v>
      </c>
      <c r="K116" s="156">
        <f t="shared" si="8"/>
        <v>9.6649999999999991</v>
      </c>
      <c r="L116" s="156">
        <f t="shared" si="9"/>
        <v>4.620000000000001</v>
      </c>
      <c r="M116" s="156">
        <f t="shared" si="10"/>
        <v>5605.7730000000001</v>
      </c>
      <c r="N116" s="156">
        <f t="shared" si="11"/>
        <v>1438.5440000000001</v>
      </c>
      <c r="O116" s="156">
        <v>9.6649999999999991</v>
      </c>
      <c r="P116" s="156">
        <v>4.620000000000001</v>
      </c>
      <c r="Q116" s="156">
        <v>5605.7730000000001</v>
      </c>
      <c r="R116" s="156">
        <v>1438.5440000000001</v>
      </c>
      <c r="S116" s="156">
        <v>0</v>
      </c>
      <c r="T116" s="156">
        <v>0</v>
      </c>
      <c r="U116" s="156">
        <v>0</v>
      </c>
      <c r="V116" s="156"/>
      <c r="W116" s="156">
        <v>0</v>
      </c>
      <c r="X116" s="156"/>
      <c r="Y116" s="156">
        <v>16.595299999999998</v>
      </c>
      <c r="Z116" s="156">
        <v>7763.6059999999998</v>
      </c>
      <c r="AA116" s="156">
        <v>107</v>
      </c>
      <c r="AB116" s="156">
        <f t="shared" si="12"/>
        <v>16.595299999999998</v>
      </c>
      <c r="AC116" s="156">
        <f t="shared" si="13"/>
        <v>7763.6059999999998</v>
      </c>
    </row>
    <row r="117" spans="2:29" x14ac:dyDescent="0.25">
      <c r="B117" s="140" t="s">
        <v>3825</v>
      </c>
      <c r="C117" s="143">
        <v>2036</v>
      </c>
      <c r="D117" s="141" t="s">
        <v>3842</v>
      </c>
      <c r="F117" s="149">
        <v>2</v>
      </c>
      <c r="H117" s="156">
        <v>8</v>
      </c>
      <c r="I117" s="156">
        <v>3.4380000000000002</v>
      </c>
      <c r="J117" s="156">
        <f t="shared" si="7"/>
        <v>11.438000000000001</v>
      </c>
      <c r="K117" s="156">
        <f t="shared" si="8"/>
        <v>8</v>
      </c>
      <c r="L117" s="156">
        <f t="shared" si="9"/>
        <v>2.5519999999999996</v>
      </c>
      <c r="M117" s="156">
        <f t="shared" si="10"/>
        <v>4624.4409999999998</v>
      </c>
      <c r="N117" s="156">
        <f t="shared" si="11"/>
        <v>767.85599999999999</v>
      </c>
      <c r="O117" s="156">
        <v>8</v>
      </c>
      <c r="P117" s="156">
        <v>2.5519999999999996</v>
      </c>
      <c r="Q117" s="156">
        <v>4624.4409999999998</v>
      </c>
      <c r="R117" s="156">
        <v>767.85599999999999</v>
      </c>
      <c r="S117" s="156">
        <v>0</v>
      </c>
      <c r="T117" s="156">
        <v>0</v>
      </c>
      <c r="U117" s="156">
        <v>0</v>
      </c>
      <c r="V117" s="156"/>
      <c r="W117" s="156">
        <v>0</v>
      </c>
      <c r="X117" s="156"/>
      <c r="Y117" s="156">
        <v>11.827500000000001</v>
      </c>
      <c r="Z117" s="156">
        <v>5776.26</v>
      </c>
      <c r="AA117" s="156">
        <v>108</v>
      </c>
      <c r="AB117" s="156">
        <f t="shared" si="12"/>
        <v>11.827500000000001</v>
      </c>
      <c r="AC117" s="156">
        <f t="shared" si="13"/>
        <v>5776.26</v>
      </c>
    </row>
    <row r="118" spans="2:29" x14ac:dyDescent="0.25">
      <c r="B118" s="140" t="s">
        <v>3825</v>
      </c>
      <c r="C118" s="143">
        <v>2037</v>
      </c>
      <c r="D118" s="141" t="s">
        <v>3843</v>
      </c>
      <c r="F118" s="149">
        <v>2</v>
      </c>
      <c r="H118" s="156">
        <v>8.7420000000000009</v>
      </c>
      <c r="I118" s="156">
        <v>4.37</v>
      </c>
      <c r="J118" s="156">
        <f t="shared" si="7"/>
        <v>13.112000000000002</v>
      </c>
      <c r="K118" s="156">
        <f t="shared" si="8"/>
        <v>8.7420000000000009</v>
      </c>
      <c r="L118" s="156">
        <f t="shared" si="9"/>
        <v>2.649</v>
      </c>
      <c r="M118" s="156">
        <f t="shared" si="10"/>
        <v>4586.0680000000002</v>
      </c>
      <c r="N118" s="156">
        <f t="shared" si="11"/>
        <v>825.73</v>
      </c>
      <c r="O118" s="156">
        <v>6.242</v>
      </c>
      <c r="P118" s="156">
        <v>2.649</v>
      </c>
      <c r="Q118" s="156">
        <v>3659.0650000000001</v>
      </c>
      <c r="R118" s="156">
        <v>825.73</v>
      </c>
      <c r="S118" s="156">
        <v>0</v>
      </c>
      <c r="T118" s="156">
        <v>0</v>
      </c>
      <c r="U118" s="156">
        <v>2.5</v>
      </c>
      <c r="V118" s="156"/>
      <c r="W118" s="156">
        <v>927.00300000000004</v>
      </c>
      <c r="X118" s="156"/>
      <c r="Y118" s="156">
        <v>10.216099999999999</v>
      </c>
      <c r="Z118" s="156">
        <v>4897.6890000000003</v>
      </c>
      <c r="AA118" s="156">
        <v>109</v>
      </c>
      <c r="AB118" s="156">
        <f t="shared" si="12"/>
        <v>12.716099999999999</v>
      </c>
      <c r="AC118" s="156">
        <f t="shared" si="13"/>
        <v>5824.692</v>
      </c>
    </row>
    <row r="119" spans="2:29" x14ac:dyDescent="0.25">
      <c r="B119" s="140" t="s">
        <v>3825</v>
      </c>
      <c r="C119" s="143">
        <v>2038</v>
      </c>
      <c r="D119" s="141" t="s">
        <v>3844</v>
      </c>
      <c r="F119" s="149">
        <v>2</v>
      </c>
      <c r="H119" s="156">
        <v>7.75</v>
      </c>
      <c r="I119" s="156">
        <v>4.3</v>
      </c>
      <c r="J119" s="156">
        <f t="shared" si="7"/>
        <v>12.05</v>
      </c>
      <c r="K119" s="156">
        <f t="shared" si="8"/>
        <v>7.85</v>
      </c>
      <c r="L119" s="156">
        <f t="shared" si="9"/>
        <v>2.5559999999999992</v>
      </c>
      <c r="M119" s="156">
        <f t="shared" si="10"/>
        <v>4428.942</v>
      </c>
      <c r="N119" s="156">
        <f t="shared" si="11"/>
        <v>791.08399999999995</v>
      </c>
      <c r="O119" s="156">
        <v>7</v>
      </c>
      <c r="P119" s="156">
        <v>2.5559999999999992</v>
      </c>
      <c r="Q119" s="156">
        <v>4101.3280000000004</v>
      </c>
      <c r="R119" s="156">
        <v>791.08399999999995</v>
      </c>
      <c r="S119" s="156">
        <v>0</v>
      </c>
      <c r="T119" s="156">
        <v>0</v>
      </c>
      <c r="U119" s="156">
        <v>0.85</v>
      </c>
      <c r="V119" s="156"/>
      <c r="W119" s="156">
        <v>327.61399999999998</v>
      </c>
      <c r="X119" s="156"/>
      <c r="Y119" s="156">
        <v>10.833699999999999</v>
      </c>
      <c r="Z119" s="156">
        <v>5287.9539999999997</v>
      </c>
      <c r="AA119" s="156">
        <v>110</v>
      </c>
      <c r="AB119" s="156">
        <f t="shared" si="12"/>
        <v>11.683699999999998</v>
      </c>
      <c r="AC119" s="156">
        <f t="shared" si="13"/>
        <v>5615.5679999999993</v>
      </c>
    </row>
    <row r="120" spans="2:29" x14ac:dyDescent="0.25">
      <c r="B120" s="140" t="s">
        <v>3825</v>
      </c>
      <c r="C120" s="143">
        <v>2039</v>
      </c>
      <c r="D120" s="141" t="s">
        <v>3845</v>
      </c>
      <c r="F120" s="149">
        <v>2</v>
      </c>
      <c r="H120" s="156">
        <v>20.538000000000004</v>
      </c>
      <c r="I120" s="156">
        <v>10.38</v>
      </c>
      <c r="J120" s="156">
        <f t="shared" si="7"/>
        <v>30.918000000000006</v>
      </c>
      <c r="K120" s="156">
        <f t="shared" si="8"/>
        <v>22.138999999999999</v>
      </c>
      <c r="L120" s="156">
        <f t="shared" si="9"/>
        <v>6.8030000000000008</v>
      </c>
      <c r="M120" s="156">
        <f t="shared" si="10"/>
        <v>11967.777999999998</v>
      </c>
      <c r="N120" s="156">
        <f t="shared" si="11"/>
        <v>2077.297</v>
      </c>
      <c r="O120" s="156">
        <v>18.5</v>
      </c>
      <c r="P120" s="156">
        <v>6.8030000000000008</v>
      </c>
      <c r="Q120" s="156">
        <v>10618.468999999999</v>
      </c>
      <c r="R120" s="156">
        <v>2077.297</v>
      </c>
      <c r="S120" s="156">
        <v>0</v>
      </c>
      <c r="T120" s="156">
        <v>0</v>
      </c>
      <c r="U120" s="156">
        <v>3.6390000000000002</v>
      </c>
      <c r="V120" s="156"/>
      <c r="W120" s="156">
        <v>1349.309</v>
      </c>
      <c r="X120" s="156"/>
      <c r="Y120" s="156">
        <v>28.7043</v>
      </c>
      <c r="Z120" s="156">
        <v>13734.493</v>
      </c>
      <c r="AA120" s="156">
        <v>111</v>
      </c>
      <c r="AB120" s="156">
        <f t="shared" si="12"/>
        <v>32.343299999999999</v>
      </c>
      <c r="AC120" s="156">
        <f t="shared" si="13"/>
        <v>15083.802</v>
      </c>
    </row>
    <row r="121" spans="2:29" x14ac:dyDescent="0.25">
      <c r="B121" s="140" t="s">
        <v>3825</v>
      </c>
      <c r="C121" s="143">
        <v>2040</v>
      </c>
      <c r="D121" s="141" t="s">
        <v>3846</v>
      </c>
      <c r="F121" s="149">
        <v>2</v>
      </c>
      <c r="H121" s="156">
        <v>14.5</v>
      </c>
      <c r="I121" s="156">
        <v>7.7499999999999991</v>
      </c>
      <c r="J121" s="156">
        <f t="shared" si="7"/>
        <v>22.25</v>
      </c>
      <c r="K121" s="156">
        <f t="shared" si="8"/>
        <v>14.5</v>
      </c>
      <c r="L121" s="156">
        <f t="shared" si="9"/>
        <v>4.9450000000000003</v>
      </c>
      <c r="M121" s="156">
        <f t="shared" si="10"/>
        <v>7781.0469999999996</v>
      </c>
      <c r="N121" s="156">
        <f t="shared" si="11"/>
        <v>1520.337</v>
      </c>
      <c r="O121" s="156">
        <v>12</v>
      </c>
      <c r="P121" s="156">
        <v>4.9450000000000003</v>
      </c>
      <c r="Q121" s="156">
        <v>6854.0439999999999</v>
      </c>
      <c r="R121" s="156">
        <v>1520.337</v>
      </c>
      <c r="S121" s="156">
        <v>0</v>
      </c>
      <c r="T121" s="156">
        <v>0</v>
      </c>
      <c r="U121" s="156">
        <v>2.5</v>
      </c>
      <c r="V121" s="156"/>
      <c r="W121" s="156">
        <v>927.00300000000004</v>
      </c>
      <c r="X121" s="156"/>
      <c r="Y121" s="156">
        <v>19.417199999999998</v>
      </c>
      <c r="Z121" s="156">
        <v>9134.598</v>
      </c>
      <c r="AA121" s="156">
        <v>112</v>
      </c>
      <c r="AB121" s="156">
        <f t="shared" si="12"/>
        <v>21.917199999999998</v>
      </c>
      <c r="AC121" s="156">
        <f t="shared" si="13"/>
        <v>10061.601000000001</v>
      </c>
    </row>
    <row r="122" spans="2:29" x14ac:dyDescent="0.25">
      <c r="B122" s="140" t="s">
        <v>3825</v>
      </c>
      <c r="C122" s="143">
        <v>2043</v>
      </c>
      <c r="D122" s="141" t="s">
        <v>3847</v>
      </c>
      <c r="F122" s="149">
        <v>2</v>
      </c>
      <c r="H122" s="156">
        <v>21.411999999999999</v>
      </c>
      <c r="I122" s="156">
        <v>9</v>
      </c>
      <c r="J122" s="156">
        <f t="shared" si="7"/>
        <v>30.411999999999999</v>
      </c>
      <c r="K122" s="156">
        <f t="shared" si="8"/>
        <v>21.411000000000001</v>
      </c>
      <c r="L122" s="156">
        <f t="shared" si="9"/>
        <v>5.8509999999999991</v>
      </c>
      <c r="M122" s="156">
        <f t="shared" si="10"/>
        <v>11529.192999999999</v>
      </c>
      <c r="N122" s="156">
        <f t="shared" si="11"/>
        <v>1796.64</v>
      </c>
      <c r="O122" s="156">
        <v>16.161000000000001</v>
      </c>
      <c r="P122" s="156">
        <v>5.8509999999999991</v>
      </c>
      <c r="Q122" s="156">
        <v>9582.4869999999992</v>
      </c>
      <c r="R122" s="156">
        <v>1796.64</v>
      </c>
      <c r="S122" s="156">
        <v>0</v>
      </c>
      <c r="T122" s="156">
        <v>0</v>
      </c>
      <c r="U122" s="156">
        <v>5.25</v>
      </c>
      <c r="V122" s="156"/>
      <c r="W122" s="156">
        <v>1946.7059999999999</v>
      </c>
      <c r="X122" s="156"/>
      <c r="Y122" s="156">
        <v>24.937599999999996</v>
      </c>
      <c r="Z122" s="156">
        <v>12277.483</v>
      </c>
      <c r="AA122" s="156">
        <v>113</v>
      </c>
      <c r="AB122" s="156">
        <f t="shared" si="12"/>
        <v>30.187599999999996</v>
      </c>
      <c r="AC122" s="156">
        <f t="shared" si="13"/>
        <v>14224.189</v>
      </c>
    </row>
    <row r="123" spans="2:29" x14ac:dyDescent="0.25">
      <c r="B123" s="140" t="s">
        <v>3825</v>
      </c>
      <c r="C123" s="143">
        <v>2044</v>
      </c>
      <c r="D123" s="141" t="s">
        <v>3848</v>
      </c>
      <c r="F123" s="149">
        <v>2</v>
      </c>
      <c r="H123" s="156">
        <v>6.8780000000000001</v>
      </c>
      <c r="I123" s="156">
        <v>4.4000000000000004</v>
      </c>
      <c r="J123" s="156">
        <f t="shared" si="7"/>
        <v>11.278</v>
      </c>
      <c r="K123" s="156">
        <f t="shared" si="8"/>
        <v>6.8790000000000004</v>
      </c>
      <c r="L123" s="156">
        <f t="shared" si="9"/>
        <v>2.7129999999999992</v>
      </c>
      <c r="M123" s="156">
        <f t="shared" si="10"/>
        <v>3980.8880000000004</v>
      </c>
      <c r="N123" s="156">
        <f t="shared" si="11"/>
        <v>846.52200000000005</v>
      </c>
      <c r="O123" s="156">
        <v>6.24</v>
      </c>
      <c r="P123" s="156">
        <v>2.7129999999999992</v>
      </c>
      <c r="Q123" s="156">
        <v>3743.9830000000002</v>
      </c>
      <c r="R123" s="156">
        <v>846.52200000000005</v>
      </c>
      <c r="S123" s="156">
        <v>0</v>
      </c>
      <c r="T123" s="156">
        <v>0</v>
      </c>
      <c r="U123" s="156">
        <v>0.63900000000000001</v>
      </c>
      <c r="V123" s="156"/>
      <c r="W123" s="156">
        <v>236.905</v>
      </c>
      <c r="X123" s="156"/>
      <c r="Y123" s="156">
        <v>10.309699999999999</v>
      </c>
      <c r="Z123" s="156">
        <v>5013.7790000000005</v>
      </c>
      <c r="AA123" s="156">
        <v>114</v>
      </c>
      <c r="AB123" s="156">
        <f t="shared" si="12"/>
        <v>10.948699999999999</v>
      </c>
      <c r="AC123" s="156">
        <f t="shared" si="13"/>
        <v>5250.6840000000002</v>
      </c>
    </row>
    <row r="124" spans="2:29" x14ac:dyDescent="0.25">
      <c r="B124" s="140" t="s">
        <v>3825</v>
      </c>
      <c r="C124" s="143">
        <v>2046</v>
      </c>
      <c r="D124" s="141" t="s">
        <v>3849</v>
      </c>
      <c r="F124" s="149">
        <v>2</v>
      </c>
      <c r="H124" s="156">
        <v>8.8469999999999995</v>
      </c>
      <c r="I124" s="156">
        <v>5.1999999999999993</v>
      </c>
      <c r="J124" s="156">
        <f t="shared" si="7"/>
        <v>14.046999999999999</v>
      </c>
      <c r="K124" s="156">
        <f t="shared" si="8"/>
        <v>8.8970000000000002</v>
      </c>
      <c r="L124" s="156">
        <f t="shared" si="9"/>
        <v>3.3000000000000007</v>
      </c>
      <c r="M124" s="156">
        <f t="shared" si="10"/>
        <v>5058.7390000000005</v>
      </c>
      <c r="N124" s="156">
        <f t="shared" si="11"/>
        <v>1025.1679999999999</v>
      </c>
      <c r="O124" s="156">
        <v>8.0969999999999995</v>
      </c>
      <c r="P124" s="156">
        <v>3.3000000000000007</v>
      </c>
      <c r="Q124" s="156">
        <v>4755.8810000000003</v>
      </c>
      <c r="R124" s="156">
        <v>1025.1679999999999</v>
      </c>
      <c r="S124" s="156">
        <v>0</v>
      </c>
      <c r="T124" s="156">
        <v>0</v>
      </c>
      <c r="U124" s="156">
        <v>0.8</v>
      </c>
      <c r="V124" s="156"/>
      <c r="W124" s="156">
        <v>302.858</v>
      </c>
      <c r="X124" s="156"/>
      <c r="Y124" s="156">
        <v>13.0473</v>
      </c>
      <c r="Z124" s="156">
        <v>6293.652</v>
      </c>
      <c r="AA124" s="156">
        <v>115</v>
      </c>
      <c r="AB124" s="156">
        <f t="shared" si="12"/>
        <v>13.847300000000001</v>
      </c>
      <c r="AC124" s="156">
        <f t="shared" si="13"/>
        <v>6596.51</v>
      </c>
    </row>
    <row r="125" spans="2:29" x14ac:dyDescent="0.25">
      <c r="B125" s="140" t="s">
        <v>3825</v>
      </c>
      <c r="C125" s="143">
        <v>2047</v>
      </c>
      <c r="D125" s="141" t="s">
        <v>3850</v>
      </c>
      <c r="F125" s="149">
        <v>2</v>
      </c>
      <c r="H125" s="156">
        <v>3.9</v>
      </c>
      <c r="I125" s="156">
        <v>1.5</v>
      </c>
      <c r="J125" s="156">
        <f t="shared" si="7"/>
        <v>5.4</v>
      </c>
      <c r="K125" s="156">
        <f t="shared" si="8"/>
        <v>3.9</v>
      </c>
      <c r="L125" s="156">
        <f t="shared" si="9"/>
        <v>1.1839999999999997</v>
      </c>
      <c r="M125" s="156">
        <f t="shared" si="10"/>
        <v>2469.2269999999999</v>
      </c>
      <c r="N125" s="156">
        <f t="shared" si="11"/>
        <v>360.26600000000002</v>
      </c>
      <c r="O125" s="156">
        <v>3.9</v>
      </c>
      <c r="P125" s="156">
        <v>1.1839999999999997</v>
      </c>
      <c r="Q125" s="156">
        <v>2469.2269999999999</v>
      </c>
      <c r="R125" s="156">
        <v>360.26600000000002</v>
      </c>
      <c r="S125" s="156">
        <v>0</v>
      </c>
      <c r="T125" s="156">
        <v>0</v>
      </c>
      <c r="U125" s="156">
        <v>0</v>
      </c>
      <c r="V125" s="156"/>
      <c r="W125" s="156">
        <v>0</v>
      </c>
      <c r="X125" s="156"/>
      <c r="Y125" s="156">
        <v>5.6753</v>
      </c>
      <c r="Z125" s="156">
        <v>3009.6460000000002</v>
      </c>
      <c r="AA125" s="156">
        <v>116</v>
      </c>
      <c r="AB125" s="156">
        <f t="shared" si="12"/>
        <v>5.6753</v>
      </c>
      <c r="AC125" s="156">
        <f t="shared" si="13"/>
        <v>3009.6460000000002</v>
      </c>
    </row>
    <row r="126" spans="2:29" x14ac:dyDescent="0.25">
      <c r="B126" s="140" t="s">
        <v>3825</v>
      </c>
      <c r="C126" s="143">
        <v>2050</v>
      </c>
      <c r="D126" s="141" t="s">
        <v>3851</v>
      </c>
      <c r="F126" s="149">
        <v>2</v>
      </c>
      <c r="H126" s="156">
        <v>6</v>
      </c>
      <c r="I126" s="156">
        <v>4.38</v>
      </c>
      <c r="J126" s="156">
        <f t="shared" si="7"/>
        <v>10.379999999999999</v>
      </c>
      <c r="K126" s="156">
        <f t="shared" si="8"/>
        <v>6</v>
      </c>
      <c r="L126" s="156">
        <f t="shared" si="9"/>
        <v>2.6489999999999991</v>
      </c>
      <c r="M126" s="156">
        <f t="shared" si="10"/>
        <v>3688.0680000000002</v>
      </c>
      <c r="N126" s="156">
        <f t="shared" si="11"/>
        <v>825.73</v>
      </c>
      <c r="O126" s="156">
        <v>6</v>
      </c>
      <c r="P126" s="156">
        <v>2.6489999999999991</v>
      </c>
      <c r="Q126" s="156">
        <v>3688.0680000000002</v>
      </c>
      <c r="R126" s="156">
        <v>825.73</v>
      </c>
      <c r="S126" s="156">
        <v>0</v>
      </c>
      <c r="T126" s="156">
        <v>0</v>
      </c>
      <c r="U126" s="156">
        <v>0</v>
      </c>
      <c r="V126" s="156"/>
      <c r="W126" s="156">
        <v>0</v>
      </c>
      <c r="X126" s="156"/>
      <c r="Y126" s="156">
        <v>9.9741999999999997</v>
      </c>
      <c r="Z126" s="156">
        <v>4926.692</v>
      </c>
      <c r="AA126" s="156">
        <v>117</v>
      </c>
      <c r="AB126" s="156">
        <f t="shared" si="12"/>
        <v>9.9741999999999997</v>
      </c>
      <c r="AC126" s="156">
        <f t="shared" si="13"/>
        <v>4926.692</v>
      </c>
    </row>
    <row r="127" spans="2:29" x14ac:dyDescent="0.25">
      <c r="B127" s="140" t="s">
        <v>3825</v>
      </c>
      <c r="C127" s="143">
        <v>2053</v>
      </c>
      <c r="D127" s="141" t="s">
        <v>3852</v>
      </c>
      <c r="F127" s="149">
        <v>2</v>
      </c>
      <c r="H127" s="156">
        <v>5.5</v>
      </c>
      <c r="I127" s="156">
        <v>1.5</v>
      </c>
      <c r="J127" s="156">
        <f t="shared" si="7"/>
        <v>7</v>
      </c>
      <c r="K127" s="156">
        <f t="shared" si="8"/>
        <v>5.5</v>
      </c>
      <c r="L127" s="156">
        <f t="shared" si="9"/>
        <v>1.1779999999999999</v>
      </c>
      <c r="M127" s="156">
        <f t="shared" si="10"/>
        <v>2901.5219999999999</v>
      </c>
      <c r="N127" s="156">
        <f t="shared" si="11"/>
        <v>358.43799999999999</v>
      </c>
      <c r="O127" s="156">
        <v>4</v>
      </c>
      <c r="P127" s="156">
        <v>1.1779999999999999</v>
      </c>
      <c r="Q127" s="156">
        <v>2345.3200000000002</v>
      </c>
      <c r="R127" s="156">
        <v>358.43799999999999</v>
      </c>
      <c r="S127" s="156">
        <v>0</v>
      </c>
      <c r="T127" s="156">
        <v>0</v>
      </c>
      <c r="U127" s="156">
        <v>1.5</v>
      </c>
      <c r="V127" s="156"/>
      <c r="W127" s="156">
        <v>556.202</v>
      </c>
      <c r="X127" s="156"/>
      <c r="Y127" s="156">
        <v>5.7669000000000006</v>
      </c>
      <c r="Z127" s="156">
        <v>2882.9969999999998</v>
      </c>
      <c r="AA127" s="156">
        <v>118</v>
      </c>
      <c r="AB127" s="156">
        <f t="shared" si="12"/>
        <v>7.2669000000000006</v>
      </c>
      <c r="AC127" s="156">
        <f t="shared" si="13"/>
        <v>3439.1989999999996</v>
      </c>
    </row>
    <row r="128" spans="2:29" x14ac:dyDescent="0.25">
      <c r="B128" s="140" t="s">
        <v>3825</v>
      </c>
      <c r="C128" s="143">
        <v>2055</v>
      </c>
      <c r="D128" s="141" t="s">
        <v>3853</v>
      </c>
      <c r="F128" s="149">
        <v>2</v>
      </c>
      <c r="H128" s="156">
        <v>8.75</v>
      </c>
      <c r="I128" s="156">
        <v>2.25</v>
      </c>
      <c r="J128" s="156">
        <f t="shared" si="7"/>
        <v>11</v>
      </c>
      <c r="K128" s="156">
        <f t="shared" si="8"/>
        <v>8.75</v>
      </c>
      <c r="L128" s="156">
        <f t="shared" si="9"/>
        <v>1.6619999999999999</v>
      </c>
      <c r="M128" s="156">
        <f t="shared" si="10"/>
        <v>4492.4400000000005</v>
      </c>
      <c r="N128" s="156">
        <f t="shared" si="11"/>
        <v>503.56099999999998</v>
      </c>
      <c r="O128" s="156">
        <v>6</v>
      </c>
      <c r="P128" s="156">
        <v>1.6619999999999999</v>
      </c>
      <c r="Q128" s="156">
        <v>3472.7370000000001</v>
      </c>
      <c r="R128" s="156">
        <v>503.56099999999998</v>
      </c>
      <c r="S128" s="156">
        <v>0</v>
      </c>
      <c r="T128" s="156">
        <v>0</v>
      </c>
      <c r="U128" s="156">
        <v>2.75</v>
      </c>
      <c r="V128" s="156"/>
      <c r="W128" s="156">
        <v>1019.703</v>
      </c>
      <c r="X128" s="156"/>
      <c r="Y128" s="156">
        <v>8.4936999999999987</v>
      </c>
      <c r="Z128" s="156">
        <v>4228.1080000000002</v>
      </c>
      <c r="AA128" s="156">
        <v>119</v>
      </c>
      <c r="AB128" s="156">
        <f t="shared" si="12"/>
        <v>11.243699999999999</v>
      </c>
      <c r="AC128" s="156">
        <f t="shared" si="13"/>
        <v>5247.8109999999997</v>
      </c>
    </row>
    <row r="129" spans="2:29" x14ac:dyDescent="0.25">
      <c r="B129" s="140" t="s">
        <v>3825</v>
      </c>
      <c r="C129" s="143">
        <v>2056</v>
      </c>
      <c r="D129" s="141" t="s">
        <v>3854</v>
      </c>
      <c r="F129" s="149">
        <v>2</v>
      </c>
      <c r="H129" s="156">
        <v>8.3889999999999993</v>
      </c>
      <c r="I129" s="156">
        <v>6.0460000000000003</v>
      </c>
      <c r="J129" s="156">
        <f t="shared" si="7"/>
        <v>14.434999999999999</v>
      </c>
      <c r="K129" s="156">
        <f t="shared" si="8"/>
        <v>8.3889999999999993</v>
      </c>
      <c r="L129" s="156">
        <f t="shared" si="9"/>
        <v>3.9049999999999994</v>
      </c>
      <c r="M129" s="156">
        <f t="shared" si="10"/>
        <v>4452.3540000000003</v>
      </c>
      <c r="N129" s="156">
        <f t="shared" si="11"/>
        <v>1235.6379999999999</v>
      </c>
      <c r="O129" s="156">
        <v>6</v>
      </c>
      <c r="P129" s="156">
        <v>3.9049999999999994</v>
      </c>
      <c r="Q129" s="156">
        <v>3566.547</v>
      </c>
      <c r="R129" s="156">
        <v>1235.6379999999999</v>
      </c>
      <c r="S129" s="156">
        <v>0</v>
      </c>
      <c r="T129" s="156">
        <v>0</v>
      </c>
      <c r="U129" s="156">
        <v>2.3890000000000002</v>
      </c>
      <c r="V129" s="156"/>
      <c r="W129" s="156">
        <v>885.80700000000002</v>
      </c>
      <c r="X129" s="156"/>
      <c r="Y129" s="156">
        <v>11.857900000000001</v>
      </c>
      <c r="Z129" s="156">
        <v>5420.0330000000004</v>
      </c>
      <c r="AA129" s="156">
        <v>120</v>
      </c>
      <c r="AB129" s="156">
        <f t="shared" si="12"/>
        <v>14.2469</v>
      </c>
      <c r="AC129" s="156">
        <f t="shared" si="13"/>
        <v>6305.84</v>
      </c>
    </row>
    <row r="130" spans="2:29" x14ac:dyDescent="0.25">
      <c r="B130" s="140" t="s">
        <v>3825</v>
      </c>
      <c r="C130" s="143">
        <v>2058</v>
      </c>
      <c r="D130" s="141" t="s">
        <v>3855</v>
      </c>
      <c r="F130" s="149">
        <v>2</v>
      </c>
      <c r="H130" s="156">
        <v>6</v>
      </c>
      <c r="I130" s="156">
        <v>2.75</v>
      </c>
      <c r="J130" s="156">
        <f t="shared" si="7"/>
        <v>8.75</v>
      </c>
      <c r="K130" s="156">
        <f t="shared" si="8"/>
        <v>6</v>
      </c>
      <c r="L130" s="156">
        <f t="shared" si="9"/>
        <v>1.6980000000000004</v>
      </c>
      <c r="M130" s="156">
        <f t="shared" si="10"/>
        <v>3751.808</v>
      </c>
      <c r="N130" s="156">
        <f t="shared" si="11"/>
        <v>515.279</v>
      </c>
      <c r="O130" s="156">
        <v>6</v>
      </c>
      <c r="P130" s="156">
        <v>1.6980000000000004</v>
      </c>
      <c r="Q130" s="156">
        <v>3751.808</v>
      </c>
      <c r="R130" s="156">
        <v>515.279</v>
      </c>
      <c r="S130" s="156">
        <v>0</v>
      </c>
      <c r="T130" s="156">
        <v>0</v>
      </c>
      <c r="U130" s="156">
        <v>0</v>
      </c>
      <c r="V130" s="156"/>
      <c r="W130" s="156">
        <v>0</v>
      </c>
      <c r="X130" s="156"/>
      <c r="Y130" s="156">
        <v>8.5474999999999994</v>
      </c>
      <c r="Z130" s="156">
        <v>4524.74</v>
      </c>
      <c r="AA130" s="156">
        <v>121</v>
      </c>
      <c r="AB130" s="156">
        <f t="shared" si="12"/>
        <v>8.5474999999999994</v>
      </c>
      <c r="AC130" s="156">
        <f t="shared" si="13"/>
        <v>4524.74</v>
      </c>
    </row>
    <row r="131" spans="2:29" x14ac:dyDescent="0.25">
      <c r="B131" s="140" t="s">
        <v>3825</v>
      </c>
      <c r="C131" s="143">
        <v>2060</v>
      </c>
      <c r="D131" s="141" t="s">
        <v>3856</v>
      </c>
      <c r="F131" s="149">
        <v>2</v>
      </c>
      <c r="H131" s="156">
        <v>7.492</v>
      </c>
      <c r="I131" s="156">
        <v>3.5009999999999994</v>
      </c>
      <c r="J131" s="156">
        <f t="shared" si="7"/>
        <v>10.992999999999999</v>
      </c>
      <c r="K131" s="156">
        <f t="shared" si="8"/>
        <v>7.492</v>
      </c>
      <c r="L131" s="156">
        <f t="shared" si="9"/>
        <v>2.5300000000000002</v>
      </c>
      <c r="M131" s="156">
        <f t="shared" si="10"/>
        <v>4058.0149999999999</v>
      </c>
      <c r="N131" s="156">
        <f t="shared" si="11"/>
        <v>786.822</v>
      </c>
      <c r="O131" s="156">
        <v>6.242</v>
      </c>
      <c r="P131" s="156">
        <v>2.5300000000000002</v>
      </c>
      <c r="Q131" s="156">
        <v>3594.5129999999999</v>
      </c>
      <c r="R131" s="156">
        <v>786.822</v>
      </c>
      <c r="S131" s="156">
        <v>0</v>
      </c>
      <c r="T131" s="156">
        <v>0</v>
      </c>
      <c r="U131" s="156">
        <v>1.25</v>
      </c>
      <c r="V131" s="156"/>
      <c r="W131" s="156">
        <v>463.50200000000001</v>
      </c>
      <c r="X131" s="156"/>
      <c r="Y131" s="156">
        <v>10.0374</v>
      </c>
      <c r="Z131" s="156">
        <v>4774.7740000000003</v>
      </c>
      <c r="AA131" s="156">
        <v>122</v>
      </c>
      <c r="AB131" s="156">
        <f t="shared" si="12"/>
        <v>11.2874</v>
      </c>
      <c r="AC131" s="156">
        <f t="shared" si="13"/>
        <v>5238.2760000000007</v>
      </c>
    </row>
    <row r="132" spans="2:29" x14ac:dyDescent="0.25">
      <c r="B132" s="140" t="s">
        <v>3825</v>
      </c>
      <c r="C132" s="143">
        <v>2065</v>
      </c>
      <c r="D132" s="141" t="s">
        <v>3857</v>
      </c>
      <c r="F132" s="149">
        <v>2</v>
      </c>
      <c r="H132" s="156">
        <v>15.178000000000001</v>
      </c>
      <c r="I132" s="156">
        <v>8.875</v>
      </c>
      <c r="J132" s="156">
        <f t="shared" si="7"/>
        <v>24.053000000000001</v>
      </c>
      <c r="K132" s="156">
        <f t="shared" si="8"/>
        <v>15.129</v>
      </c>
      <c r="L132" s="156">
        <f t="shared" si="9"/>
        <v>5.4100000000000019</v>
      </c>
      <c r="M132" s="156">
        <f t="shared" si="10"/>
        <v>8429.280999999999</v>
      </c>
      <c r="N132" s="156">
        <f t="shared" si="11"/>
        <v>1670.4349999999999</v>
      </c>
      <c r="O132" s="156">
        <v>14.129</v>
      </c>
      <c r="P132" s="156">
        <v>5.4100000000000019</v>
      </c>
      <c r="Q132" s="156">
        <v>8058.48</v>
      </c>
      <c r="R132" s="156">
        <v>1670.4349999999999</v>
      </c>
      <c r="S132" s="156">
        <v>0</v>
      </c>
      <c r="T132" s="156">
        <v>0</v>
      </c>
      <c r="U132" s="156">
        <v>1</v>
      </c>
      <c r="V132" s="156"/>
      <c r="W132" s="156">
        <v>370.80099999999999</v>
      </c>
      <c r="X132" s="156"/>
      <c r="Y132" s="156">
        <v>22.243600000000004</v>
      </c>
      <c r="Z132" s="156">
        <v>10564.200999999999</v>
      </c>
      <c r="AA132" s="156">
        <v>123</v>
      </c>
      <c r="AB132" s="156">
        <f t="shared" si="12"/>
        <v>23.243600000000004</v>
      </c>
      <c r="AC132" s="156">
        <f t="shared" si="13"/>
        <v>10935.001999999999</v>
      </c>
    </row>
    <row r="133" spans="2:29" x14ac:dyDescent="0.25">
      <c r="B133" s="140" t="s">
        <v>3825</v>
      </c>
      <c r="C133" s="143">
        <v>2066</v>
      </c>
      <c r="D133" s="141" t="s">
        <v>3858</v>
      </c>
      <c r="F133" s="149">
        <v>2</v>
      </c>
      <c r="H133" s="156">
        <v>6.29</v>
      </c>
      <c r="I133" s="156">
        <v>2</v>
      </c>
      <c r="J133" s="156">
        <f t="shared" si="7"/>
        <v>8.2899999999999991</v>
      </c>
      <c r="K133" s="156">
        <f t="shared" si="8"/>
        <v>6.29</v>
      </c>
      <c r="L133" s="156">
        <f t="shared" si="9"/>
        <v>1.1950000000000003</v>
      </c>
      <c r="M133" s="156">
        <f t="shared" si="10"/>
        <v>3387.7429999999999</v>
      </c>
      <c r="N133" s="156">
        <f t="shared" si="11"/>
        <v>363.82400000000001</v>
      </c>
      <c r="O133" s="156">
        <v>4.29</v>
      </c>
      <c r="P133" s="156">
        <v>1.1950000000000003</v>
      </c>
      <c r="Q133" s="156">
        <v>2646.14</v>
      </c>
      <c r="R133" s="156">
        <v>363.82400000000001</v>
      </c>
      <c r="S133" s="156">
        <v>0</v>
      </c>
      <c r="T133" s="156">
        <v>0</v>
      </c>
      <c r="U133" s="156">
        <v>2</v>
      </c>
      <c r="V133" s="156"/>
      <c r="W133" s="156">
        <v>741.60299999999995</v>
      </c>
      <c r="X133" s="156"/>
      <c r="Y133" s="156">
        <v>6.0818999999999992</v>
      </c>
      <c r="Z133" s="156">
        <v>3191.9119999999998</v>
      </c>
      <c r="AA133" s="156">
        <v>124</v>
      </c>
      <c r="AB133" s="156">
        <f t="shared" si="12"/>
        <v>8.0818999999999992</v>
      </c>
      <c r="AC133" s="156">
        <f t="shared" si="13"/>
        <v>3933.5149999999999</v>
      </c>
    </row>
    <row r="134" spans="2:29" x14ac:dyDescent="0.25">
      <c r="B134" s="140" t="s">
        <v>3825</v>
      </c>
      <c r="C134" s="143">
        <v>2068</v>
      </c>
      <c r="D134" s="141" t="s">
        <v>3859</v>
      </c>
      <c r="F134" s="149">
        <v>2</v>
      </c>
      <c r="H134" s="156">
        <v>2.371</v>
      </c>
      <c r="I134" s="156">
        <v>1</v>
      </c>
      <c r="J134" s="156">
        <f t="shared" si="7"/>
        <v>3.371</v>
      </c>
      <c r="K134" s="156">
        <f t="shared" si="8"/>
        <v>2.371</v>
      </c>
      <c r="L134" s="156">
        <f t="shared" si="9"/>
        <v>0.62400000000000011</v>
      </c>
      <c r="M134" s="156">
        <f t="shared" si="10"/>
        <v>1468.81</v>
      </c>
      <c r="N134" s="156">
        <f t="shared" si="11"/>
        <v>190.494</v>
      </c>
      <c r="O134" s="156">
        <v>2.371</v>
      </c>
      <c r="P134" s="156">
        <v>0.62400000000000011</v>
      </c>
      <c r="Q134" s="156">
        <v>1468.81</v>
      </c>
      <c r="R134" s="156">
        <v>190.494</v>
      </c>
      <c r="S134" s="156">
        <v>0</v>
      </c>
      <c r="T134" s="156">
        <v>0</v>
      </c>
      <c r="U134" s="156">
        <v>0</v>
      </c>
      <c r="V134" s="156"/>
      <c r="W134" s="156">
        <v>0</v>
      </c>
      <c r="X134" s="156"/>
      <c r="Y134" s="156">
        <v>3.3064000000000004</v>
      </c>
      <c r="Z134" s="156">
        <v>1754.5989999999999</v>
      </c>
      <c r="AA134" s="156">
        <v>125</v>
      </c>
      <c r="AB134" s="156">
        <f t="shared" si="12"/>
        <v>3.3064000000000004</v>
      </c>
      <c r="AC134" s="156">
        <f t="shared" si="13"/>
        <v>1754.5989999999999</v>
      </c>
    </row>
    <row r="135" spans="2:29" x14ac:dyDescent="0.25">
      <c r="B135" s="140" t="s">
        <v>3860</v>
      </c>
      <c r="C135" s="143">
        <v>2070</v>
      </c>
      <c r="D135" s="141" t="s">
        <v>3861</v>
      </c>
      <c r="F135" s="149">
        <v>2</v>
      </c>
      <c r="H135" s="156">
        <v>8.9879999999999995</v>
      </c>
      <c r="I135" s="156">
        <v>3.988</v>
      </c>
      <c r="J135" s="156">
        <f t="shared" si="7"/>
        <v>12.975999999999999</v>
      </c>
      <c r="K135" s="156">
        <f t="shared" si="8"/>
        <v>8.9879999999999995</v>
      </c>
      <c r="L135" s="156">
        <f t="shared" si="9"/>
        <v>2.5699999999999994</v>
      </c>
      <c r="M135" s="156">
        <f t="shared" si="10"/>
        <v>4699.4840000000004</v>
      </c>
      <c r="N135" s="156">
        <f t="shared" si="11"/>
        <v>800.07399999999996</v>
      </c>
      <c r="O135" s="156">
        <v>6.2380000000000004</v>
      </c>
      <c r="P135" s="156">
        <v>2.5699999999999994</v>
      </c>
      <c r="Q135" s="156">
        <v>3619.0610000000001</v>
      </c>
      <c r="R135" s="156">
        <v>800.07399999999996</v>
      </c>
      <c r="S135" s="156">
        <v>0</v>
      </c>
      <c r="T135" s="156">
        <v>0</v>
      </c>
      <c r="U135" s="156">
        <v>2.75</v>
      </c>
      <c r="V135" s="156"/>
      <c r="W135" s="156">
        <v>1080.423</v>
      </c>
      <c r="X135" s="156"/>
      <c r="Y135" s="156">
        <v>10.093799999999998</v>
      </c>
      <c r="Z135" s="156">
        <v>4819.201</v>
      </c>
      <c r="AA135" s="156">
        <v>126</v>
      </c>
      <c r="AB135" s="156">
        <f t="shared" si="12"/>
        <v>12.843799999999998</v>
      </c>
      <c r="AC135" s="156">
        <f t="shared" si="13"/>
        <v>5899.6239999999998</v>
      </c>
    </row>
    <row r="136" spans="2:29" x14ac:dyDescent="0.25">
      <c r="B136" s="140" t="s">
        <v>3860</v>
      </c>
      <c r="C136" s="143">
        <v>2071</v>
      </c>
      <c r="D136" s="141" t="s">
        <v>3862</v>
      </c>
      <c r="F136" s="149">
        <v>2</v>
      </c>
      <c r="H136" s="156">
        <v>4</v>
      </c>
      <c r="I136" s="156">
        <v>1.5999999999999999</v>
      </c>
      <c r="J136" s="156">
        <f t="shared" si="7"/>
        <v>5.6</v>
      </c>
      <c r="K136" s="156">
        <f t="shared" si="8"/>
        <v>4</v>
      </c>
      <c r="L136" s="156">
        <f t="shared" si="9"/>
        <v>1.0519999999999996</v>
      </c>
      <c r="M136" s="156">
        <f t="shared" si="10"/>
        <v>2318.9650000000001</v>
      </c>
      <c r="N136" s="156">
        <f t="shared" si="11"/>
        <v>321.57600000000002</v>
      </c>
      <c r="O136" s="156">
        <v>4</v>
      </c>
      <c r="P136" s="156">
        <v>1.0519999999999996</v>
      </c>
      <c r="Q136" s="156">
        <v>2318.9650000000001</v>
      </c>
      <c r="R136" s="156">
        <v>321.57600000000002</v>
      </c>
      <c r="S136" s="156">
        <v>0</v>
      </c>
      <c r="T136" s="156">
        <v>0</v>
      </c>
      <c r="U136" s="156">
        <v>0</v>
      </c>
      <c r="V136" s="156"/>
      <c r="W136" s="156">
        <v>0</v>
      </c>
      <c r="X136" s="156"/>
      <c r="Y136" s="156">
        <v>5.5786999999999995</v>
      </c>
      <c r="Z136" s="156">
        <v>2801.3649999999998</v>
      </c>
      <c r="AA136" s="156">
        <v>127</v>
      </c>
      <c r="AB136" s="156">
        <f t="shared" si="12"/>
        <v>5.5786999999999995</v>
      </c>
      <c r="AC136" s="156">
        <f t="shared" si="13"/>
        <v>2801.3649999999998</v>
      </c>
    </row>
    <row r="137" spans="2:29" x14ac:dyDescent="0.25">
      <c r="B137" s="140" t="s">
        <v>3860</v>
      </c>
      <c r="C137" s="143">
        <v>2072</v>
      </c>
      <c r="D137" s="141" t="s">
        <v>3863</v>
      </c>
      <c r="F137" s="149">
        <v>2</v>
      </c>
      <c r="H137" s="156">
        <v>9.3729999999999993</v>
      </c>
      <c r="I137" s="156">
        <v>4.12</v>
      </c>
      <c r="J137" s="156">
        <f t="shared" si="7"/>
        <v>13.492999999999999</v>
      </c>
      <c r="K137" s="156">
        <f t="shared" si="8"/>
        <v>9.3730000000000011</v>
      </c>
      <c r="L137" s="156">
        <f t="shared" si="9"/>
        <v>2.5969999999999995</v>
      </c>
      <c r="M137" s="156">
        <f t="shared" si="10"/>
        <v>4970.8040000000001</v>
      </c>
      <c r="N137" s="156">
        <f t="shared" si="11"/>
        <v>808.69100000000003</v>
      </c>
      <c r="O137" s="156">
        <v>6.484</v>
      </c>
      <c r="P137" s="156">
        <v>2.5969999999999995</v>
      </c>
      <c r="Q137" s="156">
        <v>3775.2629999999999</v>
      </c>
      <c r="R137" s="156">
        <v>808.69100000000003</v>
      </c>
      <c r="S137" s="156">
        <v>0</v>
      </c>
      <c r="T137" s="156">
        <v>0</v>
      </c>
      <c r="U137" s="156">
        <v>2.8890000000000002</v>
      </c>
      <c r="V137" s="156"/>
      <c r="W137" s="156">
        <v>1195.5409999999999</v>
      </c>
      <c r="X137" s="156"/>
      <c r="Y137" s="156">
        <v>10.379799999999999</v>
      </c>
      <c r="Z137" s="156">
        <v>4988.3289999999997</v>
      </c>
      <c r="AA137" s="156">
        <v>128</v>
      </c>
      <c r="AB137" s="156">
        <f t="shared" si="12"/>
        <v>13.268799999999999</v>
      </c>
      <c r="AC137" s="156">
        <f t="shared" si="13"/>
        <v>6183.87</v>
      </c>
    </row>
    <row r="138" spans="2:29" x14ac:dyDescent="0.25">
      <c r="B138" s="140" t="s">
        <v>3860</v>
      </c>
      <c r="C138" s="143">
        <v>2073</v>
      </c>
      <c r="D138" s="141" t="s">
        <v>3864</v>
      </c>
      <c r="F138" s="149">
        <v>2</v>
      </c>
      <c r="H138" s="156">
        <v>10.484</v>
      </c>
      <c r="I138" s="156">
        <v>8</v>
      </c>
      <c r="J138" s="156">
        <f t="shared" ref="J138:J201" si="14">SUM(H138:I138)</f>
        <v>18.484000000000002</v>
      </c>
      <c r="K138" s="156">
        <f t="shared" ref="K138:K201" si="15">O138+U138</f>
        <v>10.484</v>
      </c>
      <c r="L138" s="156">
        <f t="shared" ref="L138:L201" si="16">P138+V138</f>
        <v>5.8800000000000008</v>
      </c>
      <c r="M138" s="156">
        <f t="shared" ref="M138:M201" si="17">Q138+W138</f>
        <v>5753.951</v>
      </c>
      <c r="N138" s="156">
        <f t="shared" ref="N138:N201" si="18">R138+X138</f>
        <v>1894.3389999999999</v>
      </c>
      <c r="O138" s="156">
        <v>8.484</v>
      </c>
      <c r="P138" s="156">
        <v>5.8800000000000008</v>
      </c>
      <c r="Q138" s="156">
        <v>5012.3490000000002</v>
      </c>
      <c r="R138" s="156">
        <v>1894.3389999999999</v>
      </c>
      <c r="S138" s="156">
        <v>0</v>
      </c>
      <c r="T138" s="156">
        <v>110</v>
      </c>
      <c r="U138" s="156">
        <v>2</v>
      </c>
      <c r="V138" s="156"/>
      <c r="W138" s="156">
        <v>741.60199999999998</v>
      </c>
      <c r="X138" s="156"/>
      <c r="Y138" s="156">
        <v>17.304200000000002</v>
      </c>
      <c r="Z138" s="156">
        <v>7853.9089999999997</v>
      </c>
      <c r="AA138" s="156">
        <v>129</v>
      </c>
      <c r="AB138" s="156">
        <f t="shared" ref="AB138:AB201" si="19">Y138+U138+V138</f>
        <v>19.304200000000002</v>
      </c>
      <c r="AC138" s="156">
        <f t="shared" ref="AC138:AC201" si="20">Z138+X138+W138</f>
        <v>8595.5110000000004</v>
      </c>
    </row>
    <row r="139" spans="2:29" x14ac:dyDescent="0.25">
      <c r="B139" s="140" t="s">
        <v>3860</v>
      </c>
      <c r="C139" s="143">
        <v>2075</v>
      </c>
      <c r="D139" s="141" t="s">
        <v>3865</v>
      </c>
      <c r="F139" s="149">
        <v>2</v>
      </c>
      <c r="H139" s="156">
        <v>8</v>
      </c>
      <c r="I139" s="156">
        <v>5.45</v>
      </c>
      <c r="J139" s="156">
        <f t="shared" si="14"/>
        <v>13.45</v>
      </c>
      <c r="K139" s="156">
        <f t="shared" si="15"/>
        <v>8</v>
      </c>
      <c r="L139" s="156">
        <f t="shared" si="16"/>
        <v>3.3130000000000006</v>
      </c>
      <c r="M139" s="156">
        <f t="shared" si="17"/>
        <v>4814.1450000000004</v>
      </c>
      <c r="N139" s="156">
        <f t="shared" si="18"/>
        <v>1029.2149999999999</v>
      </c>
      <c r="O139" s="156">
        <v>8</v>
      </c>
      <c r="P139" s="156">
        <v>3.3130000000000006</v>
      </c>
      <c r="Q139" s="156">
        <v>4814.1450000000004</v>
      </c>
      <c r="R139" s="156">
        <v>1029.2149999999999</v>
      </c>
      <c r="S139" s="156">
        <v>0</v>
      </c>
      <c r="T139" s="156">
        <v>0</v>
      </c>
      <c r="U139" s="156">
        <v>0</v>
      </c>
      <c r="V139" s="156"/>
      <c r="W139" s="156">
        <v>0</v>
      </c>
      <c r="X139" s="156"/>
      <c r="Y139" s="156">
        <v>12.969100000000001</v>
      </c>
      <c r="Z139" s="156">
        <v>6357.9870000000001</v>
      </c>
      <c r="AA139" s="156">
        <v>130</v>
      </c>
      <c r="AB139" s="156">
        <f t="shared" si="19"/>
        <v>12.969100000000001</v>
      </c>
      <c r="AC139" s="156">
        <f t="shared" si="20"/>
        <v>6357.9870000000001</v>
      </c>
    </row>
    <row r="140" spans="2:29" x14ac:dyDescent="0.25">
      <c r="B140" s="140" t="s">
        <v>3860</v>
      </c>
      <c r="C140" s="143">
        <v>2076</v>
      </c>
      <c r="D140" s="141" t="s">
        <v>3866</v>
      </c>
      <c r="F140" s="149">
        <v>2</v>
      </c>
      <c r="H140" s="156">
        <v>8.9480000000000004</v>
      </c>
      <c r="I140" s="156">
        <v>4.5</v>
      </c>
      <c r="J140" s="156">
        <f t="shared" si="14"/>
        <v>13.448</v>
      </c>
      <c r="K140" s="156">
        <f t="shared" si="15"/>
        <v>8.9589999999999996</v>
      </c>
      <c r="L140" s="156">
        <f t="shared" si="16"/>
        <v>2.649</v>
      </c>
      <c r="M140" s="156">
        <f t="shared" si="17"/>
        <v>4700.93</v>
      </c>
      <c r="N140" s="156">
        <f t="shared" si="18"/>
        <v>825.73</v>
      </c>
      <c r="O140" s="156">
        <v>6.22</v>
      </c>
      <c r="P140" s="156">
        <v>2.649</v>
      </c>
      <c r="Q140" s="156">
        <v>3672.9090000000001</v>
      </c>
      <c r="R140" s="156">
        <v>825.73</v>
      </c>
      <c r="S140" s="156">
        <v>0</v>
      </c>
      <c r="T140" s="156">
        <v>0</v>
      </c>
      <c r="U140" s="156">
        <v>2.7389999999999999</v>
      </c>
      <c r="V140" s="156"/>
      <c r="W140" s="156">
        <v>1028.021</v>
      </c>
      <c r="X140" s="156"/>
      <c r="Y140" s="156">
        <v>10.194199999999999</v>
      </c>
      <c r="Z140" s="156">
        <v>4911.5330000000004</v>
      </c>
      <c r="AA140" s="156">
        <v>131</v>
      </c>
      <c r="AB140" s="156">
        <f t="shared" si="19"/>
        <v>12.933199999999999</v>
      </c>
      <c r="AC140" s="156">
        <f t="shared" si="20"/>
        <v>5939.5540000000001</v>
      </c>
    </row>
    <row r="141" spans="2:29" x14ac:dyDescent="0.25">
      <c r="B141" s="140" t="s">
        <v>3860</v>
      </c>
      <c r="C141" s="143">
        <v>2077</v>
      </c>
      <c r="D141" s="141" t="s">
        <v>3867</v>
      </c>
      <c r="F141" s="149">
        <v>2</v>
      </c>
      <c r="H141" s="156">
        <v>7.8390000000000004</v>
      </c>
      <c r="I141" s="156">
        <v>4.25</v>
      </c>
      <c r="J141" s="156">
        <f t="shared" si="14"/>
        <v>12.089</v>
      </c>
      <c r="K141" s="156">
        <f t="shared" si="15"/>
        <v>7.8390000000000004</v>
      </c>
      <c r="L141" s="156">
        <f t="shared" si="16"/>
        <v>2.5969999999999995</v>
      </c>
      <c r="M141" s="156">
        <f t="shared" si="17"/>
        <v>4217.7219999999998</v>
      </c>
      <c r="N141" s="156">
        <f t="shared" si="18"/>
        <v>808.69100000000003</v>
      </c>
      <c r="O141" s="156">
        <v>6.3390000000000004</v>
      </c>
      <c r="P141" s="156">
        <v>2.5969999999999995</v>
      </c>
      <c r="Q141" s="156">
        <v>3661.52</v>
      </c>
      <c r="R141" s="156">
        <v>808.69100000000003</v>
      </c>
      <c r="S141" s="156">
        <v>0</v>
      </c>
      <c r="T141" s="156">
        <v>0</v>
      </c>
      <c r="U141" s="156">
        <v>1.5</v>
      </c>
      <c r="V141" s="156"/>
      <c r="W141" s="156">
        <v>556.202</v>
      </c>
      <c r="X141" s="156"/>
      <c r="Y141" s="156">
        <v>10.2346</v>
      </c>
      <c r="Z141" s="156">
        <v>4874.5860000000002</v>
      </c>
      <c r="AA141" s="156">
        <v>132</v>
      </c>
      <c r="AB141" s="156">
        <f t="shared" si="19"/>
        <v>11.7346</v>
      </c>
      <c r="AC141" s="156">
        <f t="shared" si="20"/>
        <v>5430.7880000000005</v>
      </c>
    </row>
    <row r="142" spans="2:29" x14ac:dyDescent="0.25">
      <c r="B142" s="140" t="s">
        <v>3860</v>
      </c>
      <c r="C142" s="143">
        <v>2078</v>
      </c>
      <c r="D142" s="141" t="s">
        <v>3868</v>
      </c>
      <c r="F142" s="149">
        <v>2</v>
      </c>
      <c r="H142" s="156">
        <v>7.992</v>
      </c>
      <c r="I142" s="156">
        <v>4.2189999999999994</v>
      </c>
      <c r="J142" s="156">
        <f t="shared" si="14"/>
        <v>12.210999999999999</v>
      </c>
      <c r="K142" s="156">
        <f t="shared" si="15"/>
        <v>7.992</v>
      </c>
      <c r="L142" s="156">
        <f t="shared" si="16"/>
        <v>2.5569999999999995</v>
      </c>
      <c r="M142" s="156">
        <f t="shared" si="17"/>
        <v>4268.9610000000002</v>
      </c>
      <c r="N142" s="156">
        <f t="shared" si="18"/>
        <v>795.7</v>
      </c>
      <c r="O142" s="156">
        <v>6.242</v>
      </c>
      <c r="P142" s="156">
        <v>2.5569999999999995</v>
      </c>
      <c r="Q142" s="156">
        <v>3620.0590000000002</v>
      </c>
      <c r="R142" s="156">
        <v>795.7</v>
      </c>
      <c r="S142" s="156">
        <v>0</v>
      </c>
      <c r="T142" s="156">
        <v>0</v>
      </c>
      <c r="U142" s="156">
        <v>1.75</v>
      </c>
      <c r="V142" s="156"/>
      <c r="W142" s="156">
        <v>648.90200000000004</v>
      </c>
      <c r="X142" s="156"/>
      <c r="Y142" s="156">
        <v>10.078199999999999</v>
      </c>
      <c r="Z142" s="156">
        <v>4813.6379999999999</v>
      </c>
      <c r="AA142" s="156">
        <v>133</v>
      </c>
      <c r="AB142" s="156">
        <f t="shared" si="19"/>
        <v>11.828199999999999</v>
      </c>
      <c r="AC142" s="156">
        <f t="shared" si="20"/>
        <v>5462.54</v>
      </c>
    </row>
    <row r="143" spans="2:29" x14ac:dyDescent="0.25">
      <c r="B143" s="140" t="s">
        <v>3860</v>
      </c>
      <c r="C143" s="143">
        <v>2080</v>
      </c>
      <c r="D143" s="141" t="s">
        <v>3869</v>
      </c>
      <c r="F143" s="149">
        <v>2</v>
      </c>
      <c r="H143" s="156">
        <v>9.3969999999999985</v>
      </c>
      <c r="I143" s="156">
        <v>5.8120000000000003</v>
      </c>
      <c r="J143" s="156">
        <f t="shared" si="14"/>
        <v>15.209</v>
      </c>
      <c r="K143" s="156">
        <f t="shared" si="15"/>
        <v>9.3990000000000009</v>
      </c>
      <c r="L143" s="156">
        <f t="shared" si="16"/>
        <v>3.3529999999999998</v>
      </c>
      <c r="M143" s="156">
        <f t="shared" si="17"/>
        <v>4985.402</v>
      </c>
      <c r="N143" s="156">
        <f t="shared" si="18"/>
        <v>1044.5920000000001</v>
      </c>
      <c r="O143" s="156">
        <v>8.3710000000000004</v>
      </c>
      <c r="P143" s="156">
        <v>3.3529999999999998</v>
      </c>
      <c r="Q143" s="156">
        <v>4604.2920000000004</v>
      </c>
      <c r="R143" s="156">
        <v>1044.5920000000001</v>
      </c>
      <c r="S143" s="156">
        <v>0</v>
      </c>
      <c r="T143" s="156">
        <v>0</v>
      </c>
      <c r="U143" s="156">
        <v>1.028</v>
      </c>
      <c r="V143" s="156"/>
      <c r="W143" s="156">
        <v>381.11</v>
      </c>
      <c r="X143" s="156"/>
      <c r="Y143" s="156">
        <v>13.401299999999999</v>
      </c>
      <c r="Z143" s="156">
        <v>6171.2330000000002</v>
      </c>
      <c r="AA143" s="156">
        <v>134</v>
      </c>
      <c r="AB143" s="156">
        <f t="shared" si="19"/>
        <v>14.4293</v>
      </c>
      <c r="AC143" s="156">
        <f t="shared" si="20"/>
        <v>6552.3429999999998</v>
      </c>
    </row>
    <row r="144" spans="2:29" x14ac:dyDescent="0.25">
      <c r="B144" s="140" t="s">
        <v>3860</v>
      </c>
      <c r="C144" s="143">
        <v>2082</v>
      </c>
      <c r="D144" s="141" t="s">
        <v>3870</v>
      </c>
      <c r="F144" s="149">
        <v>2</v>
      </c>
      <c r="H144" s="156">
        <v>9.629999999999999</v>
      </c>
      <c r="I144" s="156">
        <v>2.75</v>
      </c>
      <c r="J144" s="156">
        <f t="shared" si="14"/>
        <v>12.379999999999999</v>
      </c>
      <c r="K144" s="156">
        <f t="shared" si="15"/>
        <v>9.9789999999999992</v>
      </c>
      <c r="L144" s="156">
        <f t="shared" si="16"/>
        <v>1.6900000000000013</v>
      </c>
      <c r="M144" s="156">
        <f t="shared" si="17"/>
        <v>5088.4920000000002</v>
      </c>
      <c r="N144" s="156">
        <f t="shared" si="18"/>
        <v>508.31299999999999</v>
      </c>
      <c r="O144" s="156">
        <v>7.6289999999999996</v>
      </c>
      <c r="P144" s="156">
        <v>1.6900000000000013</v>
      </c>
      <c r="Q144" s="156">
        <v>4371.3540000000003</v>
      </c>
      <c r="R144" s="156">
        <v>508.31299999999999</v>
      </c>
      <c r="S144" s="156">
        <v>0</v>
      </c>
      <c r="T144" s="156">
        <v>0</v>
      </c>
      <c r="U144" s="156">
        <v>2.35</v>
      </c>
      <c r="V144" s="156"/>
      <c r="W144" s="156">
        <v>717.13800000000003</v>
      </c>
      <c r="X144" s="156"/>
      <c r="Y144" s="156">
        <v>10.1633</v>
      </c>
      <c r="Z144" s="156">
        <v>5133.8410000000003</v>
      </c>
      <c r="AA144" s="156">
        <v>135</v>
      </c>
      <c r="AB144" s="156">
        <f t="shared" si="19"/>
        <v>12.513299999999999</v>
      </c>
      <c r="AC144" s="156">
        <f t="shared" si="20"/>
        <v>5850.9790000000003</v>
      </c>
    </row>
    <row r="145" spans="2:29" x14ac:dyDescent="0.25">
      <c r="B145" s="140" t="s">
        <v>3860</v>
      </c>
      <c r="C145" s="143">
        <v>2083</v>
      </c>
      <c r="D145" s="141" t="s">
        <v>3871</v>
      </c>
      <c r="F145" s="149">
        <v>2</v>
      </c>
      <c r="H145" s="156">
        <v>6</v>
      </c>
      <c r="I145" s="156">
        <v>2.85</v>
      </c>
      <c r="J145" s="156">
        <f t="shared" si="14"/>
        <v>8.85</v>
      </c>
      <c r="K145" s="156">
        <f t="shared" si="15"/>
        <v>6</v>
      </c>
      <c r="L145" s="156">
        <f t="shared" si="16"/>
        <v>1.6890000000000001</v>
      </c>
      <c r="M145" s="156">
        <f t="shared" si="17"/>
        <v>3608.7890000000002</v>
      </c>
      <c r="N145" s="156">
        <f t="shared" si="18"/>
        <v>512.27599999999995</v>
      </c>
      <c r="O145" s="156">
        <v>6</v>
      </c>
      <c r="P145" s="156">
        <v>1.6890000000000001</v>
      </c>
      <c r="Q145" s="156">
        <v>3608.7890000000002</v>
      </c>
      <c r="R145" s="156">
        <v>512.27599999999995</v>
      </c>
      <c r="S145" s="156">
        <v>0</v>
      </c>
      <c r="T145" s="156">
        <v>0</v>
      </c>
      <c r="U145" s="156">
        <v>0</v>
      </c>
      <c r="V145" s="156"/>
      <c r="W145" s="156">
        <v>0</v>
      </c>
      <c r="X145" s="156"/>
      <c r="Y145" s="156">
        <v>8.5336999999999996</v>
      </c>
      <c r="Z145" s="156">
        <v>4377.2160000000003</v>
      </c>
      <c r="AA145" s="156">
        <v>136</v>
      </c>
      <c r="AB145" s="156">
        <f t="shared" si="19"/>
        <v>8.5336999999999996</v>
      </c>
      <c r="AC145" s="156">
        <f t="shared" si="20"/>
        <v>4377.2160000000003</v>
      </c>
    </row>
    <row r="146" spans="2:29" x14ac:dyDescent="0.25">
      <c r="B146" s="140" t="s">
        <v>3860</v>
      </c>
      <c r="C146" s="143">
        <v>2084</v>
      </c>
      <c r="D146" s="141" t="s">
        <v>3872</v>
      </c>
      <c r="F146" s="149">
        <v>2</v>
      </c>
      <c r="H146" s="156">
        <v>20.3</v>
      </c>
      <c r="I146" s="156">
        <v>12.687000000000001</v>
      </c>
      <c r="J146" s="156">
        <f t="shared" si="14"/>
        <v>32.987000000000002</v>
      </c>
      <c r="K146" s="156">
        <f t="shared" si="15"/>
        <v>19.638999999999999</v>
      </c>
      <c r="L146" s="156">
        <f t="shared" si="16"/>
        <v>7.7550000000000026</v>
      </c>
      <c r="M146" s="156">
        <f t="shared" si="17"/>
        <v>11488.084000000001</v>
      </c>
      <c r="N146" s="156">
        <f t="shared" si="18"/>
        <v>2375.3429999999998</v>
      </c>
      <c r="O146" s="156">
        <v>18.338999999999999</v>
      </c>
      <c r="P146" s="156">
        <v>7.7550000000000026</v>
      </c>
      <c r="Q146" s="156">
        <v>10999.825000000001</v>
      </c>
      <c r="R146" s="156">
        <v>2375.3429999999998</v>
      </c>
      <c r="S146" s="156">
        <v>0</v>
      </c>
      <c r="T146" s="156">
        <v>0</v>
      </c>
      <c r="U146" s="156">
        <v>1.3</v>
      </c>
      <c r="V146" s="156"/>
      <c r="W146" s="156">
        <v>488.25900000000001</v>
      </c>
      <c r="X146" s="156"/>
      <c r="Y146" s="156">
        <v>29.972000000000001</v>
      </c>
      <c r="Z146" s="156">
        <v>14562.906000000001</v>
      </c>
      <c r="AA146" s="156">
        <v>137</v>
      </c>
      <c r="AB146" s="156">
        <f t="shared" si="19"/>
        <v>31.272000000000002</v>
      </c>
      <c r="AC146" s="156">
        <f t="shared" si="20"/>
        <v>15051.165000000001</v>
      </c>
    </row>
    <row r="147" spans="2:29" x14ac:dyDescent="0.25">
      <c r="B147" s="140" t="s">
        <v>3860</v>
      </c>
      <c r="C147" s="143">
        <v>2090</v>
      </c>
      <c r="D147" s="141" t="s">
        <v>3873</v>
      </c>
      <c r="F147" s="149">
        <v>2</v>
      </c>
      <c r="H147" s="156">
        <v>7.0279999999999996</v>
      </c>
      <c r="I147" s="156">
        <v>3.2629999999999999</v>
      </c>
      <c r="J147" s="156">
        <f t="shared" si="14"/>
        <v>10.291</v>
      </c>
      <c r="K147" s="156">
        <f t="shared" si="15"/>
        <v>7.0289999999999999</v>
      </c>
      <c r="L147" s="156">
        <f t="shared" si="16"/>
        <v>2.2469999999999999</v>
      </c>
      <c r="M147" s="156">
        <f t="shared" si="17"/>
        <v>3560.9580000000001</v>
      </c>
      <c r="N147" s="156">
        <f t="shared" si="18"/>
        <v>700.40499999999997</v>
      </c>
      <c r="O147" s="156">
        <v>5.64</v>
      </c>
      <c r="P147" s="156">
        <v>2.2469999999999999</v>
      </c>
      <c r="Q147" s="156">
        <v>3045.9520000000002</v>
      </c>
      <c r="R147" s="156">
        <v>700.40499999999997</v>
      </c>
      <c r="S147" s="156">
        <v>0</v>
      </c>
      <c r="T147" s="156">
        <v>0</v>
      </c>
      <c r="U147" s="156">
        <v>1.389</v>
      </c>
      <c r="V147" s="156"/>
      <c r="W147" s="156">
        <v>515.00599999999997</v>
      </c>
      <c r="X147" s="156"/>
      <c r="Y147" s="156">
        <v>9.0100999999999996</v>
      </c>
      <c r="Z147" s="156">
        <v>4096.5600000000004</v>
      </c>
      <c r="AA147" s="156">
        <v>138</v>
      </c>
      <c r="AB147" s="156">
        <f t="shared" si="19"/>
        <v>10.399099999999999</v>
      </c>
      <c r="AC147" s="156">
        <f t="shared" si="20"/>
        <v>4611.5660000000007</v>
      </c>
    </row>
    <row r="148" spans="2:29" x14ac:dyDescent="0.25">
      <c r="B148" s="140" t="s">
        <v>3860</v>
      </c>
      <c r="C148" s="143">
        <v>2094</v>
      </c>
      <c r="D148" s="141" t="s">
        <v>3874</v>
      </c>
      <c r="F148" s="149">
        <v>2</v>
      </c>
      <c r="H148" s="156">
        <v>19.100000000000001</v>
      </c>
      <c r="I148" s="156">
        <v>9.375</v>
      </c>
      <c r="J148" s="156">
        <f t="shared" si="14"/>
        <v>28.475000000000001</v>
      </c>
      <c r="K148" s="156">
        <f t="shared" si="15"/>
        <v>19.351999999999997</v>
      </c>
      <c r="L148" s="156">
        <f t="shared" si="16"/>
        <v>6.6359999999999992</v>
      </c>
      <c r="M148" s="156">
        <f t="shared" si="17"/>
        <v>9860.1170000000002</v>
      </c>
      <c r="N148" s="156">
        <f t="shared" si="18"/>
        <v>2091.4850000000001</v>
      </c>
      <c r="O148" s="156">
        <v>13.052</v>
      </c>
      <c r="P148" s="156">
        <v>6.6359999999999992</v>
      </c>
      <c r="Q148" s="156">
        <v>7395.6909999999998</v>
      </c>
      <c r="R148" s="156">
        <v>2091.4850000000001</v>
      </c>
      <c r="S148" s="156">
        <v>0</v>
      </c>
      <c r="T148" s="156">
        <v>0</v>
      </c>
      <c r="U148" s="156">
        <v>6.2999999999999989</v>
      </c>
      <c r="V148" s="156"/>
      <c r="W148" s="156">
        <v>2464.4259999999999</v>
      </c>
      <c r="X148" s="156"/>
      <c r="Y148" s="156">
        <v>23.005800000000001</v>
      </c>
      <c r="Z148" s="156">
        <v>10532.954</v>
      </c>
      <c r="AA148" s="156">
        <v>139</v>
      </c>
      <c r="AB148" s="156">
        <f t="shared" si="19"/>
        <v>29.305799999999998</v>
      </c>
      <c r="AC148" s="156">
        <f t="shared" si="20"/>
        <v>12997.38</v>
      </c>
    </row>
    <row r="149" spans="2:29" x14ac:dyDescent="0.25">
      <c r="B149" s="140" t="s">
        <v>3860</v>
      </c>
      <c r="C149" s="143">
        <v>2096</v>
      </c>
      <c r="D149" s="141" t="s">
        <v>3875</v>
      </c>
      <c r="F149" s="149">
        <v>2</v>
      </c>
      <c r="H149" s="156">
        <v>11.75</v>
      </c>
      <c r="I149" s="156">
        <v>5.5</v>
      </c>
      <c r="J149" s="156">
        <f t="shared" si="14"/>
        <v>17.25</v>
      </c>
      <c r="K149" s="156">
        <f t="shared" si="15"/>
        <v>11.3</v>
      </c>
      <c r="L149" s="156">
        <f t="shared" si="16"/>
        <v>4.0760000000000005</v>
      </c>
      <c r="M149" s="156">
        <f t="shared" si="17"/>
        <v>6378.0079999999998</v>
      </c>
      <c r="N149" s="156">
        <f t="shared" si="18"/>
        <v>1265.07</v>
      </c>
      <c r="O149" s="156">
        <v>10</v>
      </c>
      <c r="P149" s="156">
        <v>4.0760000000000005</v>
      </c>
      <c r="Q149" s="156">
        <v>5889.7489999999998</v>
      </c>
      <c r="R149" s="156">
        <v>1265.07</v>
      </c>
      <c r="S149" s="156">
        <v>0</v>
      </c>
      <c r="T149" s="156">
        <v>0</v>
      </c>
      <c r="U149" s="156">
        <v>1.3</v>
      </c>
      <c r="V149" s="156"/>
      <c r="W149" s="156">
        <v>488.25900000000001</v>
      </c>
      <c r="X149" s="156"/>
      <c r="Y149" s="156">
        <v>16.1145</v>
      </c>
      <c r="Z149" s="156">
        <v>7787.366</v>
      </c>
      <c r="AA149" s="156">
        <v>140</v>
      </c>
      <c r="AB149" s="156">
        <f t="shared" si="19"/>
        <v>17.4145</v>
      </c>
      <c r="AC149" s="156">
        <f t="shared" si="20"/>
        <v>8275.625</v>
      </c>
    </row>
    <row r="150" spans="2:29" x14ac:dyDescent="0.25">
      <c r="B150" s="140" t="s">
        <v>3860</v>
      </c>
      <c r="C150" s="143">
        <v>2099</v>
      </c>
      <c r="D150" s="141" t="s">
        <v>3876</v>
      </c>
      <c r="F150" s="149">
        <v>2</v>
      </c>
      <c r="H150" s="156">
        <v>6.8810000000000011</v>
      </c>
      <c r="I150" s="156">
        <v>2.75</v>
      </c>
      <c r="J150" s="156">
        <f t="shared" si="14"/>
        <v>9.6310000000000002</v>
      </c>
      <c r="K150" s="156">
        <f t="shared" si="15"/>
        <v>6.8810000000000002</v>
      </c>
      <c r="L150" s="156">
        <f t="shared" si="16"/>
        <v>1.6609999999999996</v>
      </c>
      <c r="M150" s="156">
        <f t="shared" si="17"/>
        <v>3868.8130000000001</v>
      </c>
      <c r="N150" s="156">
        <f t="shared" si="18"/>
        <v>503.03899999999999</v>
      </c>
      <c r="O150" s="156">
        <v>6.242</v>
      </c>
      <c r="P150" s="156">
        <v>1.6609999999999996</v>
      </c>
      <c r="Q150" s="156">
        <v>3631.9079999999999</v>
      </c>
      <c r="R150" s="156">
        <v>503.03899999999999</v>
      </c>
      <c r="S150" s="156">
        <v>0</v>
      </c>
      <c r="T150" s="156">
        <v>0</v>
      </c>
      <c r="U150" s="156">
        <v>0.63900000000000001</v>
      </c>
      <c r="V150" s="156"/>
      <c r="W150" s="156">
        <v>236.905</v>
      </c>
      <c r="X150" s="156"/>
      <c r="Y150" s="156">
        <v>8.7332999999999998</v>
      </c>
      <c r="Z150" s="156">
        <v>4386.4949999999999</v>
      </c>
      <c r="AA150" s="156">
        <v>141</v>
      </c>
      <c r="AB150" s="156">
        <f t="shared" si="19"/>
        <v>9.3722999999999992</v>
      </c>
      <c r="AC150" s="156">
        <f t="shared" si="20"/>
        <v>4623.3999999999996</v>
      </c>
    </row>
    <row r="151" spans="2:29" x14ac:dyDescent="0.25">
      <c r="B151" s="140" t="s">
        <v>3860</v>
      </c>
      <c r="C151" s="143">
        <v>2100</v>
      </c>
      <c r="D151" s="141" t="s">
        <v>3877</v>
      </c>
      <c r="F151" s="149">
        <v>2</v>
      </c>
      <c r="H151" s="156">
        <v>4.226</v>
      </c>
      <c r="I151" s="156">
        <v>2</v>
      </c>
      <c r="J151" s="156">
        <f t="shared" si="14"/>
        <v>6.226</v>
      </c>
      <c r="K151" s="156">
        <f t="shared" si="15"/>
        <v>4.226</v>
      </c>
      <c r="L151" s="156">
        <f t="shared" si="16"/>
        <v>1.157</v>
      </c>
      <c r="M151" s="156">
        <f t="shared" si="17"/>
        <v>2385.9549999999999</v>
      </c>
      <c r="N151" s="156">
        <f t="shared" si="18"/>
        <v>355.75099999999998</v>
      </c>
      <c r="O151" s="156">
        <v>4.226</v>
      </c>
      <c r="P151" s="156">
        <v>1.157</v>
      </c>
      <c r="Q151" s="156">
        <v>2385.9549999999999</v>
      </c>
      <c r="R151" s="156">
        <v>355.75099999999998</v>
      </c>
      <c r="S151" s="156">
        <v>0</v>
      </c>
      <c r="T151" s="156">
        <v>0</v>
      </c>
      <c r="U151" s="156">
        <v>0</v>
      </c>
      <c r="V151" s="156"/>
      <c r="W151" s="156">
        <v>0</v>
      </c>
      <c r="X151" s="156"/>
      <c r="Y151" s="156">
        <v>5.9614999999999991</v>
      </c>
      <c r="Z151" s="156">
        <v>2919.6010000000001</v>
      </c>
      <c r="AA151" s="156">
        <v>142</v>
      </c>
      <c r="AB151" s="156">
        <f t="shared" si="19"/>
        <v>5.9614999999999991</v>
      </c>
      <c r="AC151" s="156">
        <f t="shared" si="20"/>
        <v>2919.6010000000001</v>
      </c>
    </row>
    <row r="152" spans="2:29" x14ac:dyDescent="0.25">
      <c r="B152" s="140" t="s">
        <v>3860</v>
      </c>
      <c r="C152" s="143">
        <v>2101</v>
      </c>
      <c r="D152" s="141" t="s">
        <v>3878</v>
      </c>
      <c r="F152" s="149">
        <v>2</v>
      </c>
      <c r="H152" s="156">
        <v>11.188000000000001</v>
      </c>
      <c r="I152" s="156">
        <v>4.6389999999999993</v>
      </c>
      <c r="J152" s="156">
        <f t="shared" si="14"/>
        <v>15.827</v>
      </c>
      <c r="K152" s="156">
        <f t="shared" si="15"/>
        <v>11.219999999999999</v>
      </c>
      <c r="L152" s="156">
        <f t="shared" si="16"/>
        <v>2.8920000000000012</v>
      </c>
      <c r="M152" s="156">
        <f t="shared" si="17"/>
        <v>6195.5529999999999</v>
      </c>
      <c r="N152" s="156">
        <f t="shared" si="18"/>
        <v>875.83</v>
      </c>
      <c r="O152" s="156">
        <v>10.119999999999999</v>
      </c>
      <c r="P152" s="156">
        <v>2.8920000000000012</v>
      </c>
      <c r="Q152" s="156">
        <v>5775.2380000000003</v>
      </c>
      <c r="R152" s="156">
        <v>875.83</v>
      </c>
      <c r="S152" s="156">
        <v>0</v>
      </c>
      <c r="T152" s="156">
        <v>0</v>
      </c>
      <c r="U152" s="156">
        <v>1.1000000000000001</v>
      </c>
      <c r="V152" s="156"/>
      <c r="W152" s="156">
        <v>420.315</v>
      </c>
      <c r="X152" s="156"/>
      <c r="Y152" s="156">
        <v>14.4581</v>
      </c>
      <c r="Z152" s="156">
        <v>7089.0140000000001</v>
      </c>
      <c r="AA152" s="156">
        <v>143</v>
      </c>
      <c r="AB152" s="156">
        <f t="shared" si="19"/>
        <v>15.5581</v>
      </c>
      <c r="AC152" s="156">
        <f t="shared" si="20"/>
        <v>7509.3289999999997</v>
      </c>
    </row>
    <row r="153" spans="2:29" x14ac:dyDescent="0.25">
      <c r="B153" s="140" t="s">
        <v>3860</v>
      </c>
      <c r="C153" s="143">
        <v>2103</v>
      </c>
      <c r="D153" s="141" t="s">
        <v>3879</v>
      </c>
      <c r="F153" s="149">
        <v>2</v>
      </c>
      <c r="H153" s="156">
        <v>7.282</v>
      </c>
      <c r="I153" s="156">
        <v>4.5380000000000003</v>
      </c>
      <c r="J153" s="156">
        <f t="shared" si="14"/>
        <v>11.82</v>
      </c>
      <c r="K153" s="156">
        <f t="shared" si="15"/>
        <v>7.25</v>
      </c>
      <c r="L153" s="156">
        <f t="shared" si="16"/>
        <v>2.6489999999999991</v>
      </c>
      <c r="M153" s="156">
        <f t="shared" si="17"/>
        <v>4139.1419999999998</v>
      </c>
      <c r="N153" s="156">
        <f t="shared" si="18"/>
        <v>825.73</v>
      </c>
      <c r="O153" s="156">
        <v>6.25</v>
      </c>
      <c r="P153" s="156">
        <v>2.6489999999999991</v>
      </c>
      <c r="Q153" s="156">
        <v>3768.3409999999999</v>
      </c>
      <c r="R153" s="156">
        <v>825.73</v>
      </c>
      <c r="S153" s="156">
        <v>0</v>
      </c>
      <c r="T153" s="156">
        <v>0</v>
      </c>
      <c r="U153" s="156">
        <v>1</v>
      </c>
      <c r="V153" s="156"/>
      <c r="W153" s="156">
        <v>370.80099999999999</v>
      </c>
      <c r="X153" s="156"/>
      <c r="Y153" s="156">
        <v>10.2242</v>
      </c>
      <c r="Z153" s="156">
        <v>5006.9650000000001</v>
      </c>
      <c r="AA153" s="156">
        <v>144</v>
      </c>
      <c r="AB153" s="156">
        <f t="shared" si="19"/>
        <v>11.2242</v>
      </c>
      <c r="AC153" s="156">
        <f t="shared" si="20"/>
        <v>5377.7660000000005</v>
      </c>
    </row>
    <row r="154" spans="2:29" x14ac:dyDescent="0.25">
      <c r="B154" s="140" t="s">
        <v>3860</v>
      </c>
      <c r="C154" s="143">
        <v>2105</v>
      </c>
      <c r="D154" s="141" t="s">
        <v>3880</v>
      </c>
      <c r="F154" s="149">
        <v>2</v>
      </c>
      <c r="H154" s="156">
        <v>6.008</v>
      </c>
      <c r="I154" s="156">
        <v>1.8759999999999999</v>
      </c>
      <c r="J154" s="156">
        <f t="shared" si="14"/>
        <v>7.8840000000000003</v>
      </c>
      <c r="K154" s="156">
        <f t="shared" si="15"/>
        <v>6.008</v>
      </c>
      <c r="L154" s="156">
        <f t="shared" si="16"/>
        <v>1.149</v>
      </c>
      <c r="M154" s="156">
        <f t="shared" si="17"/>
        <v>3147.9790000000003</v>
      </c>
      <c r="N154" s="156">
        <f t="shared" si="18"/>
        <v>349.03800000000001</v>
      </c>
      <c r="O154" s="156">
        <v>4.258</v>
      </c>
      <c r="P154" s="156">
        <v>1.149</v>
      </c>
      <c r="Q154" s="156">
        <v>2499.0770000000002</v>
      </c>
      <c r="R154" s="156">
        <v>349.03800000000001</v>
      </c>
      <c r="S154" s="156">
        <v>0</v>
      </c>
      <c r="T154" s="156">
        <v>0</v>
      </c>
      <c r="U154" s="156">
        <v>1.75</v>
      </c>
      <c r="V154" s="156"/>
      <c r="W154" s="156">
        <v>648.90200000000004</v>
      </c>
      <c r="X154" s="156"/>
      <c r="Y154" s="156">
        <v>5.9817</v>
      </c>
      <c r="Z154" s="156">
        <v>3022.6529999999998</v>
      </c>
      <c r="AA154" s="156">
        <v>145</v>
      </c>
      <c r="AB154" s="156">
        <f t="shared" si="19"/>
        <v>7.7317</v>
      </c>
      <c r="AC154" s="156">
        <f t="shared" si="20"/>
        <v>3671.5549999999998</v>
      </c>
    </row>
    <row r="155" spans="2:29" x14ac:dyDescent="0.25">
      <c r="B155" s="140" t="s">
        <v>3860</v>
      </c>
      <c r="C155" s="143">
        <v>2106</v>
      </c>
      <c r="D155" s="141" t="s">
        <v>3881</v>
      </c>
      <c r="F155" s="149">
        <v>2</v>
      </c>
      <c r="H155" s="156">
        <v>13</v>
      </c>
      <c r="I155" s="156">
        <v>6.25</v>
      </c>
      <c r="J155" s="156">
        <f t="shared" si="14"/>
        <v>19.25</v>
      </c>
      <c r="K155" s="156">
        <f t="shared" si="15"/>
        <v>13</v>
      </c>
      <c r="L155" s="156">
        <f t="shared" si="16"/>
        <v>3.9390000000000001</v>
      </c>
      <c r="M155" s="156">
        <f t="shared" si="17"/>
        <v>6951.1950000000006</v>
      </c>
      <c r="N155" s="156">
        <f t="shared" si="18"/>
        <v>1220.1559999999999</v>
      </c>
      <c r="O155" s="156">
        <v>10</v>
      </c>
      <c r="P155" s="156">
        <v>3.9390000000000001</v>
      </c>
      <c r="Q155" s="156">
        <v>5838.7920000000004</v>
      </c>
      <c r="R155" s="156">
        <v>1220.1559999999999</v>
      </c>
      <c r="S155" s="156">
        <v>0</v>
      </c>
      <c r="T155" s="156">
        <v>0</v>
      </c>
      <c r="U155" s="156">
        <v>3</v>
      </c>
      <c r="V155" s="156"/>
      <c r="W155" s="156">
        <v>1112.403</v>
      </c>
      <c r="X155" s="156"/>
      <c r="Y155" s="156">
        <v>15.908099999999999</v>
      </c>
      <c r="Z155" s="156">
        <v>7669.0379999999996</v>
      </c>
      <c r="AA155" s="156">
        <v>146</v>
      </c>
      <c r="AB155" s="156">
        <f t="shared" si="19"/>
        <v>18.908099999999997</v>
      </c>
      <c r="AC155" s="156">
        <f t="shared" si="20"/>
        <v>8781.4409999999989</v>
      </c>
    </row>
    <row r="156" spans="2:29" x14ac:dyDescent="0.25">
      <c r="B156" s="140" t="s">
        <v>3860</v>
      </c>
      <c r="C156" s="143">
        <v>2107</v>
      </c>
      <c r="D156" s="141" t="s">
        <v>3882</v>
      </c>
      <c r="F156" s="149">
        <v>2</v>
      </c>
      <c r="H156" s="156">
        <v>9.9310000000000009</v>
      </c>
      <c r="I156" s="156">
        <v>4.4399999999999995</v>
      </c>
      <c r="J156" s="156">
        <f t="shared" si="14"/>
        <v>14.371</v>
      </c>
      <c r="K156" s="156">
        <f t="shared" si="15"/>
        <v>9.9310000000000009</v>
      </c>
      <c r="L156" s="156">
        <f t="shared" si="16"/>
        <v>2.649</v>
      </c>
      <c r="M156" s="156">
        <f t="shared" si="17"/>
        <v>5115.4089999999997</v>
      </c>
      <c r="N156" s="156">
        <f t="shared" si="18"/>
        <v>825.73</v>
      </c>
      <c r="O156" s="156">
        <v>6.242</v>
      </c>
      <c r="P156" s="156">
        <v>2.649</v>
      </c>
      <c r="Q156" s="156">
        <v>3741.3440000000001</v>
      </c>
      <c r="R156" s="156">
        <v>825.73</v>
      </c>
      <c r="S156" s="156">
        <v>0</v>
      </c>
      <c r="T156" s="156">
        <v>0</v>
      </c>
      <c r="U156" s="156">
        <v>3.6890000000000001</v>
      </c>
      <c r="V156" s="156"/>
      <c r="W156" s="156">
        <v>1374.0650000000001</v>
      </c>
      <c r="X156" s="156"/>
      <c r="Y156" s="156">
        <v>10.216199999999999</v>
      </c>
      <c r="Z156" s="156">
        <v>4979.9679999999998</v>
      </c>
      <c r="AA156" s="156">
        <v>147</v>
      </c>
      <c r="AB156" s="156">
        <f t="shared" si="19"/>
        <v>13.905199999999999</v>
      </c>
      <c r="AC156" s="156">
        <f t="shared" si="20"/>
        <v>6354.0329999999994</v>
      </c>
    </row>
    <row r="157" spans="2:29" x14ac:dyDescent="0.25">
      <c r="B157" s="140" t="s">
        <v>3860</v>
      </c>
      <c r="C157" s="143">
        <v>2108</v>
      </c>
      <c r="D157" s="141" t="s">
        <v>3883</v>
      </c>
      <c r="F157" s="149">
        <v>2</v>
      </c>
      <c r="H157" s="156">
        <v>2.2810000000000001</v>
      </c>
      <c r="I157" s="156">
        <v>1</v>
      </c>
      <c r="J157" s="156">
        <f t="shared" si="14"/>
        <v>3.2810000000000001</v>
      </c>
      <c r="K157" s="156">
        <f t="shared" si="15"/>
        <v>2.2810000000000001</v>
      </c>
      <c r="L157" s="156">
        <f t="shared" si="16"/>
        <v>0.61599999999999966</v>
      </c>
      <c r="M157" s="156">
        <f t="shared" si="17"/>
        <v>1336.931</v>
      </c>
      <c r="N157" s="156">
        <f t="shared" si="18"/>
        <v>188.04599999999999</v>
      </c>
      <c r="O157" s="156">
        <v>2.2810000000000001</v>
      </c>
      <c r="P157" s="156">
        <v>0.61599999999999966</v>
      </c>
      <c r="Q157" s="156">
        <v>1336.931</v>
      </c>
      <c r="R157" s="156">
        <v>188.04599999999999</v>
      </c>
      <c r="S157" s="156">
        <v>0</v>
      </c>
      <c r="T157" s="156">
        <v>0</v>
      </c>
      <c r="U157" s="156">
        <v>0</v>
      </c>
      <c r="V157" s="156"/>
      <c r="W157" s="156">
        <v>0</v>
      </c>
      <c r="X157" s="156"/>
      <c r="Y157" s="156">
        <v>3.2051000000000003</v>
      </c>
      <c r="Z157" s="156">
        <v>1619.0309999999999</v>
      </c>
      <c r="AA157" s="156">
        <v>148</v>
      </c>
      <c r="AB157" s="156">
        <f t="shared" si="19"/>
        <v>3.2051000000000003</v>
      </c>
      <c r="AC157" s="156">
        <f t="shared" si="20"/>
        <v>1619.0309999999999</v>
      </c>
    </row>
    <row r="158" spans="2:29" x14ac:dyDescent="0.25">
      <c r="B158" s="140" t="s">
        <v>3860</v>
      </c>
      <c r="C158" s="143">
        <v>2110</v>
      </c>
      <c r="D158" s="141" t="s">
        <v>3884</v>
      </c>
      <c r="F158" s="149">
        <v>2</v>
      </c>
      <c r="H158" s="156">
        <v>4.532</v>
      </c>
      <c r="I158" s="156">
        <v>1.57</v>
      </c>
      <c r="J158" s="156">
        <f t="shared" si="14"/>
        <v>6.1020000000000003</v>
      </c>
      <c r="K158" s="156">
        <f t="shared" si="15"/>
        <v>4.532</v>
      </c>
      <c r="L158" s="156">
        <f t="shared" si="16"/>
        <v>1.0720000000000001</v>
      </c>
      <c r="M158" s="156">
        <f t="shared" si="17"/>
        <v>2338.7440000000001</v>
      </c>
      <c r="N158" s="156">
        <f t="shared" si="18"/>
        <v>327.745</v>
      </c>
      <c r="O158" s="156">
        <v>3.532</v>
      </c>
      <c r="P158" s="156">
        <v>1.0720000000000001</v>
      </c>
      <c r="Q158" s="156">
        <v>1967.943</v>
      </c>
      <c r="R158" s="156">
        <v>327.745</v>
      </c>
      <c r="S158" s="156">
        <v>0</v>
      </c>
      <c r="T158" s="156">
        <v>0</v>
      </c>
      <c r="U158" s="156">
        <v>1</v>
      </c>
      <c r="V158" s="156"/>
      <c r="W158" s="156">
        <v>370.80099999999999</v>
      </c>
      <c r="X158" s="156"/>
      <c r="Y158" s="156">
        <v>5.1392000000000007</v>
      </c>
      <c r="Z158" s="156">
        <v>2459.58</v>
      </c>
      <c r="AA158" s="156">
        <v>149</v>
      </c>
      <c r="AB158" s="156">
        <f t="shared" si="19"/>
        <v>6.1392000000000007</v>
      </c>
      <c r="AC158" s="156">
        <f t="shared" si="20"/>
        <v>2830.3809999999999</v>
      </c>
    </row>
    <row r="159" spans="2:29" x14ac:dyDescent="0.25">
      <c r="B159" s="140" t="s">
        <v>3860</v>
      </c>
      <c r="C159" s="143">
        <v>2120</v>
      </c>
      <c r="D159" s="141" t="s">
        <v>3885</v>
      </c>
      <c r="F159" s="149">
        <v>2</v>
      </c>
      <c r="H159" s="156">
        <v>6</v>
      </c>
      <c r="I159" s="156">
        <v>3.75</v>
      </c>
      <c r="J159" s="156">
        <f t="shared" si="14"/>
        <v>9.75</v>
      </c>
      <c r="K159" s="156">
        <f t="shared" si="15"/>
        <v>6</v>
      </c>
      <c r="L159" s="156">
        <f t="shared" si="16"/>
        <v>2.3949999999999996</v>
      </c>
      <c r="M159" s="156">
        <f t="shared" si="17"/>
        <v>3408.8440000000001</v>
      </c>
      <c r="N159" s="156">
        <f t="shared" si="18"/>
        <v>748.68100000000004</v>
      </c>
      <c r="O159" s="156">
        <v>6</v>
      </c>
      <c r="P159" s="156">
        <v>2.3949999999999996</v>
      </c>
      <c r="Q159" s="156">
        <v>3408.8440000000001</v>
      </c>
      <c r="R159" s="156">
        <v>748.68100000000004</v>
      </c>
      <c r="S159" s="156">
        <v>0</v>
      </c>
      <c r="T159" s="156">
        <v>0</v>
      </c>
      <c r="U159" s="156">
        <v>0</v>
      </c>
      <c r="V159" s="156"/>
      <c r="W159" s="156">
        <v>0</v>
      </c>
      <c r="X159" s="156"/>
      <c r="Y159" s="156">
        <v>9.5917999999999992</v>
      </c>
      <c r="Z159" s="156">
        <v>4531.8819999999996</v>
      </c>
      <c r="AA159" s="156">
        <v>150</v>
      </c>
      <c r="AB159" s="156">
        <f t="shared" si="19"/>
        <v>9.5917999999999992</v>
      </c>
      <c r="AC159" s="156">
        <f t="shared" si="20"/>
        <v>4531.8819999999996</v>
      </c>
    </row>
    <row r="160" spans="2:29" x14ac:dyDescent="0.25">
      <c r="B160" s="140" t="s">
        <v>3860</v>
      </c>
      <c r="C160" s="143">
        <v>2121</v>
      </c>
      <c r="D160" s="141" t="s">
        <v>3886</v>
      </c>
      <c r="F160" s="149">
        <v>2</v>
      </c>
      <c r="H160" s="156">
        <v>7.2759999999999998</v>
      </c>
      <c r="I160" s="156">
        <v>4.1879999999999997</v>
      </c>
      <c r="J160" s="156">
        <f t="shared" si="14"/>
        <v>11.463999999999999</v>
      </c>
      <c r="K160" s="156">
        <f t="shared" si="15"/>
        <v>7.3280000000000003</v>
      </c>
      <c r="L160" s="156">
        <f t="shared" si="16"/>
        <v>2.859</v>
      </c>
      <c r="M160" s="156">
        <f t="shared" si="17"/>
        <v>4089.4639999999999</v>
      </c>
      <c r="N160" s="156">
        <f t="shared" si="18"/>
        <v>894.14599999999996</v>
      </c>
      <c r="O160" s="156">
        <v>6</v>
      </c>
      <c r="P160" s="156">
        <v>2.859</v>
      </c>
      <c r="Q160" s="156">
        <v>3590.8969999999999</v>
      </c>
      <c r="R160" s="156">
        <v>894.14599999999996</v>
      </c>
      <c r="S160" s="156">
        <v>0</v>
      </c>
      <c r="T160" s="156">
        <v>0</v>
      </c>
      <c r="U160" s="156">
        <v>1.3280000000000001</v>
      </c>
      <c r="V160" s="156"/>
      <c r="W160" s="156">
        <v>498.56700000000001</v>
      </c>
      <c r="X160" s="156"/>
      <c r="Y160" s="156">
        <v>10.288599999999999</v>
      </c>
      <c r="Z160" s="156">
        <v>4932.1440000000002</v>
      </c>
      <c r="AA160" s="156">
        <v>151</v>
      </c>
      <c r="AB160" s="156">
        <f t="shared" si="19"/>
        <v>11.616599999999998</v>
      </c>
      <c r="AC160" s="156">
        <f t="shared" si="20"/>
        <v>5430.7110000000002</v>
      </c>
    </row>
    <row r="161" spans="2:29" x14ac:dyDescent="0.25">
      <c r="B161" s="140" t="s">
        <v>3860</v>
      </c>
      <c r="C161" s="143">
        <v>2122</v>
      </c>
      <c r="D161" s="141" t="s">
        <v>3887</v>
      </c>
      <c r="F161" s="149">
        <v>2</v>
      </c>
      <c r="H161" s="156">
        <v>9</v>
      </c>
      <c r="I161" s="156">
        <v>3</v>
      </c>
      <c r="J161" s="156">
        <f t="shared" si="14"/>
        <v>12</v>
      </c>
      <c r="K161" s="156">
        <f t="shared" si="15"/>
        <v>9</v>
      </c>
      <c r="L161" s="156">
        <f t="shared" si="16"/>
        <v>2.0809999999999995</v>
      </c>
      <c r="M161" s="156">
        <f t="shared" si="17"/>
        <v>5047.6270000000004</v>
      </c>
      <c r="N161" s="156">
        <f t="shared" si="18"/>
        <v>629.07000000000005</v>
      </c>
      <c r="O161" s="156">
        <v>9</v>
      </c>
      <c r="P161" s="156">
        <v>2.0809999999999995</v>
      </c>
      <c r="Q161" s="156">
        <v>5047.6270000000004</v>
      </c>
      <c r="R161" s="156">
        <v>629.07000000000005</v>
      </c>
      <c r="S161" s="156">
        <v>0</v>
      </c>
      <c r="T161" s="156">
        <v>0</v>
      </c>
      <c r="U161" s="156">
        <v>0</v>
      </c>
      <c r="V161" s="156"/>
      <c r="W161" s="156">
        <v>0</v>
      </c>
      <c r="X161" s="156"/>
      <c r="Y161" s="156">
        <v>12.120800000000001</v>
      </c>
      <c r="Z161" s="156">
        <v>5991.2510000000002</v>
      </c>
      <c r="AA161" s="156">
        <v>152</v>
      </c>
      <c r="AB161" s="156">
        <f t="shared" si="19"/>
        <v>12.120800000000001</v>
      </c>
      <c r="AC161" s="156">
        <f t="shared" si="20"/>
        <v>5991.2510000000002</v>
      </c>
    </row>
    <row r="162" spans="2:29" x14ac:dyDescent="0.25">
      <c r="B162" s="140" t="s">
        <v>3860</v>
      </c>
      <c r="C162" s="143">
        <v>2123</v>
      </c>
      <c r="D162" s="141" t="s">
        <v>3888</v>
      </c>
      <c r="F162" s="149">
        <v>2</v>
      </c>
      <c r="H162" s="156">
        <v>4.1530000000000005</v>
      </c>
      <c r="I162" s="156">
        <v>1.75</v>
      </c>
      <c r="J162" s="156">
        <f t="shared" si="14"/>
        <v>5.9030000000000005</v>
      </c>
      <c r="K162" s="156">
        <f t="shared" si="15"/>
        <v>4.2030000000000003</v>
      </c>
      <c r="L162" s="156">
        <f t="shared" si="16"/>
        <v>1.0179999999999998</v>
      </c>
      <c r="M162" s="156">
        <f t="shared" si="17"/>
        <v>2106.7429999999999</v>
      </c>
      <c r="N162" s="156">
        <f t="shared" si="18"/>
        <v>319.03500000000003</v>
      </c>
      <c r="O162" s="156">
        <v>2.403</v>
      </c>
      <c r="P162" s="156">
        <v>1.0179999999999998</v>
      </c>
      <c r="Q162" s="156">
        <v>1433.0840000000001</v>
      </c>
      <c r="R162" s="156">
        <v>319.03500000000003</v>
      </c>
      <c r="S162" s="156">
        <v>0</v>
      </c>
      <c r="T162" s="156">
        <v>0</v>
      </c>
      <c r="U162" s="156">
        <v>1.8</v>
      </c>
      <c r="V162" s="156"/>
      <c r="W162" s="156">
        <v>673.65899999999999</v>
      </c>
      <c r="X162" s="156"/>
      <c r="Y162" s="156">
        <v>3.9293000000000005</v>
      </c>
      <c r="Z162" s="156">
        <v>1911.6849999999999</v>
      </c>
      <c r="AA162" s="156">
        <v>153</v>
      </c>
      <c r="AB162" s="156">
        <f t="shared" si="19"/>
        <v>5.7293000000000003</v>
      </c>
      <c r="AC162" s="156">
        <f t="shared" si="20"/>
        <v>2585.3440000000001</v>
      </c>
    </row>
    <row r="163" spans="2:29" x14ac:dyDescent="0.25">
      <c r="B163" s="140" t="s">
        <v>3860</v>
      </c>
      <c r="C163" s="143">
        <v>2124</v>
      </c>
      <c r="D163" s="141" t="s">
        <v>3889</v>
      </c>
      <c r="F163" s="149">
        <v>2</v>
      </c>
      <c r="H163" s="156">
        <v>19.75</v>
      </c>
      <c r="I163" s="156">
        <v>6.75</v>
      </c>
      <c r="J163" s="156">
        <f t="shared" si="14"/>
        <v>26.5</v>
      </c>
      <c r="K163" s="156">
        <f t="shared" si="15"/>
        <v>20.049999999999997</v>
      </c>
      <c r="L163" s="156">
        <f t="shared" si="16"/>
        <v>4.0599999999999987</v>
      </c>
      <c r="M163" s="156">
        <f t="shared" si="17"/>
        <v>10526.79</v>
      </c>
      <c r="N163" s="156">
        <f t="shared" si="18"/>
        <v>1215.4860000000001</v>
      </c>
      <c r="O163" s="156">
        <v>14</v>
      </c>
      <c r="P163" s="156">
        <v>4.0599999999999987</v>
      </c>
      <c r="Q163" s="156">
        <v>8320.3040000000001</v>
      </c>
      <c r="R163" s="156">
        <v>1215.4860000000001</v>
      </c>
      <c r="S163" s="156">
        <v>0</v>
      </c>
      <c r="T163" s="156">
        <v>0</v>
      </c>
      <c r="U163" s="156">
        <v>6.0499999999999989</v>
      </c>
      <c r="V163" s="156"/>
      <c r="W163" s="156">
        <v>2206.4859999999999</v>
      </c>
      <c r="X163" s="156"/>
      <c r="Y163" s="156">
        <v>20.0899</v>
      </c>
      <c r="Z163" s="156">
        <v>10143.596</v>
      </c>
      <c r="AA163" s="156">
        <v>154</v>
      </c>
      <c r="AB163" s="156">
        <f t="shared" si="19"/>
        <v>26.139899999999997</v>
      </c>
      <c r="AC163" s="156">
        <f t="shared" si="20"/>
        <v>12350.081999999999</v>
      </c>
    </row>
    <row r="164" spans="2:29" x14ac:dyDescent="0.25">
      <c r="B164" s="140" t="s">
        <v>3860</v>
      </c>
      <c r="C164" s="143">
        <v>2125</v>
      </c>
      <c r="D164" s="141" t="s">
        <v>3890</v>
      </c>
      <c r="F164" s="149">
        <v>2</v>
      </c>
      <c r="H164" s="156">
        <v>6.742</v>
      </c>
      <c r="I164" s="156">
        <v>3.8140000000000001</v>
      </c>
      <c r="J164" s="156">
        <f t="shared" si="14"/>
        <v>10.556000000000001</v>
      </c>
      <c r="K164" s="156">
        <f t="shared" si="15"/>
        <v>6.742</v>
      </c>
      <c r="L164" s="156">
        <f t="shared" si="16"/>
        <v>2.4010000000000007</v>
      </c>
      <c r="M164" s="156">
        <f t="shared" si="17"/>
        <v>3846.7539999999999</v>
      </c>
      <c r="N164" s="156">
        <f t="shared" si="18"/>
        <v>751.30799999999999</v>
      </c>
      <c r="O164" s="156">
        <v>6.242</v>
      </c>
      <c r="P164" s="156">
        <v>2.4010000000000007</v>
      </c>
      <c r="Q164" s="156">
        <v>3710.7930000000001</v>
      </c>
      <c r="R164" s="156">
        <v>751.30799999999999</v>
      </c>
      <c r="S164" s="156">
        <v>0</v>
      </c>
      <c r="T164" s="156">
        <v>22</v>
      </c>
      <c r="U164" s="156">
        <v>0.5</v>
      </c>
      <c r="V164" s="156"/>
      <c r="W164" s="156">
        <v>135.96100000000001</v>
      </c>
      <c r="X164" s="156"/>
      <c r="Y164" s="156">
        <v>9.8430999999999997</v>
      </c>
      <c r="Z164" s="156">
        <v>4837.7839999999997</v>
      </c>
      <c r="AA164" s="156">
        <v>155</v>
      </c>
      <c r="AB164" s="156">
        <f t="shared" si="19"/>
        <v>10.3431</v>
      </c>
      <c r="AC164" s="156">
        <f t="shared" si="20"/>
        <v>4973.7449999999999</v>
      </c>
    </row>
    <row r="165" spans="2:29" x14ac:dyDescent="0.25">
      <c r="B165" s="140" t="s">
        <v>3860</v>
      </c>
      <c r="C165" s="143">
        <v>2127</v>
      </c>
      <c r="D165" s="141" t="s">
        <v>3891</v>
      </c>
      <c r="F165" s="149">
        <v>2</v>
      </c>
      <c r="H165" s="156">
        <v>10.862</v>
      </c>
      <c r="I165" s="156">
        <v>6.875</v>
      </c>
      <c r="J165" s="156">
        <f t="shared" si="14"/>
        <v>17.737000000000002</v>
      </c>
      <c r="K165" s="156">
        <f t="shared" si="15"/>
        <v>11.51</v>
      </c>
      <c r="L165" s="156">
        <f t="shared" si="16"/>
        <v>4.7639999999999993</v>
      </c>
      <c r="M165" s="156">
        <f t="shared" si="17"/>
        <v>6889.0249999999996</v>
      </c>
      <c r="N165" s="156">
        <f t="shared" si="18"/>
        <v>1474.3779999999999</v>
      </c>
      <c r="O165" s="156">
        <v>10.76</v>
      </c>
      <c r="P165" s="156">
        <v>4.7639999999999993</v>
      </c>
      <c r="Q165" s="156">
        <v>6610.924</v>
      </c>
      <c r="R165" s="156">
        <v>1474.3779999999999</v>
      </c>
      <c r="S165" s="156">
        <v>0</v>
      </c>
      <c r="T165" s="156">
        <v>0</v>
      </c>
      <c r="U165" s="156">
        <v>0.75</v>
      </c>
      <c r="V165" s="156"/>
      <c r="W165" s="156">
        <v>278.101</v>
      </c>
      <c r="X165" s="156"/>
      <c r="Y165" s="156">
        <v>17.906499999999998</v>
      </c>
      <c r="Z165" s="156">
        <v>8822.51</v>
      </c>
      <c r="AA165" s="156">
        <v>156</v>
      </c>
      <c r="AB165" s="156">
        <f t="shared" si="19"/>
        <v>18.656499999999998</v>
      </c>
      <c r="AC165" s="156">
        <f t="shared" si="20"/>
        <v>9100.6110000000008</v>
      </c>
    </row>
    <row r="166" spans="2:29" x14ac:dyDescent="0.25">
      <c r="B166" s="140" t="s">
        <v>3860</v>
      </c>
      <c r="C166" s="143">
        <v>2130</v>
      </c>
      <c r="D166" s="141" t="s">
        <v>3892</v>
      </c>
      <c r="F166" s="149">
        <v>2</v>
      </c>
      <c r="H166" s="156">
        <v>6</v>
      </c>
      <c r="I166" s="156">
        <v>2.625</v>
      </c>
      <c r="J166" s="156">
        <f t="shared" si="14"/>
        <v>8.625</v>
      </c>
      <c r="K166" s="156">
        <f t="shared" si="15"/>
        <v>6</v>
      </c>
      <c r="L166" s="156">
        <f t="shared" si="16"/>
        <v>1.5460000000000003</v>
      </c>
      <c r="M166" s="156">
        <f t="shared" si="17"/>
        <v>3307.6979999999999</v>
      </c>
      <c r="N166" s="156">
        <f t="shared" si="18"/>
        <v>471.721</v>
      </c>
      <c r="O166" s="156">
        <v>6</v>
      </c>
      <c r="P166" s="156">
        <v>1.5460000000000003</v>
      </c>
      <c r="Q166" s="156">
        <v>3307.6979999999999</v>
      </c>
      <c r="R166" s="156">
        <v>471.721</v>
      </c>
      <c r="S166" s="156">
        <v>0</v>
      </c>
      <c r="T166" s="156">
        <v>0</v>
      </c>
      <c r="U166" s="156">
        <v>0</v>
      </c>
      <c r="V166" s="156"/>
      <c r="W166" s="156">
        <v>0</v>
      </c>
      <c r="X166" s="156"/>
      <c r="Y166" s="156">
        <v>8.3189999999999991</v>
      </c>
      <c r="Z166" s="156">
        <v>4015.279</v>
      </c>
      <c r="AA166" s="156">
        <v>157</v>
      </c>
      <c r="AB166" s="156">
        <f t="shared" si="19"/>
        <v>8.3189999999999991</v>
      </c>
      <c r="AC166" s="156">
        <f t="shared" si="20"/>
        <v>4015.279</v>
      </c>
    </row>
    <row r="167" spans="2:29" x14ac:dyDescent="0.25">
      <c r="B167" s="140" t="s">
        <v>3860</v>
      </c>
      <c r="C167" s="143">
        <v>2131</v>
      </c>
      <c r="D167" s="141" t="s">
        <v>3893</v>
      </c>
      <c r="F167" s="149">
        <v>2</v>
      </c>
      <c r="H167" s="156">
        <v>8.6310000000000002</v>
      </c>
      <c r="I167" s="156">
        <v>4.13</v>
      </c>
      <c r="J167" s="156">
        <f t="shared" si="14"/>
        <v>12.760999999999999</v>
      </c>
      <c r="K167" s="156">
        <f t="shared" si="15"/>
        <v>8.6310000000000002</v>
      </c>
      <c r="L167" s="156">
        <f t="shared" si="16"/>
        <v>2.5300000000000002</v>
      </c>
      <c r="M167" s="156">
        <f t="shared" si="17"/>
        <v>4512.57</v>
      </c>
      <c r="N167" s="156">
        <f t="shared" si="18"/>
        <v>786.822</v>
      </c>
      <c r="O167" s="156">
        <v>6.242</v>
      </c>
      <c r="P167" s="156">
        <v>2.5300000000000002</v>
      </c>
      <c r="Q167" s="156">
        <v>3626.7629999999999</v>
      </c>
      <c r="R167" s="156">
        <v>786.822</v>
      </c>
      <c r="S167" s="156">
        <v>0</v>
      </c>
      <c r="T167" s="156">
        <v>0</v>
      </c>
      <c r="U167" s="156">
        <v>2.3890000000000002</v>
      </c>
      <c r="V167" s="156"/>
      <c r="W167" s="156">
        <v>885.80700000000002</v>
      </c>
      <c r="X167" s="156"/>
      <c r="Y167" s="156">
        <v>10.0374</v>
      </c>
      <c r="Z167" s="156">
        <v>4807.0240000000003</v>
      </c>
      <c r="AA167" s="156">
        <v>158</v>
      </c>
      <c r="AB167" s="156">
        <f t="shared" si="19"/>
        <v>12.426400000000001</v>
      </c>
      <c r="AC167" s="156">
        <f t="shared" si="20"/>
        <v>5692.8310000000001</v>
      </c>
    </row>
    <row r="168" spans="2:29" x14ac:dyDescent="0.25">
      <c r="B168" s="140" t="s">
        <v>3860</v>
      </c>
      <c r="C168" s="143">
        <v>2132</v>
      </c>
      <c r="D168" s="141" t="s">
        <v>3894</v>
      </c>
      <c r="F168" s="149">
        <v>2</v>
      </c>
      <c r="H168" s="156">
        <v>6.79</v>
      </c>
      <c r="I168" s="156">
        <v>2.79</v>
      </c>
      <c r="J168" s="156">
        <f t="shared" si="14"/>
        <v>9.58</v>
      </c>
      <c r="K168" s="156">
        <f t="shared" si="15"/>
        <v>6.7839999999999998</v>
      </c>
      <c r="L168" s="156">
        <f t="shared" si="16"/>
        <v>1.7110000000000003</v>
      </c>
      <c r="M168" s="156">
        <f t="shared" si="17"/>
        <v>3785.46</v>
      </c>
      <c r="N168" s="156">
        <f t="shared" si="18"/>
        <v>519.71900000000005</v>
      </c>
      <c r="O168" s="156">
        <v>6.0339999999999998</v>
      </c>
      <c r="P168" s="156">
        <v>1.7110000000000003</v>
      </c>
      <c r="Q168" s="156">
        <v>3507.3589999999999</v>
      </c>
      <c r="R168" s="156">
        <v>519.71900000000005</v>
      </c>
      <c r="S168" s="156">
        <v>0</v>
      </c>
      <c r="T168" s="156">
        <v>0</v>
      </c>
      <c r="U168" s="156">
        <v>0.75</v>
      </c>
      <c r="V168" s="156"/>
      <c r="W168" s="156">
        <v>278.101</v>
      </c>
      <c r="X168" s="156"/>
      <c r="Y168" s="156">
        <v>8.6013999999999999</v>
      </c>
      <c r="Z168" s="156">
        <v>4286.9489999999996</v>
      </c>
      <c r="AA168" s="156">
        <v>159</v>
      </c>
      <c r="AB168" s="156">
        <f t="shared" si="19"/>
        <v>9.3513999999999999</v>
      </c>
      <c r="AC168" s="156">
        <f t="shared" si="20"/>
        <v>4565.0499999999993</v>
      </c>
    </row>
    <row r="169" spans="2:29" x14ac:dyDescent="0.25">
      <c r="B169" s="140" t="s">
        <v>3860</v>
      </c>
      <c r="C169" s="143">
        <v>2133</v>
      </c>
      <c r="D169" s="141" t="s">
        <v>3895</v>
      </c>
      <c r="F169" s="149">
        <v>2</v>
      </c>
      <c r="H169" s="156">
        <v>4</v>
      </c>
      <c r="I169" s="156">
        <v>2</v>
      </c>
      <c r="J169" s="156">
        <f t="shared" si="14"/>
        <v>6</v>
      </c>
      <c r="K169" s="156">
        <f t="shared" si="15"/>
        <v>4</v>
      </c>
      <c r="L169" s="156">
        <f t="shared" si="16"/>
        <v>1.194</v>
      </c>
      <c r="M169" s="156">
        <f t="shared" si="17"/>
        <v>2419.672</v>
      </c>
      <c r="N169" s="156">
        <f t="shared" si="18"/>
        <v>363.82400000000001</v>
      </c>
      <c r="O169" s="156">
        <v>4</v>
      </c>
      <c r="P169" s="156">
        <v>1.194</v>
      </c>
      <c r="Q169" s="156">
        <v>2419.672</v>
      </c>
      <c r="R169" s="156">
        <v>363.82400000000001</v>
      </c>
      <c r="S169" s="156">
        <v>0</v>
      </c>
      <c r="T169" s="156">
        <v>0</v>
      </c>
      <c r="U169" s="156">
        <v>0</v>
      </c>
      <c r="V169" s="156"/>
      <c r="W169" s="156">
        <v>0</v>
      </c>
      <c r="X169" s="156"/>
      <c r="Y169" s="156">
        <v>5.7917000000000005</v>
      </c>
      <c r="Z169" s="156">
        <v>2965.444</v>
      </c>
      <c r="AA169" s="156">
        <v>160</v>
      </c>
      <c r="AB169" s="156">
        <f t="shared" si="19"/>
        <v>5.7917000000000005</v>
      </c>
      <c r="AC169" s="156">
        <f t="shared" si="20"/>
        <v>2965.444</v>
      </c>
    </row>
    <row r="170" spans="2:29" x14ac:dyDescent="0.25">
      <c r="B170" s="140" t="s">
        <v>3860</v>
      </c>
      <c r="C170" s="143">
        <v>2134</v>
      </c>
      <c r="D170" s="141" t="s">
        <v>3896</v>
      </c>
      <c r="F170" s="149">
        <v>2</v>
      </c>
      <c r="H170" s="156">
        <v>4</v>
      </c>
      <c r="I170" s="156">
        <v>2</v>
      </c>
      <c r="J170" s="156">
        <f t="shared" si="14"/>
        <v>6</v>
      </c>
      <c r="K170" s="156">
        <f t="shared" si="15"/>
        <v>4</v>
      </c>
      <c r="L170" s="156">
        <f t="shared" si="16"/>
        <v>1.1719999999999997</v>
      </c>
      <c r="M170" s="156">
        <f t="shared" si="17"/>
        <v>2417.8719999999998</v>
      </c>
      <c r="N170" s="156">
        <f t="shared" si="18"/>
        <v>356.57799999999997</v>
      </c>
      <c r="O170" s="156">
        <v>4</v>
      </c>
      <c r="P170" s="156">
        <v>1.1719999999999997</v>
      </c>
      <c r="Q170" s="156">
        <v>2417.8719999999998</v>
      </c>
      <c r="R170" s="156">
        <v>356.57799999999997</v>
      </c>
      <c r="S170" s="156">
        <v>0</v>
      </c>
      <c r="T170" s="156">
        <v>0</v>
      </c>
      <c r="U170" s="156">
        <v>0</v>
      </c>
      <c r="V170" s="156"/>
      <c r="W170" s="156">
        <v>0</v>
      </c>
      <c r="X170" s="156"/>
      <c r="Y170" s="156">
        <v>5.7584000000000009</v>
      </c>
      <c r="Z170" s="156">
        <v>2952.7739999999999</v>
      </c>
      <c r="AA170" s="156">
        <v>161</v>
      </c>
      <c r="AB170" s="156">
        <f t="shared" si="19"/>
        <v>5.7584000000000009</v>
      </c>
      <c r="AC170" s="156">
        <f t="shared" si="20"/>
        <v>2952.7739999999999</v>
      </c>
    </row>
    <row r="171" spans="2:29" x14ac:dyDescent="0.25">
      <c r="B171" s="140" t="s">
        <v>3860</v>
      </c>
      <c r="C171" s="143">
        <v>2135</v>
      </c>
      <c r="D171" s="141" t="s">
        <v>3897</v>
      </c>
      <c r="F171" s="149">
        <v>2</v>
      </c>
      <c r="H171" s="156">
        <v>6.75</v>
      </c>
      <c r="I171" s="156">
        <v>3.8499999999999996</v>
      </c>
      <c r="J171" s="156">
        <f t="shared" si="14"/>
        <v>10.6</v>
      </c>
      <c r="K171" s="156">
        <f t="shared" si="15"/>
        <v>6.75</v>
      </c>
      <c r="L171" s="156">
        <f t="shared" si="16"/>
        <v>2.6620000000000008</v>
      </c>
      <c r="M171" s="156">
        <f t="shared" si="17"/>
        <v>3826.5010000000002</v>
      </c>
      <c r="N171" s="156">
        <f t="shared" si="18"/>
        <v>829.94100000000003</v>
      </c>
      <c r="O171" s="156">
        <v>6</v>
      </c>
      <c r="P171" s="156">
        <v>2.6620000000000008</v>
      </c>
      <c r="Q171" s="156">
        <v>3548.4</v>
      </c>
      <c r="R171" s="156">
        <v>829.94100000000003</v>
      </c>
      <c r="S171" s="156">
        <v>0</v>
      </c>
      <c r="T171" s="156">
        <v>0</v>
      </c>
      <c r="U171" s="156">
        <v>0.75</v>
      </c>
      <c r="V171" s="156"/>
      <c r="W171" s="156">
        <v>278.101</v>
      </c>
      <c r="X171" s="156"/>
      <c r="Y171" s="156">
        <v>9.9934999999999992</v>
      </c>
      <c r="Z171" s="156">
        <v>4793.3230000000003</v>
      </c>
      <c r="AA171" s="156">
        <v>162</v>
      </c>
      <c r="AB171" s="156">
        <f t="shared" si="19"/>
        <v>10.743499999999999</v>
      </c>
      <c r="AC171" s="156">
        <f t="shared" si="20"/>
        <v>5071.424</v>
      </c>
    </row>
    <row r="172" spans="2:29" x14ac:dyDescent="0.25">
      <c r="B172" s="140" t="s">
        <v>3860</v>
      </c>
      <c r="C172" s="143">
        <v>2136</v>
      </c>
      <c r="D172" s="141" t="s">
        <v>3898</v>
      </c>
      <c r="F172" s="149">
        <v>2</v>
      </c>
      <c r="H172" s="156">
        <v>9.9</v>
      </c>
      <c r="I172" s="156">
        <v>3.7190000000000003</v>
      </c>
      <c r="J172" s="156">
        <f t="shared" si="14"/>
        <v>13.619</v>
      </c>
      <c r="K172" s="156">
        <f t="shared" si="15"/>
        <v>9.9</v>
      </c>
      <c r="L172" s="156">
        <f t="shared" si="16"/>
        <v>2.0440000000000005</v>
      </c>
      <c r="M172" s="156">
        <f t="shared" si="17"/>
        <v>4961.4279999999999</v>
      </c>
      <c r="N172" s="156">
        <f t="shared" si="18"/>
        <v>617.02599999999995</v>
      </c>
      <c r="O172" s="156">
        <v>8.9</v>
      </c>
      <c r="P172" s="156">
        <v>2.0440000000000005</v>
      </c>
      <c r="Q172" s="156">
        <v>4689.5069999999996</v>
      </c>
      <c r="R172" s="156">
        <v>617.02599999999995</v>
      </c>
      <c r="S172" s="156">
        <v>0</v>
      </c>
      <c r="T172" s="156">
        <v>0</v>
      </c>
      <c r="U172" s="156">
        <v>1</v>
      </c>
      <c r="V172" s="156"/>
      <c r="W172" s="156">
        <v>271.92099999999999</v>
      </c>
      <c r="X172" s="156"/>
      <c r="Y172" s="156">
        <v>11.965500000000002</v>
      </c>
      <c r="Z172" s="156">
        <v>5615.0810000000001</v>
      </c>
      <c r="AA172" s="156">
        <v>163</v>
      </c>
      <c r="AB172" s="156">
        <f t="shared" si="19"/>
        <v>12.965500000000002</v>
      </c>
      <c r="AC172" s="156">
        <f t="shared" si="20"/>
        <v>5887.0020000000004</v>
      </c>
    </row>
    <row r="173" spans="2:29" x14ac:dyDescent="0.25">
      <c r="B173" s="140" t="s">
        <v>3860</v>
      </c>
      <c r="C173" s="143">
        <v>2137</v>
      </c>
      <c r="D173" s="141" t="s">
        <v>3899</v>
      </c>
      <c r="F173" s="149">
        <v>2</v>
      </c>
      <c r="H173" s="156">
        <v>11.4</v>
      </c>
      <c r="I173" s="156">
        <v>4.617</v>
      </c>
      <c r="J173" s="156">
        <f t="shared" si="14"/>
        <v>16.016999999999999</v>
      </c>
      <c r="K173" s="156">
        <f t="shared" si="15"/>
        <v>11.4</v>
      </c>
      <c r="L173" s="156">
        <f t="shared" si="16"/>
        <v>2.6790000000000003</v>
      </c>
      <c r="M173" s="156">
        <f t="shared" si="17"/>
        <v>6566.7150000000001</v>
      </c>
      <c r="N173" s="156">
        <f t="shared" si="18"/>
        <v>809.00699999999995</v>
      </c>
      <c r="O173" s="156">
        <v>10.4</v>
      </c>
      <c r="P173" s="156">
        <v>2.6790000000000003</v>
      </c>
      <c r="Q173" s="156">
        <v>6195.9139999999998</v>
      </c>
      <c r="R173" s="156">
        <v>809.00699999999995</v>
      </c>
      <c r="S173" s="156">
        <v>0</v>
      </c>
      <c r="T173" s="156">
        <v>0</v>
      </c>
      <c r="U173" s="156">
        <v>1</v>
      </c>
      <c r="V173" s="156"/>
      <c r="W173" s="156">
        <v>370.80099999999999</v>
      </c>
      <c r="X173" s="156"/>
      <c r="Y173" s="156">
        <v>14.418700000000001</v>
      </c>
      <c r="Z173" s="156">
        <v>7409.4369999999999</v>
      </c>
      <c r="AA173" s="156">
        <v>164</v>
      </c>
      <c r="AB173" s="156">
        <f t="shared" si="19"/>
        <v>15.418700000000001</v>
      </c>
      <c r="AC173" s="156">
        <f t="shared" si="20"/>
        <v>7780.2380000000003</v>
      </c>
    </row>
    <row r="174" spans="2:29" x14ac:dyDescent="0.25">
      <c r="B174" s="140" t="s">
        <v>3860</v>
      </c>
      <c r="C174" s="143">
        <v>2138</v>
      </c>
      <c r="D174" s="141" t="s">
        <v>3900</v>
      </c>
      <c r="F174" s="149">
        <v>2</v>
      </c>
      <c r="H174" s="156">
        <v>5.7759999999999998</v>
      </c>
      <c r="I174" s="156">
        <v>1.5629999999999999</v>
      </c>
      <c r="J174" s="156">
        <f t="shared" si="14"/>
        <v>7.3389999999999995</v>
      </c>
      <c r="K174" s="156">
        <f t="shared" si="15"/>
        <v>5.7759999999999998</v>
      </c>
      <c r="L174" s="156">
        <f t="shared" si="16"/>
        <v>1.052</v>
      </c>
      <c r="M174" s="156">
        <f t="shared" si="17"/>
        <v>2802.0819999999999</v>
      </c>
      <c r="N174" s="156">
        <f t="shared" si="18"/>
        <v>321.57600000000002</v>
      </c>
      <c r="O174" s="156">
        <v>3.887</v>
      </c>
      <c r="P174" s="156">
        <v>1.052</v>
      </c>
      <c r="Q174" s="156">
        <v>2101.6759999999999</v>
      </c>
      <c r="R174" s="156">
        <v>321.57600000000002</v>
      </c>
      <c r="S174" s="156">
        <v>0</v>
      </c>
      <c r="T174" s="156">
        <v>0</v>
      </c>
      <c r="U174" s="156">
        <v>1.889</v>
      </c>
      <c r="V174" s="156"/>
      <c r="W174" s="156">
        <v>700.40599999999995</v>
      </c>
      <c r="X174" s="156"/>
      <c r="Y174" s="156">
        <v>5.4657</v>
      </c>
      <c r="Z174" s="156">
        <v>2584.076</v>
      </c>
      <c r="AA174" s="156">
        <v>165</v>
      </c>
      <c r="AB174" s="156">
        <f t="shared" si="19"/>
        <v>7.3547000000000002</v>
      </c>
      <c r="AC174" s="156">
        <f t="shared" si="20"/>
        <v>3284.482</v>
      </c>
    </row>
    <row r="175" spans="2:29" x14ac:dyDescent="0.25">
      <c r="B175" s="140" t="s">
        <v>3860</v>
      </c>
      <c r="C175" s="143">
        <v>2140</v>
      </c>
      <c r="D175" s="141" t="s">
        <v>3901</v>
      </c>
      <c r="F175" s="149">
        <v>2</v>
      </c>
      <c r="H175" s="156">
        <v>2.6379999999999999</v>
      </c>
      <c r="I175" s="156">
        <v>1</v>
      </c>
      <c r="J175" s="156">
        <f t="shared" si="14"/>
        <v>3.6379999999999999</v>
      </c>
      <c r="K175" s="156">
        <f t="shared" si="15"/>
        <v>2.6390000000000002</v>
      </c>
      <c r="L175" s="156">
        <f t="shared" si="16"/>
        <v>0.56000000000000005</v>
      </c>
      <c r="M175" s="156">
        <f t="shared" si="17"/>
        <v>1313.789</v>
      </c>
      <c r="N175" s="156">
        <f t="shared" si="18"/>
        <v>171.785</v>
      </c>
      <c r="O175" s="156">
        <v>2</v>
      </c>
      <c r="P175" s="156">
        <v>0.56000000000000005</v>
      </c>
      <c r="Q175" s="156">
        <v>1076.884</v>
      </c>
      <c r="R175" s="156">
        <v>171.785</v>
      </c>
      <c r="S175" s="156">
        <v>0</v>
      </c>
      <c r="T175" s="156">
        <v>0</v>
      </c>
      <c r="U175" s="156">
        <v>0.63900000000000001</v>
      </c>
      <c r="V175" s="156"/>
      <c r="W175" s="156">
        <v>236.905</v>
      </c>
      <c r="X175" s="156"/>
      <c r="Y175" s="156">
        <v>2.8399000000000001</v>
      </c>
      <c r="Z175" s="156">
        <v>1334.5820000000001</v>
      </c>
      <c r="AA175" s="156">
        <v>166</v>
      </c>
      <c r="AB175" s="156">
        <f t="shared" si="19"/>
        <v>3.4789000000000003</v>
      </c>
      <c r="AC175" s="156">
        <f t="shared" si="20"/>
        <v>1571.4870000000001</v>
      </c>
    </row>
    <row r="176" spans="2:29" x14ac:dyDescent="0.25">
      <c r="B176" s="140" t="s">
        <v>3860</v>
      </c>
      <c r="C176" s="143">
        <v>2142</v>
      </c>
      <c r="D176" s="141" t="s">
        <v>3902</v>
      </c>
      <c r="F176" s="149">
        <v>2</v>
      </c>
      <c r="H176" s="156">
        <v>4.226</v>
      </c>
      <c r="I176" s="156">
        <v>2.375</v>
      </c>
      <c r="J176" s="156">
        <f t="shared" si="14"/>
        <v>6.601</v>
      </c>
      <c r="K176" s="156">
        <f t="shared" si="15"/>
        <v>4.226</v>
      </c>
      <c r="L176" s="156">
        <f t="shared" si="16"/>
        <v>1.6559999999999997</v>
      </c>
      <c r="M176" s="156">
        <f t="shared" si="17"/>
        <v>2399.8939999999998</v>
      </c>
      <c r="N176" s="156">
        <f t="shared" si="18"/>
        <v>518.72900000000004</v>
      </c>
      <c r="O176" s="156">
        <v>4.226</v>
      </c>
      <c r="P176" s="156">
        <v>1.6559999999999997</v>
      </c>
      <c r="Q176" s="156">
        <v>2399.8939999999998</v>
      </c>
      <c r="R176" s="156">
        <v>518.72900000000004</v>
      </c>
      <c r="S176" s="156">
        <v>0</v>
      </c>
      <c r="T176" s="156">
        <v>0</v>
      </c>
      <c r="U176" s="156">
        <v>0</v>
      </c>
      <c r="V176" s="156"/>
      <c r="W176" s="156">
        <v>0</v>
      </c>
      <c r="X176" s="156"/>
      <c r="Y176" s="156">
        <v>6.7104999999999997</v>
      </c>
      <c r="Z176" s="156">
        <v>3178.0230000000001</v>
      </c>
      <c r="AA176" s="156">
        <v>167</v>
      </c>
      <c r="AB176" s="156">
        <f t="shared" si="19"/>
        <v>6.7104999999999997</v>
      </c>
      <c r="AC176" s="156">
        <f t="shared" si="20"/>
        <v>3178.0230000000001</v>
      </c>
    </row>
    <row r="177" spans="2:29" x14ac:dyDescent="0.25">
      <c r="B177" s="140" t="s">
        <v>3860</v>
      </c>
      <c r="C177" s="143">
        <v>2146</v>
      </c>
      <c r="D177" s="141" t="s">
        <v>3903</v>
      </c>
      <c r="F177" s="149">
        <v>2</v>
      </c>
      <c r="H177" s="156">
        <v>8.25</v>
      </c>
      <c r="I177" s="156">
        <v>2.75</v>
      </c>
      <c r="J177" s="156">
        <f t="shared" si="14"/>
        <v>11</v>
      </c>
      <c r="K177" s="156">
        <f t="shared" si="15"/>
        <v>8.25</v>
      </c>
      <c r="L177" s="156">
        <f t="shared" si="16"/>
        <v>1.6609999999999996</v>
      </c>
      <c r="M177" s="156">
        <f t="shared" si="17"/>
        <v>4332.9089999999997</v>
      </c>
      <c r="N177" s="156">
        <f t="shared" si="18"/>
        <v>503.03899999999999</v>
      </c>
      <c r="O177" s="156">
        <v>6</v>
      </c>
      <c r="P177" s="156">
        <v>1.6609999999999996</v>
      </c>
      <c r="Q177" s="156">
        <v>3572.7660000000001</v>
      </c>
      <c r="R177" s="156">
        <v>503.03899999999999</v>
      </c>
      <c r="S177" s="156">
        <v>0</v>
      </c>
      <c r="T177" s="156">
        <v>0</v>
      </c>
      <c r="U177" s="156">
        <v>2.25</v>
      </c>
      <c r="V177" s="156"/>
      <c r="W177" s="156">
        <v>760.14300000000003</v>
      </c>
      <c r="X177" s="156"/>
      <c r="Y177" s="156">
        <v>8.491299999999999</v>
      </c>
      <c r="Z177" s="156">
        <v>4327.3530000000001</v>
      </c>
      <c r="AA177" s="156">
        <v>168</v>
      </c>
      <c r="AB177" s="156">
        <f t="shared" si="19"/>
        <v>10.741299999999999</v>
      </c>
      <c r="AC177" s="156">
        <f t="shared" si="20"/>
        <v>5087.4960000000001</v>
      </c>
    </row>
    <row r="178" spans="2:29" x14ac:dyDescent="0.25">
      <c r="B178" s="140" t="s">
        <v>3860</v>
      </c>
      <c r="C178" s="143">
        <v>2149</v>
      </c>
      <c r="D178" s="141" t="s">
        <v>3904</v>
      </c>
      <c r="F178" s="149">
        <v>2</v>
      </c>
      <c r="H178" s="156">
        <v>5.226</v>
      </c>
      <c r="I178" s="156">
        <v>1.8250000000000002</v>
      </c>
      <c r="J178" s="156">
        <f t="shared" si="14"/>
        <v>7.0510000000000002</v>
      </c>
      <c r="K178" s="156">
        <f t="shared" si="15"/>
        <v>5.226</v>
      </c>
      <c r="L178" s="156">
        <f t="shared" si="16"/>
        <v>1.077</v>
      </c>
      <c r="M178" s="156">
        <f t="shared" si="17"/>
        <v>2842.578</v>
      </c>
      <c r="N178" s="156">
        <f t="shared" si="18"/>
        <v>329.76900000000001</v>
      </c>
      <c r="O178" s="156">
        <v>4.226</v>
      </c>
      <c r="P178" s="156">
        <v>1.077</v>
      </c>
      <c r="Q178" s="156">
        <v>2471.777</v>
      </c>
      <c r="R178" s="156">
        <v>329.76900000000001</v>
      </c>
      <c r="S178" s="156">
        <v>0</v>
      </c>
      <c r="T178" s="156">
        <v>0</v>
      </c>
      <c r="U178" s="156">
        <v>1</v>
      </c>
      <c r="V178" s="156"/>
      <c r="W178" s="156">
        <v>370.80099999999999</v>
      </c>
      <c r="X178" s="156"/>
      <c r="Y178" s="156">
        <v>5.8420999999999994</v>
      </c>
      <c r="Z178" s="156">
        <v>2966.45</v>
      </c>
      <c r="AA178" s="156">
        <v>169</v>
      </c>
      <c r="AB178" s="156">
        <f t="shared" si="19"/>
        <v>6.8420999999999994</v>
      </c>
      <c r="AC178" s="156">
        <f t="shared" si="20"/>
        <v>3337.2509999999997</v>
      </c>
    </row>
    <row r="179" spans="2:29" x14ac:dyDescent="0.25">
      <c r="B179" s="140" t="s">
        <v>3860</v>
      </c>
      <c r="C179" s="143">
        <v>2154</v>
      </c>
      <c r="D179" s="141" t="s">
        <v>3905</v>
      </c>
      <c r="F179" s="149">
        <v>2</v>
      </c>
      <c r="H179" s="156">
        <v>6.8890000000000002</v>
      </c>
      <c r="I179" s="156">
        <v>4.3129999999999997</v>
      </c>
      <c r="J179" s="156">
        <f t="shared" si="14"/>
        <v>11.202</v>
      </c>
      <c r="K179" s="156">
        <f t="shared" si="15"/>
        <v>6.8890000000000002</v>
      </c>
      <c r="L179" s="156">
        <f t="shared" si="16"/>
        <v>2.5709999999999997</v>
      </c>
      <c r="M179" s="156">
        <f t="shared" si="17"/>
        <v>4015.5129999999999</v>
      </c>
      <c r="N179" s="156">
        <f t="shared" si="18"/>
        <v>800.07399999999996</v>
      </c>
      <c r="O179" s="156">
        <v>6</v>
      </c>
      <c r="P179" s="156">
        <v>2.5709999999999997</v>
      </c>
      <c r="Q179" s="156">
        <v>3685.9079999999999</v>
      </c>
      <c r="R179" s="156">
        <v>800.07399999999996</v>
      </c>
      <c r="S179" s="156">
        <v>0</v>
      </c>
      <c r="T179" s="156">
        <v>0</v>
      </c>
      <c r="U179" s="156">
        <v>0.88900000000000001</v>
      </c>
      <c r="V179" s="156"/>
      <c r="W179" s="156">
        <v>329.60500000000002</v>
      </c>
      <c r="X179" s="156"/>
      <c r="Y179" s="156">
        <v>9.8562999999999992</v>
      </c>
      <c r="Z179" s="156">
        <v>4886.0479999999998</v>
      </c>
      <c r="AA179" s="156">
        <v>170</v>
      </c>
      <c r="AB179" s="156">
        <f t="shared" si="19"/>
        <v>10.745299999999999</v>
      </c>
      <c r="AC179" s="156">
        <f t="shared" si="20"/>
        <v>5215.6530000000002</v>
      </c>
    </row>
    <row r="180" spans="2:29" x14ac:dyDescent="0.25">
      <c r="B180" s="140" t="s">
        <v>3860</v>
      </c>
      <c r="C180" s="143">
        <v>2157</v>
      </c>
      <c r="D180" s="141" t="s">
        <v>3906</v>
      </c>
      <c r="F180" s="149">
        <v>2</v>
      </c>
      <c r="H180" s="156">
        <v>12.048999999999999</v>
      </c>
      <c r="I180" s="156">
        <v>6</v>
      </c>
      <c r="J180" s="156">
        <f t="shared" si="14"/>
        <v>18.048999999999999</v>
      </c>
      <c r="K180" s="156">
        <f t="shared" si="15"/>
        <v>12.042</v>
      </c>
      <c r="L180" s="156">
        <f t="shared" si="16"/>
        <v>4.020999999999999</v>
      </c>
      <c r="M180" s="156">
        <f t="shared" si="17"/>
        <v>6771.87</v>
      </c>
      <c r="N180" s="156">
        <f t="shared" si="18"/>
        <v>1246.9870000000001</v>
      </c>
      <c r="O180" s="156">
        <v>10.403</v>
      </c>
      <c r="P180" s="156">
        <v>4.020999999999999</v>
      </c>
      <c r="Q180" s="156">
        <v>6164.1639999999998</v>
      </c>
      <c r="R180" s="156">
        <v>1246.9870000000001</v>
      </c>
      <c r="S180" s="156">
        <v>0</v>
      </c>
      <c r="T180" s="156">
        <v>0</v>
      </c>
      <c r="U180" s="156">
        <v>1.639</v>
      </c>
      <c r="V180" s="156"/>
      <c r="W180" s="156">
        <v>607.70600000000002</v>
      </c>
      <c r="X180" s="156"/>
      <c r="Y180" s="156">
        <v>16.434600000000003</v>
      </c>
      <c r="Z180" s="156">
        <v>8034.6570000000002</v>
      </c>
      <c r="AA180" s="156">
        <v>171</v>
      </c>
      <c r="AB180" s="156">
        <f t="shared" si="19"/>
        <v>18.073600000000003</v>
      </c>
      <c r="AC180" s="156">
        <f t="shared" si="20"/>
        <v>8642.3629999999994</v>
      </c>
    </row>
    <row r="181" spans="2:29" x14ac:dyDescent="0.25">
      <c r="B181" s="140" t="s">
        <v>3860</v>
      </c>
      <c r="C181" s="143">
        <v>2160</v>
      </c>
      <c r="D181" s="141" t="s">
        <v>3907</v>
      </c>
      <c r="F181" s="149">
        <v>2</v>
      </c>
      <c r="H181" s="156">
        <v>7.38</v>
      </c>
      <c r="I181" s="156">
        <v>4.42</v>
      </c>
      <c r="J181" s="156">
        <f t="shared" si="14"/>
        <v>11.8</v>
      </c>
      <c r="K181" s="156">
        <f t="shared" si="15"/>
        <v>6.7919999999999998</v>
      </c>
      <c r="L181" s="156">
        <f t="shared" si="16"/>
        <v>2.6870000000000003</v>
      </c>
      <c r="M181" s="156">
        <f t="shared" si="17"/>
        <v>3995.91</v>
      </c>
      <c r="N181" s="156">
        <f t="shared" si="18"/>
        <v>838.16600000000005</v>
      </c>
      <c r="O181" s="156">
        <v>6.242</v>
      </c>
      <c r="P181" s="156">
        <v>2.6870000000000003</v>
      </c>
      <c r="Q181" s="156">
        <v>3785.752</v>
      </c>
      <c r="R181" s="156">
        <v>838.16600000000005</v>
      </c>
      <c r="S181" s="156">
        <v>0</v>
      </c>
      <c r="T181" s="156">
        <v>0</v>
      </c>
      <c r="U181" s="156">
        <v>0.55000000000000004</v>
      </c>
      <c r="V181" s="156"/>
      <c r="W181" s="156">
        <v>210.15799999999999</v>
      </c>
      <c r="X181" s="156"/>
      <c r="Y181" s="156">
        <v>10.273199999999999</v>
      </c>
      <c r="Z181" s="156">
        <v>5043.0140000000001</v>
      </c>
      <c r="AA181" s="156">
        <v>172</v>
      </c>
      <c r="AB181" s="156">
        <f t="shared" si="19"/>
        <v>10.8232</v>
      </c>
      <c r="AC181" s="156">
        <f t="shared" si="20"/>
        <v>5253.1720000000005</v>
      </c>
    </row>
    <row r="182" spans="2:29" x14ac:dyDescent="0.25">
      <c r="B182" s="140" t="s">
        <v>3860</v>
      </c>
      <c r="C182" s="143">
        <v>2161</v>
      </c>
      <c r="D182" s="141" t="s">
        <v>3908</v>
      </c>
      <c r="F182" s="149">
        <v>2</v>
      </c>
      <c r="H182" s="156">
        <v>6.8879999999999999</v>
      </c>
      <c r="I182" s="156">
        <v>2.91</v>
      </c>
      <c r="J182" s="156">
        <f t="shared" si="14"/>
        <v>9.798</v>
      </c>
      <c r="K182" s="156">
        <f t="shared" si="15"/>
        <v>6</v>
      </c>
      <c r="L182" s="156">
        <f t="shared" si="16"/>
        <v>1.6849999999999996</v>
      </c>
      <c r="M182" s="156">
        <f t="shared" si="17"/>
        <v>3487.5360000000001</v>
      </c>
      <c r="N182" s="156">
        <f t="shared" si="18"/>
        <v>510.77499999999998</v>
      </c>
      <c r="O182" s="156">
        <v>6</v>
      </c>
      <c r="P182" s="156">
        <v>1.6849999999999996</v>
      </c>
      <c r="Q182" s="156">
        <v>3487.5360000000001</v>
      </c>
      <c r="R182" s="156">
        <v>510.77499999999998</v>
      </c>
      <c r="S182" s="156">
        <v>0</v>
      </c>
      <c r="T182" s="156">
        <v>0</v>
      </c>
      <c r="U182" s="156">
        <v>0</v>
      </c>
      <c r="V182" s="156"/>
      <c r="W182" s="156">
        <v>0</v>
      </c>
      <c r="X182" s="156"/>
      <c r="Y182" s="156">
        <v>8.5267999999999997</v>
      </c>
      <c r="Z182" s="156">
        <v>4253.7110000000002</v>
      </c>
      <c r="AA182" s="156">
        <v>173</v>
      </c>
      <c r="AB182" s="156">
        <f t="shared" si="19"/>
        <v>8.5267999999999997</v>
      </c>
      <c r="AC182" s="156">
        <f t="shared" si="20"/>
        <v>4253.7110000000002</v>
      </c>
    </row>
    <row r="183" spans="2:29" x14ac:dyDescent="0.25">
      <c r="B183" s="140" t="s">
        <v>3860</v>
      </c>
      <c r="C183" s="143">
        <v>2162</v>
      </c>
      <c r="D183" s="141" t="s">
        <v>3909</v>
      </c>
      <c r="F183" s="149">
        <v>2</v>
      </c>
      <c r="H183" s="156">
        <v>10.952</v>
      </c>
      <c r="I183" s="156">
        <v>4.0629999999999997</v>
      </c>
      <c r="J183" s="156">
        <f t="shared" si="14"/>
        <v>15.015000000000001</v>
      </c>
      <c r="K183" s="156">
        <f t="shared" si="15"/>
        <v>11.001999999999999</v>
      </c>
      <c r="L183" s="156">
        <f t="shared" si="16"/>
        <v>2.4499999999999993</v>
      </c>
      <c r="M183" s="156">
        <f t="shared" si="17"/>
        <v>5627.3969999999999</v>
      </c>
      <c r="N183" s="156">
        <f t="shared" si="18"/>
        <v>742.76800000000003</v>
      </c>
      <c r="O183" s="156">
        <v>8.452</v>
      </c>
      <c r="P183" s="156">
        <v>2.4499999999999993</v>
      </c>
      <c r="Q183" s="156">
        <v>4675.6369999999997</v>
      </c>
      <c r="R183" s="156">
        <v>742.76800000000003</v>
      </c>
      <c r="S183" s="156">
        <v>0</v>
      </c>
      <c r="T183" s="156">
        <v>0</v>
      </c>
      <c r="U183" s="156">
        <v>2.5499999999999998</v>
      </c>
      <c r="V183" s="156"/>
      <c r="W183" s="156">
        <v>951.76</v>
      </c>
      <c r="X183" s="156"/>
      <c r="Y183" s="156">
        <v>12.126599999999998</v>
      </c>
      <c r="Z183" s="156">
        <v>5789.8549999999996</v>
      </c>
      <c r="AA183" s="156">
        <v>174</v>
      </c>
      <c r="AB183" s="156">
        <f t="shared" si="19"/>
        <v>14.676599999999997</v>
      </c>
      <c r="AC183" s="156">
        <f t="shared" si="20"/>
        <v>6741.6149999999998</v>
      </c>
    </row>
    <row r="184" spans="2:29" x14ac:dyDescent="0.25">
      <c r="B184" s="140" t="s">
        <v>3860</v>
      </c>
      <c r="C184" s="143">
        <v>2163</v>
      </c>
      <c r="D184" s="141" t="s">
        <v>3910</v>
      </c>
      <c r="F184" s="149">
        <v>2</v>
      </c>
      <c r="H184" s="156">
        <v>13.5</v>
      </c>
      <c r="I184" s="156">
        <v>7.694</v>
      </c>
      <c r="J184" s="156">
        <f t="shared" si="14"/>
        <v>21.193999999999999</v>
      </c>
      <c r="K184" s="156">
        <f t="shared" si="15"/>
        <v>13.5</v>
      </c>
      <c r="L184" s="156">
        <f t="shared" si="16"/>
        <v>4.5749999999999993</v>
      </c>
      <c r="M184" s="156">
        <f t="shared" si="17"/>
        <v>7758.3789999999999</v>
      </c>
      <c r="N184" s="156">
        <f t="shared" si="18"/>
        <v>1408.527</v>
      </c>
      <c r="O184" s="156">
        <v>12</v>
      </c>
      <c r="P184" s="156">
        <v>4.5749999999999993</v>
      </c>
      <c r="Q184" s="156">
        <v>7202.1769999999997</v>
      </c>
      <c r="R184" s="156">
        <v>1408.527</v>
      </c>
      <c r="S184" s="156">
        <v>0</v>
      </c>
      <c r="T184" s="156">
        <v>0</v>
      </c>
      <c r="U184" s="156">
        <v>1.5</v>
      </c>
      <c r="V184" s="156"/>
      <c r="W184" s="156">
        <v>556.202</v>
      </c>
      <c r="X184" s="156"/>
      <c r="Y184" s="156">
        <v>18.8628</v>
      </c>
      <c r="Z184" s="156">
        <v>9315.0149999999994</v>
      </c>
      <c r="AA184" s="156">
        <v>175</v>
      </c>
      <c r="AB184" s="156">
        <f t="shared" si="19"/>
        <v>20.3628</v>
      </c>
      <c r="AC184" s="156">
        <f t="shared" si="20"/>
        <v>9871.2169999999987</v>
      </c>
    </row>
    <row r="185" spans="2:29" x14ac:dyDescent="0.25">
      <c r="B185" s="140" t="s">
        <v>3860</v>
      </c>
      <c r="C185" s="143">
        <v>2164</v>
      </c>
      <c r="D185" s="141" t="s">
        <v>3911</v>
      </c>
      <c r="F185" s="149">
        <v>2</v>
      </c>
      <c r="H185" s="156">
        <v>6.2419999999999991</v>
      </c>
      <c r="I185" s="156">
        <v>4.0629999999999997</v>
      </c>
      <c r="J185" s="156">
        <f t="shared" si="14"/>
        <v>10.305</v>
      </c>
      <c r="K185" s="156">
        <f t="shared" si="15"/>
        <v>6.242</v>
      </c>
      <c r="L185" s="156">
        <f t="shared" si="16"/>
        <v>2.6100000000000003</v>
      </c>
      <c r="M185" s="156">
        <f t="shared" si="17"/>
        <v>3825.826</v>
      </c>
      <c r="N185" s="156">
        <f t="shared" si="18"/>
        <v>812.93499999999995</v>
      </c>
      <c r="O185" s="156">
        <v>6.242</v>
      </c>
      <c r="P185" s="156">
        <v>2.6100000000000003</v>
      </c>
      <c r="Q185" s="156">
        <v>3825.826</v>
      </c>
      <c r="R185" s="156">
        <v>812.93499999999995</v>
      </c>
      <c r="S185" s="156">
        <v>0</v>
      </c>
      <c r="T185" s="156">
        <v>0</v>
      </c>
      <c r="U185" s="156">
        <v>0</v>
      </c>
      <c r="V185" s="156"/>
      <c r="W185" s="156">
        <v>0</v>
      </c>
      <c r="X185" s="156"/>
      <c r="Y185" s="156">
        <v>10.157399999999999</v>
      </c>
      <c r="Z185" s="156">
        <v>5045.2569999999996</v>
      </c>
      <c r="AA185" s="156">
        <v>176</v>
      </c>
      <c r="AB185" s="156">
        <f t="shared" si="19"/>
        <v>10.157399999999999</v>
      </c>
      <c r="AC185" s="156">
        <f t="shared" si="20"/>
        <v>5045.2569999999996</v>
      </c>
    </row>
    <row r="186" spans="2:29" x14ac:dyDescent="0.25">
      <c r="B186" s="140" t="s">
        <v>3860</v>
      </c>
      <c r="C186" s="143">
        <v>2167</v>
      </c>
      <c r="D186" s="141" t="s">
        <v>3912</v>
      </c>
      <c r="F186" s="149">
        <v>2</v>
      </c>
      <c r="H186" s="156">
        <v>7.6310000000000002</v>
      </c>
      <c r="I186" s="156">
        <v>4.0629999999999997</v>
      </c>
      <c r="J186" s="156">
        <f t="shared" si="14"/>
        <v>11.693999999999999</v>
      </c>
      <c r="K186" s="156">
        <f t="shared" si="15"/>
        <v>7.6310000000000002</v>
      </c>
      <c r="L186" s="156">
        <f t="shared" si="16"/>
        <v>2.5439999999999996</v>
      </c>
      <c r="M186" s="156">
        <f t="shared" si="17"/>
        <v>4239.5079999999998</v>
      </c>
      <c r="N186" s="156">
        <f t="shared" si="18"/>
        <v>791.29300000000001</v>
      </c>
      <c r="O186" s="156">
        <v>6.242</v>
      </c>
      <c r="P186" s="156">
        <v>2.5439999999999996</v>
      </c>
      <c r="Q186" s="156">
        <v>3724.502</v>
      </c>
      <c r="R186" s="156">
        <v>791.29300000000001</v>
      </c>
      <c r="S186" s="156">
        <v>0</v>
      </c>
      <c r="T186" s="156">
        <v>0</v>
      </c>
      <c r="U186" s="156">
        <v>1.389</v>
      </c>
      <c r="V186" s="156"/>
      <c r="W186" s="156">
        <v>515.00599999999997</v>
      </c>
      <c r="X186" s="156"/>
      <c r="Y186" s="156">
        <v>10.057700000000001</v>
      </c>
      <c r="Z186" s="156">
        <v>4911.4549999999999</v>
      </c>
      <c r="AA186" s="156">
        <v>177</v>
      </c>
      <c r="AB186" s="156">
        <f t="shared" si="19"/>
        <v>11.4467</v>
      </c>
      <c r="AC186" s="156">
        <f t="shared" si="20"/>
        <v>5426.4610000000002</v>
      </c>
    </row>
    <row r="187" spans="2:29" x14ac:dyDescent="0.25">
      <c r="B187" s="140" t="s">
        <v>3860</v>
      </c>
      <c r="C187" s="143">
        <v>2168</v>
      </c>
      <c r="D187" s="141" t="s">
        <v>3913</v>
      </c>
      <c r="F187" s="149">
        <v>2</v>
      </c>
      <c r="H187" s="156">
        <v>7.6379999999999999</v>
      </c>
      <c r="I187" s="156">
        <v>4.1050000000000004</v>
      </c>
      <c r="J187" s="156">
        <f t="shared" si="14"/>
        <v>11.743</v>
      </c>
      <c r="K187" s="156">
        <f t="shared" si="15"/>
        <v>7.7389999999999999</v>
      </c>
      <c r="L187" s="156">
        <f t="shared" si="16"/>
        <v>2.4090000000000007</v>
      </c>
      <c r="M187" s="156">
        <f t="shared" si="17"/>
        <v>4140.5349999999999</v>
      </c>
      <c r="N187" s="156">
        <f t="shared" si="18"/>
        <v>753.31600000000003</v>
      </c>
      <c r="O187" s="156">
        <v>6</v>
      </c>
      <c r="P187" s="156">
        <v>2.4090000000000007</v>
      </c>
      <c r="Q187" s="156">
        <v>3483.3150000000001</v>
      </c>
      <c r="R187" s="156">
        <v>753.31600000000003</v>
      </c>
      <c r="S187" s="156">
        <v>0</v>
      </c>
      <c r="T187" s="156">
        <v>0</v>
      </c>
      <c r="U187" s="156">
        <v>1.7390000000000001</v>
      </c>
      <c r="V187" s="156"/>
      <c r="W187" s="156">
        <v>657.22</v>
      </c>
      <c r="X187" s="156"/>
      <c r="Y187" s="156">
        <v>9.6130999999999993</v>
      </c>
      <c r="Z187" s="156">
        <v>4613.3059999999996</v>
      </c>
      <c r="AA187" s="156">
        <v>178</v>
      </c>
      <c r="AB187" s="156">
        <f t="shared" si="19"/>
        <v>11.3521</v>
      </c>
      <c r="AC187" s="156">
        <f t="shared" si="20"/>
        <v>5270.5259999999998</v>
      </c>
    </row>
    <row r="188" spans="2:29" x14ac:dyDescent="0.25">
      <c r="B188" s="140" t="s">
        <v>3860</v>
      </c>
      <c r="C188" s="143">
        <v>2169</v>
      </c>
      <c r="D188" s="141" t="s">
        <v>3914</v>
      </c>
      <c r="F188" s="149">
        <v>2</v>
      </c>
      <c r="H188" s="156">
        <v>15.816000000000001</v>
      </c>
      <c r="I188" s="156">
        <v>7.3129999999999997</v>
      </c>
      <c r="J188" s="156">
        <f t="shared" si="14"/>
        <v>23.129000000000001</v>
      </c>
      <c r="K188" s="156">
        <f t="shared" si="15"/>
        <v>15.841000000000001</v>
      </c>
      <c r="L188" s="156">
        <f t="shared" si="16"/>
        <v>4.4480000000000004</v>
      </c>
      <c r="M188" s="156">
        <f t="shared" si="17"/>
        <v>8409.0939999999991</v>
      </c>
      <c r="N188" s="156">
        <f t="shared" si="18"/>
        <v>1367.04</v>
      </c>
      <c r="O188" s="156">
        <v>13.291</v>
      </c>
      <c r="P188" s="156">
        <v>4.4480000000000004</v>
      </c>
      <c r="Q188" s="156">
        <v>7457.3339999999998</v>
      </c>
      <c r="R188" s="156">
        <v>1367.04</v>
      </c>
      <c r="S188" s="156">
        <v>0</v>
      </c>
      <c r="T188" s="156">
        <v>0</v>
      </c>
      <c r="U188" s="156">
        <v>2.5499999999999998</v>
      </c>
      <c r="V188" s="156"/>
      <c r="W188" s="156">
        <v>951.76</v>
      </c>
      <c r="X188" s="156"/>
      <c r="Y188" s="156">
        <v>19.962600000000002</v>
      </c>
      <c r="Z188" s="156">
        <v>9507.9249999999993</v>
      </c>
      <c r="AA188" s="156">
        <v>179</v>
      </c>
      <c r="AB188" s="156">
        <f t="shared" si="19"/>
        <v>22.512600000000003</v>
      </c>
      <c r="AC188" s="156">
        <f t="shared" si="20"/>
        <v>10459.684999999999</v>
      </c>
    </row>
    <row r="189" spans="2:29" x14ac:dyDescent="0.25">
      <c r="B189" s="140" t="s">
        <v>3860</v>
      </c>
      <c r="C189" s="143">
        <v>2172</v>
      </c>
      <c r="D189" s="141" t="s">
        <v>3915</v>
      </c>
      <c r="F189" s="149">
        <v>2</v>
      </c>
      <c r="H189" s="156">
        <v>11.55</v>
      </c>
      <c r="I189" s="156">
        <v>5.6</v>
      </c>
      <c r="J189" s="156">
        <f t="shared" si="14"/>
        <v>17.149999999999999</v>
      </c>
      <c r="K189" s="156">
        <f t="shared" si="15"/>
        <v>11.649999999999999</v>
      </c>
      <c r="L189" s="156">
        <f t="shared" si="16"/>
        <v>3.7810000000000006</v>
      </c>
      <c r="M189" s="156">
        <f t="shared" si="17"/>
        <v>6252.4859999999999</v>
      </c>
      <c r="N189" s="156">
        <f t="shared" si="18"/>
        <v>1169.0170000000001</v>
      </c>
      <c r="O189" s="156">
        <v>8.1609999999999996</v>
      </c>
      <c r="P189" s="156">
        <v>3.7810000000000006</v>
      </c>
      <c r="Q189" s="156">
        <v>4946.3639999999996</v>
      </c>
      <c r="R189" s="156">
        <v>1169.0170000000001</v>
      </c>
      <c r="S189" s="156">
        <v>0</v>
      </c>
      <c r="T189" s="156">
        <v>0</v>
      </c>
      <c r="U189" s="156">
        <v>3.4889999999999999</v>
      </c>
      <c r="V189" s="156"/>
      <c r="W189" s="156">
        <v>1306.1220000000001</v>
      </c>
      <c r="X189" s="156"/>
      <c r="Y189" s="156">
        <v>13.832199999999997</v>
      </c>
      <c r="Z189" s="156">
        <v>6699.9229999999998</v>
      </c>
      <c r="AA189" s="156">
        <v>180</v>
      </c>
      <c r="AB189" s="156">
        <f t="shared" si="19"/>
        <v>17.321199999999997</v>
      </c>
      <c r="AC189" s="156">
        <f t="shared" si="20"/>
        <v>8006.0450000000001</v>
      </c>
    </row>
    <row r="190" spans="2:29" x14ac:dyDescent="0.25">
      <c r="B190" s="140" t="s">
        <v>3860</v>
      </c>
      <c r="C190" s="143">
        <v>2174</v>
      </c>
      <c r="D190" s="141" t="s">
        <v>3916</v>
      </c>
      <c r="F190" s="149">
        <v>2</v>
      </c>
      <c r="H190" s="156">
        <v>6</v>
      </c>
      <c r="I190" s="156">
        <v>2.68</v>
      </c>
      <c r="J190" s="156">
        <f t="shared" si="14"/>
        <v>8.68</v>
      </c>
      <c r="K190" s="156">
        <f t="shared" si="15"/>
        <v>6</v>
      </c>
      <c r="L190" s="156">
        <f t="shared" si="16"/>
        <v>1.6799999999999997</v>
      </c>
      <c r="M190" s="156">
        <f t="shared" si="17"/>
        <v>3611.1080000000002</v>
      </c>
      <c r="N190" s="156">
        <f t="shared" si="18"/>
        <v>509.24099999999999</v>
      </c>
      <c r="O190" s="156">
        <v>6</v>
      </c>
      <c r="P190" s="156">
        <v>1.6799999999999997</v>
      </c>
      <c r="Q190" s="156">
        <v>3611.1080000000002</v>
      </c>
      <c r="R190" s="156">
        <v>509.24099999999999</v>
      </c>
      <c r="S190" s="156">
        <v>0</v>
      </c>
      <c r="T190" s="156">
        <v>0</v>
      </c>
      <c r="U190" s="156">
        <v>0</v>
      </c>
      <c r="V190" s="156"/>
      <c r="W190" s="156">
        <v>0</v>
      </c>
      <c r="X190" s="156"/>
      <c r="Y190" s="156">
        <v>8.5198</v>
      </c>
      <c r="Z190" s="156">
        <v>4374.9979999999996</v>
      </c>
      <c r="AA190" s="156">
        <v>181</v>
      </c>
      <c r="AB190" s="156">
        <f t="shared" si="19"/>
        <v>8.5198</v>
      </c>
      <c r="AC190" s="156">
        <f t="shared" si="20"/>
        <v>4374.9979999999996</v>
      </c>
    </row>
    <row r="191" spans="2:29" x14ac:dyDescent="0.25">
      <c r="B191" s="140" t="s">
        <v>3860</v>
      </c>
      <c r="C191" s="143">
        <v>2175</v>
      </c>
      <c r="D191" s="141" t="s">
        <v>3917</v>
      </c>
      <c r="F191" s="149">
        <v>2</v>
      </c>
      <c r="H191" s="156">
        <v>12.138999999999999</v>
      </c>
      <c r="I191" s="156">
        <v>4.5</v>
      </c>
      <c r="J191" s="156">
        <f t="shared" si="14"/>
        <v>16.638999999999999</v>
      </c>
      <c r="K191" s="156">
        <f t="shared" si="15"/>
        <v>12.138999999999999</v>
      </c>
      <c r="L191" s="156">
        <f t="shared" si="16"/>
        <v>3.6229999999999993</v>
      </c>
      <c r="M191" s="156">
        <f t="shared" si="17"/>
        <v>6302.9110000000001</v>
      </c>
      <c r="N191" s="156">
        <f t="shared" si="18"/>
        <v>1127.4290000000001</v>
      </c>
      <c r="O191" s="156">
        <v>9</v>
      </c>
      <c r="P191" s="156">
        <v>3.6229999999999993</v>
      </c>
      <c r="Q191" s="156">
        <v>5139.0029999999997</v>
      </c>
      <c r="R191" s="156">
        <v>1127.4290000000001</v>
      </c>
      <c r="S191" s="156">
        <v>0</v>
      </c>
      <c r="T191" s="156">
        <v>0</v>
      </c>
      <c r="U191" s="156">
        <v>3.1390000000000002</v>
      </c>
      <c r="V191" s="156"/>
      <c r="W191" s="156">
        <v>1163.9079999999999</v>
      </c>
      <c r="X191" s="156"/>
      <c r="Y191" s="156">
        <v>14.434800000000001</v>
      </c>
      <c r="Z191" s="156">
        <v>6830.1459999999997</v>
      </c>
      <c r="AA191" s="156">
        <v>182</v>
      </c>
      <c r="AB191" s="156">
        <f t="shared" si="19"/>
        <v>17.573800000000002</v>
      </c>
      <c r="AC191" s="156">
        <f t="shared" si="20"/>
        <v>7994.0540000000001</v>
      </c>
    </row>
    <row r="192" spans="2:29" x14ac:dyDescent="0.25">
      <c r="B192" s="140" t="s">
        <v>3860</v>
      </c>
      <c r="C192" s="143">
        <v>2176</v>
      </c>
      <c r="D192" s="141" t="s">
        <v>3918</v>
      </c>
      <c r="F192" s="149">
        <v>2</v>
      </c>
      <c r="H192" s="156">
        <v>5</v>
      </c>
      <c r="I192" s="156">
        <v>3.13</v>
      </c>
      <c r="J192" s="156">
        <f t="shared" si="14"/>
        <v>8.129999999999999</v>
      </c>
      <c r="K192" s="156">
        <f t="shared" si="15"/>
        <v>5</v>
      </c>
      <c r="L192" s="156">
        <f t="shared" si="16"/>
        <v>1.8310000000000004</v>
      </c>
      <c r="M192" s="156">
        <f t="shared" si="17"/>
        <v>2773.8620000000001</v>
      </c>
      <c r="N192" s="156">
        <f t="shared" si="18"/>
        <v>571.48800000000006</v>
      </c>
      <c r="O192" s="156">
        <v>4</v>
      </c>
      <c r="P192" s="156">
        <v>1.8310000000000004</v>
      </c>
      <c r="Q192" s="156">
        <v>2403.0610000000001</v>
      </c>
      <c r="R192" s="156">
        <v>571.48800000000006</v>
      </c>
      <c r="S192" s="156">
        <v>0</v>
      </c>
      <c r="T192" s="156">
        <v>0</v>
      </c>
      <c r="U192" s="156">
        <v>1</v>
      </c>
      <c r="V192" s="156"/>
      <c r="W192" s="156">
        <v>370.80099999999999</v>
      </c>
      <c r="X192" s="156"/>
      <c r="Y192" s="156">
        <v>6.7460000000000004</v>
      </c>
      <c r="Z192" s="156">
        <v>3260.328</v>
      </c>
      <c r="AA192" s="156">
        <v>183</v>
      </c>
      <c r="AB192" s="156">
        <f t="shared" si="19"/>
        <v>7.7460000000000004</v>
      </c>
      <c r="AC192" s="156">
        <f t="shared" si="20"/>
        <v>3631.1289999999999</v>
      </c>
    </row>
    <row r="193" spans="2:29" x14ac:dyDescent="0.25">
      <c r="B193" s="140" t="s">
        <v>3860</v>
      </c>
      <c r="C193" s="143">
        <v>2177</v>
      </c>
      <c r="D193" s="141" t="s">
        <v>3919</v>
      </c>
      <c r="F193" s="149">
        <v>2</v>
      </c>
      <c r="H193" s="156">
        <v>7.38</v>
      </c>
      <c r="I193" s="156">
        <v>4.26</v>
      </c>
      <c r="J193" s="156">
        <f t="shared" si="14"/>
        <v>11.64</v>
      </c>
      <c r="K193" s="156">
        <f t="shared" si="15"/>
        <v>7.3810000000000002</v>
      </c>
      <c r="L193" s="156">
        <f t="shared" si="16"/>
        <v>2.6100000000000003</v>
      </c>
      <c r="M193" s="156">
        <f t="shared" si="17"/>
        <v>4196.3009999999995</v>
      </c>
      <c r="N193" s="156">
        <f t="shared" si="18"/>
        <v>812.93499999999995</v>
      </c>
      <c r="O193" s="156">
        <v>6.242</v>
      </c>
      <c r="P193" s="156">
        <v>2.6100000000000003</v>
      </c>
      <c r="Q193" s="156">
        <v>3773.9949999999999</v>
      </c>
      <c r="R193" s="156">
        <v>812.93499999999995</v>
      </c>
      <c r="S193" s="156">
        <v>0</v>
      </c>
      <c r="T193" s="156">
        <v>0</v>
      </c>
      <c r="U193" s="156">
        <v>1.139</v>
      </c>
      <c r="V193" s="156"/>
      <c r="W193" s="156">
        <v>422.30599999999998</v>
      </c>
      <c r="X193" s="156"/>
      <c r="Y193" s="156">
        <v>10.157399999999999</v>
      </c>
      <c r="Z193" s="156">
        <v>4993.4260000000004</v>
      </c>
      <c r="AA193" s="156">
        <v>184</v>
      </c>
      <c r="AB193" s="156">
        <f t="shared" si="19"/>
        <v>11.296399999999998</v>
      </c>
      <c r="AC193" s="156">
        <f t="shared" si="20"/>
        <v>5415.732</v>
      </c>
    </row>
    <row r="194" spans="2:29" x14ac:dyDescent="0.25">
      <c r="B194" s="140" t="s">
        <v>3860</v>
      </c>
      <c r="C194" s="143">
        <v>2178</v>
      </c>
      <c r="D194" s="141" t="s">
        <v>3920</v>
      </c>
      <c r="F194" s="149">
        <v>2</v>
      </c>
      <c r="H194" s="156">
        <v>11</v>
      </c>
      <c r="I194" s="156">
        <v>4.41</v>
      </c>
      <c r="J194" s="156">
        <f t="shared" si="14"/>
        <v>15.41</v>
      </c>
      <c r="K194" s="156">
        <f t="shared" si="15"/>
        <v>12.363</v>
      </c>
      <c r="L194" s="156">
        <f t="shared" si="16"/>
        <v>2.9969999999999999</v>
      </c>
      <c r="M194" s="156">
        <f t="shared" si="17"/>
        <v>6393.98</v>
      </c>
      <c r="N194" s="156">
        <f t="shared" si="18"/>
        <v>928.12900000000002</v>
      </c>
      <c r="O194" s="156">
        <v>9.6129999999999995</v>
      </c>
      <c r="P194" s="156">
        <v>2.9969999999999999</v>
      </c>
      <c r="Q194" s="156">
        <v>5343.192</v>
      </c>
      <c r="R194" s="156">
        <v>928.12900000000002</v>
      </c>
      <c r="S194" s="156">
        <v>0</v>
      </c>
      <c r="T194" s="156">
        <v>0</v>
      </c>
      <c r="U194" s="156">
        <v>2.7499999999999996</v>
      </c>
      <c r="V194" s="156"/>
      <c r="W194" s="156">
        <v>1050.788</v>
      </c>
      <c r="X194" s="156"/>
      <c r="Y194" s="156">
        <v>14.108000000000001</v>
      </c>
      <c r="Z194" s="156">
        <v>6735.4040000000005</v>
      </c>
      <c r="AA194" s="156">
        <v>185</v>
      </c>
      <c r="AB194" s="156">
        <f t="shared" si="19"/>
        <v>16.858000000000001</v>
      </c>
      <c r="AC194" s="156">
        <f t="shared" si="20"/>
        <v>7786.1920000000009</v>
      </c>
    </row>
    <row r="195" spans="2:29" x14ac:dyDescent="0.25">
      <c r="B195" s="140" t="s">
        <v>3860</v>
      </c>
      <c r="C195" s="143">
        <v>2179</v>
      </c>
      <c r="D195" s="141" t="s">
        <v>3921</v>
      </c>
      <c r="F195" s="149">
        <v>2</v>
      </c>
      <c r="H195" s="156">
        <v>10.363</v>
      </c>
      <c r="I195" s="156">
        <v>3.6999999999999997</v>
      </c>
      <c r="J195" s="156">
        <f t="shared" si="14"/>
        <v>14.062999999999999</v>
      </c>
      <c r="K195" s="156">
        <f t="shared" si="15"/>
        <v>10.363</v>
      </c>
      <c r="L195" s="156">
        <f t="shared" si="16"/>
        <v>3.2170000000000005</v>
      </c>
      <c r="M195" s="156">
        <f t="shared" si="17"/>
        <v>5959.7479999999996</v>
      </c>
      <c r="N195" s="156">
        <f t="shared" si="18"/>
        <v>993.81899999999996</v>
      </c>
      <c r="O195" s="156">
        <v>9.6129999999999995</v>
      </c>
      <c r="P195" s="156">
        <v>3.2170000000000005</v>
      </c>
      <c r="Q195" s="156">
        <v>5681.6469999999999</v>
      </c>
      <c r="R195" s="156">
        <v>993.81899999999996</v>
      </c>
      <c r="S195" s="156">
        <v>0</v>
      </c>
      <c r="T195" s="156">
        <v>0</v>
      </c>
      <c r="U195" s="156">
        <v>0.75</v>
      </c>
      <c r="V195" s="156"/>
      <c r="W195" s="156">
        <v>278.101</v>
      </c>
      <c r="X195" s="156"/>
      <c r="Y195" s="156">
        <v>14.4381</v>
      </c>
      <c r="Z195" s="156">
        <v>7172.4059999999999</v>
      </c>
      <c r="AA195" s="156">
        <v>186</v>
      </c>
      <c r="AB195" s="156">
        <f t="shared" si="19"/>
        <v>15.1881</v>
      </c>
      <c r="AC195" s="156">
        <f t="shared" si="20"/>
        <v>7450.5069999999996</v>
      </c>
    </row>
    <row r="196" spans="2:29" x14ac:dyDescent="0.25">
      <c r="B196" s="140" t="s">
        <v>3860</v>
      </c>
      <c r="C196" s="143">
        <v>2180</v>
      </c>
      <c r="D196" s="141" t="s">
        <v>3922</v>
      </c>
      <c r="F196" s="149">
        <v>2</v>
      </c>
      <c r="H196" s="156">
        <v>10</v>
      </c>
      <c r="I196" s="156">
        <v>5</v>
      </c>
      <c r="J196" s="156">
        <f t="shared" si="14"/>
        <v>15</v>
      </c>
      <c r="K196" s="156">
        <f t="shared" si="15"/>
        <v>10.471</v>
      </c>
      <c r="L196" s="156">
        <f t="shared" si="16"/>
        <v>2.6099999999999994</v>
      </c>
      <c r="M196" s="156">
        <f t="shared" si="17"/>
        <v>5248.9369999999999</v>
      </c>
      <c r="N196" s="156">
        <f t="shared" si="18"/>
        <v>812.93499999999995</v>
      </c>
      <c r="O196" s="156">
        <v>6.3710000000000004</v>
      </c>
      <c r="P196" s="156">
        <v>2.6099999999999994</v>
      </c>
      <c r="Q196" s="156">
        <v>3716.22</v>
      </c>
      <c r="R196" s="156">
        <v>812.93499999999995</v>
      </c>
      <c r="S196" s="156">
        <v>0</v>
      </c>
      <c r="T196" s="156">
        <v>0</v>
      </c>
      <c r="U196" s="156">
        <v>4.0999999999999996</v>
      </c>
      <c r="V196" s="156"/>
      <c r="W196" s="156">
        <v>1532.7170000000001</v>
      </c>
      <c r="X196" s="156"/>
      <c r="Y196" s="156">
        <v>10.2864</v>
      </c>
      <c r="Z196" s="156">
        <v>4935.6509999999998</v>
      </c>
      <c r="AA196" s="156">
        <v>187</v>
      </c>
      <c r="AB196" s="156">
        <f t="shared" si="19"/>
        <v>14.3864</v>
      </c>
      <c r="AC196" s="156">
        <f t="shared" si="20"/>
        <v>6468.3680000000004</v>
      </c>
    </row>
    <row r="197" spans="2:29" x14ac:dyDescent="0.25">
      <c r="B197" s="140" t="s">
        <v>3860</v>
      </c>
      <c r="C197" s="143">
        <v>2181</v>
      </c>
      <c r="D197" s="141" t="s">
        <v>3923</v>
      </c>
      <c r="F197" s="149">
        <v>2</v>
      </c>
      <c r="H197" s="156">
        <v>15.538</v>
      </c>
      <c r="I197" s="156">
        <v>7.375</v>
      </c>
      <c r="J197" s="156">
        <f t="shared" si="14"/>
        <v>22.913</v>
      </c>
      <c r="K197" s="156">
        <f t="shared" si="15"/>
        <v>15.539000000000001</v>
      </c>
      <c r="L197" s="156">
        <f t="shared" si="16"/>
        <v>4.604000000000001</v>
      </c>
      <c r="M197" s="156">
        <f t="shared" si="17"/>
        <v>8612.3850000000002</v>
      </c>
      <c r="N197" s="156">
        <f t="shared" si="18"/>
        <v>1417.9929999999999</v>
      </c>
      <c r="O197" s="156">
        <v>12.9</v>
      </c>
      <c r="P197" s="156">
        <v>4.604000000000001</v>
      </c>
      <c r="Q197" s="156">
        <v>7633.8779999999997</v>
      </c>
      <c r="R197" s="156">
        <v>1417.9929999999999</v>
      </c>
      <c r="S197" s="156">
        <v>0</v>
      </c>
      <c r="T197" s="156">
        <v>0</v>
      </c>
      <c r="U197" s="156">
        <v>2.6390000000000002</v>
      </c>
      <c r="V197" s="156"/>
      <c r="W197" s="156">
        <v>978.50699999999995</v>
      </c>
      <c r="X197" s="156"/>
      <c r="Y197" s="156">
        <v>19.8063</v>
      </c>
      <c r="Z197" s="156">
        <v>9760.9150000000009</v>
      </c>
      <c r="AA197" s="156">
        <v>188</v>
      </c>
      <c r="AB197" s="156">
        <f t="shared" si="19"/>
        <v>22.4453</v>
      </c>
      <c r="AC197" s="156">
        <f t="shared" si="20"/>
        <v>10739.422</v>
      </c>
    </row>
    <row r="198" spans="2:29" x14ac:dyDescent="0.25">
      <c r="B198" s="140" t="s">
        <v>3860</v>
      </c>
      <c r="C198" s="143">
        <v>2182</v>
      </c>
      <c r="D198" s="141" t="s">
        <v>3924</v>
      </c>
      <c r="F198" s="149">
        <v>2</v>
      </c>
      <c r="H198" s="156">
        <v>14.5</v>
      </c>
      <c r="I198" s="156">
        <v>9.4740000000000002</v>
      </c>
      <c r="J198" s="156">
        <f t="shared" si="14"/>
        <v>23.974</v>
      </c>
      <c r="K198" s="156">
        <f t="shared" si="15"/>
        <v>14.55</v>
      </c>
      <c r="L198" s="156">
        <f t="shared" si="16"/>
        <v>5.282</v>
      </c>
      <c r="M198" s="156">
        <f t="shared" si="17"/>
        <v>8644.5949999999993</v>
      </c>
      <c r="N198" s="156">
        <f t="shared" si="18"/>
        <v>1627.3209999999999</v>
      </c>
      <c r="O198" s="156">
        <v>14</v>
      </c>
      <c r="P198" s="156">
        <v>5.282</v>
      </c>
      <c r="Q198" s="156">
        <v>8434.4369999999999</v>
      </c>
      <c r="R198" s="156">
        <v>1627.3209999999999</v>
      </c>
      <c r="S198" s="156">
        <v>0</v>
      </c>
      <c r="T198" s="156">
        <v>0</v>
      </c>
      <c r="U198" s="156">
        <v>0.55000000000000004</v>
      </c>
      <c r="V198" s="156"/>
      <c r="W198" s="156">
        <v>210.15799999999999</v>
      </c>
      <c r="X198" s="156"/>
      <c r="Y198" s="156">
        <v>21.922999999999998</v>
      </c>
      <c r="Z198" s="156">
        <v>10875.466</v>
      </c>
      <c r="AA198" s="156">
        <v>189</v>
      </c>
      <c r="AB198" s="156">
        <f t="shared" si="19"/>
        <v>22.472999999999999</v>
      </c>
      <c r="AC198" s="156">
        <f t="shared" si="20"/>
        <v>11085.624</v>
      </c>
    </row>
    <row r="199" spans="2:29" x14ac:dyDescent="0.25">
      <c r="B199" s="140" t="s">
        <v>3860</v>
      </c>
      <c r="C199" s="143">
        <v>2183</v>
      </c>
      <c r="D199" s="141" t="s">
        <v>3925</v>
      </c>
      <c r="F199" s="149">
        <v>2</v>
      </c>
      <c r="H199" s="156">
        <v>6.5</v>
      </c>
      <c r="I199" s="156">
        <v>4.25</v>
      </c>
      <c r="J199" s="156">
        <f t="shared" si="14"/>
        <v>10.75</v>
      </c>
      <c r="K199" s="156">
        <f t="shared" si="15"/>
        <v>6.5</v>
      </c>
      <c r="L199" s="156">
        <f t="shared" si="16"/>
        <v>2.5839999999999996</v>
      </c>
      <c r="M199" s="156">
        <f t="shared" si="17"/>
        <v>3689.7669999999998</v>
      </c>
      <c r="N199" s="156">
        <f t="shared" si="18"/>
        <v>804.38300000000004</v>
      </c>
      <c r="O199" s="156">
        <v>6</v>
      </c>
      <c r="P199" s="156">
        <v>2.5839999999999996</v>
      </c>
      <c r="Q199" s="156">
        <v>3504.366</v>
      </c>
      <c r="R199" s="156">
        <v>804.38300000000004</v>
      </c>
      <c r="S199" s="156">
        <v>0</v>
      </c>
      <c r="T199" s="156">
        <v>0</v>
      </c>
      <c r="U199" s="156">
        <v>0.5</v>
      </c>
      <c r="V199" s="156"/>
      <c r="W199" s="156">
        <v>185.40100000000001</v>
      </c>
      <c r="X199" s="156"/>
      <c r="Y199" s="156">
        <v>9.8760999999999992</v>
      </c>
      <c r="Z199" s="156">
        <v>4710.9690000000001</v>
      </c>
      <c r="AA199" s="156">
        <v>190</v>
      </c>
      <c r="AB199" s="156">
        <f t="shared" si="19"/>
        <v>10.376099999999999</v>
      </c>
      <c r="AC199" s="156">
        <f t="shared" si="20"/>
        <v>4896.37</v>
      </c>
    </row>
    <row r="200" spans="2:29" x14ac:dyDescent="0.25">
      <c r="B200" s="140" t="s">
        <v>3860</v>
      </c>
      <c r="C200" s="143">
        <v>2184</v>
      </c>
      <c r="D200" s="141" t="s">
        <v>3926</v>
      </c>
      <c r="F200" s="149">
        <v>2</v>
      </c>
      <c r="H200" s="156">
        <v>6.5</v>
      </c>
      <c r="I200" s="156">
        <v>4.2549999999999999</v>
      </c>
      <c r="J200" s="156">
        <f t="shared" si="14"/>
        <v>10.754999999999999</v>
      </c>
      <c r="K200" s="156">
        <f t="shared" si="15"/>
        <v>6.5</v>
      </c>
      <c r="L200" s="156">
        <f t="shared" si="16"/>
        <v>2.6489999999999991</v>
      </c>
      <c r="M200" s="156">
        <f t="shared" si="17"/>
        <v>3796.6869999999999</v>
      </c>
      <c r="N200" s="156">
        <f t="shared" si="18"/>
        <v>825.73</v>
      </c>
      <c r="O200" s="156">
        <v>6</v>
      </c>
      <c r="P200" s="156">
        <v>2.6489999999999991</v>
      </c>
      <c r="Q200" s="156">
        <v>3611.2860000000001</v>
      </c>
      <c r="R200" s="156">
        <v>825.73</v>
      </c>
      <c r="S200" s="156">
        <v>0</v>
      </c>
      <c r="T200" s="156">
        <v>0</v>
      </c>
      <c r="U200" s="156">
        <v>0.5</v>
      </c>
      <c r="V200" s="156"/>
      <c r="W200" s="156">
        <v>185.40100000000001</v>
      </c>
      <c r="X200" s="156"/>
      <c r="Y200" s="156">
        <v>9.9741999999999997</v>
      </c>
      <c r="Z200" s="156">
        <v>4849.91</v>
      </c>
      <c r="AA200" s="156">
        <v>191</v>
      </c>
      <c r="AB200" s="156">
        <f t="shared" si="19"/>
        <v>10.4742</v>
      </c>
      <c r="AC200" s="156">
        <f t="shared" si="20"/>
        <v>5035.3109999999997</v>
      </c>
    </row>
    <row r="201" spans="2:29" x14ac:dyDescent="0.25">
      <c r="B201" s="140" t="s">
        <v>3860</v>
      </c>
      <c r="C201" s="143">
        <v>2186</v>
      </c>
      <c r="D201" s="141" t="s">
        <v>3927</v>
      </c>
      <c r="F201" s="149">
        <v>2</v>
      </c>
      <c r="H201" s="156">
        <v>6.5</v>
      </c>
      <c r="I201" s="156">
        <v>4.2</v>
      </c>
      <c r="J201" s="156">
        <f t="shared" si="14"/>
        <v>10.7</v>
      </c>
      <c r="K201" s="156">
        <f t="shared" si="15"/>
        <v>6.5</v>
      </c>
      <c r="L201" s="156">
        <f t="shared" si="16"/>
        <v>2.5839999999999996</v>
      </c>
      <c r="M201" s="156">
        <f t="shared" si="17"/>
        <v>3764.029</v>
      </c>
      <c r="N201" s="156">
        <f t="shared" si="18"/>
        <v>804.38300000000004</v>
      </c>
      <c r="O201" s="156">
        <v>6</v>
      </c>
      <c r="P201" s="156">
        <v>2.5839999999999996</v>
      </c>
      <c r="Q201" s="156">
        <v>3578.6280000000002</v>
      </c>
      <c r="R201" s="156">
        <v>804.38300000000004</v>
      </c>
      <c r="S201" s="156">
        <v>0</v>
      </c>
      <c r="T201" s="156">
        <v>0</v>
      </c>
      <c r="U201" s="156">
        <v>0.5</v>
      </c>
      <c r="V201" s="156"/>
      <c r="W201" s="156">
        <v>185.40100000000001</v>
      </c>
      <c r="X201" s="156"/>
      <c r="Y201" s="156">
        <v>9.8760999999999992</v>
      </c>
      <c r="Z201" s="156">
        <v>4785.2309999999998</v>
      </c>
      <c r="AA201" s="156">
        <v>192</v>
      </c>
      <c r="AB201" s="156">
        <f t="shared" si="19"/>
        <v>10.376099999999999</v>
      </c>
      <c r="AC201" s="156">
        <f t="shared" si="20"/>
        <v>4970.6319999999996</v>
      </c>
    </row>
    <row r="202" spans="2:29" x14ac:dyDescent="0.25">
      <c r="B202" s="140" t="s">
        <v>3860</v>
      </c>
      <c r="C202" s="143">
        <v>2187</v>
      </c>
      <c r="D202" s="141" t="s">
        <v>3928</v>
      </c>
      <c r="F202" s="149">
        <v>2</v>
      </c>
      <c r="H202" s="156">
        <v>4</v>
      </c>
      <c r="I202" s="156">
        <v>2.875</v>
      </c>
      <c r="J202" s="156">
        <f t="shared" ref="J202:J265" si="21">SUM(H202:I202)</f>
        <v>6.875</v>
      </c>
      <c r="K202" s="156">
        <f t="shared" ref="K202:K265" si="22">O202+U202</f>
        <v>4</v>
      </c>
      <c r="L202" s="156">
        <f t="shared" ref="L202:L265" si="23">P202+V202</f>
        <v>1.8959999999999999</v>
      </c>
      <c r="M202" s="156">
        <f t="shared" ref="M202:M265" si="24">Q202+W202</f>
        <v>2455.9119999999998</v>
      </c>
      <c r="N202" s="156">
        <f t="shared" ref="N202:N265" si="25">R202+X202</f>
        <v>592.67200000000003</v>
      </c>
      <c r="O202" s="156">
        <v>4</v>
      </c>
      <c r="P202" s="156">
        <v>1.8959999999999999</v>
      </c>
      <c r="Q202" s="156">
        <v>2455.9119999999998</v>
      </c>
      <c r="R202" s="156">
        <v>592.67200000000003</v>
      </c>
      <c r="S202" s="156">
        <v>0</v>
      </c>
      <c r="T202" s="156">
        <v>0</v>
      </c>
      <c r="U202" s="156">
        <v>0</v>
      </c>
      <c r="V202" s="156"/>
      <c r="W202" s="156">
        <v>0</v>
      </c>
      <c r="X202" s="156"/>
      <c r="Y202" s="156">
        <v>6.843300000000001</v>
      </c>
      <c r="Z202" s="156">
        <v>3344.9389999999999</v>
      </c>
      <c r="AA202" s="156">
        <v>193</v>
      </c>
      <c r="AB202" s="156">
        <f t="shared" ref="AB202:AB265" si="26">Y202+U202+V202</f>
        <v>6.843300000000001</v>
      </c>
      <c r="AC202" s="156">
        <f t="shared" ref="AC202:AC265" si="27">Z202+X202+W202</f>
        <v>3344.9389999999999</v>
      </c>
    </row>
    <row r="203" spans="2:29" x14ac:dyDescent="0.25">
      <c r="B203" s="140" t="s">
        <v>3860</v>
      </c>
      <c r="C203" s="143">
        <v>2188</v>
      </c>
      <c r="D203" s="141" t="s">
        <v>3929</v>
      </c>
      <c r="F203" s="149">
        <v>2</v>
      </c>
      <c r="H203" s="156">
        <v>6.5</v>
      </c>
      <c r="I203" s="156">
        <v>4.26</v>
      </c>
      <c r="J203" s="156">
        <f t="shared" si="21"/>
        <v>10.76</v>
      </c>
      <c r="K203" s="156">
        <f t="shared" si="22"/>
        <v>6.55</v>
      </c>
      <c r="L203" s="156">
        <f t="shared" si="23"/>
        <v>2.6359999999999992</v>
      </c>
      <c r="M203" s="156">
        <f t="shared" si="24"/>
        <v>3843.9409999999998</v>
      </c>
      <c r="N203" s="156">
        <f t="shared" si="25"/>
        <v>821.45399999999995</v>
      </c>
      <c r="O203" s="156">
        <v>6</v>
      </c>
      <c r="P203" s="156">
        <v>2.6359999999999992</v>
      </c>
      <c r="Q203" s="156">
        <v>3633.7829999999999</v>
      </c>
      <c r="R203" s="156">
        <v>821.45399999999995</v>
      </c>
      <c r="S203" s="156">
        <v>0</v>
      </c>
      <c r="T203" s="156">
        <v>0</v>
      </c>
      <c r="U203" s="156">
        <v>0.55000000000000004</v>
      </c>
      <c r="V203" s="156"/>
      <c r="W203" s="156">
        <v>210.15799999999999</v>
      </c>
      <c r="X203" s="156"/>
      <c r="Y203" s="156">
        <v>9.9544999999999995</v>
      </c>
      <c r="Z203" s="156">
        <v>4865.9759999999997</v>
      </c>
      <c r="AA203" s="156">
        <v>194</v>
      </c>
      <c r="AB203" s="156">
        <f t="shared" si="26"/>
        <v>10.5045</v>
      </c>
      <c r="AC203" s="156">
        <f t="shared" si="27"/>
        <v>5076.134</v>
      </c>
    </row>
    <row r="204" spans="2:29" x14ac:dyDescent="0.25">
      <c r="B204" s="140" t="s">
        <v>3860</v>
      </c>
      <c r="C204" s="143">
        <v>2189</v>
      </c>
      <c r="D204" s="141" t="s">
        <v>3930</v>
      </c>
      <c r="F204" s="149">
        <v>2</v>
      </c>
      <c r="H204" s="156">
        <v>4.6379999999999999</v>
      </c>
      <c r="I204" s="156">
        <v>3</v>
      </c>
      <c r="J204" s="156">
        <f t="shared" si="21"/>
        <v>7.6379999999999999</v>
      </c>
      <c r="K204" s="156">
        <f t="shared" si="22"/>
        <v>4.6390000000000002</v>
      </c>
      <c r="L204" s="156">
        <f t="shared" si="23"/>
        <v>1.8959999999999999</v>
      </c>
      <c r="M204" s="156">
        <f t="shared" si="24"/>
        <v>2677.2170000000001</v>
      </c>
      <c r="N204" s="156">
        <f t="shared" si="25"/>
        <v>592.67200000000003</v>
      </c>
      <c r="O204" s="156">
        <v>4</v>
      </c>
      <c r="P204" s="156">
        <v>1.8959999999999999</v>
      </c>
      <c r="Q204" s="156">
        <v>2440.3119999999999</v>
      </c>
      <c r="R204" s="156">
        <v>592.67200000000003</v>
      </c>
      <c r="S204" s="156">
        <v>0</v>
      </c>
      <c r="T204" s="156">
        <v>0</v>
      </c>
      <c r="U204" s="156">
        <v>0.63900000000000001</v>
      </c>
      <c r="V204" s="156"/>
      <c r="W204" s="156">
        <v>236.905</v>
      </c>
      <c r="X204" s="156"/>
      <c r="Y204" s="156">
        <v>6.843300000000001</v>
      </c>
      <c r="Z204" s="156">
        <v>3329.3389999999999</v>
      </c>
      <c r="AA204" s="156">
        <v>195</v>
      </c>
      <c r="AB204" s="156">
        <f t="shared" si="26"/>
        <v>7.4823000000000013</v>
      </c>
      <c r="AC204" s="156">
        <f t="shared" si="27"/>
        <v>3566.2440000000001</v>
      </c>
    </row>
    <row r="205" spans="2:29" x14ac:dyDescent="0.25">
      <c r="B205" s="140" t="s">
        <v>3860</v>
      </c>
      <c r="C205" s="143">
        <v>2191</v>
      </c>
      <c r="D205" s="141" t="s">
        <v>3931</v>
      </c>
      <c r="F205" s="149">
        <v>2</v>
      </c>
      <c r="H205" s="156">
        <v>8.75</v>
      </c>
      <c r="I205" s="156">
        <v>4.75</v>
      </c>
      <c r="J205" s="156">
        <f t="shared" si="21"/>
        <v>13.5</v>
      </c>
      <c r="K205" s="156">
        <f t="shared" si="22"/>
        <v>8.75</v>
      </c>
      <c r="L205" s="156">
        <f t="shared" si="23"/>
        <v>3.2420000000000009</v>
      </c>
      <c r="M205" s="156">
        <f t="shared" si="24"/>
        <v>5048.1149999999998</v>
      </c>
      <c r="N205" s="156">
        <f t="shared" si="25"/>
        <v>1001.914</v>
      </c>
      <c r="O205" s="156">
        <v>8.75</v>
      </c>
      <c r="P205" s="156">
        <v>3.2420000000000009</v>
      </c>
      <c r="Q205" s="156">
        <v>5048.1149999999998</v>
      </c>
      <c r="R205" s="156">
        <v>1001.914</v>
      </c>
      <c r="S205" s="156">
        <v>0</v>
      </c>
      <c r="T205" s="156">
        <v>0</v>
      </c>
      <c r="U205" s="156">
        <v>0</v>
      </c>
      <c r="V205" s="156"/>
      <c r="W205" s="156">
        <v>0</v>
      </c>
      <c r="X205" s="156"/>
      <c r="Y205" s="156">
        <v>13.612500000000001</v>
      </c>
      <c r="Z205" s="156">
        <v>6551.0159999999996</v>
      </c>
      <c r="AA205" s="156">
        <v>196</v>
      </c>
      <c r="AB205" s="156">
        <f t="shared" si="26"/>
        <v>13.612500000000001</v>
      </c>
      <c r="AC205" s="156">
        <f t="shared" si="27"/>
        <v>6551.0159999999996</v>
      </c>
    </row>
    <row r="206" spans="2:29" x14ac:dyDescent="0.25">
      <c r="B206" s="140" t="s">
        <v>3860</v>
      </c>
      <c r="C206" s="143">
        <v>2192</v>
      </c>
      <c r="D206" s="141" t="s">
        <v>3932</v>
      </c>
      <c r="F206" s="149">
        <v>2</v>
      </c>
      <c r="H206" s="156">
        <v>8</v>
      </c>
      <c r="I206" s="156">
        <v>4.6500000000000004</v>
      </c>
      <c r="J206" s="156">
        <f t="shared" si="21"/>
        <v>12.65</v>
      </c>
      <c r="K206" s="156">
        <f t="shared" si="22"/>
        <v>7.9359999999999999</v>
      </c>
      <c r="L206" s="156">
        <f t="shared" si="23"/>
        <v>3.1999999999999993</v>
      </c>
      <c r="M206" s="156">
        <f t="shared" si="24"/>
        <v>4608.8599999999997</v>
      </c>
      <c r="N206" s="156">
        <f t="shared" si="25"/>
        <v>992.59199999999998</v>
      </c>
      <c r="O206" s="156">
        <v>7.9359999999999999</v>
      </c>
      <c r="P206" s="156">
        <v>3.1999999999999993</v>
      </c>
      <c r="Q206" s="156">
        <v>4608.8599999999997</v>
      </c>
      <c r="R206" s="156">
        <v>992.59199999999998</v>
      </c>
      <c r="S206" s="156">
        <v>0</v>
      </c>
      <c r="T206" s="156">
        <v>0</v>
      </c>
      <c r="U206" s="156">
        <v>0</v>
      </c>
      <c r="V206" s="156"/>
      <c r="W206" s="156">
        <v>0</v>
      </c>
      <c r="X206" s="156"/>
      <c r="Y206" s="156">
        <v>12.7363</v>
      </c>
      <c r="Z206" s="156">
        <v>6097.7669999999998</v>
      </c>
      <c r="AA206" s="156">
        <v>197</v>
      </c>
      <c r="AB206" s="156">
        <f t="shared" si="26"/>
        <v>12.7363</v>
      </c>
      <c r="AC206" s="156">
        <f t="shared" si="27"/>
        <v>6097.7669999999998</v>
      </c>
    </row>
    <row r="207" spans="2:29" x14ac:dyDescent="0.25">
      <c r="B207" s="140" t="s">
        <v>3860</v>
      </c>
      <c r="C207" s="143">
        <v>2194</v>
      </c>
      <c r="D207" s="141" t="s">
        <v>3933</v>
      </c>
      <c r="F207" s="149">
        <v>2</v>
      </c>
      <c r="H207" s="156">
        <v>6.6390000000000002</v>
      </c>
      <c r="I207" s="156">
        <v>3.8129999999999997</v>
      </c>
      <c r="J207" s="156">
        <f t="shared" si="21"/>
        <v>10.452</v>
      </c>
      <c r="K207" s="156">
        <f t="shared" si="22"/>
        <v>6.6390000000000002</v>
      </c>
      <c r="L207" s="156">
        <f t="shared" si="23"/>
        <v>2.4890000000000008</v>
      </c>
      <c r="M207" s="156">
        <f t="shared" si="24"/>
        <v>3660.4740000000002</v>
      </c>
      <c r="N207" s="156">
        <f t="shared" si="25"/>
        <v>773.30799999999999</v>
      </c>
      <c r="O207" s="156">
        <v>6</v>
      </c>
      <c r="P207" s="156">
        <v>2.4890000000000008</v>
      </c>
      <c r="Q207" s="156">
        <v>3423.569</v>
      </c>
      <c r="R207" s="156">
        <v>773.30799999999999</v>
      </c>
      <c r="S207" s="156">
        <v>0</v>
      </c>
      <c r="T207" s="156">
        <v>0</v>
      </c>
      <c r="U207" s="156">
        <v>0.63900000000000001</v>
      </c>
      <c r="V207" s="156"/>
      <c r="W207" s="156">
        <v>236.905</v>
      </c>
      <c r="X207" s="156"/>
      <c r="Y207" s="156">
        <v>9.7332999999999998</v>
      </c>
      <c r="Z207" s="156">
        <v>4583.5600000000004</v>
      </c>
      <c r="AA207" s="156">
        <v>198</v>
      </c>
      <c r="AB207" s="156">
        <f t="shared" si="26"/>
        <v>10.372299999999999</v>
      </c>
      <c r="AC207" s="156">
        <f t="shared" si="27"/>
        <v>4820.4650000000001</v>
      </c>
    </row>
    <row r="208" spans="2:29" x14ac:dyDescent="0.25">
      <c r="B208" s="140" t="s">
        <v>3860</v>
      </c>
      <c r="C208" s="143">
        <v>2195</v>
      </c>
      <c r="D208" s="141" t="s">
        <v>3934</v>
      </c>
      <c r="F208" s="149">
        <v>2</v>
      </c>
      <c r="H208" s="156">
        <v>11</v>
      </c>
      <c r="I208" s="156">
        <v>6.875</v>
      </c>
      <c r="J208" s="156">
        <f t="shared" si="21"/>
        <v>17.875</v>
      </c>
      <c r="K208" s="156">
        <f t="shared" si="22"/>
        <v>11</v>
      </c>
      <c r="L208" s="156">
        <f t="shared" si="23"/>
        <v>4.6769999999999996</v>
      </c>
      <c r="M208" s="156">
        <f t="shared" si="24"/>
        <v>6247.3730000000005</v>
      </c>
      <c r="N208" s="156">
        <f t="shared" si="25"/>
        <v>1461.048</v>
      </c>
      <c r="O208" s="156">
        <v>10</v>
      </c>
      <c r="P208" s="156">
        <v>4.6769999999999996</v>
      </c>
      <c r="Q208" s="156">
        <v>5876.5720000000001</v>
      </c>
      <c r="R208" s="156">
        <v>1461.048</v>
      </c>
      <c r="S208" s="156">
        <v>0</v>
      </c>
      <c r="T208" s="156">
        <v>0</v>
      </c>
      <c r="U208" s="156">
        <v>1</v>
      </c>
      <c r="V208" s="156"/>
      <c r="W208" s="156">
        <v>370.80099999999999</v>
      </c>
      <c r="X208" s="156"/>
      <c r="Y208" s="156">
        <v>17.0152</v>
      </c>
      <c r="Z208" s="156">
        <v>8068.1890000000003</v>
      </c>
      <c r="AA208" s="156">
        <v>199</v>
      </c>
      <c r="AB208" s="156">
        <f t="shared" si="26"/>
        <v>18.0152</v>
      </c>
      <c r="AC208" s="156">
        <f t="shared" si="27"/>
        <v>8438.99</v>
      </c>
    </row>
    <row r="209" spans="2:29" x14ac:dyDescent="0.25">
      <c r="B209" s="140" t="s">
        <v>3860</v>
      </c>
      <c r="C209" s="143">
        <v>2196</v>
      </c>
      <c r="D209" s="141" t="s">
        <v>3935</v>
      </c>
      <c r="F209" s="149">
        <v>2</v>
      </c>
      <c r="H209" s="156">
        <v>8.5250000000000004</v>
      </c>
      <c r="I209" s="156">
        <v>4.375</v>
      </c>
      <c r="J209" s="156">
        <f t="shared" si="21"/>
        <v>12.9</v>
      </c>
      <c r="K209" s="156">
        <f t="shared" si="22"/>
        <v>7.79</v>
      </c>
      <c r="L209" s="156">
        <f t="shared" si="23"/>
        <v>2.6319999999999997</v>
      </c>
      <c r="M209" s="156">
        <f t="shared" si="24"/>
        <v>4356.518</v>
      </c>
      <c r="N209" s="156">
        <f t="shared" si="25"/>
        <v>819.06299999999999</v>
      </c>
      <c r="O209" s="156">
        <v>6.24</v>
      </c>
      <c r="P209" s="156">
        <v>2.6319999999999997</v>
      </c>
      <c r="Q209" s="156">
        <v>3775.5590000000002</v>
      </c>
      <c r="R209" s="156">
        <v>819.06299999999999</v>
      </c>
      <c r="S209" s="156">
        <v>0</v>
      </c>
      <c r="T209" s="156">
        <v>6.6669999999999998</v>
      </c>
      <c r="U209" s="156">
        <v>1.55</v>
      </c>
      <c r="V209" s="156"/>
      <c r="W209" s="156">
        <v>580.95899999999995</v>
      </c>
      <c r="X209" s="156"/>
      <c r="Y209" s="156">
        <v>10.188000000000001</v>
      </c>
      <c r="Z209" s="156">
        <v>5004.1819999999998</v>
      </c>
      <c r="AA209" s="156">
        <v>200</v>
      </c>
      <c r="AB209" s="156">
        <f t="shared" si="26"/>
        <v>11.738000000000001</v>
      </c>
      <c r="AC209" s="156">
        <f t="shared" si="27"/>
        <v>5585.1409999999996</v>
      </c>
    </row>
    <row r="210" spans="2:29" x14ac:dyDescent="0.25">
      <c r="B210" s="140" t="s">
        <v>3860</v>
      </c>
      <c r="C210" s="143">
        <v>2197</v>
      </c>
      <c r="D210" s="141" t="s">
        <v>3936</v>
      </c>
      <c r="F210" s="149">
        <v>2</v>
      </c>
      <c r="H210" s="156">
        <v>9.6690000000000005</v>
      </c>
      <c r="I210" s="156">
        <v>7.4</v>
      </c>
      <c r="J210" s="156">
        <f t="shared" si="21"/>
        <v>17.069000000000003</v>
      </c>
      <c r="K210" s="156">
        <f t="shared" si="22"/>
        <v>9.6690000000000005</v>
      </c>
      <c r="L210" s="156">
        <f t="shared" si="23"/>
        <v>4.7569999999999997</v>
      </c>
      <c r="M210" s="156">
        <f t="shared" si="24"/>
        <v>5547.3020000000006</v>
      </c>
      <c r="N210" s="156">
        <f t="shared" si="25"/>
        <v>1500.652</v>
      </c>
      <c r="O210" s="156">
        <v>8.4190000000000005</v>
      </c>
      <c r="P210" s="156">
        <v>4.7569999999999997</v>
      </c>
      <c r="Q210" s="156">
        <v>5083.8</v>
      </c>
      <c r="R210" s="156">
        <v>1500.652</v>
      </c>
      <c r="S210" s="156">
        <v>0</v>
      </c>
      <c r="T210" s="156">
        <v>0</v>
      </c>
      <c r="U210" s="156">
        <v>1.25</v>
      </c>
      <c r="V210" s="156"/>
      <c r="W210" s="156">
        <v>463.50200000000001</v>
      </c>
      <c r="X210" s="156"/>
      <c r="Y210" s="156">
        <v>15.554800000000002</v>
      </c>
      <c r="Z210" s="156">
        <v>7334.8140000000003</v>
      </c>
      <c r="AA210" s="156">
        <v>201</v>
      </c>
      <c r="AB210" s="156">
        <f t="shared" si="26"/>
        <v>16.8048</v>
      </c>
      <c r="AC210" s="156">
        <f t="shared" si="27"/>
        <v>7798.3160000000007</v>
      </c>
    </row>
    <row r="211" spans="2:29" x14ac:dyDescent="0.25">
      <c r="B211" s="140" t="s">
        <v>3860</v>
      </c>
      <c r="C211" s="143">
        <v>2198</v>
      </c>
      <c r="D211" s="141" t="s">
        <v>3937</v>
      </c>
      <c r="F211" s="149">
        <v>2</v>
      </c>
      <c r="H211" s="156">
        <v>7.6570000000000009</v>
      </c>
      <c r="I211" s="156">
        <v>2.6909999999999998</v>
      </c>
      <c r="J211" s="156">
        <f t="shared" si="21"/>
        <v>10.348000000000001</v>
      </c>
      <c r="K211" s="156">
        <f t="shared" si="22"/>
        <v>7.657</v>
      </c>
      <c r="L211" s="156">
        <f t="shared" si="23"/>
        <v>1.6559999999999997</v>
      </c>
      <c r="M211" s="156">
        <f t="shared" si="24"/>
        <v>4186.616</v>
      </c>
      <c r="N211" s="156">
        <f t="shared" si="25"/>
        <v>501.44</v>
      </c>
      <c r="O211" s="156">
        <v>6.218</v>
      </c>
      <c r="P211" s="156">
        <v>1.6559999999999997</v>
      </c>
      <c r="Q211" s="156">
        <v>3615.768</v>
      </c>
      <c r="R211" s="156">
        <v>501.44</v>
      </c>
      <c r="S211" s="156">
        <v>0</v>
      </c>
      <c r="T211" s="156">
        <v>0</v>
      </c>
      <c r="U211" s="156">
        <v>1.4390000000000001</v>
      </c>
      <c r="V211" s="156"/>
      <c r="W211" s="156">
        <v>570.84799999999996</v>
      </c>
      <c r="X211" s="156"/>
      <c r="Y211" s="156">
        <v>8.7019000000000002</v>
      </c>
      <c r="Z211" s="156">
        <v>4367.9399999999996</v>
      </c>
      <c r="AA211" s="156">
        <v>202</v>
      </c>
      <c r="AB211" s="156">
        <f t="shared" si="26"/>
        <v>10.1409</v>
      </c>
      <c r="AC211" s="156">
        <f t="shared" si="27"/>
        <v>4938.7879999999996</v>
      </c>
    </row>
    <row r="212" spans="2:29" x14ac:dyDescent="0.25">
      <c r="B212" s="140" t="s">
        <v>3860</v>
      </c>
      <c r="C212" s="143">
        <v>2199</v>
      </c>
      <c r="D212" s="141" t="s">
        <v>3938</v>
      </c>
      <c r="F212" s="149">
        <v>2</v>
      </c>
      <c r="H212" s="156">
        <v>22.5</v>
      </c>
      <c r="I212" s="156">
        <v>7.0839999999999996</v>
      </c>
      <c r="J212" s="156">
        <f t="shared" si="21"/>
        <v>29.584</v>
      </c>
      <c r="K212" s="156">
        <f t="shared" si="22"/>
        <v>22.85</v>
      </c>
      <c r="L212" s="156">
        <f t="shared" si="23"/>
        <v>4.2979999999999983</v>
      </c>
      <c r="M212" s="156">
        <f t="shared" si="24"/>
        <v>11638.929</v>
      </c>
      <c r="N212" s="156">
        <f t="shared" si="25"/>
        <v>1274.1030000000001</v>
      </c>
      <c r="O212" s="156">
        <v>17</v>
      </c>
      <c r="P212" s="156">
        <v>4.2979999999999983</v>
      </c>
      <c r="Q212" s="156">
        <v>9426.2240000000002</v>
      </c>
      <c r="R212" s="156">
        <v>1274.1030000000001</v>
      </c>
      <c r="S212" s="156">
        <v>0</v>
      </c>
      <c r="T212" s="156">
        <v>0</v>
      </c>
      <c r="U212" s="156">
        <v>5.85</v>
      </c>
      <c r="V212" s="156"/>
      <c r="W212" s="156">
        <v>2212.7049999999999</v>
      </c>
      <c r="X212" s="156"/>
      <c r="Y212" s="156">
        <v>23.4467</v>
      </c>
      <c r="Z212" s="156">
        <v>11337.429</v>
      </c>
      <c r="AA212" s="156">
        <v>203</v>
      </c>
      <c r="AB212" s="156">
        <f t="shared" si="26"/>
        <v>29.296700000000001</v>
      </c>
      <c r="AC212" s="156">
        <f t="shared" si="27"/>
        <v>13550.134</v>
      </c>
    </row>
    <row r="213" spans="2:29" x14ac:dyDescent="0.25">
      <c r="B213" s="140" t="s">
        <v>3860</v>
      </c>
      <c r="C213" s="143">
        <v>2202</v>
      </c>
      <c r="D213" s="141" t="s">
        <v>3939</v>
      </c>
      <c r="F213" s="149">
        <v>2</v>
      </c>
      <c r="H213" s="156">
        <v>17.3</v>
      </c>
      <c r="I213" s="156">
        <v>9.6880000000000006</v>
      </c>
      <c r="J213" s="156">
        <f t="shared" si="21"/>
        <v>26.988</v>
      </c>
      <c r="K213" s="156">
        <f t="shared" si="22"/>
        <v>17.354000000000003</v>
      </c>
      <c r="L213" s="156">
        <f t="shared" si="23"/>
        <v>5.3829999999999991</v>
      </c>
      <c r="M213" s="156">
        <f t="shared" si="24"/>
        <v>10161.987999999999</v>
      </c>
      <c r="N213" s="156">
        <f t="shared" si="25"/>
        <v>1731.549</v>
      </c>
      <c r="O213" s="156">
        <v>17.254000000000001</v>
      </c>
      <c r="P213" s="156">
        <v>5.3829999999999991</v>
      </c>
      <c r="Q213" s="156">
        <v>10112.474</v>
      </c>
      <c r="R213" s="156">
        <v>1731.549</v>
      </c>
      <c r="S213" s="156">
        <v>0</v>
      </c>
      <c r="T213" s="156">
        <v>0</v>
      </c>
      <c r="U213" s="156">
        <v>0.1</v>
      </c>
      <c r="V213" s="156"/>
      <c r="W213" s="156">
        <v>49.514000000000003</v>
      </c>
      <c r="X213" s="156"/>
      <c r="Y213" s="156">
        <v>25.328499999999998</v>
      </c>
      <c r="Z213" s="156">
        <v>12709.826999999999</v>
      </c>
      <c r="AA213" s="156">
        <v>204</v>
      </c>
      <c r="AB213" s="156">
        <f t="shared" si="26"/>
        <v>25.4285</v>
      </c>
      <c r="AC213" s="156">
        <f t="shared" si="27"/>
        <v>12759.340999999999</v>
      </c>
    </row>
    <row r="214" spans="2:29" x14ac:dyDescent="0.25">
      <c r="B214" s="140" t="s">
        <v>3860</v>
      </c>
      <c r="C214" s="143">
        <v>2203</v>
      </c>
      <c r="D214" s="141" t="s">
        <v>3940</v>
      </c>
      <c r="F214" s="149">
        <v>2</v>
      </c>
      <c r="H214" s="156">
        <v>23.189999999999998</v>
      </c>
      <c r="I214" s="156">
        <v>9.9750000000000014</v>
      </c>
      <c r="J214" s="156">
        <f t="shared" si="21"/>
        <v>33.164999999999999</v>
      </c>
      <c r="K214" s="156">
        <f t="shared" si="22"/>
        <v>22.751000000000001</v>
      </c>
      <c r="L214" s="156">
        <f t="shared" si="23"/>
        <v>6.9879999999999995</v>
      </c>
      <c r="M214" s="156">
        <f t="shared" si="24"/>
        <v>13011.605000000001</v>
      </c>
      <c r="N214" s="156">
        <f t="shared" si="25"/>
        <v>2230.3780000000002</v>
      </c>
      <c r="O214" s="156">
        <v>18.634</v>
      </c>
      <c r="P214" s="156">
        <v>6.9879999999999995</v>
      </c>
      <c r="Q214" s="156">
        <v>11398.093000000001</v>
      </c>
      <c r="R214" s="156">
        <v>2230.3780000000002</v>
      </c>
      <c r="S214" s="156">
        <v>12</v>
      </c>
      <c r="T214" s="156">
        <v>0</v>
      </c>
      <c r="U214" s="156">
        <v>4.117</v>
      </c>
      <c r="V214" s="156"/>
      <c r="W214" s="156">
        <v>1613.5119999999999</v>
      </c>
      <c r="X214" s="156"/>
      <c r="Y214" s="156">
        <v>29.116100000000003</v>
      </c>
      <c r="Z214" s="156">
        <v>14743.712</v>
      </c>
      <c r="AA214" s="156">
        <v>205</v>
      </c>
      <c r="AB214" s="156">
        <f t="shared" si="26"/>
        <v>33.2331</v>
      </c>
      <c r="AC214" s="156">
        <f t="shared" si="27"/>
        <v>16357.224</v>
      </c>
    </row>
    <row r="215" spans="2:29" x14ac:dyDescent="0.25">
      <c r="B215" s="140" t="s">
        <v>3860</v>
      </c>
      <c r="C215" s="143">
        <v>2208</v>
      </c>
      <c r="D215" s="141" t="s">
        <v>3941</v>
      </c>
      <c r="F215" s="149">
        <v>2</v>
      </c>
      <c r="H215" s="156">
        <v>54.901999999999994</v>
      </c>
      <c r="I215" s="156">
        <v>16.167999999999999</v>
      </c>
      <c r="J215" s="156">
        <f t="shared" si="21"/>
        <v>71.069999999999993</v>
      </c>
      <c r="K215" s="156">
        <f t="shared" si="22"/>
        <v>53.681000000000004</v>
      </c>
      <c r="L215" s="156">
        <f t="shared" si="23"/>
        <v>10.000999999999998</v>
      </c>
      <c r="M215" s="156">
        <f t="shared" si="24"/>
        <v>33248.836000000003</v>
      </c>
      <c r="N215" s="156">
        <f t="shared" si="25"/>
        <v>3294.373</v>
      </c>
      <c r="O215" s="156">
        <v>44.503</v>
      </c>
      <c r="P215" s="156">
        <v>10.000999999999998</v>
      </c>
      <c r="Q215" s="156">
        <v>29496.06</v>
      </c>
      <c r="R215" s="156">
        <v>3294.373</v>
      </c>
      <c r="S215" s="156">
        <v>0</v>
      </c>
      <c r="T215" s="156">
        <v>0</v>
      </c>
      <c r="U215" s="156">
        <v>9.1780000000000026</v>
      </c>
      <c r="V215" s="156"/>
      <c r="W215" s="156">
        <v>3752.7759999999998</v>
      </c>
      <c r="X215" s="156"/>
      <c r="Y215" s="156">
        <v>59.503900000000009</v>
      </c>
      <c r="Z215" s="156">
        <v>34437.637000000002</v>
      </c>
      <c r="AA215" s="156">
        <v>206</v>
      </c>
      <c r="AB215" s="156">
        <f t="shared" si="26"/>
        <v>68.681900000000013</v>
      </c>
      <c r="AC215" s="156">
        <f t="shared" si="27"/>
        <v>38190.413</v>
      </c>
    </row>
    <row r="216" spans="2:29" x14ac:dyDescent="0.25">
      <c r="B216" s="140" t="s">
        <v>3860</v>
      </c>
      <c r="C216" s="143">
        <v>2211</v>
      </c>
      <c r="D216" s="141" t="s">
        <v>3942</v>
      </c>
      <c r="F216" s="149">
        <v>2</v>
      </c>
      <c r="H216" s="156">
        <v>60.989999999999988</v>
      </c>
      <c r="I216" s="156">
        <v>17.707999999999998</v>
      </c>
      <c r="J216" s="156">
        <f t="shared" si="21"/>
        <v>78.697999999999979</v>
      </c>
      <c r="K216" s="156">
        <f t="shared" si="22"/>
        <v>60.300000000000004</v>
      </c>
      <c r="L216" s="156">
        <f t="shared" si="23"/>
        <v>12.372</v>
      </c>
      <c r="M216" s="156">
        <f t="shared" si="24"/>
        <v>38797.837999999996</v>
      </c>
      <c r="N216" s="156">
        <f t="shared" si="25"/>
        <v>4005.7910000000002</v>
      </c>
      <c r="O216" s="156">
        <v>49.655000000000001</v>
      </c>
      <c r="P216" s="156">
        <v>12.372</v>
      </c>
      <c r="Q216" s="156">
        <v>34794.892999999996</v>
      </c>
      <c r="R216" s="156">
        <v>4005.7910000000002</v>
      </c>
      <c r="S216" s="156">
        <v>81.5</v>
      </c>
      <c r="T216" s="156">
        <v>0</v>
      </c>
      <c r="U216" s="156">
        <v>10.645000000000001</v>
      </c>
      <c r="V216" s="156"/>
      <c r="W216" s="156">
        <v>4002.9450000000002</v>
      </c>
      <c r="X216" s="156"/>
      <c r="Y216" s="156">
        <v>68.212600000000009</v>
      </c>
      <c r="Z216" s="156">
        <v>40803.642999999996</v>
      </c>
      <c r="AA216" s="156">
        <v>207</v>
      </c>
      <c r="AB216" s="156">
        <f t="shared" si="26"/>
        <v>78.857600000000005</v>
      </c>
      <c r="AC216" s="156">
        <f t="shared" si="27"/>
        <v>44806.587999999996</v>
      </c>
    </row>
    <row r="217" spans="2:29" x14ac:dyDescent="0.25">
      <c r="B217" s="140" t="s">
        <v>3860</v>
      </c>
      <c r="C217" s="143">
        <v>2216</v>
      </c>
      <c r="D217" s="141" t="s">
        <v>3943</v>
      </c>
      <c r="F217" s="149">
        <v>2</v>
      </c>
      <c r="H217" s="156">
        <v>13.366999999999999</v>
      </c>
      <c r="I217" s="156">
        <v>6.1880000000000006</v>
      </c>
      <c r="J217" s="156">
        <f t="shared" si="21"/>
        <v>19.555</v>
      </c>
      <c r="K217" s="156">
        <f t="shared" si="22"/>
        <v>13.663</v>
      </c>
      <c r="L217" s="156">
        <f t="shared" si="23"/>
        <v>3.9329999999999998</v>
      </c>
      <c r="M217" s="156">
        <f t="shared" si="24"/>
        <v>7979.4989999999998</v>
      </c>
      <c r="N217" s="156">
        <f t="shared" si="25"/>
        <v>1335.1559999999999</v>
      </c>
      <c r="O217" s="156">
        <v>12.474</v>
      </c>
      <c r="P217" s="156">
        <v>3.9329999999999998</v>
      </c>
      <c r="Q217" s="156">
        <v>7501.3530000000001</v>
      </c>
      <c r="R217" s="156">
        <v>1335.1559999999999</v>
      </c>
      <c r="S217" s="156">
        <v>0</v>
      </c>
      <c r="T217" s="156">
        <v>0</v>
      </c>
      <c r="U217" s="156">
        <v>1.1890000000000001</v>
      </c>
      <c r="V217" s="156"/>
      <c r="W217" s="156">
        <v>478.14600000000002</v>
      </c>
      <c r="X217" s="156"/>
      <c r="Y217" s="156">
        <v>18.3736</v>
      </c>
      <c r="Z217" s="156">
        <v>9504.1380000000008</v>
      </c>
      <c r="AA217" s="156">
        <v>208</v>
      </c>
      <c r="AB217" s="156">
        <f t="shared" si="26"/>
        <v>19.5626</v>
      </c>
      <c r="AC217" s="156">
        <f t="shared" si="27"/>
        <v>9982.2840000000015</v>
      </c>
    </row>
    <row r="218" spans="2:29" x14ac:dyDescent="0.25">
      <c r="B218" s="140" t="s">
        <v>3860</v>
      </c>
      <c r="C218" s="143">
        <v>2217</v>
      </c>
      <c r="D218" s="141" t="s">
        <v>3944</v>
      </c>
      <c r="F218" s="149">
        <v>2</v>
      </c>
      <c r="H218" s="156">
        <v>39.710000000000008</v>
      </c>
      <c r="I218" s="156">
        <v>10.342000000000001</v>
      </c>
      <c r="J218" s="156">
        <f t="shared" si="21"/>
        <v>50.052000000000007</v>
      </c>
      <c r="K218" s="156">
        <f t="shared" si="22"/>
        <v>39.177</v>
      </c>
      <c r="L218" s="156">
        <f t="shared" si="23"/>
        <v>4.8789999999999978</v>
      </c>
      <c r="M218" s="156">
        <f t="shared" si="24"/>
        <v>22419.530999999999</v>
      </c>
      <c r="N218" s="156">
        <f t="shared" si="25"/>
        <v>1598.7260000000001</v>
      </c>
      <c r="O218" s="156">
        <v>28.954000000000001</v>
      </c>
      <c r="P218" s="156">
        <v>4.8789999999999978</v>
      </c>
      <c r="Q218" s="156">
        <v>18329.177</v>
      </c>
      <c r="R218" s="156">
        <v>1598.7260000000001</v>
      </c>
      <c r="S218" s="156">
        <v>0</v>
      </c>
      <c r="T218" s="156">
        <v>200</v>
      </c>
      <c r="U218" s="156">
        <v>10.223000000000001</v>
      </c>
      <c r="V218" s="156"/>
      <c r="W218" s="156">
        <v>4090.3539999999998</v>
      </c>
      <c r="X218" s="156"/>
      <c r="Y218" s="156">
        <v>36.272000000000006</v>
      </c>
      <c r="Z218" s="156">
        <v>20727.294999999998</v>
      </c>
      <c r="AA218" s="156">
        <v>209</v>
      </c>
      <c r="AB218" s="156">
        <f t="shared" si="26"/>
        <v>46.495000000000005</v>
      </c>
      <c r="AC218" s="156">
        <f t="shared" si="27"/>
        <v>24817.648999999998</v>
      </c>
    </row>
    <row r="219" spans="2:29" x14ac:dyDescent="0.25">
      <c r="B219" s="140" t="s">
        <v>3860</v>
      </c>
      <c r="C219" s="143">
        <v>2218</v>
      </c>
      <c r="D219" s="141" t="s">
        <v>3945</v>
      </c>
      <c r="F219" s="149">
        <v>2</v>
      </c>
      <c r="H219" s="156">
        <v>56.102999999999987</v>
      </c>
      <c r="I219" s="156">
        <v>13.738</v>
      </c>
      <c r="J219" s="156">
        <f t="shared" si="21"/>
        <v>69.84099999999998</v>
      </c>
      <c r="K219" s="156">
        <f t="shared" si="22"/>
        <v>55.658000000000001</v>
      </c>
      <c r="L219" s="156">
        <f t="shared" si="23"/>
        <v>10.887999999999998</v>
      </c>
      <c r="M219" s="156">
        <f t="shared" si="24"/>
        <v>33601.491000000002</v>
      </c>
      <c r="N219" s="156">
        <f t="shared" si="25"/>
        <v>3581.8780000000002</v>
      </c>
      <c r="O219" s="156">
        <v>43.813000000000002</v>
      </c>
      <c r="P219" s="156">
        <v>10.887999999999998</v>
      </c>
      <c r="Q219" s="156">
        <v>28817.883000000002</v>
      </c>
      <c r="R219" s="156">
        <v>3581.8780000000002</v>
      </c>
      <c r="S219" s="156">
        <v>0</v>
      </c>
      <c r="T219" s="156">
        <v>20</v>
      </c>
      <c r="U219" s="156">
        <v>11.844999999999999</v>
      </c>
      <c r="V219" s="156"/>
      <c r="W219" s="156">
        <v>4783.6080000000002</v>
      </c>
      <c r="X219" s="156"/>
      <c r="Y219" s="156">
        <v>60.145400000000009</v>
      </c>
      <c r="Z219" s="156">
        <v>34190.718000000001</v>
      </c>
      <c r="AA219" s="156">
        <v>210</v>
      </c>
      <c r="AB219" s="156">
        <f t="shared" si="26"/>
        <v>71.990400000000008</v>
      </c>
      <c r="AC219" s="156">
        <f t="shared" si="27"/>
        <v>38974.326000000001</v>
      </c>
    </row>
    <row r="220" spans="2:29" x14ac:dyDescent="0.25">
      <c r="B220" s="140" t="s">
        <v>3860</v>
      </c>
      <c r="C220" s="143">
        <v>2219</v>
      </c>
      <c r="D220" s="141" t="s">
        <v>3946</v>
      </c>
      <c r="F220" s="149">
        <v>2</v>
      </c>
      <c r="H220" s="156">
        <v>58.04399999999999</v>
      </c>
      <c r="I220" s="156">
        <v>14.5</v>
      </c>
      <c r="J220" s="156">
        <f t="shared" si="21"/>
        <v>72.543999999999983</v>
      </c>
      <c r="K220" s="156">
        <f t="shared" si="22"/>
        <v>57.54</v>
      </c>
      <c r="L220" s="156">
        <f t="shared" si="23"/>
        <v>9.7340000000000018</v>
      </c>
      <c r="M220" s="156">
        <f t="shared" si="24"/>
        <v>33979.231999999996</v>
      </c>
      <c r="N220" s="156">
        <f t="shared" si="25"/>
        <v>3210.886</v>
      </c>
      <c r="O220" s="156">
        <v>41.939</v>
      </c>
      <c r="P220" s="156">
        <v>9.7340000000000018</v>
      </c>
      <c r="Q220" s="156">
        <v>27664.778999999999</v>
      </c>
      <c r="R220" s="156">
        <v>3210.886</v>
      </c>
      <c r="S220" s="156">
        <v>0</v>
      </c>
      <c r="T220" s="156">
        <v>0</v>
      </c>
      <c r="U220" s="156">
        <v>15.600999999999999</v>
      </c>
      <c r="V220" s="156"/>
      <c r="W220" s="156">
        <v>6314.4530000000004</v>
      </c>
      <c r="X220" s="156"/>
      <c r="Y220" s="156">
        <v>56.5396</v>
      </c>
      <c r="Z220" s="156">
        <v>32481.141</v>
      </c>
      <c r="AA220" s="156">
        <v>211</v>
      </c>
      <c r="AB220" s="156">
        <f t="shared" si="26"/>
        <v>72.140600000000006</v>
      </c>
      <c r="AC220" s="156">
        <f t="shared" si="27"/>
        <v>38795.593999999997</v>
      </c>
    </row>
    <row r="221" spans="2:29" x14ac:dyDescent="0.25">
      <c r="B221" s="140" t="s">
        <v>3860</v>
      </c>
      <c r="C221" s="143">
        <v>2220</v>
      </c>
      <c r="D221" s="141" t="s">
        <v>3947</v>
      </c>
      <c r="F221" s="149">
        <v>2</v>
      </c>
      <c r="H221" s="156">
        <v>59.025000000000006</v>
      </c>
      <c r="I221" s="156">
        <v>17</v>
      </c>
      <c r="J221" s="156">
        <f t="shared" si="21"/>
        <v>76.025000000000006</v>
      </c>
      <c r="K221" s="156">
        <f t="shared" si="22"/>
        <v>58.400000000000006</v>
      </c>
      <c r="L221" s="156">
        <f t="shared" si="23"/>
        <v>11.285999999999994</v>
      </c>
      <c r="M221" s="156">
        <f t="shared" si="24"/>
        <v>33287.544000000002</v>
      </c>
      <c r="N221" s="156">
        <f t="shared" si="25"/>
        <v>3690.6860000000001</v>
      </c>
      <c r="O221" s="156">
        <v>43.255000000000003</v>
      </c>
      <c r="P221" s="156">
        <v>11.285999999999994</v>
      </c>
      <c r="Q221" s="156">
        <v>27522.742999999999</v>
      </c>
      <c r="R221" s="156">
        <v>3690.6860000000001</v>
      </c>
      <c r="S221" s="156">
        <v>24</v>
      </c>
      <c r="T221" s="156">
        <v>112.667</v>
      </c>
      <c r="U221" s="156">
        <v>15.145</v>
      </c>
      <c r="V221" s="156"/>
      <c r="W221" s="156">
        <v>5764.8010000000004</v>
      </c>
      <c r="X221" s="156"/>
      <c r="Y221" s="156">
        <v>60.183200000000014</v>
      </c>
      <c r="Z221" s="156">
        <v>33058.83</v>
      </c>
      <c r="AA221" s="156">
        <v>212</v>
      </c>
      <c r="AB221" s="156">
        <f t="shared" si="26"/>
        <v>75.32820000000001</v>
      </c>
      <c r="AC221" s="156">
        <f t="shared" si="27"/>
        <v>38823.631000000001</v>
      </c>
    </row>
    <row r="222" spans="2:29" x14ac:dyDescent="0.25">
      <c r="B222" s="140" t="s">
        <v>3860</v>
      </c>
      <c r="C222" s="143">
        <v>2221</v>
      </c>
      <c r="D222" s="141" t="s">
        <v>3948</v>
      </c>
      <c r="F222" s="149">
        <v>2</v>
      </c>
      <c r="H222" s="156">
        <v>76.109999999999985</v>
      </c>
      <c r="I222" s="156">
        <v>10</v>
      </c>
      <c r="J222" s="156">
        <f t="shared" si="21"/>
        <v>86.109999999999985</v>
      </c>
      <c r="K222" s="156">
        <f t="shared" si="22"/>
        <v>76.117999999999995</v>
      </c>
      <c r="L222" s="156">
        <f t="shared" si="23"/>
        <v>7.2539999999999978</v>
      </c>
      <c r="M222" s="156">
        <f t="shared" si="24"/>
        <v>45754.809000000001</v>
      </c>
      <c r="N222" s="156">
        <f t="shared" si="25"/>
        <v>2283.346</v>
      </c>
      <c r="O222" s="156">
        <v>54.978999999999999</v>
      </c>
      <c r="P222" s="156">
        <v>7.2539999999999978</v>
      </c>
      <c r="Q222" s="156">
        <v>37512.356</v>
      </c>
      <c r="R222" s="156">
        <v>2283.346</v>
      </c>
      <c r="S222" s="156">
        <v>56</v>
      </c>
      <c r="T222" s="156">
        <v>150</v>
      </c>
      <c r="U222" s="156">
        <v>21.139000000000003</v>
      </c>
      <c r="V222" s="156"/>
      <c r="W222" s="156">
        <v>8242.4529999999995</v>
      </c>
      <c r="X222" s="156"/>
      <c r="Y222" s="156">
        <v>65.860900000000001</v>
      </c>
      <c r="Z222" s="156">
        <v>40937.375</v>
      </c>
      <c r="AA222" s="156">
        <v>213</v>
      </c>
      <c r="AB222" s="156">
        <f t="shared" si="26"/>
        <v>86.999899999999997</v>
      </c>
      <c r="AC222" s="156">
        <f t="shared" si="27"/>
        <v>49179.828000000001</v>
      </c>
    </row>
    <row r="223" spans="2:29" x14ac:dyDescent="0.25">
      <c r="B223" s="140" t="s">
        <v>3860</v>
      </c>
      <c r="C223" s="143">
        <v>2222</v>
      </c>
      <c r="D223" s="141" t="s">
        <v>3949</v>
      </c>
      <c r="F223" s="149">
        <v>2</v>
      </c>
      <c r="H223" s="156">
        <v>70.031000000000006</v>
      </c>
      <c r="I223" s="156">
        <v>21.562999999999999</v>
      </c>
      <c r="J223" s="156">
        <f t="shared" si="21"/>
        <v>91.594000000000008</v>
      </c>
      <c r="K223" s="156">
        <f t="shared" si="22"/>
        <v>68.756</v>
      </c>
      <c r="L223" s="156">
        <f t="shared" si="23"/>
        <v>14.119999999999997</v>
      </c>
      <c r="M223" s="156">
        <f t="shared" si="24"/>
        <v>43203.379000000001</v>
      </c>
      <c r="N223" s="156">
        <f t="shared" si="25"/>
        <v>4512.7929999999997</v>
      </c>
      <c r="O223" s="156">
        <v>56.860999999999997</v>
      </c>
      <c r="P223" s="156">
        <v>14.119999999999997</v>
      </c>
      <c r="Q223" s="156">
        <v>38581.508000000002</v>
      </c>
      <c r="R223" s="156">
        <v>4512.7929999999997</v>
      </c>
      <c r="S223" s="156">
        <v>0</v>
      </c>
      <c r="T223" s="156">
        <v>0</v>
      </c>
      <c r="U223" s="156">
        <v>11.894999999999998</v>
      </c>
      <c r="V223" s="156"/>
      <c r="W223" s="156">
        <v>4621.8710000000001</v>
      </c>
      <c r="X223" s="156"/>
      <c r="Y223" s="156">
        <v>78.040300000000002</v>
      </c>
      <c r="Z223" s="156">
        <v>45350.769</v>
      </c>
      <c r="AA223" s="156">
        <v>214</v>
      </c>
      <c r="AB223" s="156">
        <f t="shared" si="26"/>
        <v>89.935299999999998</v>
      </c>
      <c r="AC223" s="156">
        <f t="shared" si="27"/>
        <v>49972.639999999999</v>
      </c>
    </row>
    <row r="224" spans="2:29" x14ac:dyDescent="0.25">
      <c r="B224" s="140" t="s">
        <v>3860</v>
      </c>
      <c r="C224" s="143">
        <v>2223</v>
      </c>
      <c r="D224" s="141" t="s">
        <v>3950</v>
      </c>
      <c r="F224" s="149">
        <v>2</v>
      </c>
      <c r="H224" s="156">
        <v>74.241</v>
      </c>
      <c r="I224" s="156">
        <v>12</v>
      </c>
      <c r="J224" s="156">
        <f t="shared" si="21"/>
        <v>86.241</v>
      </c>
      <c r="K224" s="156">
        <f t="shared" si="22"/>
        <v>72.179000000000002</v>
      </c>
      <c r="L224" s="156">
        <f t="shared" si="23"/>
        <v>7.2459999999999951</v>
      </c>
      <c r="M224" s="156">
        <f t="shared" si="24"/>
        <v>45129.672999999995</v>
      </c>
      <c r="N224" s="156">
        <f t="shared" si="25"/>
        <v>2322.855</v>
      </c>
      <c r="O224" s="156">
        <v>57.679000000000002</v>
      </c>
      <c r="P224" s="156">
        <v>7.2459999999999951</v>
      </c>
      <c r="Q224" s="156">
        <v>39535.432999999997</v>
      </c>
      <c r="R224" s="156">
        <v>2322.855</v>
      </c>
      <c r="S224" s="156">
        <v>32.799999999999997</v>
      </c>
      <c r="T224" s="156">
        <v>0</v>
      </c>
      <c r="U224" s="156">
        <v>14.5</v>
      </c>
      <c r="V224" s="156"/>
      <c r="W224" s="156">
        <v>5594.24</v>
      </c>
      <c r="X224" s="156"/>
      <c r="Y224" s="156">
        <v>68.548000000000002</v>
      </c>
      <c r="Z224" s="156">
        <v>43019.714999999997</v>
      </c>
      <c r="AA224" s="156">
        <v>215</v>
      </c>
      <c r="AB224" s="156">
        <f t="shared" si="26"/>
        <v>83.048000000000002</v>
      </c>
      <c r="AC224" s="156">
        <f t="shared" si="27"/>
        <v>48613.954999999994</v>
      </c>
    </row>
    <row r="225" spans="2:29" x14ac:dyDescent="0.25">
      <c r="B225" s="140" t="s">
        <v>3860</v>
      </c>
      <c r="C225" s="143">
        <v>2225</v>
      </c>
      <c r="D225" s="141" t="s">
        <v>3951</v>
      </c>
      <c r="F225" s="149">
        <v>2</v>
      </c>
      <c r="H225" s="156">
        <v>68.986999999999995</v>
      </c>
      <c r="I225" s="156">
        <v>12.375</v>
      </c>
      <c r="J225" s="156">
        <f t="shared" si="21"/>
        <v>81.361999999999995</v>
      </c>
      <c r="K225" s="156">
        <f t="shared" si="22"/>
        <v>67.027000000000001</v>
      </c>
      <c r="L225" s="156">
        <f t="shared" si="23"/>
        <v>8.2479999999999976</v>
      </c>
      <c r="M225" s="156">
        <f t="shared" si="24"/>
        <v>40193.072</v>
      </c>
      <c r="N225" s="156">
        <f t="shared" si="25"/>
        <v>2553.35</v>
      </c>
      <c r="O225" s="156">
        <v>54.938000000000002</v>
      </c>
      <c r="P225" s="156">
        <v>8.2479999999999976</v>
      </c>
      <c r="Q225" s="156">
        <v>35343.713000000003</v>
      </c>
      <c r="R225" s="156">
        <v>2553.35</v>
      </c>
      <c r="S225" s="156">
        <v>0</v>
      </c>
      <c r="T225" s="156">
        <v>0</v>
      </c>
      <c r="U225" s="156">
        <v>12.089</v>
      </c>
      <c r="V225" s="156"/>
      <c r="W225" s="156">
        <v>4849.3590000000004</v>
      </c>
      <c r="X225" s="156"/>
      <c r="Y225" s="156">
        <v>67.3095</v>
      </c>
      <c r="Z225" s="156">
        <v>39173.794999999998</v>
      </c>
      <c r="AA225" s="156">
        <v>216</v>
      </c>
      <c r="AB225" s="156">
        <f t="shared" si="26"/>
        <v>79.398499999999999</v>
      </c>
      <c r="AC225" s="156">
        <f t="shared" si="27"/>
        <v>44023.153999999995</v>
      </c>
    </row>
    <row r="226" spans="2:29" x14ac:dyDescent="0.25">
      <c r="B226" s="140" t="s">
        <v>3860</v>
      </c>
      <c r="C226" s="143">
        <v>2226</v>
      </c>
      <c r="D226" s="141" t="s">
        <v>3952</v>
      </c>
      <c r="F226" s="149">
        <v>2</v>
      </c>
      <c r="H226" s="156">
        <v>90.51</v>
      </c>
      <c r="I226" s="156">
        <v>13.538</v>
      </c>
      <c r="J226" s="156">
        <f t="shared" si="21"/>
        <v>104.048</v>
      </c>
      <c r="K226" s="156">
        <f t="shared" si="22"/>
        <v>88.18</v>
      </c>
      <c r="L226" s="156">
        <f t="shared" si="23"/>
        <v>8.3810000000000002</v>
      </c>
      <c r="M226" s="156">
        <f t="shared" si="24"/>
        <v>54000.633000000002</v>
      </c>
      <c r="N226" s="156">
        <f t="shared" si="25"/>
        <v>2657.4630000000002</v>
      </c>
      <c r="O226" s="156">
        <v>69.123000000000005</v>
      </c>
      <c r="P226" s="156">
        <v>8.3810000000000002</v>
      </c>
      <c r="Q226" s="156">
        <v>46541.616999999998</v>
      </c>
      <c r="R226" s="156">
        <v>2657.4630000000002</v>
      </c>
      <c r="S226" s="156">
        <v>32</v>
      </c>
      <c r="T226" s="156">
        <v>0</v>
      </c>
      <c r="U226" s="156">
        <v>19.056999999999999</v>
      </c>
      <c r="V226" s="156"/>
      <c r="W226" s="156">
        <v>7459.0159999999996</v>
      </c>
      <c r="X226" s="156"/>
      <c r="Y226" s="156">
        <v>81.693999999999988</v>
      </c>
      <c r="Z226" s="156">
        <v>50527.811999999998</v>
      </c>
      <c r="AA226" s="156">
        <v>217</v>
      </c>
      <c r="AB226" s="156">
        <f t="shared" si="26"/>
        <v>100.75099999999999</v>
      </c>
      <c r="AC226" s="156">
        <f t="shared" si="27"/>
        <v>57986.827999999994</v>
      </c>
    </row>
    <row r="227" spans="2:29" x14ac:dyDescent="0.25">
      <c r="B227" s="140" t="s">
        <v>3860</v>
      </c>
      <c r="C227" s="143">
        <v>2228</v>
      </c>
      <c r="D227" s="141" t="s">
        <v>3953</v>
      </c>
      <c r="F227" s="149">
        <v>2</v>
      </c>
      <c r="H227" s="156">
        <v>42.628999999999998</v>
      </c>
      <c r="I227" s="156">
        <v>11.5</v>
      </c>
      <c r="J227" s="156">
        <f t="shared" si="21"/>
        <v>54.128999999999998</v>
      </c>
      <c r="K227" s="156">
        <f t="shared" si="22"/>
        <v>42.236999999999995</v>
      </c>
      <c r="L227" s="156">
        <f t="shared" si="23"/>
        <v>7.661999999999999</v>
      </c>
      <c r="M227" s="156">
        <f t="shared" si="24"/>
        <v>24229.42</v>
      </c>
      <c r="N227" s="156">
        <f t="shared" si="25"/>
        <v>2548.306</v>
      </c>
      <c r="O227" s="156">
        <v>28.774999999999999</v>
      </c>
      <c r="P227" s="156">
        <v>7.661999999999999</v>
      </c>
      <c r="Q227" s="156">
        <v>18750.091</v>
      </c>
      <c r="R227" s="156">
        <v>2548.306</v>
      </c>
      <c r="S227" s="156">
        <v>0</v>
      </c>
      <c r="T227" s="156">
        <v>0</v>
      </c>
      <c r="U227" s="156">
        <v>13.462</v>
      </c>
      <c r="V227" s="156"/>
      <c r="W227" s="156">
        <v>5479.3289999999997</v>
      </c>
      <c r="X227" s="156"/>
      <c r="Y227" s="156">
        <v>40.267300000000006</v>
      </c>
      <c r="Z227" s="156">
        <v>22572.563999999998</v>
      </c>
      <c r="AA227" s="156">
        <v>218</v>
      </c>
      <c r="AB227" s="156">
        <f t="shared" si="26"/>
        <v>53.729300000000009</v>
      </c>
      <c r="AC227" s="156">
        <f t="shared" si="27"/>
        <v>28051.892999999996</v>
      </c>
    </row>
    <row r="228" spans="2:29" x14ac:dyDescent="0.25">
      <c r="B228" s="140" t="s">
        <v>3860</v>
      </c>
      <c r="C228" s="143">
        <v>2229</v>
      </c>
      <c r="D228" s="141" t="s">
        <v>3954</v>
      </c>
      <c r="F228" s="149">
        <v>2</v>
      </c>
      <c r="H228" s="156">
        <v>51.525999999999996</v>
      </c>
      <c r="I228" s="156">
        <v>13.445</v>
      </c>
      <c r="J228" s="156">
        <f t="shared" si="21"/>
        <v>64.971000000000004</v>
      </c>
      <c r="K228" s="156">
        <f t="shared" si="22"/>
        <v>51.576000000000001</v>
      </c>
      <c r="L228" s="156">
        <f t="shared" si="23"/>
        <v>9.4200000000000017</v>
      </c>
      <c r="M228" s="156">
        <f t="shared" si="24"/>
        <v>30209.697</v>
      </c>
      <c r="N228" s="156">
        <f t="shared" si="25"/>
        <v>3111.3159999999998</v>
      </c>
      <c r="O228" s="156">
        <v>38.192</v>
      </c>
      <c r="P228" s="156">
        <v>9.4200000000000017</v>
      </c>
      <c r="Q228" s="156">
        <v>24869.598999999998</v>
      </c>
      <c r="R228" s="156">
        <v>3111.3159999999998</v>
      </c>
      <c r="S228" s="156">
        <v>0</v>
      </c>
      <c r="T228" s="156">
        <v>0</v>
      </c>
      <c r="U228" s="156">
        <v>13.384</v>
      </c>
      <c r="V228" s="156"/>
      <c r="W228" s="156">
        <v>5340.098</v>
      </c>
      <c r="X228" s="156"/>
      <c r="Y228" s="156">
        <v>52.322699999999998</v>
      </c>
      <c r="Z228" s="156">
        <v>29536.626</v>
      </c>
      <c r="AA228" s="156">
        <v>219</v>
      </c>
      <c r="AB228" s="156">
        <f t="shared" si="26"/>
        <v>65.706699999999998</v>
      </c>
      <c r="AC228" s="156">
        <f t="shared" si="27"/>
        <v>34876.724000000002</v>
      </c>
    </row>
    <row r="229" spans="2:29" x14ac:dyDescent="0.25">
      <c r="B229" s="140" t="s">
        <v>3860</v>
      </c>
      <c r="C229" s="143">
        <v>2230</v>
      </c>
      <c r="D229" s="141" t="s">
        <v>3955</v>
      </c>
      <c r="F229" s="149">
        <v>2</v>
      </c>
      <c r="H229" s="156">
        <v>54.033999999999999</v>
      </c>
      <c r="I229" s="156">
        <v>9.25</v>
      </c>
      <c r="J229" s="156">
        <f t="shared" si="21"/>
        <v>63.283999999999999</v>
      </c>
      <c r="K229" s="156">
        <f t="shared" si="22"/>
        <v>52.923000000000002</v>
      </c>
      <c r="L229" s="156">
        <f t="shared" si="23"/>
        <v>6.2449999999999974</v>
      </c>
      <c r="M229" s="156">
        <f t="shared" si="24"/>
        <v>34448.555</v>
      </c>
      <c r="N229" s="156">
        <f t="shared" si="25"/>
        <v>2024.4670000000001</v>
      </c>
      <c r="O229" s="156">
        <v>45.728000000000002</v>
      </c>
      <c r="P229" s="156">
        <v>6.2449999999999974</v>
      </c>
      <c r="Q229" s="156">
        <v>31698.501</v>
      </c>
      <c r="R229" s="156">
        <v>2024.4670000000001</v>
      </c>
      <c r="S229" s="156">
        <v>0</v>
      </c>
      <c r="T229" s="156">
        <v>0</v>
      </c>
      <c r="U229" s="156">
        <v>7.1949999999999994</v>
      </c>
      <c r="V229" s="156"/>
      <c r="W229" s="156">
        <v>2750.0540000000001</v>
      </c>
      <c r="X229" s="156"/>
      <c r="Y229" s="156">
        <v>55.095899999999993</v>
      </c>
      <c r="Z229" s="156">
        <v>34735.248</v>
      </c>
      <c r="AA229" s="156">
        <v>220</v>
      </c>
      <c r="AB229" s="156">
        <f t="shared" si="26"/>
        <v>62.290899999999993</v>
      </c>
      <c r="AC229" s="156">
        <f t="shared" si="27"/>
        <v>37485.301999999996</v>
      </c>
    </row>
    <row r="230" spans="2:29" x14ac:dyDescent="0.25">
      <c r="B230" s="140" t="s">
        <v>3860</v>
      </c>
      <c r="C230" s="143">
        <v>2231</v>
      </c>
      <c r="D230" s="141" t="s">
        <v>3956</v>
      </c>
      <c r="F230" s="149">
        <v>2</v>
      </c>
      <c r="H230" s="156">
        <v>59.942</v>
      </c>
      <c r="I230" s="156">
        <v>9.5830000000000002</v>
      </c>
      <c r="J230" s="156">
        <f t="shared" si="21"/>
        <v>69.525000000000006</v>
      </c>
      <c r="K230" s="156">
        <f t="shared" si="22"/>
        <v>58.933999999999997</v>
      </c>
      <c r="L230" s="156">
        <f t="shared" si="23"/>
        <v>7.304000000000002</v>
      </c>
      <c r="M230" s="156">
        <f t="shared" si="24"/>
        <v>35357.235000000001</v>
      </c>
      <c r="N230" s="156">
        <f t="shared" si="25"/>
        <v>2386.1950000000002</v>
      </c>
      <c r="O230" s="156">
        <v>44.860999999999997</v>
      </c>
      <c r="P230" s="156">
        <v>7.304000000000002</v>
      </c>
      <c r="Q230" s="156">
        <v>29826.873</v>
      </c>
      <c r="R230" s="156">
        <v>2386.1950000000002</v>
      </c>
      <c r="S230" s="156">
        <v>0</v>
      </c>
      <c r="T230" s="156">
        <v>10.532999999999999</v>
      </c>
      <c r="U230" s="156">
        <v>14.073</v>
      </c>
      <c r="V230" s="156"/>
      <c r="W230" s="156">
        <v>5530.3620000000001</v>
      </c>
      <c r="X230" s="156"/>
      <c r="Y230" s="156">
        <v>55.817300000000003</v>
      </c>
      <c r="Z230" s="156">
        <v>33406.271000000001</v>
      </c>
      <c r="AA230" s="156">
        <v>221</v>
      </c>
      <c r="AB230" s="156">
        <f t="shared" si="26"/>
        <v>69.890299999999996</v>
      </c>
      <c r="AC230" s="156">
        <f t="shared" si="27"/>
        <v>38936.633000000002</v>
      </c>
    </row>
    <row r="231" spans="2:29" x14ac:dyDescent="0.25">
      <c r="B231" s="140" t="s">
        <v>3860</v>
      </c>
      <c r="C231" s="143">
        <v>2232</v>
      </c>
      <c r="D231" s="141" t="s">
        <v>3957</v>
      </c>
      <c r="F231" s="149">
        <v>2</v>
      </c>
      <c r="H231" s="156">
        <v>63.14500000000001</v>
      </c>
      <c r="I231" s="156">
        <v>11.45</v>
      </c>
      <c r="J231" s="156">
        <f t="shared" si="21"/>
        <v>74.595000000000013</v>
      </c>
      <c r="K231" s="156">
        <f t="shared" si="22"/>
        <v>61.954000000000001</v>
      </c>
      <c r="L231" s="156">
        <f t="shared" si="23"/>
        <v>6.4549999999999983</v>
      </c>
      <c r="M231" s="156">
        <f t="shared" si="24"/>
        <v>43771.328999999998</v>
      </c>
      <c r="N231" s="156">
        <f t="shared" si="25"/>
        <v>2053.625</v>
      </c>
      <c r="O231" s="156">
        <v>57.526000000000003</v>
      </c>
      <c r="P231" s="156">
        <v>6.4549999999999983</v>
      </c>
      <c r="Q231" s="156">
        <v>42118.214999999997</v>
      </c>
      <c r="R231" s="156">
        <v>2053.625</v>
      </c>
      <c r="S231" s="156">
        <v>10</v>
      </c>
      <c r="T231" s="156">
        <v>113.333</v>
      </c>
      <c r="U231" s="156">
        <v>4.4279999999999999</v>
      </c>
      <c r="V231" s="156"/>
      <c r="W231" s="156">
        <v>1653.114</v>
      </c>
      <c r="X231" s="156"/>
      <c r="Y231" s="156">
        <v>67.209000000000003</v>
      </c>
      <c r="Z231" s="156">
        <v>45198.652999999998</v>
      </c>
      <c r="AA231" s="156">
        <v>222</v>
      </c>
      <c r="AB231" s="156">
        <f t="shared" si="26"/>
        <v>71.637</v>
      </c>
      <c r="AC231" s="156">
        <f t="shared" si="27"/>
        <v>46851.767</v>
      </c>
    </row>
    <row r="232" spans="2:29" x14ac:dyDescent="0.25">
      <c r="B232" s="140" t="s">
        <v>3860</v>
      </c>
      <c r="C232" s="143">
        <v>2233</v>
      </c>
      <c r="D232" s="141" t="s">
        <v>3958</v>
      </c>
      <c r="F232" s="149">
        <v>2</v>
      </c>
      <c r="H232" s="156">
        <v>75.713999999999999</v>
      </c>
      <c r="I232" s="156">
        <v>26</v>
      </c>
      <c r="J232" s="156">
        <f t="shared" si="21"/>
        <v>101.714</v>
      </c>
      <c r="K232" s="156">
        <f t="shared" si="22"/>
        <v>76.058999999999997</v>
      </c>
      <c r="L232" s="156">
        <f t="shared" si="23"/>
        <v>17.841999999999999</v>
      </c>
      <c r="M232" s="156">
        <f t="shared" si="24"/>
        <v>45904.468999999997</v>
      </c>
      <c r="N232" s="156">
        <f t="shared" si="25"/>
        <v>5644.7359999999999</v>
      </c>
      <c r="O232" s="156">
        <v>59.841999999999999</v>
      </c>
      <c r="P232" s="156">
        <v>17.841999999999999</v>
      </c>
      <c r="Q232" s="156">
        <v>39729.625</v>
      </c>
      <c r="R232" s="156">
        <v>5644.7359999999999</v>
      </c>
      <c r="S232" s="156">
        <v>0</v>
      </c>
      <c r="T232" s="156">
        <v>0</v>
      </c>
      <c r="U232" s="156">
        <v>16.217000000000002</v>
      </c>
      <c r="V232" s="156"/>
      <c r="W232" s="156">
        <v>6174.8440000000001</v>
      </c>
      <c r="X232" s="156"/>
      <c r="Y232" s="156">
        <v>86.605800000000016</v>
      </c>
      <c r="Z232" s="156">
        <v>48196.821000000004</v>
      </c>
      <c r="AA232" s="156">
        <v>223</v>
      </c>
      <c r="AB232" s="156">
        <f t="shared" si="26"/>
        <v>102.82280000000002</v>
      </c>
      <c r="AC232" s="156">
        <f t="shared" si="27"/>
        <v>54371.665000000001</v>
      </c>
    </row>
    <row r="233" spans="2:29" x14ac:dyDescent="0.25">
      <c r="B233" s="140" t="s">
        <v>3860</v>
      </c>
      <c r="C233" s="143">
        <v>2234</v>
      </c>
      <c r="D233" s="141" t="s">
        <v>3959</v>
      </c>
      <c r="F233" s="149">
        <v>2</v>
      </c>
      <c r="H233" s="156">
        <v>27.161000000000001</v>
      </c>
      <c r="I233" s="156">
        <v>6.5</v>
      </c>
      <c r="J233" s="156">
        <f t="shared" si="21"/>
        <v>33.661000000000001</v>
      </c>
      <c r="K233" s="156">
        <f t="shared" si="22"/>
        <v>27.270000000000003</v>
      </c>
      <c r="L233" s="156">
        <f t="shared" si="23"/>
        <v>4.1429999999999971</v>
      </c>
      <c r="M233" s="156">
        <f t="shared" si="24"/>
        <v>17018.164000000001</v>
      </c>
      <c r="N233" s="156">
        <f t="shared" si="25"/>
        <v>1408.2449999999999</v>
      </c>
      <c r="O233" s="156">
        <v>23.042000000000002</v>
      </c>
      <c r="P233" s="156">
        <v>4.1429999999999971</v>
      </c>
      <c r="Q233" s="156">
        <v>15363.458000000001</v>
      </c>
      <c r="R233" s="156">
        <v>1408.2449999999999</v>
      </c>
      <c r="S233" s="156">
        <v>0</v>
      </c>
      <c r="T233" s="156">
        <v>0</v>
      </c>
      <c r="U233" s="156">
        <v>4.2279999999999998</v>
      </c>
      <c r="V233" s="156"/>
      <c r="W233" s="156">
        <v>1654.7059999999999</v>
      </c>
      <c r="X233" s="156"/>
      <c r="Y233" s="156">
        <v>29.256700000000002</v>
      </c>
      <c r="Z233" s="156">
        <v>17475.863000000001</v>
      </c>
      <c r="AA233" s="156">
        <v>224</v>
      </c>
      <c r="AB233" s="156">
        <f t="shared" si="26"/>
        <v>33.484700000000004</v>
      </c>
      <c r="AC233" s="156">
        <f t="shared" si="27"/>
        <v>19130.569</v>
      </c>
    </row>
    <row r="234" spans="2:29" x14ac:dyDescent="0.25">
      <c r="B234" s="140" t="s">
        <v>3860</v>
      </c>
      <c r="C234" s="143">
        <v>2235</v>
      </c>
      <c r="D234" s="141" t="s">
        <v>3960</v>
      </c>
      <c r="F234" s="149">
        <v>2</v>
      </c>
      <c r="H234" s="156">
        <v>69.186000000000007</v>
      </c>
      <c r="I234" s="156">
        <v>23.896000000000001</v>
      </c>
      <c r="J234" s="156">
        <f t="shared" si="21"/>
        <v>93.082000000000008</v>
      </c>
      <c r="K234" s="156">
        <f t="shared" si="22"/>
        <v>68.771000000000001</v>
      </c>
      <c r="L234" s="156">
        <f t="shared" si="23"/>
        <v>17.631000000000007</v>
      </c>
      <c r="M234" s="156">
        <f t="shared" si="24"/>
        <v>41748.727999999996</v>
      </c>
      <c r="N234" s="156">
        <f t="shared" si="25"/>
        <v>5637.0749999999998</v>
      </c>
      <c r="O234" s="156">
        <v>54.408999999999999</v>
      </c>
      <c r="P234" s="156">
        <v>17.631000000000007</v>
      </c>
      <c r="Q234" s="156">
        <v>35926.258999999998</v>
      </c>
      <c r="R234" s="156">
        <v>5637.0749999999998</v>
      </c>
      <c r="S234" s="156">
        <v>11.4</v>
      </c>
      <c r="T234" s="156">
        <v>3.12</v>
      </c>
      <c r="U234" s="156">
        <v>14.362</v>
      </c>
      <c r="V234" s="156"/>
      <c r="W234" s="156">
        <v>5822.4690000000001</v>
      </c>
      <c r="X234" s="156"/>
      <c r="Y234" s="156">
        <v>80.856099999999998</v>
      </c>
      <c r="Z234" s="156">
        <v>44381.959000000003</v>
      </c>
      <c r="AA234" s="156">
        <v>225</v>
      </c>
      <c r="AB234" s="156">
        <f t="shared" si="26"/>
        <v>95.218099999999993</v>
      </c>
      <c r="AC234" s="156">
        <f t="shared" si="27"/>
        <v>50204.428</v>
      </c>
    </row>
    <row r="235" spans="2:29" x14ac:dyDescent="0.25">
      <c r="B235" s="140" t="s">
        <v>3860</v>
      </c>
      <c r="C235" s="143">
        <v>2237</v>
      </c>
      <c r="D235" s="141" t="s">
        <v>3961</v>
      </c>
      <c r="F235" s="149">
        <v>2</v>
      </c>
      <c r="H235" s="156">
        <v>67.153999999999996</v>
      </c>
      <c r="I235" s="156">
        <v>17.649000000000001</v>
      </c>
      <c r="J235" s="156">
        <f t="shared" si="21"/>
        <v>84.802999999999997</v>
      </c>
      <c r="K235" s="156">
        <f t="shared" si="22"/>
        <v>65.853999999999999</v>
      </c>
      <c r="L235" s="156">
        <f t="shared" si="23"/>
        <v>12.218999999999994</v>
      </c>
      <c r="M235" s="156">
        <f t="shared" si="24"/>
        <v>39841.987000000001</v>
      </c>
      <c r="N235" s="156">
        <f t="shared" si="25"/>
        <v>3949.2919999999999</v>
      </c>
      <c r="O235" s="156">
        <v>55.459000000000003</v>
      </c>
      <c r="P235" s="156">
        <v>12.218999999999994</v>
      </c>
      <c r="Q235" s="156">
        <v>35869.58</v>
      </c>
      <c r="R235" s="156">
        <v>3949.2919999999999</v>
      </c>
      <c r="S235" s="156">
        <v>0</v>
      </c>
      <c r="T235" s="156">
        <v>126.666</v>
      </c>
      <c r="U235" s="156">
        <v>10.395</v>
      </c>
      <c r="V235" s="156"/>
      <c r="W235" s="156">
        <v>3972.4070000000002</v>
      </c>
      <c r="X235" s="156"/>
      <c r="Y235" s="156">
        <v>73.787199999999999</v>
      </c>
      <c r="Z235" s="156">
        <v>41793.576000000001</v>
      </c>
      <c r="AA235" s="156">
        <v>226</v>
      </c>
      <c r="AB235" s="156">
        <f t="shared" si="26"/>
        <v>84.182199999999995</v>
      </c>
      <c r="AC235" s="156">
        <f t="shared" si="27"/>
        <v>45765.983</v>
      </c>
    </row>
    <row r="236" spans="2:29" x14ac:dyDescent="0.25">
      <c r="B236" s="140" t="s">
        <v>3825</v>
      </c>
      <c r="C236" s="143">
        <v>2238</v>
      </c>
      <c r="D236" s="141" t="s">
        <v>3962</v>
      </c>
      <c r="F236" s="149">
        <v>2</v>
      </c>
      <c r="H236" s="156">
        <v>30.941999999999993</v>
      </c>
      <c r="I236" s="156">
        <v>10.815</v>
      </c>
      <c r="J236" s="156">
        <f t="shared" si="21"/>
        <v>41.756999999999991</v>
      </c>
      <c r="K236" s="156">
        <f t="shared" si="22"/>
        <v>32.431000000000004</v>
      </c>
      <c r="L236" s="156">
        <f t="shared" si="23"/>
        <v>7.4780000000000015</v>
      </c>
      <c r="M236" s="156">
        <f t="shared" si="24"/>
        <v>19693.457999999999</v>
      </c>
      <c r="N236" s="156">
        <f t="shared" si="25"/>
        <v>2442.5</v>
      </c>
      <c r="O236" s="156">
        <v>24.664000000000001</v>
      </c>
      <c r="P236" s="156">
        <v>7.4780000000000015</v>
      </c>
      <c r="Q236" s="156">
        <v>16521.383999999998</v>
      </c>
      <c r="R236" s="156">
        <v>2442.5</v>
      </c>
      <c r="S236" s="156">
        <v>0</v>
      </c>
      <c r="T236" s="156">
        <v>0</v>
      </c>
      <c r="U236" s="156">
        <v>7.7670000000000012</v>
      </c>
      <c r="V236" s="156"/>
      <c r="W236" s="156">
        <v>3172.0740000000001</v>
      </c>
      <c r="X236" s="156"/>
      <c r="Y236" s="156">
        <v>35.881099999999996</v>
      </c>
      <c r="Z236" s="156">
        <v>20185.169999999998</v>
      </c>
      <c r="AA236" s="156">
        <v>227</v>
      </c>
      <c r="AB236" s="156">
        <f t="shared" si="26"/>
        <v>43.648099999999999</v>
      </c>
      <c r="AC236" s="156">
        <f t="shared" si="27"/>
        <v>23357.243999999999</v>
      </c>
    </row>
    <row r="237" spans="2:29" x14ac:dyDescent="0.25">
      <c r="B237" s="140" t="s">
        <v>3825</v>
      </c>
      <c r="C237" s="143">
        <v>2239</v>
      </c>
      <c r="D237" s="141" t="s">
        <v>3963</v>
      </c>
      <c r="F237" s="149">
        <v>2</v>
      </c>
      <c r="H237" s="156">
        <v>103.78000000000002</v>
      </c>
      <c r="I237" s="156">
        <v>19.667999999999999</v>
      </c>
      <c r="J237" s="156">
        <f t="shared" si="21"/>
        <v>123.44800000000001</v>
      </c>
      <c r="K237" s="156">
        <f t="shared" si="22"/>
        <v>101.20400000000001</v>
      </c>
      <c r="L237" s="156">
        <f t="shared" si="23"/>
        <v>14.316000000000003</v>
      </c>
      <c r="M237" s="156">
        <f t="shared" si="24"/>
        <v>58445.944000000003</v>
      </c>
      <c r="N237" s="156">
        <f t="shared" si="25"/>
        <v>4607.6899999999996</v>
      </c>
      <c r="O237" s="156">
        <v>67.364000000000004</v>
      </c>
      <c r="P237" s="156">
        <v>14.316000000000003</v>
      </c>
      <c r="Q237" s="156">
        <v>44403.402000000002</v>
      </c>
      <c r="R237" s="156">
        <v>4607.6899999999996</v>
      </c>
      <c r="S237" s="156">
        <v>0</v>
      </c>
      <c r="T237" s="156">
        <v>0</v>
      </c>
      <c r="U237" s="156">
        <v>33.840000000000003</v>
      </c>
      <c r="V237" s="156"/>
      <c r="W237" s="156">
        <v>14042.541999999999</v>
      </c>
      <c r="X237" s="156"/>
      <c r="Y237" s="156">
        <v>88.837799999999987</v>
      </c>
      <c r="Z237" s="156">
        <v>51314.951000000001</v>
      </c>
      <c r="AA237" s="156">
        <v>228</v>
      </c>
      <c r="AB237" s="156">
        <f t="shared" si="26"/>
        <v>122.67779999999999</v>
      </c>
      <c r="AC237" s="156">
        <f t="shared" si="27"/>
        <v>65357.493000000002</v>
      </c>
    </row>
    <row r="238" spans="2:29" x14ac:dyDescent="0.25">
      <c r="B238" s="140" t="s">
        <v>3825</v>
      </c>
      <c r="C238" s="143">
        <v>2240</v>
      </c>
      <c r="D238" s="141" t="s">
        <v>3964</v>
      </c>
      <c r="F238" s="149">
        <v>2</v>
      </c>
      <c r="H238" s="156">
        <v>71.911999999999992</v>
      </c>
      <c r="I238" s="156">
        <v>25.824999999999999</v>
      </c>
      <c r="J238" s="156">
        <f t="shared" si="21"/>
        <v>97.736999999999995</v>
      </c>
      <c r="K238" s="156">
        <f t="shared" si="22"/>
        <v>71.057999999999993</v>
      </c>
      <c r="L238" s="156">
        <f t="shared" si="23"/>
        <v>16.645999999999994</v>
      </c>
      <c r="M238" s="156">
        <f t="shared" si="24"/>
        <v>47072.587</v>
      </c>
      <c r="N238" s="156">
        <f t="shared" si="25"/>
        <v>5296.7610000000004</v>
      </c>
      <c r="O238" s="156">
        <v>62.93</v>
      </c>
      <c r="P238" s="156">
        <v>16.645999999999994</v>
      </c>
      <c r="Q238" s="156">
        <v>43984.184000000001</v>
      </c>
      <c r="R238" s="156">
        <v>5296.7610000000004</v>
      </c>
      <c r="S238" s="156">
        <v>8.4</v>
      </c>
      <c r="T238" s="156">
        <v>0</v>
      </c>
      <c r="U238" s="156">
        <v>8.1280000000000001</v>
      </c>
      <c r="V238" s="156"/>
      <c r="W238" s="156">
        <v>3088.4029999999998</v>
      </c>
      <c r="X238" s="156"/>
      <c r="Y238" s="156">
        <v>87.899100000000004</v>
      </c>
      <c r="Z238" s="156">
        <v>51929.404000000002</v>
      </c>
      <c r="AA238" s="156">
        <v>229</v>
      </c>
      <c r="AB238" s="156">
        <f t="shared" si="26"/>
        <v>96.027100000000004</v>
      </c>
      <c r="AC238" s="156">
        <f t="shared" si="27"/>
        <v>55017.807000000001</v>
      </c>
    </row>
    <row r="239" spans="2:29" x14ac:dyDescent="0.25">
      <c r="B239" s="140" t="s">
        <v>3825</v>
      </c>
      <c r="C239" s="143">
        <v>2241</v>
      </c>
      <c r="D239" s="141" t="s">
        <v>3965</v>
      </c>
      <c r="F239" s="149">
        <v>2</v>
      </c>
      <c r="H239" s="156">
        <v>53.514000000000003</v>
      </c>
      <c r="I239" s="156">
        <v>11.55</v>
      </c>
      <c r="J239" s="156">
        <f t="shared" si="21"/>
        <v>65.064000000000007</v>
      </c>
      <c r="K239" s="156">
        <f t="shared" si="22"/>
        <v>52.497999999999998</v>
      </c>
      <c r="L239" s="156">
        <f t="shared" si="23"/>
        <v>8.3710000000000022</v>
      </c>
      <c r="M239" s="156">
        <f t="shared" si="24"/>
        <v>29957.142</v>
      </c>
      <c r="N239" s="156">
        <f t="shared" si="25"/>
        <v>2771.444</v>
      </c>
      <c r="O239" s="156">
        <v>37.930999999999997</v>
      </c>
      <c r="P239" s="156">
        <v>8.3710000000000022</v>
      </c>
      <c r="Q239" s="156">
        <v>24081.813999999998</v>
      </c>
      <c r="R239" s="156">
        <v>2771.444</v>
      </c>
      <c r="S239" s="156">
        <v>8.14</v>
      </c>
      <c r="T239" s="156">
        <v>0</v>
      </c>
      <c r="U239" s="156">
        <v>14.567</v>
      </c>
      <c r="V239" s="156"/>
      <c r="W239" s="156">
        <v>5875.3280000000004</v>
      </c>
      <c r="X239" s="156"/>
      <c r="Y239" s="156">
        <v>50.488399999999999</v>
      </c>
      <c r="Z239" s="156">
        <v>28239.008999999998</v>
      </c>
      <c r="AA239" s="156">
        <v>230</v>
      </c>
      <c r="AB239" s="156">
        <f t="shared" si="26"/>
        <v>65.055399999999992</v>
      </c>
      <c r="AC239" s="156">
        <f t="shared" si="27"/>
        <v>34114.337</v>
      </c>
    </row>
    <row r="240" spans="2:29" x14ac:dyDescent="0.25">
      <c r="B240" s="140" t="s">
        <v>3825</v>
      </c>
      <c r="C240" s="143">
        <v>2243</v>
      </c>
      <c r="D240" s="141" t="s">
        <v>3966</v>
      </c>
      <c r="F240" s="149">
        <v>2</v>
      </c>
      <c r="H240" s="156">
        <v>62.721000000000004</v>
      </c>
      <c r="I240" s="156">
        <v>17.437999999999999</v>
      </c>
      <c r="J240" s="156">
        <f t="shared" si="21"/>
        <v>80.159000000000006</v>
      </c>
      <c r="K240" s="156">
        <f t="shared" si="22"/>
        <v>62.632999999999996</v>
      </c>
      <c r="L240" s="156">
        <f t="shared" si="23"/>
        <v>12.883000000000003</v>
      </c>
      <c r="M240" s="156">
        <f t="shared" si="24"/>
        <v>38017.066999999995</v>
      </c>
      <c r="N240" s="156">
        <f t="shared" si="25"/>
        <v>4225.0609999999997</v>
      </c>
      <c r="O240" s="156">
        <v>46.070999999999998</v>
      </c>
      <c r="P240" s="156">
        <v>12.883000000000003</v>
      </c>
      <c r="Q240" s="156">
        <v>31322.866999999998</v>
      </c>
      <c r="R240" s="156">
        <v>4225.0609999999997</v>
      </c>
      <c r="S240" s="156">
        <v>15</v>
      </c>
      <c r="T240" s="156">
        <v>43.332999999999998</v>
      </c>
      <c r="U240" s="156">
        <v>16.561999999999998</v>
      </c>
      <c r="V240" s="156"/>
      <c r="W240" s="156">
        <v>6694.2</v>
      </c>
      <c r="X240" s="156"/>
      <c r="Y240" s="156">
        <v>65.395900000000012</v>
      </c>
      <c r="Z240" s="156">
        <v>37660.561999999998</v>
      </c>
      <c r="AA240" s="156">
        <v>231</v>
      </c>
      <c r="AB240" s="156">
        <f t="shared" si="26"/>
        <v>81.957900000000009</v>
      </c>
      <c r="AC240" s="156">
        <f t="shared" si="27"/>
        <v>44354.761999999995</v>
      </c>
    </row>
    <row r="241" spans="2:29" x14ac:dyDescent="0.25">
      <c r="B241" s="140" t="s">
        <v>3825</v>
      </c>
      <c r="C241" s="143">
        <v>2244</v>
      </c>
      <c r="D241" s="141" t="s">
        <v>3967</v>
      </c>
      <c r="F241" s="149">
        <v>2</v>
      </c>
      <c r="H241" s="156">
        <v>42.346999999999994</v>
      </c>
      <c r="I241" s="156">
        <v>8.6399999999999988</v>
      </c>
      <c r="J241" s="156">
        <f t="shared" si="21"/>
        <v>50.986999999999995</v>
      </c>
      <c r="K241" s="156">
        <f t="shared" si="22"/>
        <v>41.576999999999998</v>
      </c>
      <c r="L241" s="156">
        <f t="shared" si="23"/>
        <v>5.8840000000000003</v>
      </c>
      <c r="M241" s="156">
        <f t="shared" si="24"/>
        <v>26856.737999999998</v>
      </c>
      <c r="N241" s="156">
        <f t="shared" si="25"/>
        <v>1901.2760000000001</v>
      </c>
      <c r="O241" s="156">
        <v>36.082000000000001</v>
      </c>
      <c r="P241" s="156">
        <v>5.8840000000000003</v>
      </c>
      <c r="Q241" s="156">
        <v>24699.748</v>
      </c>
      <c r="R241" s="156">
        <v>1901.2760000000001</v>
      </c>
      <c r="S241" s="156">
        <v>0</v>
      </c>
      <c r="T241" s="156">
        <v>22.667000000000002</v>
      </c>
      <c r="U241" s="156">
        <v>5.4950000000000001</v>
      </c>
      <c r="V241" s="156"/>
      <c r="W241" s="156">
        <v>2156.9899999999998</v>
      </c>
      <c r="X241" s="156"/>
      <c r="Y241" s="156">
        <v>44.908300000000004</v>
      </c>
      <c r="Z241" s="156">
        <v>27551.663</v>
      </c>
      <c r="AA241" s="156">
        <v>232</v>
      </c>
      <c r="AB241" s="156">
        <f t="shared" si="26"/>
        <v>50.403300000000002</v>
      </c>
      <c r="AC241" s="156">
        <f t="shared" si="27"/>
        <v>29708.652999999998</v>
      </c>
    </row>
    <row r="242" spans="2:29" x14ac:dyDescent="0.25">
      <c r="B242" s="140" t="s">
        <v>3825</v>
      </c>
      <c r="C242" s="143">
        <v>2245</v>
      </c>
      <c r="D242" s="141" t="s">
        <v>3968</v>
      </c>
      <c r="F242" s="149">
        <v>2</v>
      </c>
      <c r="H242" s="156">
        <v>42.503999999999998</v>
      </c>
      <c r="I242" s="156">
        <v>10.251999999999999</v>
      </c>
      <c r="J242" s="156">
        <f t="shared" si="21"/>
        <v>52.756</v>
      </c>
      <c r="K242" s="156">
        <f t="shared" si="22"/>
        <v>41.206000000000003</v>
      </c>
      <c r="L242" s="156">
        <f t="shared" si="23"/>
        <v>5.980000000000004</v>
      </c>
      <c r="M242" s="156">
        <f t="shared" si="24"/>
        <v>25760.84</v>
      </c>
      <c r="N242" s="156">
        <f t="shared" si="25"/>
        <v>1964.0039999999999</v>
      </c>
      <c r="O242" s="156">
        <v>33.088999999999999</v>
      </c>
      <c r="P242" s="156">
        <v>5.980000000000004</v>
      </c>
      <c r="Q242" s="156">
        <v>22718.127</v>
      </c>
      <c r="R242" s="156">
        <v>1964.0039999999999</v>
      </c>
      <c r="S242" s="156">
        <v>0</v>
      </c>
      <c r="T242" s="156">
        <v>20</v>
      </c>
      <c r="U242" s="156">
        <v>8.1170000000000009</v>
      </c>
      <c r="V242" s="156"/>
      <c r="W242" s="156">
        <v>3042.7130000000002</v>
      </c>
      <c r="X242" s="156"/>
      <c r="Y242" s="156">
        <v>42.059600000000003</v>
      </c>
      <c r="Z242" s="156">
        <v>25664.146000000001</v>
      </c>
      <c r="AA242" s="156">
        <v>233</v>
      </c>
      <c r="AB242" s="156">
        <f t="shared" si="26"/>
        <v>50.176600000000008</v>
      </c>
      <c r="AC242" s="156">
        <f t="shared" si="27"/>
        <v>28706.859</v>
      </c>
    </row>
    <row r="243" spans="2:29" x14ac:dyDescent="0.25">
      <c r="B243" s="140" t="s">
        <v>3825</v>
      </c>
      <c r="C243" s="143">
        <v>2246</v>
      </c>
      <c r="D243" s="141" t="s">
        <v>3969</v>
      </c>
      <c r="F243" s="149">
        <v>2</v>
      </c>
      <c r="H243" s="156">
        <v>60.858999999999995</v>
      </c>
      <c r="I243" s="156">
        <v>12.437999999999999</v>
      </c>
      <c r="J243" s="156">
        <f t="shared" si="21"/>
        <v>73.296999999999997</v>
      </c>
      <c r="K243" s="156">
        <f t="shared" si="22"/>
        <v>60.579000000000001</v>
      </c>
      <c r="L243" s="156">
        <f t="shared" si="23"/>
        <v>8.1379999999999981</v>
      </c>
      <c r="M243" s="156">
        <f t="shared" si="24"/>
        <v>36660.656999999999</v>
      </c>
      <c r="N243" s="156">
        <f t="shared" si="25"/>
        <v>2638.5859999999998</v>
      </c>
      <c r="O243" s="156">
        <v>46.045000000000002</v>
      </c>
      <c r="P243" s="156">
        <v>8.1379999999999981</v>
      </c>
      <c r="Q243" s="156">
        <v>30698.223999999998</v>
      </c>
      <c r="R243" s="156">
        <v>2638.5859999999998</v>
      </c>
      <c r="S243" s="156">
        <v>12</v>
      </c>
      <c r="T243" s="156">
        <v>0</v>
      </c>
      <c r="U243" s="156">
        <v>14.533999999999999</v>
      </c>
      <c r="V243" s="156"/>
      <c r="W243" s="156">
        <v>5962.433</v>
      </c>
      <c r="X243" s="156"/>
      <c r="Y243" s="156">
        <v>58.252500000000005</v>
      </c>
      <c r="Z243" s="156">
        <v>34656.178</v>
      </c>
      <c r="AA243" s="156">
        <v>234</v>
      </c>
      <c r="AB243" s="156">
        <f t="shared" si="26"/>
        <v>72.786500000000004</v>
      </c>
      <c r="AC243" s="156">
        <f t="shared" si="27"/>
        <v>40618.610999999997</v>
      </c>
    </row>
    <row r="244" spans="2:29" x14ac:dyDescent="0.25">
      <c r="B244" s="140" t="s">
        <v>3825</v>
      </c>
      <c r="C244" s="143">
        <v>2248</v>
      </c>
      <c r="D244" s="141" t="s">
        <v>3970</v>
      </c>
      <c r="F244" s="149">
        <v>2</v>
      </c>
      <c r="H244" s="156">
        <v>42.183999999999997</v>
      </c>
      <c r="I244" s="156">
        <v>15.95</v>
      </c>
      <c r="J244" s="156">
        <f t="shared" si="21"/>
        <v>58.134</v>
      </c>
      <c r="K244" s="156">
        <f t="shared" si="22"/>
        <v>43.076000000000001</v>
      </c>
      <c r="L244" s="156">
        <f t="shared" si="23"/>
        <v>9.679000000000002</v>
      </c>
      <c r="M244" s="156">
        <f t="shared" si="24"/>
        <v>27162.359</v>
      </c>
      <c r="N244" s="156">
        <f t="shared" si="25"/>
        <v>3189.232</v>
      </c>
      <c r="O244" s="156">
        <v>38.908999999999999</v>
      </c>
      <c r="P244" s="156">
        <v>9.679000000000002</v>
      </c>
      <c r="Q244" s="156">
        <v>25617.34</v>
      </c>
      <c r="R244" s="156">
        <v>3189.232</v>
      </c>
      <c r="S244" s="156">
        <v>0</v>
      </c>
      <c r="T244" s="156">
        <v>0</v>
      </c>
      <c r="U244" s="156">
        <v>4.1669999999999998</v>
      </c>
      <c r="V244" s="156"/>
      <c r="W244" s="156">
        <v>1545.019</v>
      </c>
      <c r="X244" s="156"/>
      <c r="Y244" s="156">
        <v>53.428000000000004</v>
      </c>
      <c r="Z244" s="156">
        <v>30401.222000000002</v>
      </c>
      <c r="AA244" s="156">
        <v>235</v>
      </c>
      <c r="AB244" s="156">
        <f t="shared" si="26"/>
        <v>57.595000000000006</v>
      </c>
      <c r="AC244" s="156">
        <f t="shared" si="27"/>
        <v>31946.241000000002</v>
      </c>
    </row>
    <row r="245" spans="2:29" x14ac:dyDescent="0.25">
      <c r="B245" s="140" t="s">
        <v>3825</v>
      </c>
      <c r="C245" s="143">
        <v>2249</v>
      </c>
      <c r="D245" s="141" t="s">
        <v>3971</v>
      </c>
      <c r="F245" s="149">
        <v>2</v>
      </c>
      <c r="H245" s="156">
        <v>50.293000000000006</v>
      </c>
      <c r="I245" s="156">
        <v>12.021000000000001</v>
      </c>
      <c r="J245" s="156">
        <f t="shared" si="21"/>
        <v>62.314000000000007</v>
      </c>
      <c r="K245" s="156">
        <f t="shared" si="22"/>
        <v>50.295000000000002</v>
      </c>
      <c r="L245" s="156">
        <f t="shared" si="23"/>
        <v>7.9710000000000036</v>
      </c>
      <c r="M245" s="156">
        <f t="shared" si="24"/>
        <v>31614.02</v>
      </c>
      <c r="N245" s="156">
        <f t="shared" si="25"/>
        <v>2581.9760000000001</v>
      </c>
      <c r="O245" s="156">
        <v>43.277999999999999</v>
      </c>
      <c r="P245" s="156">
        <v>7.9710000000000036</v>
      </c>
      <c r="Q245" s="156">
        <v>28844.363000000001</v>
      </c>
      <c r="R245" s="156">
        <v>2581.9760000000001</v>
      </c>
      <c r="S245" s="156">
        <v>0</v>
      </c>
      <c r="T245" s="156">
        <v>30</v>
      </c>
      <c r="U245" s="156">
        <v>7.0170000000000012</v>
      </c>
      <c r="V245" s="156"/>
      <c r="W245" s="156">
        <v>2769.6570000000002</v>
      </c>
      <c r="X245" s="156"/>
      <c r="Y245" s="156">
        <v>55.235199999999999</v>
      </c>
      <c r="Z245" s="156">
        <v>32717.402999999998</v>
      </c>
      <c r="AA245" s="156">
        <v>236</v>
      </c>
      <c r="AB245" s="156">
        <f t="shared" si="26"/>
        <v>62.252200000000002</v>
      </c>
      <c r="AC245" s="156">
        <f t="shared" si="27"/>
        <v>35487.06</v>
      </c>
    </row>
    <row r="246" spans="2:29" x14ac:dyDescent="0.25">
      <c r="B246" s="140" t="s">
        <v>3825</v>
      </c>
      <c r="C246" s="143">
        <v>2250</v>
      </c>
      <c r="D246" s="141" t="s">
        <v>3972</v>
      </c>
      <c r="F246" s="149">
        <v>2</v>
      </c>
      <c r="H246" s="156">
        <v>39.963999999999992</v>
      </c>
      <c r="I246" s="156">
        <v>7.875</v>
      </c>
      <c r="J246" s="156">
        <f t="shared" si="21"/>
        <v>47.838999999999992</v>
      </c>
      <c r="K246" s="156">
        <f t="shared" si="22"/>
        <v>39.950000000000003</v>
      </c>
      <c r="L246" s="156">
        <f t="shared" si="23"/>
        <v>5.2930000000000028</v>
      </c>
      <c r="M246" s="156">
        <f t="shared" si="24"/>
        <v>23397.091</v>
      </c>
      <c r="N246" s="156">
        <f t="shared" si="25"/>
        <v>1772.192</v>
      </c>
      <c r="O246" s="156">
        <v>31.504999999999999</v>
      </c>
      <c r="P246" s="156">
        <v>5.2930000000000028</v>
      </c>
      <c r="Q246" s="156">
        <v>20110.440999999999</v>
      </c>
      <c r="R246" s="156">
        <v>1772.192</v>
      </c>
      <c r="S246" s="156">
        <v>15</v>
      </c>
      <c r="T246" s="156">
        <v>6.6669999999999998</v>
      </c>
      <c r="U246" s="156">
        <v>8.4450000000000003</v>
      </c>
      <c r="V246" s="156"/>
      <c r="W246" s="156">
        <v>3286.65</v>
      </c>
      <c r="X246" s="156"/>
      <c r="Y246" s="156">
        <v>39.444700000000005</v>
      </c>
      <c r="Z246" s="156">
        <v>22768.757000000001</v>
      </c>
      <c r="AA246" s="156">
        <v>237</v>
      </c>
      <c r="AB246" s="156">
        <f t="shared" si="26"/>
        <v>47.889700000000005</v>
      </c>
      <c r="AC246" s="156">
        <f t="shared" si="27"/>
        <v>26055.407000000003</v>
      </c>
    </row>
    <row r="247" spans="2:29" x14ac:dyDescent="0.25">
      <c r="B247" s="140" t="s">
        <v>3825</v>
      </c>
      <c r="C247" s="143">
        <v>2251</v>
      </c>
      <c r="D247" s="141" t="s">
        <v>3973</v>
      </c>
      <c r="F247" s="149">
        <v>2</v>
      </c>
      <c r="H247" s="156">
        <v>30.662000000000003</v>
      </c>
      <c r="I247" s="156">
        <v>11.625</v>
      </c>
      <c r="J247" s="156">
        <f t="shared" si="21"/>
        <v>42.287000000000006</v>
      </c>
      <c r="K247" s="156">
        <f t="shared" si="22"/>
        <v>30.862000000000002</v>
      </c>
      <c r="L247" s="156">
        <f t="shared" si="23"/>
        <v>8.8880000000000017</v>
      </c>
      <c r="M247" s="156">
        <f t="shared" si="24"/>
        <v>19316.304</v>
      </c>
      <c r="N247" s="156">
        <f t="shared" si="25"/>
        <v>2953.962</v>
      </c>
      <c r="O247" s="156">
        <v>24.995000000000001</v>
      </c>
      <c r="P247" s="156">
        <v>8.8880000000000017</v>
      </c>
      <c r="Q247" s="156">
        <v>16991.721000000001</v>
      </c>
      <c r="R247" s="156">
        <v>2953.962</v>
      </c>
      <c r="S247" s="156">
        <v>0</v>
      </c>
      <c r="T247" s="156">
        <v>0</v>
      </c>
      <c r="U247" s="156">
        <v>5.867</v>
      </c>
      <c r="V247" s="156"/>
      <c r="W247" s="156">
        <v>2324.5830000000001</v>
      </c>
      <c r="X247" s="156"/>
      <c r="Y247" s="156">
        <v>38.327100000000002</v>
      </c>
      <c r="Z247" s="156">
        <v>21422.73</v>
      </c>
      <c r="AA247" s="156">
        <v>238</v>
      </c>
      <c r="AB247" s="156">
        <f t="shared" si="26"/>
        <v>44.194099999999999</v>
      </c>
      <c r="AC247" s="156">
        <f t="shared" si="27"/>
        <v>23747.312999999998</v>
      </c>
    </row>
    <row r="248" spans="2:29" x14ac:dyDescent="0.25">
      <c r="B248" s="140" t="s">
        <v>3825</v>
      </c>
      <c r="C248" s="143">
        <v>2252</v>
      </c>
      <c r="D248" s="141" t="s">
        <v>3974</v>
      </c>
      <c r="F248" s="149">
        <v>2</v>
      </c>
      <c r="H248" s="156">
        <v>39.816000000000003</v>
      </c>
      <c r="I248" s="156">
        <v>10.5</v>
      </c>
      <c r="J248" s="156">
        <f t="shared" si="21"/>
        <v>50.316000000000003</v>
      </c>
      <c r="K248" s="156">
        <f t="shared" si="22"/>
        <v>39.283000000000001</v>
      </c>
      <c r="L248" s="156">
        <f t="shared" si="23"/>
        <v>6.8569999999999993</v>
      </c>
      <c r="M248" s="156">
        <f t="shared" si="24"/>
        <v>20422.280999999999</v>
      </c>
      <c r="N248" s="156">
        <f t="shared" si="25"/>
        <v>2297.375</v>
      </c>
      <c r="O248" s="156">
        <v>22.021000000000001</v>
      </c>
      <c r="P248" s="156">
        <v>6.8569999999999993</v>
      </c>
      <c r="Q248" s="156">
        <v>13797.576999999999</v>
      </c>
      <c r="R248" s="156">
        <v>2297.375</v>
      </c>
      <c r="S248" s="156">
        <v>0</v>
      </c>
      <c r="T248" s="156">
        <v>14</v>
      </c>
      <c r="U248" s="156">
        <v>17.262</v>
      </c>
      <c r="V248" s="156"/>
      <c r="W248" s="156">
        <v>6624.7039999999997</v>
      </c>
      <c r="X248" s="156"/>
      <c r="Y248" s="156">
        <v>32.307499999999997</v>
      </c>
      <c r="Z248" s="156">
        <v>17243.685000000001</v>
      </c>
      <c r="AA248" s="156">
        <v>239</v>
      </c>
      <c r="AB248" s="156">
        <f t="shared" si="26"/>
        <v>49.569499999999998</v>
      </c>
      <c r="AC248" s="156">
        <f t="shared" si="27"/>
        <v>23868.389000000003</v>
      </c>
    </row>
    <row r="249" spans="2:29" x14ac:dyDescent="0.25">
      <c r="B249" s="140" t="s">
        <v>3825</v>
      </c>
      <c r="C249" s="143">
        <v>2254</v>
      </c>
      <c r="D249" s="141" t="s">
        <v>3975</v>
      </c>
      <c r="F249" s="149">
        <v>2</v>
      </c>
      <c r="H249" s="156">
        <v>49.209000000000003</v>
      </c>
      <c r="I249" s="156">
        <v>16</v>
      </c>
      <c r="J249" s="156">
        <f t="shared" si="21"/>
        <v>65.209000000000003</v>
      </c>
      <c r="K249" s="156">
        <f t="shared" si="22"/>
        <v>48.293000000000006</v>
      </c>
      <c r="L249" s="156">
        <f t="shared" si="23"/>
        <v>11.158999999999999</v>
      </c>
      <c r="M249" s="156">
        <f t="shared" si="24"/>
        <v>29552.109</v>
      </c>
      <c r="N249" s="156">
        <f t="shared" si="25"/>
        <v>3667.056</v>
      </c>
      <c r="O249" s="156">
        <v>41.426000000000002</v>
      </c>
      <c r="P249" s="156">
        <v>11.158999999999999</v>
      </c>
      <c r="Q249" s="156">
        <v>26712.244999999999</v>
      </c>
      <c r="R249" s="156">
        <v>3667.056</v>
      </c>
      <c r="S249" s="156">
        <v>0</v>
      </c>
      <c r="T249" s="156">
        <v>0</v>
      </c>
      <c r="U249" s="156">
        <v>6.8670000000000027</v>
      </c>
      <c r="V249" s="156"/>
      <c r="W249" s="156">
        <v>2839.864</v>
      </c>
      <c r="X249" s="156"/>
      <c r="Y249" s="156">
        <v>58.165100000000002</v>
      </c>
      <c r="Z249" s="156">
        <v>32212.873</v>
      </c>
      <c r="AA249" s="156">
        <v>240</v>
      </c>
      <c r="AB249" s="156">
        <f t="shared" si="26"/>
        <v>65.0321</v>
      </c>
      <c r="AC249" s="156">
        <f t="shared" si="27"/>
        <v>35052.737000000001</v>
      </c>
    </row>
    <row r="250" spans="2:29" x14ac:dyDescent="0.25">
      <c r="B250" s="140" t="s">
        <v>3825</v>
      </c>
      <c r="C250" s="143">
        <v>2256</v>
      </c>
      <c r="D250" s="141" t="s">
        <v>3976</v>
      </c>
      <c r="F250" s="149">
        <v>2</v>
      </c>
      <c r="H250" s="156">
        <v>46.804000000000002</v>
      </c>
      <c r="I250" s="156">
        <v>7.7270000000000003</v>
      </c>
      <c r="J250" s="156">
        <f t="shared" si="21"/>
        <v>54.531000000000006</v>
      </c>
      <c r="K250" s="156">
        <f t="shared" si="22"/>
        <v>46.8</v>
      </c>
      <c r="L250" s="156">
        <f t="shared" si="23"/>
        <v>5.6739999999999995</v>
      </c>
      <c r="M250" s="156">
        <f t="shared" si="24"/>
        <v>26017.006000000001</v>
      </c>
      <c r="N250" s="156">
        <f t="shared" si="25"/>
        <v>1869.0830000000001</v>
      </c>
      <c r="O250" s="156">
        <v>30.204999999999998</v>
      </c>
      <c r="P250" s="156">
        <v>5.6739999999999995</v>
      </c>
      <c r="Q250" s="156">
        <v>18996.656999999999</v>
      </c>
      <c r="R250" s="156">
        <v>1869.0830000000001</v>
      </c>
      <c r="S250" s="156">
        <v>0</v>
      </c>
      <c r="T250" s="156">
        <v>0</v>
      </c>
      <c r="U250" s="156">
        <v>16.594999999999999</v>
      </c>
      <c r="V250" s="156"/>
      <c r="W250" s="156">
        <v>7020.3490000000002</v>
      </c>
      <c r="X250" s="156"/>
      <c r="Y250" s="156">
        <v>38.716500000000003</v>
      </c>
      <c r="Z250" s="156">
        <v>21800.339</v>
      </c>
      <c r="AA250" s="156">
        <v>241</v>
      </c>
      <c r="AB250" s="156">
        <f t="shared" si="26"/>
        <v>55.311500000000002</v>
      </c>
      <c r="AC250" s="156">
        <f t="shared" si="27"/>
        <v>28820.688000000002</v>
      </c>
    </row>
    <row r="251" spans="2:29" x14ac:dyDescent="0.25">
      <c r="B251" s="140" t="s">
        <v>3825</v>
      </c>
      <c r="C251" s="143">
        <v>2257</v>
      </c>
      <c r="D251" s="141" t="s">
        <v>3977</v>
      </c>
      <c r="F251" s="149">
        <v>2</v>
      </c>
      <c r="H251" s="156">
        <v>72.951999999999998</v>
      </c>
      <c r="I251" s="156">
        <v>13.375</v>
      </c>
      <c r="J251" s="156">
        <f t="shared" si="21"/>
        <v>86.326999999999998</v>
      </c>
      <c r="K251" s="156">
        <f t="shared" si="22"/>
        <v>72.850999999999999</v>
      </c>
      <c r="L251" s="156">
        <f t="shared" si="23"/>
        <v>7.5030000000000001</v>
      </c>
      <c r="M251" s="156">
        <f t="shared" si="24"/>
        <v>45501.248000000007</v>
      </c>
      <c r="N251" s="156">
        <f t="shared" si="25"/>
        <v>2388.9250000000002</v>
      </c>
      <c r="O251" s="156">
        <v>56.094999999999999</v>
      </c>
      <c r="P251" s="156">
        <v>7.5030000000000001</v>
      </c>
      <c r="Q251" s="156">
        <v>38881.160000000003</v>
      </c>
      <c r="R251" s="156">
        <v>2388.9250000000002</v>
      </c>
      <c r="S251" s="156">
        <v>0</v>
      </c>
      <c r="T251" s="156">
        <v>0</v>
      </c>
      <c r="U251" s="156">
        <v>16.755999999999997</v>
      </c>
      <c r="V251" s="156"/>
      <c r="W251" s="156">
        <v>6620.0879999999997</v>
      </c>
      <c r="X251" s="156"/>
      <c r="Y251" s="156">
        <v>67.349299999999999</v>
      </c>
      <c r="Z251" s="156">
        <v>42464.565999999999</v>
      </c>
      <c r="AA251" s="156">
        <v>242</v>
      </c>
      <c r="AB251" s="156">
        <f t="shared" si="26"/>
        <v>84.1053</v>
      </c>
      <c r="AC251" s="156">
        <f t="shared" si="27"/>
        <v>49084.653999999995</v>
      </c>
    </row>
    <row r="252" spans="2:29" x14ac:dyDescent="0.25">
      <c r="B252" s="140" t="s">
        <v>3825</v>
      </c>
      <c r="C252" s="143">
        <v>2258</v>
      </c>
      <c r="D252" s="141" t="s">
        <v>3978</v>
      </c>
      <c r="F252" s="149">
        <v>2</v>
      </c>
      <c r="H252" s="156">
        <v>43.234999999999999</v>
      </c>
      <c r="I252" s="156">
        <v>11.675999999999998</v>
      </c>
      <c r="J252" s="156">
        <f t="shared" si="21"/>
        <v>54.911000000000001</v>
      </c>
      <c r="K252" s="156">
        <f t="shared" si="22"/>
        <v>42.893999999999998</v>
      </c>
      <c r="L252" s="156">
        <f t="shared" si="23"/>
        <v>7.5559999999999974</v>
      </c>
      <c r="M252" s="156">
        <f t="shared" si="24"/>
        <v>25544.285</v>
      </c>
      <c r="N252" s="156">
        <f t="shared" si="25"/>
        <v>2519.9690000000001</v>
      </c>
      <c r="O252" s="156">
        <v>30.588000000000001</v>
      </c>
      <c r="P252" s="156">
        <v>7.5559999999999974</v>
      </c>
      <c r="Q252" s="156">
        <v>20619.289000000001</v>
      </c>
      <c r="R252" s="156">
        <v>2519.9690000000001</v>
      </c>
      <c r="S252" s="156">
        <v>7.8</v>
      </c>
      <c r="T252" s="156">
        <v>16</v>
      </c>
      <c r="U252" s="156">
        <v>12.305999999999999</v>
      </c>
      <c r="V252" s="156"/>
      <c r="W252" s="156">
        <v>4924.9960000000001</v>
      </c>
      <c r="X252" s="156"/>
      <c r="Y252" s="156">
        <v>41.922199999999997</v>
      </c>
      <c r="Z252" s="156">
        <v>24399.285</v>
      </c>
      <c r="AA252" s="156">
        <v>243</v>
      </c>
      <c r="AB252" s="156">
        <f t="shared" si="26"/>
        <v>54.228199999999994</v>
      </c>
      <c r="AC252" s="156">
        <f t="shared" si="27"/>
        <v>29324.280999999999</v>
      </c>
    </row>
    <row r="253" spans="2:29" x14ac:dyDescent="0.25">
      <c r="B253" s="140" t="s">
        <v>3825</v>
      </c>
      <c r="C253" s="143">
        <v>2259</v>
      </c>
      <c r="D253" s="141" t="s">
        <v>3979</v>
      </c>
      <c r="F253" s="149">
        <v>2</v>
      </c>
      <c r="H253" s="156">
        <v>65.434999999999988</v>
      </c>
      <c r="I253" s="156">
        <v>9.3260000000000005</v>
      </c>
      <c r="J253" s="156">
        <f t="shared" si="21"/>
        <v>74.760999999999996</v>
      </c>
      <c r="K253" s="156">
        <f t="shared" si="22"/>
        <v>66.11</v>
      </c>
      <c r="L253" s="156">
        <f t="shared" si="23"/>
        <v>5.9230000000000018</v>
      </c>
      <c r="M253" s="156">
        <f t="shared" si="24"/>
        <v>39626.337999999996</v>
      </c>
      <c r="N253" s="156">
        <f t="shared" si="25"/>
        <v>1953.098</v>
      </c>
      <c r="O253" s="156">
        <v>49.531999999999996</v>
      </c>
      <c r="P253" s="156">
        <v>5.9230000000000018</v>
      </c>
      <c r="Q253" s="156">
        <v>33235.267999999996</v>
      </c>
      <c r="R253" s="156">
        <v>1953.098</v>
      </c>
      <c r="S253" s="156">
        <v>0</v>
      </c>
      <c r="T253" s="156">
        <v>0</v>
      </c>
      <c r="U253" s="156">
        <v>16.577999999999999</v>
      </c>
      <c r="V253" s="156"/>
      <c r="W253" s="156">
        <v>6391.07</v>
      </c>
      <c r="X253" s="156"/>
      <c r="Y253" s="156">
        <v>58.416500000000006</v>
      </c>
      <c r="Z253" s="156">
        <v>36164.928</v>
      </c>
      <c r="AA253" s="156">
        <v>244</v>
      </c>
      <c r="AB253" s="156">
        <f t="shared" si="26"/>
        <v>74.994500000000002</v>
      </c>
      <c r="AC253" s="156">
        <f t="shared" si="27"/>
        <v>42555.998</v>
      </c>
    </row>
    <row r="254" spans="2:29" x14ac:dyDescent="0.25">
      <c r="B254" s="140" t="s">
        <v>3825</v>
      </c>
      <c r="C254" s="143">
        <v>2260</v>
      </c>
      <c r="D254" s="141" t="s">
        <v>3980</v>
      </c>
      <c r="F254" s="149">
        <v>2</v>
      </c>
      <c r="H254" s="156">
        <v>68.057000000000002</v>
      </c>
      <c r="I254" s="156">
        <v>13.252000000000001</v>
      </c>
      <c r="J254" s="156">
        <f t="shared" si="21"/>
        <v>81.308999999999997</v>
      </c>
      <c r="K254" s="156">
        <f t="shared" si="22"/>
        <v>67.085999999999999</v>
      </c>
      <c r="L254" s="156">
        <f t="shared" si="23"/>
        <v>8.6890000000000072</v>
      </c>
      <c r="M254" s="156">
        <f t="shared" si="24"/>
        <v>41300.645000000004</v>
      </c>
      <c r="N254" s="156">
        <f t="shared" si="25"/>
        <v>2726.5929999999998</v>
      </c>
      <c r="O254" s="156">
        <v>57.241</v>
      </c>
      <c r="P254" s="156">
        <v>8.6890000000000072</v>
      </c>
      <c r="Q254" s="156">
        <v>37612.548000000003</v>
      </c>
      <c r="R254" s="156">
        <v>2726.5929999999998</v>
      </c>
      <c r="S254" s="156">
        <v>24</v>
      </c>
      <c r="T254" s="156">
        <v>40</v>
      </c>
      <c r="U254" s="156">
        <v>9.8450000000000006</v>
      </c>
      <c r="V254" s="156"/>
      <c r="W254" s="156">
        <v>3688.0970000000002</v>
      </c>
      <c r="X254" s="156"/>
      <c r="Y254" s="156">
        <v>70.273800000000008</v>
      </c>
      <c r="Z254" s="156">
        <v>41702.468999999997</v>
      </c>
      <c r="AA254" s="156">
        <v>245</v>
      </c>
      <c r="AB254" s="156">
        <f t="shared" si="26"/>
        <v>80.118800000000007</v>
      </c>
      <c r="AC254" s="156">
        <f t="shared" si="27"/>
        <v>45390.565999999999</v>
      </c>
    </row>
    <row r="255" spans="2:29" x14ac:dyDescent="0.25">
      <c r="B255" s="140" t="s">
        <v>3825</v>
      </c>
      <c r="C255" s="143">
        <v>2261</v>
      </c>
      <c r="D255" s="141" t="s">
        <v>3981</v>
      </c>
      <c r="F255" s="149">
        <v>2</v>
      </c>
      <c r="H255" s="156">
        <v>28.963999999999999</v>
      </c>
      <c r="I255" s="156">
        <v>6.73</v>
      </c>
      <c r="J255" s="156">
        <f t="shared" si="21"/>
        <v>35.694000000000003</v>
      </c>
      <c r="K255" s="156">
        <f t="shared" si="22"/>
        <v>28.783000000000001</v>
      </c>
      <c r="L255" s="156">
        <f t="shared" si="23"/>
        <v>4.2249999999999979</v>
      </c>
      <c r="M255" s="156">
        <f t="shared" si="24"/>
        <v>16717.863000000001</v>
      </c>
      <c r="N255" s="156">
        <f t="shared" si="25"/>
        <v>1435.1310000000001</v>
      </c>
      <c r="O255" s="156">
        <v>21.777000000000001</v>
      </c>
      <c r="P255" s="156">
        <v>4.2249999999999979</v>
      </c>
      <c r="Q255" s="156">
        <v>14002.055</v>
      </c>
      <c r="R255" s="156">
        <v>1435.1310000000001</v>
      </c>
      <c r="S255" s="156">
        <v>0</v>
      </c>
      <c r="T255" s="156">
        <v>0</v>
      </c>
      <c r="U255" s="156">
        <v>7.0060000000000002</v>
      </c>
      <c r="V255" s="156"/>
      <c r="W255" s="156">
        <v>2715.808</v>
      </c>
      <c r="X255" s="156"/>
      <c r="Y255" s="156">
        <v>28.114499999999996</v>
      </c>
      <c r="Z255" s="156">
        <v>16154.8</v>
      </c>
      <c r="AA255" s="156">
        <v>246</v>
      </c>
      <c r="AB255" s="156">
        <f t="shared" si="26"/>
        <v>35.120499999999993</v>
      </c>
      <c r="AC255" s="156">
        <f t="shared" si="27"/>
        <v>18870.608</v>
      </c>
    </row>
    <row r="256" spans="2:29" x14ac:dyDescent="0.25">
      <c r="B256" s="140" t="s">
        <v>3825</v>
      </c>
      <c r="C256" s="143">
        <v>2262</v>
      </c>
      <c r="D256" s="141" t="s">
        <v>3982</v>
      </c>
      <c r="F256" s="149">
        <v>2</v>
      </c>
      <c r="H256" s="156">
        <v>58.529000000000011</v>
      </c>
      <c r="I256" s="156">
        <v>17.748999999999999</v>
      </c>
      <c r="J256" s="156">
        <f t="shared" si="21"/>
        <v>76.278000000000006</v>
      </c>
      <c r="K256" s="156">
        <f t="shared" si="22"/>
        <v>61.868000000000002</v>
      </c>
      <c r="L256" s="156">
        <f t="shared" si="23"/>
        <v>11.149000000000001</v>
      </c>
      <c r="M256" s="156">
        <f t="shared" si="24"/>
        <v>36799.388999999996</v>
      </c>
      <c r="N256" s="156">
        <f t="shared" si="25"/>
        <v>3618.5970000000002</v>
      </c>
      <c r="O256" s="156">
        <v>50.268000000000001</v>
      </c>
      <c r="P256" s="156">
        <v>11.149000000000001</v>
      </c>
      <c r="Q256" s="156">
        <v>32112.620999999999</v>
      </c>
      <c r="R256" s="156">
        <v>3618.5970000000002</v>
      </c>
      <c r="S256" s="156">
        <v>24</v>
      </c>
      <c r="T256" s="156">
        <v>12</v>
      </c>
      <c r="U256" s="156">
        <v>11.600000000000003</v>
      </c>
      <c r="V256" s="156"/>
      <c r="W256" s="156">
        <v>4686.768</v>
      </c>
      <c r="X256" s="156"/>
      <c r="Y256" s="156">
        <v>66.991299999999995</v>
      </c>
      <c r="Z256" s="156">
        <v>37540.578999999998</v>
      </c>
      <c r="AA256" s="156">
        <v>247</v>
      </c>
      <c r="AB256" s="156">
        <f t="shared" si="26"/>
        <v>78.591300000000004</v>
      </c>
      <c r="AC256" s="156">
        <f t="shared" si="27"/>
        <v>42227.346999999994</v>
      </c>
    </row>
    <row r="257" spans="2:29" x14ac:dyDescent="0.25">
      <c r="B257" s="140" t="s">
        <v>3825</v>
      </c>
      <c r="C257" s="143">
        <v>2264</v>
      </c>
      <c r="D257" s="141" t="s">
        <v>3983</v>
      </c>
      <c r="F257" s="149">
        <v>2</v>
      </c>
      <c r="H257" s="156">
        <v>83.683999999999997</v>
      </c>
      <c r="I257" s="156">
        <v>28.5</v>
      </c>
      <c r="J257" s="156">
        <f t="shared" si="21"/>
        <v>112.184</v>
      </c>
      <c r="K257" s="156">
        <f t="shared" si="22"/>
        <v>81.558999999999997</v>
      </c>
      <c r="L257" s="156">
        <f t="shared" si="23"/>
        <v>16.798999999999999</v>
      </c>
      <c r="M257" s="156">
        <f t="shared" si="24"/>
        <v>47048.757999999994</v>
      </c>
      <c r="N257" s="156">
        <f t="shared" si="25"/>
        <v>5304.84</v>
      </c>
      <c r="O257" s="156">
        <v>63.276000000000003</v>
      </c>
      <c r="P257" s="156">
        <v>16.798999999999999</v>
      </c>
      <c r="Q257" s="156">
        <v>40248.216999999997</v>
      </c>
      <c r="R257" s="156">
        <v>5304.84</v>
      </c>
      <c r="S257" s="156">
        <v>11</v>
      </c>
      <c r="T257" s="156">
        <v>46</v>
      </c>
      <c r="U257" s="156">
        <v>18.282999999999998</v>
      </c>
      <c r="V257" s="156"/>
      <c r="W257" s="156">
        <v>6800.5410000000002</v>
      </c>
      <c r="X257" s="156"/>
      <c r="Y257" s="156">
        <v>88.474700000000013</v>
      </c>
      <c r="Z257" s="156">
        <v>48205.536999999997</v>
      </c>
      <c r="AA257" s="156">
        <v>248</v>
      </c>
      <c r="AB257" s="156">
        <f t="shared" si="26"/>
        <v>106.75770000000001</v>
      </c>
      <c r="AC257" s="156">
        <f t="shared" si="27"/>
        <v>55006.077999999994</v>
      </c>
    </row>
    <row r="258" spans="2:29" x14ac:dyDescent="0.25">
      <c r="B258" s="140" t="s">
        <v>3825</v>
      </c>
      <c r="C258" s="143">
        <v>2265</v>
      </c>
      <c r="D258" s="141" t="s">
        <v>3984</v>
      </c>
      <c r="F258" s="149">
        <v>2</v>
      </c>
      <c r="H258" s="156">
        <v>52.76900000000002</v>
      </c>
      <c r="I258" s="156">
        <v>16.375</v>
      </c>
      <c r="J258" s="156">
        <f t="shared" si="21"/>
        <v>69.14400000000002</v>
      </c>
      <c r="K258" s="156">
        <f t="shared" si="22"/>
        <v>51.665999999999997</v>
      </c>
      <c r="L258" s="156">
        <f t="shared" si="23"/>
        <v>11.630000000000003</v>
      </c>
      <c r="M258" s="156">
        <f t="shared" si="24"/>
        <v>33068.521000000001</v>
      </c>
      <c r="N258" s="156">
        <f t="shared" si="25"/>
        <v>3771.1350000000002</v>
      </c>
      <c r="O258" s="156">
        <v>42.399000000000001</v>
      </c>
      <c r="P258" s="156">
        <v>11.630000000000003</v>
      </c>
      <c r="Q258" s="156">
        <v>29122.669000000002</v>
      </c>
      <c r="R258" s="156">
        <v>3771.1350000000002</v>
      </c>
      <c r="S258" s="156">
        <v>0</v>
      </c>
      <c r="T258" s="156">
        <v>0</v>
      </c>
      <c r="U258" s="156">
        <v>9.2669999999999995</v>
      </c>
      <c r="V258" s="156"/>
      <c r="W258" s="156">
        <v>3945.8519999999999</v>
      </c>
      <c r="X258" s="156"/>
      <c r="Y258" s="156">
        <v>59.844499999999996</v>
      </c>
      <c r="Z258" s="156">
        <v>34779.47</v>
      </c>
      <c r="AA258" s="156">
        <v>249</v>
      </c>
      <c r="AB258" s="156">
        <f t="shared" si="26"/>
        <v>69.111499999999992</v>
      </c>
      <c r="AC258" s="156">
        <f t="shared" si="27"/>
        <v>38725.322</v>
      </c>
    </row>
    <row r="259" spans="2:29" x14ac:dyDescent="0.25">
      <c r="B259" s="140" t="s">
        <v>3825</v>
      </c>
      <c r="C259" s="143">
        <v>2267</v>
      </c>
      <c r="D259" s="141" t="s">
        <v>3985</v>
      </c>
      <c r="F259" s="149">
        <v>2</v>
      </c>
      <c r="H259" s="156">
        <v>33.362000000000002</v>
      </c>
      <c r="I259" s="156">
        <v>7.25</v>
      </c>
      <c r="J259" s="156">
        <f t="shared" si="21"/>
        <v>40.612000000000002</v>
      </c>
      <c r="K259" s="156">
        <f t="shared" si="22"/>
        <v>33.314</v>
      </c>
      <c r="L259" s="156">
        <f t="shared" si="23"/>
        <v>4.7149999999999999</v>
      </c>
      <c r="M259" s="156">
        <f t="shared" si="24"/>
        <v>19521.847000000002</v>
      </c>
      <c r="N259" s="156">
        <f t="shared" si="25"/>
        <v>1533.011</v>
      </c>
      <c r="O259" s="156">
        <v>23.497</v>
      </c>
      <c r="P259" s="156">
        <v>4.7149999999999999</v>
      </c>
      <c r="Q259" s="156">
        <v>15490.168</v>
      </c>
      <c r="R259" s="156">
        <v>1533.011</v>
      </c>
      <c r="S259" s="156">
        <v>14.144</v>
      </c>
      <c r="T259" s="156">
        <v>6.4669999999999996</v>
      </c>
      <c r="U259" s="156">
        <v>9.8170000000000002</v>
      </c>
      <c r="V259" s="156"/>
      <c r="W259" s="156">
        <v>4031.6790000000001</v>
      </c>
      <c r="X259" s="156"/>
      <c r="Y259" s="156">
        <v>30.569699999999997</v>
      </c>
      <c r="Z259" s="156">
        <v>17789.731</v>
      </c>
      <c r="AA259" s="156">
        <v>250</v>
      </c>
      <c r="AB259" s="156">
        <f t="shared" si="26"/>
        <v>40.386699999999998</v>
      </c>
      <c r="AC259" s="156">
        <f t="shared" si="27"/>
        <v>21821.41</v>
      </c>
    </row>
    <row r="260" spans="2:29" x14ac:dyDescent="0.25">
      <c r="B260" s="140" t="s">
        <v>3825</v>
      </c>
      <c r="C260" s="143">
        <v>2269</v>
      </c>
      <c r="D260" s="141" t="s">
        <v>3986</v>
      </c>
      <c r="F260" s="149">
        <v>2</v>
      </c>
      <c r="H260" s="156">
        <v>65.364999999999995</v>
      </c>
      <c r="I260" s="156">
        <v>15.25</v>
      </c>
      <c r="J260" s="156">
        <f t="shared" si="21"/>
        <v>80.614999999999995</v>
      </c>
      <c r="K260" s="156">
        <f t="shared" si="22"/>
        <v>64.527000000000001</v>
      </c>
      <c r="L260" s="156">
        <f t="shared" si="23"/>
        <v>9.2449999999999974</v>
      </c>
      <c r="M260" s="156">
        <f t="shared" si="24"/>
        <v>38664.337</v>
      </c>
      <c r="N260" s="156">
        <f t="shared" si="25"/>
        <v>2911.2379999999998</v>
      </c>
      <c r="O260" s="156">
        <v>50.082000000000001</v>
      </c>
      <c r="P260" s="156">
        <v>9.2449999999999974</v>
      </c>
      <c r="Q260" s="156">
        <v>32966.377</v>
      </c>
      <c r="R260" s="156">
        <v>2911.2379999999998</v>
      </c>
      <c r="S260" s="156">
        <v>0</v>
      </c>
      <c r="T260" s="156">
        <v>0</v>
      </c>
      <c r="U260" s="156">
        <v>14.445000000000004</v>
      </c>
      <c r="V260" s="156"/>
      <c r="W260" s="156">
        <v>5697.96</v>
      </c>
      <c r="X260" s="156"/>
      <c r="Y260" s="156">
        <v>63.950099999999992</v>
      </c>
      <c r="Z260" s="156">
        <v>37333.271000000001</v>
      </c>
      <c r="AA260" s="156">
        <v>251</v>
      </c>
      <c r="AB260" s="156">
        <f t="shared" si="26"/>
        <v>78.395099999999999</v>
      </c>
      <c r="AC260" s="156">
        <f t="shared" si="27"/>
        <v>43031.231</v>
      </c>
    </row>
    <row r="261" spans="2:29" x14ac:dyDescent="0.25">
      <c r="B261" s="140" t="s">
        <v>3825</v>
      </c>
      <c r="C261" s="143">
        <v>2273</v>
      </c>
      <c r="D261" s="141" t="s">
        <v>3987</v>
      </c>
      <c r="F261" s="149">
        <v>2</v>
      </c>
      <c r="H261" s="156">
        <v>45.628999999999998</v>
      </c>
      <c r="I261" s="156">
        <v>8.375</v>
      </c>
      <c r="J261" s="156">
        <f t="shared" si="21"/>
        <v>54.003999999999998</v>
      </c>
      <c r="K261" s="156">
        <f t="shared" si="22"/>
        <v>45.232999999999997</v>
      </c>
      <c r="L261" s="156">
        <f t="shared" si="23"/>
        <v>5.171999999999997</v>
      </c>
      <c r="M261" s="156">
        <f t="shared" si="24"/>
        <v>27321.135000000002</v>
      </c>
      <c r="N261" s="156">
        <f t="shared" si="25"/>
        <v>1700.3610000000001</v>
      </c>
      <c r="O261" s="156">
        <v>36.11</v>
      </c>
      <c r="P261" s="156">
        <v>5.171999999999997</v>
      </c>
      <c r="Q261" s="156">
        <v>23795.591</v>
      </c>
      <c r="R261" s="156">
        <v>1700.3610000000001</v>
      </c>
      <c r="S261" s="156">
        <v>0</v>
      </c>
      <c r="T261" s="156">
        <v>0</v>
      </c>
      <c r="U261" s="156">
        <v>9.1229999999999993</v>
      </c>
      <c r="V261" s="156"/>
      <c r="W261" s="156">
        <v>3525.5439999999999</v>
      </c>
      <c r="X261" s="156"/>
      <c r="Y261" s="156">
        <v>43.868600000000001</v>
      </c>
      <c r="Z261" s="156">
        <v>26346.157999999999</v>
      </c>
      <c r="AA261" s="156">
        <v>252</v>
      </c>
      <c r="AB261" s="156">
        <f t="shared" si="26"/>
        <v>52.991599999999998</v>
      </c>
      <c r="AC261" s="156">
        <f t="shared" si="27"/>
        <v>29871.701999999997</v>
      </c>
    </row>
    <row r="262" spans="2:29" x14ac:dyDescent="0.25">
      <c r="B262" s="140" t="s">
        <v>3825</v>
      </c>
      <c r="C262" s="143">
        <v>2274</v>
      </c>
      <c r="D262" s="141" t="s">
        <v>3988</v>
      </c>
      <c r="F262" s="149">
        <v>2</v>
      </c>
      <c r="H262" s="156">
        <v>47.934000000000005</v>
      </c>
      <c r="I262" s="156">
        <v>8.5749999999999993</v>
      </c>
      <c r="J262" s="156">
        <f t="shared" si="21"/>
        <v>56.509</v>
      </c>
      <c r="K262" s="156">
        <f t="shared" si="22"/>
        <v>47.100999999999999</v>
      </c>
      <c r="L262" s="156">
        <f t="shared" si="23"/>
        <v>5.7289999999999992</v>
      </c>
      <c r="M262" s="156">
        <f t="shared" si="24"/>
        <v>28014.123</v>
      </c>
      <c r="N262" s="156">
        <f t="shared" si="25"/>
        <v>1914.7170000000001</v>
      </c>
      <c r="O262" s="156">
        <v>34.517000000000003</v>
      </c>
      <c r="P262" s="156">
        <v>5.7289999999999992</v>
      </c>
      <c r="Q262" s="156">
        <v>23245.232</v>
      </c>
      <c r="R262" s="156">
        <v>1914.7170000000001</v>
      </c>
      <c r="S262" s="156">
        <v>0</v>
      </c>
      <c r="T262" s="156">
        <v>5.3339999999999996</v>
      </c>
      <c r="U262" s="156">
        <v>12.584</v>
      </c>
      <c r="V262" s="156"/>
      <c r="W262" s="156">
        <v>4768.8909999999996</v>
      </c>
      <c r="X262" s="156"/>
      <c r="Y262" s="156">
        <v>43.110800000000005</v>
      </c>
      <c r="Z262" s="156">
        <v>26117.322</v>
      </c>
      <c r="AA262" s="156">
        <v>253</v>
      </c>
      <c r="AB262" s="156">
        <f t="shared" si="26"/>
        <v>55.694800000000001</v>
      </c>
      <c r="AC262" s="156">
        <f t="shared" si="27"/>
        <v>30886.213</v>
      </c>
    </row>
    <row r="263" spans="2:29" x14ac:dyDescent="0.25">
      <c r="B263" s="140" t="s">
        <v>3825</v>
      </c>
      <c r="C263" s="143">
        <v>2276</v>
      </c>
      <c r="D263" s="141" t="s">
        <v>3989</v>
      </c>
      <c r="F263" s="149">
        <v>2</v>
      </c>
      <c r="H263" s="156">
        <v>72.908999999999992</v>
      </c>
      <c r="I263" s="156">
        <v>14.193</v>
      </c>
      <c r="J263" s="156">
        <f t="shared" si="21"/>
        <v>87.10199999999999</v>
      </c>
      <c r="K263" s="156">
        <f t="shared" si="22"/>
        <v>71.09899999999999</v>
      </c>
      <c r="L263" s="156">
        <f t="shared" si="23"/>
        <v>9.2879999999999967</v>
      </c>
      <c r="M263" s="156">
        <f t="shared" si="24"/>
        <v>47038.78</v>
      </c>
      <c r="N263" s="156">
        <f t="shared" si="25"/>
        <v>2984.1579999999999</v>
      </c>
      <c r="O263" s="156">
        <v>61.942999999999998</v>
      </c>
      <c r="P263" s="156">
        <v>9.2879999999999967</v>
      </c>
      <c r="Q263" s="156">
        <v>43444.934999999998</v>
      </c>
      <c r="R263" s="156">
        <v>2984.1579999999999</v>
      </c>
      <c r="S263" s="156">
        <v>0</v>
      </c>
      <c r="T263" s="156">
        <v>0</v>
      </c>
      <c r="U263" s="156">
        <v>9.1559999999999988</v>
      </c>
      <c r="V263" s="156"/>
      <c r="W263" s="156">
        <v>3593.8449999999998</v>
      </c>
      <c r="X263" s="156"/>
      <c r="Y263" s="156">
        <v>75.875699999999995</v>
      </c>
      <c r="Z263" s="156">
        <v>47921.188000000002</v>
      </c>
      <c r="AA263" s="156">
        <v>254</v>
      </c>
      <c r="AB263" s="156">
        <f t="shared" si="26"/>
        <v>85.031700000000001</v>
      </c>
      <c r="AC263" s="156">
        <f t="shared" si="27"/>
        <v>51515.033000000003</v>
      </c>
    </row>
    <row r="264" spans="2:29" x14ac:dyDescent="0.25">
      <c r="B264" s="140" t="s">
        <v>3825</v>
      </c>
      <c r="C264" s="143">
        <v>2277</v>
      </c>
      <c r="D264" s="141" t="s">
        <v>3990</v>
      </c>
      <c r="F264" s="149">
        <v>2</v>
      </c>
      <c r="H264" s="156">
        <v>60.264000000000003</v>
      </c>
      <c r="I264" s="156">
        <v>19.25</v>
      </c>
      <c r="J264" s="156">
        <f t="shared" si="21"/>
        <v>79.51400000000001</v>
      </c>
      <c r="K264" s="156">
        <f t="shared" si="22"/>
        <v>59.876999999999995</v>
      </c>
      <c r="L264" s="156">
        <f t="shared" si="23"/>
        <v>14.097000000000001</v>
      </c>
      <c r="M264" s="156">
        <f t="shared" si="24"/>
        <v>41820.525999999998</v>
      </c>
      <c r="N264" s="156">
        <f t="shared" si="25"/>
        <v>4544.7489999999998</v>
      </c>
      <c r="O264" s="156">
        <v>55.887999999999998</v>
      </c>
      <c r="P264" s="156">
        <v>14.097000000000001</v>
      </c>
      <c r="Q264" s="156">
        <v>40297.919000000002</v>
      </c>
      <c r="R264" s="156">
        <v>4544.7489999999998</v>
      </c>
      <c r="S264" s="156">
        <v>0</v>
      </c>
      <c r="T264" s="156">
        <v>60</v>
      </c>
      <c r="U264" s="156">
        <v>3.9889999999999999</v>
      </c>
      <c r="V264" s="156"/>
      <c r="W264" s="156">
        <v>1522.607</v>
      </c>
      <c r="X264" s="156"/>
      <c r="Y264" s="156">
        <v>77.033699999999996</v>
      </c>
      <c r="Z264" s="156">
        <v>47115.057000000001</v>
      </c>
      <c r="AA264" s="156">
        <v>255</v>
      </c>
      <c r="AB264" s="156">
        <f t="shared" si="26"/>
        <v>81.0227</v>
      </c>
      <c r="AC264" s="156">
        <f t="shared" si="27"/>
        <v>48637.664000000004</v>
      </c>
    </row>
    <row r="265" spans="2:29" x14ac:dyDescent="0.25">
      <c r="B265" s="140" t="s">
        <v>3825</v>
      </c>
      <c r="C265" s="143">
        <v>2278</v>
      </c>
      <c r="D265" s="141" t="s">
        <v>3991</v>
      </c>
      <c r="F265" s="149">
        <v>2</v>
      </c>
      <c r="H265" s="156">
        <v>59.278999999999996</v>
      </c>
      <c r="I265" s="156">
        <v>12.625</v>
      </c>
      <c r="J265" s="156">
        <f t="shared" si="21"/>
        <v>71.903999999999996</v>
      </c>
      <c r="K265" s="156">
        <f t="shared" si="22"/>
        <v>59.394999999999996</v>
      </c>
      <c r="L265" s="156">
        <f t="shared" si="23"/>
        <v>8.2620000000000005</v>
      </c>
      <c r="M265" s="156">
        <f t="shared" si="24"/>
        <v>35350.844000000005</v>
      </c>
      <c r="N265" s="156">
        <f t="shared" si="25"/>
        <v>2649.317</v>
      </c>
      <c r="O265" s="156">
        <v>46.488999999999997</v>
      </c>
      <c r="P265" s="156">
        <v>8.2620000000000005</v>
      </c>
      <c r="Q265" s="156">
        <v>30460.758000000002</v>
      </c>
      <c r="R265" s="156">
        <v>2649.317</v>
      </c>
      <c r="S265" s="156">
        <v>0</v>
      </c>
      <c r="T265" s="156">
        <v>10</v>
      </c>
      <c r="U265" s="156">
        <v>12.906000000000001</v>
      </c>
      <c r="V265" s="156"/>
      <c r="W265" s="156">
        <v>4890.0860000000002</v>
      </c>
      <c r="X265" s="156"/>
      <c r="Y265" s="156">
        <v>58.881099999999996</v>
      </c>
      <c r="Z265" s="156">
        <v>34434.783000000003</v>
      </c>
      <c r="AA265" s="156">
        <v>256</v>
      </c>
      <c r="AB265" s="156">
        <f t="shared" si="26"/>
        <v>71.787099999999995</v>
      </c>
      <c r="AC265" s="156">
        <f t="shared" si="27"/>
        <v>39324.869000000006</v>
      </c>
    </row>
    <row r="266" spans="2:29" x14ac:dyDescent="0.25">
      <c r="B266" s="140" t="s">
        <v>3825</v>
      </c>
      <c r="C266" s="143">
        <v>2279</v>
      </c>
      <c r="D266" s="141" t="s">
        <v>3992</v>
      </c>
      <c r="F266" s="149">
        <v>2</v>
      </c>
      <c r="H266" s="156">
        <v>58.093000000000004</v>
      </c>
      <c r="I266" s="156">
        <v>12.782999999999999</v>
      </c>
      <c r="J266" s="156">
        <f t="shared" ref="J266:J329" si="28">SUM(H266:I266)</f>
        <v>70.876000000000005</v>
      </c>
      <c r="K266" s="156">
        <f t="shared" ref="K266:K329" si="29">O266+U266</f>
        <v>55.578999999999994</v>
      </c>
      <c r="L266" s="156">
        <f t="shared" ref="L266:L329" si="30">P266+V266</f>
        <v>7.2060000000000031</v>
      </c>
      <c r="M266" s="156">
        <f t="shared" ref="M266:M329" si="31">Q266+W266</f>
        <v>32937.894</v>
      </c>
      <c r="N266" s="156">
        <f t="shared" ref="N266:N329" si="32">R266+X266</f>
        <v>2314.3110000000001</v>
      </c>
      <c r="O266" s="156">
        <v>38.411999999999999</v>
      </c>
      <c r="P266" s="156">
        <v>7.2060000000000031</v>
      </c>
      <c r="Q266" s="156">
        <v>25528.29</v>
      </c>
      <c r="R266" s="156">
        <v>2314.3110000000001</v>
      </c>
      <c r="S266" s="156">
        <v>0</v>
      </c>
      <c r="T266" s="156">
        <v>8</v>
      </c>
      <c r="U266" s="156">
        <v>17.166999999999998</v>
      </c>
      <c r="V266" s="156"/>
      <c r="W266" s="156">
        <v>7409.6040000000003</v>
      </c>
      <c r="X266" s="156"/>
      <c r="Y266" s="156">
        <v>49.221400000000003</v>
      </c>
      <c r="Z266" s="156">
        <v>28999.841</v>
      </c>
      <c r="AA266" s="156">
        <v>257</v>
      </c>
      <c r="AB266" s="156">
        <f t="shared" ref="AB266:AB329" si="33">Y266+U266+V266</f>
        <v>66.388400000000004</v>
      </c>
      <c r="AC266" s="156">
        <f t="shared" ref="AC266:AC329" si="34">Z266+X266+W266</f>
        <v>36409.445</v>
      </c>
    </row>
    <row r="267" spans="2:29" x14ac:dyDescent="0.25">
      <c r="B267" s="140" t="s">
        <v>3825</v>
      </c>
      <c r="C267" s="143">
        <v>2284</v>
      </c>
      <c r="D267" s="141" t="s">
        <v>3993</v>
      </c>
      <c r="F267" s="149">
        <v>2</v>
      </c>
      <c r="H267" s="156">
        <v>39.880000000000003</v>
      </c>
      <c r="I267" s="156">
        <v>13.167</v>
      </c>
      <c r="J267" s="156">
        <f t="shared" si="28"/>
        <v>53.047000000000004</v>
      </c>
      <c r="K267" s="156">
        <f t="shared" si="29"/>
        <v>39.43</v>
      </c>
      <c r="L267" s="156">
        <f t="shared" si="30"/>
        <v>9.9019999999999975</v>
      </c>
      <c r="M267" s="156">
        <f t="shared" si="31"/>
        <v>24648.650999999998</v>
      </c>
      <c r="N267" s="156">
        <f t="shared" si="32"/>
        <v>3249.9059999999999</v>
      </c>
      <c r="O267" s="156">
        <v>31.913</v>
      </c>
      <c r="P267" s="156">
        <v>9.9019999999999975</v>
      </c>
      <c r="Q267" s="156">
        <v>21631.427</v>
      </c>
      <c r="R267" s="156">
        <v>3249.9059999999999</v>
      </c>
      <c r="S267" s="156">
        <v>0</v>
      </c>
      <c r="T267" s="156">
        <v>0</v>
      </c>
      <c r="U267" s="156">
        <v>7.5169999999999986</v>
      </c>
      <c r="V267" s="156"/>
      <c r="W267" s="156">
        <v>3017.2240000000002</v>
      </c>
      <c r="X267" s="156"/>
      <c r="Y267" s="156">
        <v>46.766000000000005</v>
      </c>
      <c r="Z267" s="156">
        <v>26506.297999999999</v>
      </c>
      <c r="AA267" s="156">
        <v>258</v>
      </c>
      <c r="AB267" s="156">
        <f t="shared" si="33"/>
        <v>54.283000000000001</v>
      </c>
      <c r="AC267" s="156">
        <f t="shared" si="34"/>
        <v>29523.521999999997</v>
      </c>
    </row>
    <row r="268" spans="2:29" x14ac:dyDescent="0.25">
      <c r="B268" s="140" t="s">
        <v>3825</v>
      </c>
      <c r="C268" s="143">
        <v>2286</v>
      </c>
      <c r="D268" s="141" t="s">
        <v>3994</v>
      </c>
      <c r="F268" s="149">
        <v>2</v>
      </c>
      <c r="H268" s="156">
        <v>62.622000000000007</v>
      </c>
      <c r="I268" s="156">
        <v>7.6879999999999997</v>
      </c>
      <c r="J268" s="156">
        <f t="shared" si="28"/>
        <v>70.31</v>
      </c>
      <c r="K268" s="156">
        <f t="shared" si="29"/>
        <v>61.421000000000006</v>
      </c>
      <c r="L268" s="156">
        <f t="shared" si="30"/>
        <v>6.0649999999999977</v>
      </c>
      <c r="M268" s="156">
        <f t="shared" si="31"/>
        <v>35757.803999999996</v>
      </c>
      <c r="N268" s="156">
        <f t="shared" si="32"/>
        <v>1997.317</v>
      </c>
      <c r="O268" s="156">
        <v>48.731999999999999</v>
      </c>
      <c r="P268" s="156">
        <v>6.0649999999999977</v>
      </c>
      <c r="Q268" s="156">
        <v>30789.601999999999</v>
      </c>
      <c r="R268" s="156">
        <v>1997.317</v>
      </c>
      <c r="S268" s="156">
        <v>6.97</v>
      </c>
      <c r="T268" s="156">
        <v>0</v>
      </c>
      <c r="U268" s="156">
        <v>12.689000000000004</v>
      </c>
      <c r="V268" s="156"/>
      <c r="W268" s="156">
        <v>4968.2020000000002</v>
      </c>
      <c r="X268" s="156"/>
      <c r="Y268" s="156">
        <v>57.829700000000003</v>
      </c>
      <c r="Z268" s="156">
        <v>33785.597999999998</v>
      </c>
      <c r="AA268" s="156">
        <v>259</v>
      </c>
      <c r="AB268" s="156">
        <f t="shared" si="33"/>
        <v>70.51870000000001</v>
      </c>
      <c r="AC268" s="156">
        <f t="shared" si="34"/>
        <v>38753.799999999996</v>
      </c>
    </row>
    <row r="269" spans="2:29" x14ac:dyDescent="0.25">
      <c r="B269" s="140" t="s">
        <v>3825</v>
      </c>
      <c r="C269" s="143">
        <v>2291</v>
      </c>
      <c r="D269" s="141" t="s">
        <v>3995</v>
      </c>
      <c r="F269" s="149">
        <v>2</v>
      </c>
      <c r="H269" s="156">
        <v>51.423000000000009</v>
      </c>
      <c r="I269" s="156">
        <v>19.875</v>
      </c>
      <c r="J269" s="156">
        <f t="shared" si="28"/>
        <v>71.298000000000002</v>
      </c>
      <c r="K269" s="156">
        <f t="shared" si="29"/>
        <v>51.183999999999997</v>
      </c>
      <c r="L269" s="156">
        <f t="shared" si="30"/>
        <v>13.417000000000002</v>
      </c>
      <c r="M269" s="156">
        <f t="shared" si="31"/>
        <v>33778.445999999996</v>
      </c>
      <c r="N269" s="156">
        <f t="shared" si="32"/>
        <v>4414.1040000000003</v>
      </c>
      <c r="O269" s="156">
        <v>45.9</v>
      </c>
      <c r="P269" s="156">
        <v>13.417000000000002</v>
      </c>
      <c r="Q269" s="156">
        <v>31732.317999999999</v>
      </c>
      <c r="R269" s="156">
        <v>4414.1040000000003</v>
      </c>
      <c r="S269" s="156">
        <v>0</v>
      </c>
      <c r="T269" s="156">
        <v>60</v>
      </c>
      <c r="U269" s="156">
        <v>5.2840000000000007</v>
      </c>
      <c r="V269" s="156"/>
      <c r="W269" s="156">
        <v>2046.1279999999999</v>
      </c>
      <c r="X269" s="156"/>
      <c r="Y269" s="156">
        <v>66.025700000000001</v>
      </c>
      <c r="Z269" s="156">
        <v>38353.544000000002</v>
      </c>
      <c r="AA269" s="156">
        <v>260</v>
      </c>
      <c r="AB269" s="156">
        <f t="shared" si="33"/>
        <v>71.309700000000007</v>
      </c>
      <c r="AC269" s="156">
        <f t="shared" si="34"/>
        <v>40399.671999999999</v>
      </c>
    </row>
    <row r="270" spans="2:29" x14ac:dyDescent="0.25">
      <c r="B270" s="140" t="s">
        <v>3825</v>
      </c>
      <c r="C270" s="143">
        <v>2292</v>
      </c>
      <c r="D270" s="141" t="s">
        <v>3996</v>
      </c>
      <c r="F270" s="149">
        <v>2</v>
      </c>
      <c r="H270" s="156">
        <v>43.293999999999997</v>
      </c>
      <c r="I270" s="156">
        <v>13.562999999999999</v>
      </c>
      <c r="J270" s="156">
        <f t="shared" si="28"/>
        <v>56.856999999999999</v>
      </c>
      <c r="K270" s="156">
        <f t="shared" si="29"/>
        <v>43.058</v>
      </c>
      <c r="L270" s="156">
        <f t="shared" si="30"/>
        <v>10.350999999999999</v>
      </c>
      <c r="M270" s="156">
        <f t="shared" si="31"/>
        <v>27346.957999999999</v>
      </c>
      <c r="N270" s="156">
        <f t="shared" si="32"/>
        <v>3387.2950000000001</v>
      </c>
      <c r="O270" s="156">
        <v>36.052</v>
      </c>
      <c r="P270" s="156">
        <v>10.350999999999999</v>
      </c>
      <c r="Q270" s="156">
        <v>24693.32</v>
      </c>
      <c r="R270" s="156">
        <v>3387.2950000000001</v>
      </c>
      <c r="S270" s="156">
        <v>0</v>
      </c>
      <c r="T270" s="156">
        <v>33.332999999999998</v>
      </c>
      <c r="U270" s="156">
        <v>7.0060000000000002</v>
      </c>
      <c r="V270" s="156"/>
      <c r="W270" s="156">
        <v>2653.6379999999999</v>
      </c>
      <c r="X270" s="156"/>
      <c r="Y270" s="156">
        <v>51.578700000000012</v>
      </c>
      <c r="Z270" s="156">
        <v>29774.321</v>
      </c>
      <c r="AA270" s="156">
        <v>261</v>
      </c>
      <c r="AB270" s="156">
        <f t="shared" si="33"/>
        <v>58.584700000000012</v>
      </c>
      <c r="AC270" s="156">
        <f t="shared" si="34"/>
        <v>32427.958999999999</v>
      </c>
    </row>
    <row r="271" spans="2:29" x14ac:dyDescent="0.25">
      <c r="B271" s="140" t="s">
        <v>3825</v>
      </c>
      <c r="C271" s="143">
        <v>2293</v>
      </c>
      <c r="D271" s="141" t="s">
        <v>3997</v>
      </c>
      <c r="F271" s="149">
        <v>2</v>
      </c>
      <c r="H271" s="156">
        <v>94.998000000000005</v>
      </c>
      <c r="I271" s="156">
        <v>22.654000000000003</v>
      </c>
      <c r="J271" s="156">
        <f t="shared" si="28"/>
        <v>117.65200000000002</v>
      </c>
      <c r="K271" s="156">
        <f t="shared" si="29"/>
        <v>92.36999999999999</v>
      </c>
      <c r="L271" s="156">
        <f t="shared" si="30"/>
        <v>15.669000000000011</v>
      </c>
      <c r="M271" s="156">
        <f t="shared" si="31"/>
        <v>55702.974999999999</v>
      </c>
      <c r="N271" s="156">
        <f t="shared" si="32"/>
        <v>5012.5150000000003</v>
      </c>
      <c r="O271" s="156">
        <v>67.819999999999993</v>
      </c>
      <c r="P271" s="156">
        <v>15.669000000000011</v>
      </c>
      <c r="Q271" s="156">
        <v>45909.733999999997</v>
      </c>
      <c r="R271" s="156">
        <v>5012.5150000000003</v>
      </c>
      <c r="S271" s="156">
        <v>0</v>
      </c>
      <c r="T271" s="156">
        <v>53.332999999999998</v>
      </c>
      <c r="U271" s="156">
        <v>24.55</v>
      </c>
      <c r="V271" s="156"/>
      <c r="W271" s="156">
        <v>9793.241</v>
      </c>
      <c r="X271" s="156"/>
      <c r="Y271" s="156">
        <v>91.32350000000001</v>
      </c>
      <c r="Z271" s="156">
        <v>53428.627999999997</v>
      </c>
      <c r="AA271" s="156">
        <v>262</v>
      </c>
      <c r="AB271" s="156">
        <f t="shared" si="33"/>
        <v>115.87350000000001</v>
      </c>
      <c r="AC271" s="156">
        <f t="shared" si="34"/>
        <v>63221.868999999999</v>
      </c>
    </row>
    <row r="272" spans="2:29" x14ac:dyDescent="0.25">
      <c r="B272" s="140" t="s">
        <v>3825</v>
      </c>
      <c r="C272" s="143">
        <v>2294</v>
      </c>
      <c r="D272" s="141" t="s">
        <v>3998</v>
      </c>
      <c r="F272" s="149">
        <v>2</v>
      </c>
      <c r="H272" s="156">
        <v>49.632000000000005</v>
      </c>
      <c r="I272" s="156">
        <v>17.626999999999999</v>
      </c>
      <c r="J272" s="156">
        <f t="shared" si="28"/>
        <v>67.259</v>
      </c>
      <c r="K272" s="156">
        <f t="shared" si="29"/>
        <v>49.877000000000002</v>
      </c>
      <c r="L272" s="156">
        <f t="shared" si="30"/>
        <v>10.911999999999999</v>
      </c>
      <c r="M272" s="156">
        <f t="shared" si="31"/>
        <v>30748.821</v>
      </c>
      <c r="N272" s="156">
        <f t="shared" si="32"/>
        <v>3485.6</v>
      </c>
      <c r="O272" s="156">
        <v>42.36</v>
      </c>
      <c r="P272" s="156">
        <v>10.911999999999999</v>
      </c>
      <c r="Q272" s="156">
        <v>27918.098999999998</v>
      </c>
      <c r="R272" s="156">
        <v>3485.6</v>
      </c>
      <c r="S272" s="156">
        <v>0</v>
      </c>
      <c r="T272" s="156">
        <v>306.66699999999997</v>
      </c>
      <c r="U272" s="156">
        <v>7.5170000000000003</v>
      </c>
      <c r="V272" s="156"/>
      <c r="W272" s="156">
        <v>2830.7220000000002</v>
      </c>
      <c r="X272" s="156"/>
      <c r="Y272" s="156">
        <v>58.728999999999999</v>
      </c>
      <c r="Z272" s="156">
        <v>33146.567999999999</v>
      </c>
      <c r="AA272" s="156">
        <v>263</v>
      </c>
      <c r="AB272" s="156">
        <f t="shared" si="33"/>
        <v>66.245999999999995</v>
      </c>
      <c r="AC272" s="156">
        <f t="shared" si="34"/>
        <v>35977.29</v>
      </c>
    </row>
    <row r="273" spans="2:29" x14ac:dyDescent="0.25">
      <c r="B273" s="140" t="s">
        <v>3825</v>
      </c>
      <c r="C273" s="143">
        <v>2295</v>
      </c>
      <c r="D273" s="141" t="s">
        <v>3999</v>
      </c>
      <c r="F273" s="149">
        <v>2</v>
      </c>
      <c r="H273" s="156">
        <v>45.361000000000004</v>
      </c>
      <c r="I273" s="156">
        <v>6.8759999999999994</v>
      </c>
      <c r="J273" s="156">
        <f t="shared" si="28"/>
        <v>52.237000000000002</v>
      </c>
      <c r="K273" s="156">
        <f t="shared" si="29"/>
        <v>44.277999999999999</v>
      </c>
      <c r="L273" s="156">
        <f t="shared" si="30"/>
        <v>5.1709999999999994</v>
      </c>
      <c r="M273" s="156">
        <f t="shared" si="31"/>
        <v>27243.724999999999</v>
      </c>
      <c r="N273" s="156">
        <f t="shared" si="32"/>
        <v>1689.1969999999999</v>
      </c>
      <c r="O273" s="156">
        <v>34.122</v>
      </c>
      <c r="P273" s="156">
        <v>5.1709999999999994</v>
      </c>
      <c r="Q273" s="156">
        <v>23384.268</v>
      </c>
      <c r="R273" s="156">
        <v>1689.1969999999999</v>
      </c>
      <c r="S273" s="156">
        <v>0</v>
      </c>
      <c r="T273" s="156">
        <v>35.332999999999998</v>
      </c>
      <c r="U273" s="156">
        <v>10.156000000000001</v>
      </c>
      <c r="V273" s="156"/>
      <c r="W273" s="156">
        <v>3859.4569999999999</v>
      </c>
      <c r="X273" s="156"/>
      <c r="Y273" s="156">
        <v>41.878399999999999</v>
      </c>
      <c r="Z273" s="156">
        <v>25918.076000000001</v>
      </c>
      <c r="AA273" s="156">
        <v>264</v>
      </c>
      <c r="AB273" s="156">
        <f t="shared" si="33"/>
        <v>52.034399999999998</v>
      </c>
      <c r="AC273" s="156">
        <f t="shared" si="34"/>
        <v>29777.532999999999</v>
      </c>
    </row>
    <row r="274" spans="2:29" x14ac:dyDescent="0.25">
      <c r="B274" s="140" t="s">
        <v>3825</v>
      </c>
      <c r="C274" s="143">
        <v>2296</v>
      </c>
      <c r="D274" s="141" t="s">
        <v>4000</v>
      </c>
      <c r="F274" s="149">
        <v>2</v>
      </c>
      <c r="H274" s="156">
        <v>54.353999999999999</v>
      </c>
      <c r="I274" s="156">
        <v>16.875</v>
      </c>
      <c r="J274" s="156">
        <f t="shared" si="28"/>
        <v>71.228999999999999</v>
      </c>
      <c r="K274" s="156">
        <f t="shared" si="29"/>
        <v>54.407000000000004</v>
      </c>
      <c r="L274" s="156">
        <f t="shared" si="30"/>
        <v>10.244999999999997</v>
      </c>
      <c r="M274" s="156">
        <f t="shared" si="31"/>
        <v>31604.938999999998</v>
      </c>
      <c r="N274" s="156">
        <f t="shared" si="32"/>
        <v>3370.0430000000001</v>
      </c>
      <c r="O274" s="156">
        <v>42.295999999999999</v>
      </c>
      <c r="P274" s="156">
        <v>10.244999999999997</v>
      </c>
      <c r="Q274" s="156">
        <v>26678.938999999998</v>
      </c>
      <c r="R274" s="156">
        <v>3370.0430000000001</v>
      </c>
      <c r="S274" s="156">
        <v>0</v>
      </c>
      <c r="T274" s="156">
        <v>16.667000000000002</v>
      </c>
      <c r="U274" s="156">
        <v>12.111000000000004</v>
      </c>
      <c r="V274" s="156"/>
      <c r="W274" s="156">
        <v>4926</v>
      </c>
      <c r="X274" s="156"/>
      <c r="Y274" s="156">
        <v>57.664500000000004</v>
      </c>
      <c r="Z274" s="156">
        <v>31734.044999999998</v>
      </c>
      <c r="AA274" s="156">
        <v>265</v>
      </c>
      <c r="AB274" s="156">
        <f t="shared" si="33"/>
        <v>69.775500000000008</v>
      </c>
      <c r="AC274" s="156">
        <f t="shared" si="34"/>
        <v>36660.044999999998</v>
      </c>
    </row>
    <row r="275" spans="2:29" x14ac:dyDescent="0.25">
      <c r="B275" s="140" t="s">
        <v>3825</v>
      </c>
      <c r="C275" s="143">
        <v>2297</v>
      </c>
      <c r="D275" s="141" t="s">
        <v>4001</v>
      </c>
      <c r="F275" s="149">
        <v>2</v>
      </c>
      <c r="H275" s="156">
        <v>97.058999999999997</v>
      </c>
      <c r="I275" s="156">
        <v>26.270000000000003</v>
      </c>
      <c r="J275" s="156">
        <f t="shared" si="28"/>
        <v>123.32900000000001</v>
      </c>
      <c r="K275" s="156">
        <f t="shared" si="29"/>
        <v>94.97999999999999</v>
      </c>
      <c r="L275" s="156">
        <f t="shared" si="30"/>
        <v>16.606000000000009</v>
      </c>
      <c r="M275" s="156">
        <f t="shared" si="31"/>
        <v>55616.133000000002</v>
      </c>
      <c r="N275" s="156">
        <f t="shared" si="32"/>
        <v>5329.7910000000002</v>
      </c>
      <c r="O275" s="156">
        <v>72.912999999999997</v>
      </c>
      <c r="P275" s="156">
        <v>16.606000000000009</v>
      </c>
      <c r="Q275" s="156">
        <v>47104.258000000002</v>
      </c>
      <c r="R275" s="156">
        <v>5329.7910000000002</v>
      </c>
      <c r="S275" s="156">
        <v>0</v>
      </c>
      <c r="T275" s="156">
        <v>0</v>
      </c>
      <c r="U275" s="156">
        <v>22.066999999999997</v>
      </c>
      <c r="V275" s="156"/>
      <c r="W275" s="156">
        <v>8511.875</v>
      </c>
      <c r="X275" s="156"/>
      <c r="Y275" s="156">
        <v>97.822200000000009</v>
      </c>
      <c r="Z275" s="156">
        <v>55098.972999999998</v>
      </c>
      <c r="AA275" s="156">
        <v>266</v>
      </c>
      <c r="AB275" s="156">
        <f t="shared" si="33"/>
        <v>119.8892</v>
      </c>
      <c r="AC275" s="156">
        <f t="shared" si="34"/>
        <v>63610.847999999998</v>
      </c>
    </row>
    <row r="276" spans="2:29" x14ac:dyDescent="0.25">
      <c r="B276" s="140" t="s">
        <v>3825</v>
      </c>
      <c r="C276" s="143">
        <v>2298</v>
      </c>
      <c r="D276" s="141" t="s">
        <v>4002</v>
      </c>
      <c r="F276" s="149">
        <v>2</v>
      </c>
      <c r="H276" s="156">
        <v>52.174999999999997</v>
      </c>
      <c r="I276" s="156">
        <v>17.45</v>
      </c>
      <c r="J276" s="156">
        <f t="shared" si="28"/>
        <v>69.625</v>
      </c>
      <c r="K276" s="156">
        <f t="shared" si="29"/>
        <v>51.486000000000004</v>
      </c>
      <c r="L276" s="156">
        <f t="shared" si="30"/>
        <v>11.11</v>
      </c>
      <c r="M276" s="156">
        <f t="shared" si="31"/>
        <v>30991.111000000001</v>
      </c>
      <c r="N276" s="156">
        <f t="shared" si="32"/>
        <v>3661.3989999999999</v>
      </c>
      <c r="O276" s="156">
        <v>39.136000000000003</v>
      </c>
      <c r="P276" s="156">
        <v>11.11</v>
      </c>
      <c r="Q276" s="156">
        <v>26161.498</v>
      </c>
      <c r="R276" s="156">
        <v>3661.3989999999999</v>
      </c>
      <c r="S276" s="156">
        <v>0</v>
      </c>
      <c r="T276" s="156">
        <v>0</v>
      </c>
      <c r="U276" s="156">
        <v>12.350000000000001</v>
      </c>
      <c r="V276" s="156"/>
      <c r="W276" s="156">
        <v>4829.6130000000003</v>
      </c>
      <c r="X276" s="156"/>
      <c r="Y276" s="156">
        <v>55.800899999999999</v>
      </c>
      <c r="Z276" s="156">
        <v>31653.664000000001</v>
      </c>
      <c r="AA276" s="156">
        <v>267</v>
      </c>
      <c r="AB276" s="156">
        <f t="shared" si="33"/>
        <v>68.150900000000007</v>
      </c>
      <c r="AC276" s="156">
        <f t="shared" si="34"/>
        <v>36483.277000000002</v>
      </c>
    </row>
    <row r="277" spans="2:29" x14ac:dyDescent="0.25">
      <c r="B277" s="140" t="s">
        <v>3825</v>
      </c>
      <c r="C277" s="143">
        <v>2299</v>
      </c>
      <c r="D277" s="141" t="s">
        <v>4003</v>
      </c>
      <c r="F277" s="149">
        <v>2</v>
      </c>
      <c r="H277" s="156">
        <v>74.914999999999978</v>
      </c>
      <c r="I277" s="156">
        <v>11.15</v>
      </c>
      <c r="J277" s="156">
        <f t="shared" si="28"/>
        <v>86.064999999999984</v>
      </c>
      <c r="K277" s="156">
        <f t="shared" si="29"/>
        <v>76.185000000000002</v>
      </c>
      <c r="L277" s="156">
        <f t="shared" si="30"/>
        <v>7.2560000000000002</v>
      </c>
      <c r="M277" s="156">
        <f t="shared" si="31"/>
        <v>46812.758999999998</v>
      </c>
      <c r="N277" s="156">
        <f t="shared" si="32"/>
        <v>2325.5059999999999</v>
      </c>
      <c r="O277" s="156">
        <v>58.156999999999996</v>
      </c>
      <c r="P277" s="156">
        <v>7.2560000000000002</v>
      </c>
      <c r="Q277" s="156">
        <v>39888.741999999998</v>
      </c>
      <c r="R277" s="156">
        <v>2325.5059999999999</v>
      </c>
      <c r="S277" s="156">
        <v>0</v>
      </c>
      <c r="T277" s="156">
        <v>0</v>
      </c>
      <c r="U277" s="156">
        <v>18.027999999999999</v>
      </c>
      <c r="V277" s="156"/>
      <c r="W277" s="156">
        <v>6924.0169999999998</v>
      </c>
      <c r="X277" s="156"/>
      <c r="Y277" s="156">
        <v>69.040899999999993</v>
      </c>
      <c r="Z277" s="156">
        <v>43377.000999999997</v>
      </c>
      <c r="AA277" s="156">
        <v>268</v>
      </c>
      <c r="AB277" s="156">
        <f t="shared" si="33"/>
        <v>87.068899999999985</v>
      </c>
      <c r="AC277" s="156">
        <f t="shared" si="34"/>
        <v>50301.017999999996</v>
      </c>
    </row>
    <row r="278" spans="2:29" x14ac:dyDescent="0.25">
      <c r="B278" s="140" t="s">
        <v>3825</v>
      </c>
      <c r="C278" s="143">
        <v>2322</v>
      </c>
      <c r="D278" s="141" t="s">
        <v>4004</v>
      </c>
      <c r="F278" s="149">
        <v>2</v>
      </c>
      <c r="H278" s="156">
        <v>2.8679999999999994</v>
      </c>
      <c r="I278" s="156">
        <v>1.4339999999999999</v>
      </c>
      <c r="J278" s="156">
        <f t="shared" si="28"/>
        <v>4.3019999999999996</v>
      </c>
      <c r="K278" s="156">
        <f t="shared" si="29"/>
        <v>2.661</v>
      </c>
      <c r="L278" s="156">
        <f t="shared" si="30"/>
        <v>0.88700000000000001</v>
      </c>
      <c r="M278" s="156">
        <f t="shared" si="31"/>
        <v>1492.7339999999999</v>
      </c>
      <c r="N278" s="156">
        <f t="shared" si="32"/>
        <v>340.721</v>
      </c>
      <c r="O278" s="156">
        <v>2.661</v>
      </c>
      <c r="P278" s="156">
        <v>0.88700000000000001</v>
      </c>
      <c r="Q278" s="156">
        <v>1492.7339999999999</v>
      </c>
      <c r="R278" s="156">
        <v>340.721</v>
      </c>
      <c r="S278" s="156">
        <v>0</v>
      </c>
      <c r="T278" s="156">
        <v>0</v>
      </c>
      <c r="U278" s="156">
        <v>0</v>
      </c>
      <c r="V278" s="156"/>
      <c r="W278" s="156">
        <v>0</v>
      </c>
      <c r="X278" s="156"/>
      <c r="Y278" s="156">
        <v>3.992</v>
      </c>
      <c r="Z278" s="156">
        <v>2003.8340000000001</v>
      </c>
      <c r="AA278" s="156">
        <v>269</v>
      </c>
      <c r="AB278" s="156">
        <f t="shared" si="33"/>
        <v>3.992</v>
      </c>
      <c r="AC278" s="156">
        <f t="shared" si="34"/>
        <v>2003.8340000000001</v>
      </c>
    </row>
    <row r="279" spans="2:29" x14ac:dyDescent="0.25">
      <c r="B279" s="140" t="s">
        <v>3825</v>
      </c>
      <c r="C279" s="143">
        <v>2600</v>
      </c>
      <c r="D279" s="141" t="s">
        <v>4005</v>
      </c>
      <c r="F279" s="149">
        <v>2</v>
      </c>
      <c r="H279" s="156">
        <v>0</v>
      </c>
      <c r="I279" s="156">
        <v>10.5</v>
      </c>
      <c r="J279" s="156">
        <f t="shared" si="28"/>
        <v>10.5</v>
      </c>
      <c r="K279" s="156">
        <f t="shared" si="29"/>
        <v>0</v>
      </c>
      <c r="L279" s="156">
        <f t="shared" si="30"/>
        <v>7.33</v>
      </c>
      <c r="M279" s="156">
        <f t="shared" si="31"/>
        <v>0</v>
      </c>
      <c r="N279" s="156">
        <f t="shared" si="32"/>
        <v>2392.5340000000001</v>
      </c>
      <c r="O279" s="156">
        <v>0</v>
      </c>
      <c r="P279" s="156">
        <v>7.33</v>
      </c>
      <c r="Q279" s="156">
        <v>0</v>
      </c>
      <c r="R279" s="156">
        <v>2392.5340000000001</v>
      </c>
      <c r="S279" s="156">
        <v>0</v>
      </c>
      <c r="T279" s="156">
        <v>0</v>
      </c>
      <c r="U279" s="156">
        <v>0</v>
      </c>
      <c r="V279" s="156"/>
      <c r="W279" s="156">
        <v>0</v>
      </c>
      <c r="X279" s="156"/>
      <c r="Y279" s="156">
        <v>10.9947</v>
      </c>
      <c r="Z279" s="156">
        <v>3588.8020000000001</v>
      </c>
      <c r="AA279" s="156">
        <v>270</v>
      </c>
      <c r="AB279" s="156">
        <f t="shared" si="33"/>
        <v>10.9947</v>
      </c>
      <c r="AC279" s="156">
        <f t="shared" si="34"/>
        <v>3588.8020000000001</v>
      </c>
    </row>
    <row r="280" spans="2:29" x14ac:dyDescent="0.25">
      <c r="B280" s="140" t="s">
        <v>3825</v>
      </c>
      <c r="C280" s="143">
        <v>2601</v>
      </c>
      <c r="D280" s="141" t="s">
        <v>4006</v>
      </c>
      <c r="F280" s="149">
        <v>2</v>
      </c>
      <c r="H280" s="156">
        <v>0</v>
      </c>
      <c r="I280" s="156">
        <v>7.125</v>
      </c>
      <c r="J280" s="156">
        <f t="shared" si="28"/>
        <v>7.125</v>
      </c>
      <c r="K280" s="156">
        <f t="shared" si="29"/>
        <v>0</v>
      </c>
      <c r="L280" s="156">
        <f t="shared" si="30"/>
        <v>4.7850000000000001</v>
      </c>
      <c r="M280" s="156">
        <f t="shared" si="31"/>
        <v>0</v>
      </c>
      <c r="N280" s="156">
        <f t="shared" si="32"/>
        <v>1561.7829999999999</v>
      </c>
      <c r="O280" s="156">
        <v>0</v>
      </c>
      <c r="P280" s="156">
        <v>4.7850000000000001</v>
      </c>
      <c r="Q280" s="156">
        <v>0</v>
      </c>
      <c r="R280" s="156">
        <v>1561.7829999999999</v>
      </c>
      <c r="S280" s="156">
        <v>0</v>
      </c>
      <c r="T280" s="156">
        <v>0</v>
      </c>
      <c r="U280" s="156">
        <v>0</v>
      </c>
      <c r="V280" s="156"/>
      <c r="W280" s="156">
        <v>0</v>
      </c>
      <c r="X280" s="156"/>
      <c r="Y280" s="156">
        <v>7.1770999999999994</v>
      </c>
      <c r="Z280" s="156">
        <v>2342.692</v>
      </c>
      <c r="AA280" s="156">
        <v>271</v>
      </c>
      <c r="AB280" s="156">
        <f t="shared" si="33"/>
        <v>7.1770999999999994</v>
      </c>
      <c r="AC280" s="156">
        <f t="shared" si="34"/>
        <v>2342.692</v>
      </c>
    </row>
    <row r="281" spans="2:29" x14ac:dyDescent="0.25">
      <c r="B281" s="140" t="s">
        <v>3825</v>
      </c>
      <c r="C281" s="143">
        <v>2602</v>
      </c>
      <c r="D281" s="141" t="s">
        <v>4007</v>
      </c>
      <c r="F281" s="149">
        <v>2</v>
      </c>
      <c r="H281" s="156">
        <v>0</v>
      </c>
      <c r="I281" s="156">
        <v>14</v>
      </c>
      <c r="J281" s="156">
        <f t="shared" si="28"/>
        <v>14</v>
      </c>
      <c r="K281" s="156">
        <f t="shared" si="29"/>
        <v>0</v>
      </c>
      <c r="L281" s="156">
        <f t="shared" si="30"/>
        <v>9.5210000000000008</v>
      </c>
      <c r="M281" s="156">
        <f t="shared" si="31"/>
        <v>0</v>
      </c>
      <c r="N281" s="156">
        <f t="shared" si="32"/>
        <v>3107.6709999999998</v>
      </c>
      <c r="O281" s="156">
        <v>0</v>
      </c>
      <c r="P281" s="156">
        <v>9.5210000000000008</v>
      </c>
      <c r="Q281" s="156">
        <v>0</v>
      </c>
      <c r="R281" s="156">
        <v>3107.6709999999998</v>
      </c>
      <c r="S281" s="156">
        <v>0</v>
      </c>
      <c r="T281" s="156">
        <v>0</v>
      </c>
      <c r="U281" s="156">
        <v>0</v>
      </c>
      <c r="V281" s="156"/>
      <c r="W281" s="156">
        <v>0</v>
      </c>
      <c r="X281" s="156"/>
      <c r="Y281" s="156">
        <v>14.281199999999998</v>
      </c>
      <c r="Z281" s="156">
        <v>4661.5540000000001</v>
      </c>
      <c r="AA281" s="156">
        <v>272</v>
      </c>
      <c r="AB281" s="156">
        <f t="shared" si="33"/>
        <v>14.281199999999998</v>
      </c>
      <c r="AC281" s="156">
        <f t="shared" si="34"/>
        <v>4661.5540000000001</v>
      </c>
    </row>
    <row r="282" spans="2:29" x14ac:dyDescent="0.25">
      <c r="B282" s="140" t="s">
        <v>3825</v>
      </c>
      <c r="C282" s="143">
        <v>2603</v>
      </c>
      <c r="D282" s="141" t="s">
        <v>4008</v>
      </c>
      <c r="F282" s="149">
        <v>2</v>
      </c>
      <c r="H282" s="156">
        <v>0</v>
      </c>
      <c r="I282" s="156">
        <v>8</v>
      </c>
      <c r="J282" s="156">
        <f t="shared" si="28"/>
        <v>8</v>
      </c>
      <c r="K282" s="156">
        <f t="shared" si="29"/>
        <v>0</v>
      </c>
      <c r="L282" s="156">
        <f t="shared" si="30"/>
        <v>4.8579999999999997</v>
      </c>
      <c r="M282" s="156">
        <f t="shared" si="31"/>
        <v>0</v>
      </c>
      <c r="N282" s="156">
        <f t="shared" si="32"/>
        <v>1585.644</v>
      </c>
      <c r="O282" s="156">
        <v>0</v>
      </c>
      <c r="P282" s="156">
        <v>4.8579999999999997</v>
      </c>
      <c r="Q282" s="156">
        <v>0</v>
      </c>
      <c r="R282" s="156">
        <v>1585.644</v>
      </c>
      <c r="S282" s="156">
        <v>0</v>
      </c>
      <c r="T282" s="156">
        <v>0</v>
      </c>
      <c r="U282" s="156">
        <v>0</v>
      </c>
      <c r="V282" s="156"/>
      <c r="W282" s="156">
        <v>0</v>
      </c>
      <c r="X282" s="156"/>
      <c r="Y282" s="156">
        <v>7.2866999999999997</v>
      </c>
      <c r="Z282" s="156">
        <v>2378.4659999999999</v>
      </c>
      <c r="AA282" s="156">
        <v>273</v>
      </c>
      <c r="AB282" s="156">
        <f t="shared" si="33"/>
        <v>7.2866999999999997</v>
      </c>
      <c r="AC282" s="156">
        <f t="shared" si="34"/>
        <v>2378.4659999999999</v>
      </c>
    </row>
    <row r="283" spans="2:29" x14ac:dyDescent="0.25">
      <c r="B283" s="140" t="s">
        <v>3825</v>
      </c>
      <c r="C283" s="143">
        <v>2604</v>
      </c>
      <c r="D283" s="141" t="s">
        <v>4009</v>
      </c>
      <c r="F283" s="149">
        <v>2</v>
      </c>
      <c r="H283" s="156">
        <v>0</v>
      </c>
      <c r="I283" s="156">
        <v>19.5</v>
      </c>
      <c r="J283" s="156">
        <f t="shared" si="28"/>
        <v>19.5</v>
      </c>
      <c r="K283" s="156">
        <f t="shared" si="29"/>
        <v>0</v>
      </c>
      <c r="L283" s="156">
        <f t="shared" si="30"/>
        <v>12.83</v>
      </c>
      <c r="M283" s="156">
        <f t="shared" si="31"/>
        <v>0</v>
      </c>
      <c r="N283" s="156">
        <f t="shared" si="32"/>
        <v>4187.7030000000004</v>
      </c>
      <c r="O283" s="156">
        <v>0</v>
      </c>
      <c r="P283" s="156">
        <v>12.83</v>
      </c>
      <c r="Q283" s="156">
        <v>0</v>
      </c>
      <c r="R283" s="156">
        <v>4187.7030000000004</v>
      </c>
      <c r="S283" s="156">
        <v>0</v>
      </c>
      <c r="T283" s="156">
        <v>0</v>
      </c>
      <c r="U283" s="156">
        <v>0</v>
      </c>
      <c r="V283" s="156"/>
      <c r="W283" s="156">
        <v>0</v>
      </c>
      <c r="X283" s="156"/>
      <c r="Y283" s="156">
        <v>19.244400000000002</v>
      </c>
      <c r="Z283" s="156">
        <v>6281.6030000000001</v>
      </c>
      <c r="AA283" s="156">
        <v>274</v>
      </c>
      <c r="AB283" s="156">
        <f t="shared" si="33"/>
        <v>19.244400000000002</v>
      </c>
      <c r="AC283" s="156">
        <f t="shared" si="34"/>
        <v>6281.6030000000001</v>
      </c>
    </row>
    <row r="284" spans="2:29" x14ac:dyDescent="0.25">
      <c r="B284" s="140" t="s">
        <v>3825</v>
      </c>
      <c r="C284" s="143">
        <v>2605</v>
      </c>
      <c r="D284" s="141" t="s">
        <v>4010</v>
      </c>
      <c r="F284" s="149">
        <v>2</v>
      </c>
      <c r="H284" s="156">
        <v>0</v>
      </c>
      <c r="I284" s="156">
        <v>14.5</v>
      </c>
      <c r="J284" s="156">
        <f t="shared" si="28"/>
        <v>14.5</v>
      </c>
      <c r="K284" s="156">
        <f t="shared" si="29"/>
        <v>0</v>
      </c>
      <c r="L284" s="156">
        <f t="shared" si="30"/>
        <v>9.8559999999999999</v>
      </c>
      <c r="M284" s="156">
        <f t="shared" si="31"/>
        <v>0</v>
      </c>
      <c r="N284" s="156">
        <f t="shared" si="32"/>
        <v>3217.1170000000002</v>
      </c>
      <c r="O284" s="156">
        <v>0</v>
      </c>
      <c r="P284" s="156">
        <v>9.8559999999999999</v>
      </c>
      <c r="Q284" s="156">
        <v>0</v>
      </c>
      <c r="R284" s="156">
        <v>3217.1170000000002</v>
      </c>
      <c r="S284" s="156">
        <v>0</v>
      </c>
      <c r="T284" s="156">
        <v>0</v>
      </c>
      <c r="U284" s="156">
        <v>0</v>
      </c>
      <c r="V284" s="156"/>
      <c r="W284" s="156">
        <v>0</v>
      </c>
      <c r="X284" s="156"/>
      <c r="Y284" s="156">
        <v>14.7841</v>
      </c>
      <c r="Z284" s="156">
        <v>4825.7070000000003</v>
      </c>
      <c r="AA284" s="156">
        <v>275</v>
      </c>
      <c r="AB284" s="156">
        <f t="shared" si="33"/>
        <v>14.7841</v>
      </c>
      <c r="AC284" s="156">
        <f t="shared" si="34"/>
        <v>4825.7070000000003</v>
      </c>
    </row>
    <row r="285" spans="2:29" x14ac:dyDescent="0.25">
      <c r="B285" s="140" t="s">
        <v>3825</v>
      </c>
      <c r="C285" s="143">
        <v>2606</v>
      </c>
      <c r="D285" s="141" t="s">
        <v>4011</v>
      </c>
      <c r="F285" s="149">
        <v>2</v>
      </c>
      <c r="H285" s="156">
        <v>0</v>
      </c>
      <c r="I285" s="156">
        <v>8.375</v>
      </c>
      <c r="J285" s="156">
        <f t="shared" si="28"/>
        <v>8.375</v>
      </c>
      <c r="K285" s="156">
        <f t="shared" si="29"/>
        <v>0</v>
      </c>
      <c r="L285" s="156">
        <f t="shared" si="30"/>
        <v>5.8609999999999998</v>
      </c>
      <c r="M285" s="156">
        <f t="shared" si="31"/>
        <v>0</v>
      </c>
      <c r="N285" s="156">
        <f t="shared" si="32"/>
        <v>1913.1990000000001</v>
      </c>
      <c r="O285" s="156">
        <v>0</v>
      </c>
      <c r="P285" s="156">
        <v>5.8609999999999998</v>
      </c>
      <c r="Q285" s="156">
        <v>0</v>
      </c>
      <c r="R285" s="156">
        <v>1913.1990000000001</v>
      </c>
      <c r="S285" s="156">
        <v>0</v>
      </c>
      <c r="T285" s="156">
        <v>0</v>
      </c>
      <c r="U285" s="156">
        <v>0</v>
      </c>
      <c r="V285" s="156"/>
      <c r="W285" s="156">
        <v>0</v>
      </c>
      <c r="X285" s="156"/>
      <c r="Y285" s="156">
        <v>8.7919999999999998</v>
      </c>
      <c r="Z285" s="156">
        <v>2869.8139999999999</v>
      </c>
      <c r="AA285" s="156">
        <v>276</v>
      </c>
      <c r="AB285" s="156">
        <f t="shared" si="33"/>
        <v>8.7919999999999998</v>
      </c>
      <c r="AC285" s="156">
        <f t="shared" si="34"/>
        <v>2869.8139999999999</v>
      </c>
    </row>
    <row r="286" spans="2:29" x14ac:dyDescent="0.25">
      <c r="B286" s="140" t="s">
        <v>3825</v>
      </c>
      <c r="C286" s="143">
        <v>2607</v>
      </c>
      <c r="D286" s="141" t="s">
        <v>4012</v>
      </c>
      <c r="F286" s="149">
        <v>2</v>
      </c>
      <c r="H286" s="156">
        <v>0</v>
      </c>
      <c r="I286" s="156">
        <v>11.5</v>
      </c>
      <c r="J286" s="156">
        <f t="shared" si="28"/>
        <v>11.5</v>
      </c>
      <c r="K286" s="156">
        <f t="shared" si="29"/>
        <v>0</v>
      </c>
      <c r="L286" s="156">
        <f t="shared" si="30"/>
        <v>7.8769999999999998</v>
      </c>
      <c r="M286" s="156">
        <f t="shared" si="31"/>
        <v>0</v>
      </c>
      <c r="N286" s="156">
        <f t="shared" si="32"/>
        <v>2571.1469999999999</v>
      </c>
      <c r="O286" s="156">
        <v>0</v>
      </c>
      <c r="P286" s="156">
        <v>7.8769999999999998</v>
      </c>
      <c r="Q286" s="156">
        <v>0</v>
      </c>
      <c r="R286" s="156">
        <v>2571.1469999999999</v>
      </c>
      <c r="S286" s="156">
        <v>0</v>
      </c>
      <c r="T286" s="156">
        <v>0</v>
      </c>
      <c r="U286" s="156">
        <v>0</v>
      </c>
      <c r="V286" s="156"/>
      <c r="W286" s="156">
        <v>0</v>
      </c>
      <c r="X286" s="156"/>
      <c r="Y286" s="156">
        <v>11.8155</v>
      </c>
      <c r="Z286" s="156">
        <v>3856.721</v>
      </c>
      <c r="AA286" s="156">
        <v>277</v>
      </c>
      <c r="AB286" s="156">
        <f t="shared" si="33"/>
        <v>11.8155</v>
      </c>
      <c r="AC286" s="156">
        <f t="shared" si="34"/>
        <v>3856.721</v>
      </c>
    </row>
    <row r="287" spans="2:29" x14ac:dyDescent="0.25">
      <c r="B287" s="140" t="s">
        <v>3825</v>
      </c>
      <c r="C287" s="143">
        <v>2608</v>
      </c>
      <c r="D287" s="141" t="s">
        <v>4013</v>
      </c>
      <c r="F287" s="149">
        <v>2</v>
      </c>
      <c r="H287" s="156">
        <v>0</v>
      </c>
      <c r="I287" s="156">
        <v>14.75</v>
      </c>
      <c r="J287" s="156">
        <f t="shared" si="28"/>
        <v>14.75</v>
      </c>
      <c r="K287" s="156">
        <f t="shared" si="29"/>
        <v>0</v>
      </c>
      <c r="L287" s="156">
        <f t="shared" si="30"/>
        <v>9.6950000000000003</v>
      </c>
      <c r="M287" s="156">
        <f t="shared" si="31"/>
        <v>0</v>
      </c>
      <c r="N287" s="156">
        <f t="shared" si="32"/>
        <v>3164.4009999999998</v>
      </c>
      <c r="O287" s="156">
        <v>0</v>
      </c>
      <c r="P287" s="156">
        <v>9.6950000000000003</v>
      </c>
      <c r="Q287" s="156">
        <v>0</v>
      </c>
      <c r="R287" s="156">
        <v>3164.4009999999998</v>
      </c>
      <c r="S287" s="156">
        <v>0</v>
      </c>
      <c r="T287" s="156">
        <v>0</v>
      </c>
      <c r="U287" s="156">
        <v>0</v>
      </c>
      <c r="V287" s="156"/>
      <c r="W287" s="156">
        <v>0</v>
      </c>
      <c r="X287" s="156"/>
      <c r="Y287" s="156">
        <v>14.5418</v>
      </c>
      <c r="Z287" s="156">
        <v>4746.6180000000004</v>
      </c>
      <c r="AA287" s="156">
        <v>278</v>
      </c>
      <c r="AB287" s="156">
        <f t="shared" si="33"/>
        <v>14.5418</v>
      </c>
      <c r="AC287" s="156">
        <f t="shared" si="34"/>
        <v>4746.6180000000004</v>
      </c>
    </row>
    <row r="288" spans="2:29" x14ac:dyDescent="0.25">
      <c r="B288" s="140" t="s">
        <v>3825</v>
      </c>
      <c r="C288" s="143">
        <v>2609</v>
      </c>
      <c r="D288" s="141" t="s">
        <v>4014</v>
      </c>
      <c r="F288" s="149">
        <v>2</v>
      </c>
      <c r="H288" s="156">
        <v>0</v>
      </c>
      <c r="I288" s="156">
        <v>15.3</v>
      </c>
      <c r="J288" s="156">
        <f t="shared" si="28"/>
        <v>15.3</v>
      </c>
      <c r="K288" s="156">
        <f t="shared" si="29"/>
        <v>0</v>
      </c>
      <c r="L288" s="156">
        <f t="shared" si="30"/>
        <v>9.6199999999999992</v>
      </c>
      <c r="M288" s="156">
        <f t="shared" si="31"/>
        <v>0</v>
      </c>
      <c r="N288" s="156">
        <f t="shared" si="32"/>
        <v>3140.1170000000002</v>
      </c>
      <c r="O288" s="156">
        <v>0</v>
      </c>
      <c r="P288" s="156">
        <v>9.6199999999999992</v>
      </c>
      <c r="Q288" s="156">
        <v>0</v>
      </c>
      <c r="R288" s="156">
        <v>3140.1170000000002</v>
      </c>
      <c r="S288" s="156">
        <v>0</v>
      </c>
      <c r="T288" s="156">
        <v>0</v>
      </c>
      <c r="U288" s="156">
        <v>0</v>
      </c>
      <c r="V288" s="156"/>
      <c r="W288" s="156">
        <v>0</v>
      </c>
      <c r="X288" s="156"/>
      <c r="Y288" s="156">
        <v>14.430300000000001</v>
      </c>
      <c r="Z288" s="156">
        <v>4710.2240000000002</v>
      </c>
      <c r="AA288" s="156">
        <v>279</v>
      </c>
      <c r="AB288" s="156">
        <f t="shared" si="33"/>
        <v>14.430300000000001</v>
      </c>
      <c r="AC288" s="156">
        <f t="shared" si="34"/>
        <v>4710.2240000000002</v>
      </c>
    </row>
    <row r="289" spans="2:29" x14ac:dyDescent="0.25">
      <c r="B289" s="140" t="s">
        <v>3825</v>
      </c>
      <c r="C289" s="143">
        <v>2610</v>
      </c>
      <c r="D289" s="141" t="s">
        <v>4015</v>
      </c>
      <c r="F289" s="149">
        <v>2</v>
      </c>
      <c r="H289" s="156">
        <v>0</v>
      </c>
      <c r="I289" s="156">
        <v>12.600000000000001</v>
      </c>
      <c r="J289" s="156">
        <f t="shared" si="28"/>
        <v>12.600000000000001</v>
      </c>
      <c r="K289" s="156">
        <f t="shared" si="29"/>
        <v>0</v>
      </c>
      <c r="L289" s="156">
        <f t="shared" si="30"/>
        <v>8.9060000000000006</v>
      </c>
      <c r="M289" s="156">
        <f t="shared" si="31"/>
        <v>0</v>
      </c>
      <c r="N289" s="156">
        <f t="shared" si="32"/>
        <v>2907.0250000000001</v>
      </c>
      <c r="O289" s="156">
        <v>0</v>
      </c>
      <c r="P289" s="156">
        <v>8.9060000000000006</v>
      </c>
      <c r="Q289" s="156">
        <v>0</v>
      </c>
      <c r="R289" s="156">
        <v>2907.0250000000001</v>
      </c>
      <c r="S289" s="156">
        <v>0</v>
      </c>
      <c r="T289" s="156">
        <v>0</v>
      </c>
      <c r="U289" s="156">
        <v>0</v>
      </c>
      <c r="V289" s="156"/>
      <c r="W289" s="156">
        <v>0</v>
      </c>
      <c r="X289" s="156"/>
      <c r="Y289" s="156">
        <v>13.3591</v>
      </c>
      <c r="Z289" s="156">
        <v>4360.5709999999999</v>
      </c>
      <c r="AA289" s="156">
        <v>280</v>
      </c>
      <c r="AB289" s="156">
        <f t="shared" si="33"/>
        <v>13.3591</v>
      </c>
      <c r="AC289" s="156">
        <f t="shared" si="34"/>
        <v>4360.5709999999999</v>
      </c>
    </row>
    <row r="290" spans="2:29" x14ac:dyDescent="0.25">
      <c r="B290" s="140" t="s">
        <v>3825</v>
      </c>
      <c r="C290" s="143">
        <v>2613</v>
      </c>
      <c r="D290" s="141" t="s">
        <v>4016</v>
      </c>
      <c r="F290" s="149">
        <v>2</v>
      </c>
      <c r="H290" s="156">
        <v>0</v>
      </c>
      <c r="I290" s="156">
        <v>11</v>
      </c>
      <c r="J290" s="156">
        <f t="shared" si="28"/>
        <v>11</v>
      </c>
      <c r="K290" s="156">
        <f t="shared" si="29"/>
        <v>0</v>
      </c>
      <c r="L290" s="156">
        <f t="shared" si="30"/>
        <v>8.0909999999999993</v>
      </c>
      <c r="M290" s="156">
        <f t="shared" si="31"/>
        <v>0</v>
      </c>
      <c r="N290" s="156">
        <f t="shared" si="32"/>
        <v>2640.9009999999998</v>
      </c>
      <c r="O290" s="156">
        <v>0</v>
      </c>
      <c r="P290" s="156">
        <v>8.0909999999999993</v>
      </c>
      <c r="Q290" s="156">
        <v>0</v>
      </c>
      <c r="R290" s="156">
        <v>2640.9009999999998</v>
      </c>
      <c r="S290" s="156">
        <v>0</v>
      </c>
      <c r="T290" s="156">
        <v>0</v>
      </c>
      <c r="U290" s="156">
        <v>0</v>
      </c>
      <c r="V290" s="156"/>
      <c r="W290" s="156">
        <v>0</v>
      </c>
      <c r="X290" s="156"/>
      <c r="Y290" s="156">
        <v>12.136100000000001</v>
      </c>
      <c r="Z290" s="156">
        <v>3961.3690000000001</v>
      </c>
      <c r="AA290" s="156">
        <v>281</v>
      </c>
      <c r="AB290" s="156">
        <f t="shared" si="33"/>
        <v>12.136100000000001</v>
      </c>
      <c r="AC290" s="156">
        <f t="shared" si="34"/>
        <v>3961.3690000000001</v>
      </c>
    </row>
    <row r="291" spans="2:29" x14ac:dyDescent="0.25">
      <c r="B291" s="140" t="s">
        <v>3825</v>
      </c>
      <c r="C291" s="143">
        <v>2614</v>
      </c>
      <c r="D291" s="141" t="s">
        <v>4017</v>
      </c>
      <c r="F291" s="149">
        <v>2</v>
      </c>
      <c r="H291" s="156">
        <v>0</v>
      </c>
      <c r="I291" s="156">
        <v>11.75</v>
      </c>
      <c r="J291" s="156">
        <f t="shared" si="28"/>
        <v>11.75</v>
      </c>
      <c r="K291" s="156">
        <f t="shared" si="29"/>
        <v>0</v>
      </c>
      <c r="L291" s="156">
        <f t="shared" si="30"/>
        <v>7.7750000000000004</v>
      </c>
      <c r="M291" s="156">
        <f t="shared" si="31"/>
        <v>0</v>
      </c>
      <c r="N291" s="156">
        <f t="shared" si="32"/>
        <v>2537.9189999999999</v>
      </c>
      <c r="O291" s="156">
        <v>0</v>
      </c>
      <c r="P291" s="156">
        <v>7.7750000000000004</v>
      </c>
      <c r="Q291" s="156">
        <v>0</v>
      </c>
      <c r="R291" s="156">
        <v>2537.9189999999999</v>
      </c>
      <c r="S291" s="156">
        <v>0</v>
      </c>
      <c r="T291" s="156">
        <v>0</v>
      </c>
      <c r="U291" s="156">
        <v>0</v>
      </c>
      <c r="V291" s="156"/>
      <c r="W291" s="156">
        <v>0</v>
      </c>
      <c r="X291" s="156"/>
      <c r="Y291" s="156">
        <v>11.662900000000002</v>
      </c>
      <c r="Z291" s="156">
        <v>3806.9110000000001</v>
      </c>
      <c r="AA291" s="156">
        <v>282</v>
      </c>
      <c r="AB291" s="156">
        <f t="shared" si="33"/>
        <v>11.662900000000002</v>
      </c>
      <c r="AC291" s="156">
        <f t="shared" si="34"/>
        <v>3806.9110000000001</v>
      </c>
    </row>
    <row r="292" spans="2:29" x14ac:dyDescent="0.25">
      <c r="B292" s="140" t="s">
        <v>4018</v>
      </c>
      <c r="C292" s="143">
        <v>3002</v>
      </c>
      <c r="D292" s="141" t="s">
        <v>4019</v>
      </c>
      <c r="F292" s="149">
        <v>2</v>
      </c>
      <c r="H292" s="156">
        <v>15.75</v>
      </c>
      <c r="I292" s="156">
        <v>5.55</v>
      </c>
      <c r="J292" s="156">
        <f t="shared" si="28"/>
        <v>21.3</v>
      </c>
      <c r="K292" s="156">
        <f t="shared" si="29"/>
        <v>16</v>
      </c>
      <c r="L292" s="156">
        <f t="shared" si="30"/>
        <v>4.1810000000000009</v>
      </c>
      <c r="M292" s="156">
        <f t="shared" si="31"/>
        <v>8402.5069999999996</v>
      </c>
      <c r="N292" s="156">
        <f t="shared" si="32"/>
        <v>1302.5920000000001</v>
      </c>
      <c r="O292" s="156">
        <v>12</v>
      </c>
      <c r="P292" s="156">
        <v>4.1810000000000009</v>
      </c>
      <c r="Q292" s="156">
        <v>6919.3019999999997</v>
      </c>
      <c r="R292" s="156">
        <v>1302.5920000000001</v>
      </c>
      <c r="S292" s="156">
        <v>0</v>
      </c>
      <c r="T292" s="156">
        <v>20.266999999999999</v>
      </c>
      <c r="U292" s="156">
        <v>4</v>
      </c>
      <c r="V292" s="156"/>
      <c r="W292" s="156">
        <v>1483.2049999999999</v>
      </c>
      <c r="X292" s="156"/>
      <c r="Y292" s="156">
        <v>18.271899999999999</v>
      </c>
      <c r="Z292" s="156">
        <v>8873.2250000000004</v>
      </c>
      <c r="AA292" s="156">
        <v>283</v>
      </c>
      <c r="AB292" s="156">
        <f t="shared" si="33"/>
        <v>22.271899999999999</v>
      </c>
      <c r="AC292" s="156">
        <f t="shared" si="34"/>
        <v>10356.43</v>
      </c>
    </row>
    <row r="293" spans="2:29" x14ac:dyDescent="0.25">
      <c r="B293" s="140" t="s">
        <v>4018</v>
      </c>
      <c r="C293" s="143">
        <v>3003</v>
      </c>
      <c r="D293" s="141" t="s">
        <v>4020</v>
      </c>
      <c r="F293" s="149">
        <v>2</v>
      </c>
      <c r="H293" s="156">
        <v>13.507</v>
      </c>
      <c r="I293" s="156">
        <v>5.625</v>
      </c>
      <c r="J293" s="156">
        <f t="shared" si="28"/>
        <v>19.131999999999998</v>
      </c>
      <c r="K293" s="156">
        <f t="shared" si="29"/>
        <v>14.507999999999999</v>
      </c>
      <c r="L293" s="156">
        <f t="shared" si="30"/>
        <v>4.9609999999999985</v>
      </c>
      <c r="M293" s="156">
        <f t="shared" si="31"/>
        <v>7281.8509999999997</v>
      </c>
      <c r="N293" s="156">
        <f t="shared" si="32"/>
        <v>1550.9559999999999</v>
      </c>
      <c r="O293" s="156">
        <v>12.119</v>
      </c>
      <c r="P293" s="156">
        <v>4.9609999999999985</v>
      </c>
      <c r="Q293" s="156">
        <v>6396.0439999999999</v>
      </c>
      <c r="R293" s="156">
        <v>1550.9559999999999</v>
      </c>
      <c r="S293" s="156">
        <v>0</v>
      </c>
      <c r="T293" s="156">
        <v>0</v>
      </c>
      <c r="U293" s="156">
        <v>2.3890000000000002</v>
      </c>
      <c r="V293" s="156"/>
      <c r="W293" s="156">
        <v>885.80700000000002</v>
      </c>
      <c r="X293" s="156"/>
      <c r="Y293" s="156">
        <v>19.561</v>
      </c>
      <c r="Z293" s="156">
        <v>8722.5130000000008</v>
      </c>
      <c r="AA293" s="156">
        <v>284</v>
      </c>
      <c r="AB293" s="156">
        <f t="shared" si="33"/>
        <v>21.95</v>
      </c>
      <c r="AC293" s="156">
        <f t="shared" si="34"/>
        <v>9608.3200000000015</v>
      </c>
    </row>
    <row r="294" spans="2:29" x14ac:dyDescent="0.25">
      <c r="B294" s="140" t="s">
        <v>3738</v>
      </c>
      <c r="C294" s="143">
        <v>3004</v>
      </c>
      <c r="D294" s="141" t="s">
        <v>4021</v>
      </c>
      <c r="F294" s="149">
        <v>2</v>
      </c>
      <c r="H294" s="156">
        <v>12.686000000000002</v>
      </c>
      <c r="I294" s="156">
        <v>3.19</v>
      </c>
      <c r="J294" s="156">
        <f t="shared" si="28"/>
        <v>15.876000000000001</v>
      </c>
      <c r="K294" s="156">
        <f t="shared" si="29"/>
        <v>12.764999999999999</v>
      </c>
      <c r="L294" s="156">
        <f t="shared" si="30"/>
        <v>2.7710000000000008</v>
      </c>
      <c r="M294" s="156">
        <f t="shared" si="31"/>
        <v>6487.701</v>
      </c>
      <c r="N294" s="156">
        <f t="shared" si="32"/>
        <v>836.53099999999995</v>
      </c>
      <c r="O294" s="156">
        <v>10.565</v>
      </c>
      <c r="P294" s="156">
        <v>2.7710000000000008</v>
      </c>
      <c r="Q294" s="156">
        <v>5647.0730000000003</v>
      </c>
      <c r="R294" s="156">
        <v>836.53099999999995</v>
      </c>
      <c r="S294" s="156">
        <v>0</v>
      </c>
      <c r="T294" s="156">
        <v>0</v>
      </c>
      <c r="U294" s="156">
        <v>2.1999999999999997</v>
      </c>
      <c r="V294" s="156"/>
      <c r="W294" s="156">
        <v>840.62800000000004</v>
      </c>
      <c r="X294" s="156"/>
      <c r="Y294" s="156">
        <v>14.722000000000001</v>
      </c>
      <c r="Z294" s="156">
        <v>6901.8990000000003</v>
      </c>
      <c r="AA294" s="156">
        <v>285</v>
      </c>
      <c r="AB294" s="156">
        <f t="shared" si="33"/>
        <v>16.922000000000001</v>
      </c>
      <c r="AC294" s="156">
        <f t="shared" si="34"/>
        <v>7742.527</v>
      </c>
    </row>
    <row r="295" spans="2:29" x14ac:dyDescent="0.25">
      <c r="B295" s="140" t="s">
        <v>3738</v>
      </c>
      <c r="C295" s="143">
        <v>3005</v>
      </c>
      <c r="D295" s="141" t="s">
        <v>4022</v>
      </c>
      <c r="F295" s="149">
        <v>2</v>
      </c>
      <c r="H295" s="156">
        <v>2.29</v>
      </c>
      <c r="I295" s="156">
        <v>1</v>
      </c>
      <c r="J295" s="156">
        <f t="shared" si="28"/>
        <v>3.29</v>
      </c>
      <c r="K295" s="156">
        <f t="shared" si="29"/>
        <v>2.29</v>
      </c>
      <c r="L295" s="156">
        <f t="shared" si="30"/>
        <v>0.56000000000000005</v>
      </c>
      <c r="M295" s="156">
        <f t="shared" si="31"/>
        <v>1229.961</v>
      </c>
      <c r="N295" s="156">
        <f t="shared" si="32"/>
        <v>171.785</v>
      </c>
      <c r="O295" s="156">
        <v>2.29</v>
      </c>
      <c r="P295" s="156">
        <v>0.56000000000000005</v>
      </c>
      <c r="Q295" s="156">
        <v>1229.961</v>
      </c>
      <c r="R295" s="156">
        <v>171.785</v>
      </c>
      <c r="S295" s="156">
        <v>0</v>
      </c>
      <c r="T295" s="156">
        <v>0</v>
      </c>
      <c r="U295" s="156">
        <v>0</v>
      </c>
      <c r="V295" s="156"/>
      <c r="W295" s="156">
        <v>0</v>
      </c>
      <c r="X295" s="156"/>
      <c r="Y295" s="156">
        <v>3.1301999999999999</v>
      </c>
      <c r="Z295" s="156">
        <v>1487.6590000000001</v>
      </c>
      <c r="AA295" s="156">
        <v>286</v>
      </c>
      <c r="AB295" s="156">
        <f t="shared" si="33"/>
        <v>3.1301999999999999</v>
      </c>
      <c r="AC295" s="156">
        <f t="shared" si="34"/>
        <v>1487.6590000000001</v>
      </c>
    </row>
    <row r="296" spans="2:29" x14ac:dyDescent="0.25">
      <c r="B296" s="140" t="s">
        <v>4023</v>
      </c>
      <c r="C296" s="143">
        <v>3006</v>
      </c>
      <c r="D296" s="141" t="s">
        <v>4024</v>
      </c>
      <c r="F296" s="149">
        <v>2</v>
      </c>
      <c r="H296" s="156">
        <v>2.871</v>
      </c>
      <c r="I296" s="156">
        <v>1.9129999999999998</v>
      </c>
      <c r="J296" s="156">
        <f t="shared" si="28"/>
        <v>4.7839999999999998</v>
      </c>
      <c r="K296" s="156">
        <f t="shared" si="29"/>
        <v>2.871</v>
      </c>
      <c r="L296" s="156">
        <f t="shared" si="30"/>
        <v>0.90600000000000014</v>
      </c>
      <c r="M296" s="156">
        <f t="shared" si="31"/>
        <v>1469.2830000000001</v>
      </c>
      <c r="N296" s="156">
        <f t="shared" si="32"/>
        <v>284.887</v>
      </c>
      <c r="O296" s="156">
        <v>2.371</v>
      </c>
      <c r="P296" s="156">
        <v>0.90600000000000014</v>
      </c>
      <c r="Q296" s="156">
        <v>1283.8820000000001</v>
      </c>
      <c r="R296" s="156">
        <v>284.887</v>
      </c>
      <c r="S296" s="156">
        <v>0</v>
      </c>
      <c r="T296" s="156">
        <v>0</v>
      </c>
      <c r="U296" s="156">
        <v>0.5</v>
      </c>
      <c r="V296" s="156"/>
      <c r="W296" s="156">
        <v>185.40100000000001</v>
      </c>
      <c r="X296" s="156"/>
      <c r="Y296" s="156">
        <v>3.7305999999999999</v>
      </c>
      <c r="Z296" s="156">
        <v>1711.249</v>
      </c>
      <c r="AA296" s="156">
        <v>287</v>
      </c>
      <c r="AB296" s="156">
        <f t="shared" si="33"/>
        <v>4.2305999999999999</v>
      </c>
      <c r="AC296" s="156">
        <f t="shared" si="34"/>
        <v>1896.65</v>
      </c>
    </row>
    <row r="297" spans="2:29" x14ac:dyDescent="0.25">
      <c r="B297" s="140" t="s">
        <v>4023</v>
      </c>
      <c r="C297" s="143">
        <v>3007</v>
      </c>
      <c r="D297" s="141" t="s">
        <v>4025</v>
      </c>
      <c r="F297" s="149">
        <v>2</v>
      </c>
      <c r="H297" s="156">
        <v>5.75</v>
      </c>
      <c r="I297" s="156">
        <v>3.25</v>
      </c>
      <c r="J297" s="156">
        <f t="shared" si="28"/>
        <v>9</v>
      </c>
      <c r="K297" s="156">
        <f t="shared" si="29"/>
        <v>4</v>
      </c>
      <c r="L297" s="156">
        <f t="shared" si="30"/>
        <v>1.7800000000000002</v>
      </c>
      <c r="M297" s="156">
        <f t="shared" si="31"/>
        <v>2355.8229999999999</v>
      </c>
      <c r="N297" s="156">
        <f t="shared" si="32"/>
        <v>555.03599999999994</v>
      </c>
      <c r="O297" s="156">
        <v>4</v>
      </c>
      <c r="P297" s="156">
        <v>1.7800000000000002</v>
      </c>
      <c r="Q297" s="156">
        <v>2355.8229999999999</v>
      </c>
      <c r="R297" s="156">
        <v>555.03599999999994</v>
      </c>
      <c r="S297" s="156">
        <v>0</v>
      </c>
      <c r="T297" s="156">
        <v>0</v>
      </c>
      <c r="U297" s="156">
        <v>0</v>
      </c>
      <c r="V297" s="156"/>
      <c r="W297" s="156">
        <v>0</v>
      </c>
      <c r="X297" s="156"/>
      <c r="Y297" s="156">
        <v>6.6704000000000008</v>
      </c>
      <c r="Z297" s="156">
        <v>3188.413</v>
      </c>
      <c r="AA297" s="156">
        <v>288</v>
      </c>
      <c r="AB297" s="156">
        <f t="shared" si="33"/>
        <v>6.6704000000000008</v>
      </c>
      <c r="AC297" s="156">
        <f t="shared" si="34"/>
        <v>3188.413</v>
      </c>
    </row>
    <row r="298" spans="2:29" x14ac:dyDescent="0.25">
      <c r="B298" s="140" t="s">
        <v>4023</v>
      </c>
      <c r="C298" s="143">
        <v>3008</v>
      </c>
      <c r="D298" s="141" t="s">
        <v>4026</v>
      </c>
      <c r="F298" s="149">
        <v>2</v>
      </c>
      <c r="H298" s="156">
        <v>6</v>
      </c>
      <c r="I298" s="156">
        <v>2.8129999999999997</v>
      </c>
      <c r="J298" s="156">
        <f t="shared" si="28"/>
        <v>8.8129999999999988</v>
      </c>
      <c r="K298" s="156">
        <f t="shared" si="29"/>
        <v>6</v>
      </c>
      <c r="L298" s="156">
        <f t="shared" si="30"/>
        <v>2.0129999999999999</v>
      </c>
      <c r="M298" s="156">
        <f t="shared" si="31"/>
        <v>3340.489</v>
      </c>
      <c r="N298" s="156">
        <f t="shared" si="32"/>
        <v>615.52499999999998</v>
      </c>
      <c r="O298" s="156">
        <v>4</v>
      </c>
      <c r="P298" s="156">
        <v>2.0129999999999999</v>
      </c>
      <c r="Q298" s="156">
        <v>2598.8870000000002</v>
      </c>
      <c r="R298" s="156">
        <v>615.52499999999998</v>
      </c>
      <c r="S298" s="156">
        <v>0</v>
      </c>
      <c r="T298" s="156">
        <v>106.667</v>
      </c>
      <c r="U298" s="156">
        <v>2</v>
      </c>
      <c r="V298" s="156"/>
      <c r="W298" s="156">
        <v>741.60199999999998</v>
      </c>
      <c r="X298" s="156"/>
      <c r="Y298" s="156">
        <v>7.0202000000000009</v>
      </c>
      <c r="Z298" s="156">
        <v>3522.2260000000001</v>
      </c>
      <c r="AA298" s="156">
        <v>289</v>
      </c>
      <c r="AB298" s="156">
        <f t="shared" si="33"/>
        <v>9.0202000000000009</v>
      </c>
      <c r="AC298" s="156">
        <f t="shared" si="34"/>
        <v>4263.8280000000004</v>
      </c>
    </row>
    <row r="299" spans="2:29" x14ac:dyDescent="0.25">
      <c r="B299" s="140" t="s">
        <v>4018</v>
      </c>
      <c r="C299" s="143">
        <v>3009</v>
      </c>
      <c r="D299" s="141" t="s">
        <v>4027</v>
      </c>
      <c r="F299" s="149">
        <v>2</v>
      </c>
      <c r="H299" s="156">
        <v>4</v>
      </c>
      <c r="I299" s="156">
        <v>1.2</v>
      </c>
      <c r="J299" s="156">
        <f t="shared" si="28"/>
        <v>5.2</v>
      </c>
      <c r="K299" s="156">
        <f t="shared" si="29"/>
        <v>4</v>
      </c>
      <c r="L299" s="156">
        <f t="shared" si="30"/>
        <v>1.0060000000000002</v>
      </c>
      <c r="M299" s="156">
        <f t="shared" si="31"/>
        <v>2152.4560000000001</v>
      </c>
      <c r="N299" s="156">
        <f t="shared" si="32"/>
        <v>306.267</v>
      </c>
      <c r="O299" s="156">
        <v>4</v>
      </c>
      <c r="P299" s="156">
        <v>1.0060000000000002</v>
      </c>
      <c r="Q299" s="156">
        <v>2152.4560000000001</v>
      </c>
      <c r="R299" s="156">
        <v>306.267</v>
      </c>
      <c r="S299" s="156">
        <v>0</v>
      </c>
      <c r="T299" s="156">
        <v>0</v>
      </c>
      <c r="U299" s="156">
        <v>0</v>
      </c>
      <c r="V299" s="156"/>
      <c r="W299" s="156">
        <v>0</v>
      </c>
      <c r="X299" s="156"/>
      <c r="Y299" s="156">
        <v>5.5083000000000002</v>
      </c>
      <c r="Z299" s="156">
        <v>2611.8760000000002</v>
      </c>
      <c r="AA299" s="156">
        <v>290</v>
      </c>
      <c r="AB299" s="156">
        <f t="shared" si="33"/>
        <v>5.5083000000000002</v>
      </c>
      <c r="AC299" s="156">
        <f t="shared" si="34"/>
        <v>2611.8760000000002</v>
      </c>
    </row>
    <row r="300" spans="2:29" x14ac:dyDescent="0.25">
      <c r="B300" s="140" t="s">
        <v>3738</v>
      </c>
      <c r="C300" s="143">
        <v>3010</v>
      </c>
      <c r="D300" s="141" t="s">
        <v>4028</v>
      </c>
      <c r="F300" s="149">
        <v>2</v>
      </c>
      <c r="H300" s="156">
        <v>2.29</v>
      </c>
      <c r="I300" s="156">
        <v>1</v>
      </c>
      <c r="J300" s="156">
        <f t="shared" si="28"/>
        <v>3.29</v>
      </c>
      <c r="K300" s="156">
        <f t="shared" si="29"/>
        <v>2.29</v>
      </c>
      <c r="L300" s="156">
        <f t="shared" si="30"/>
        <v>0.51200000000000001</v>
      </c>
      <c r="M300" s="156">
        <f t="shared" si="31"/>
        <v>1309.0820000000001</v>
      </c>
      <c r="N300" s="156">
        <f t="shared" si="32"/>
        <v>159.785</v>
      </c>
      <c r="O300" s="156">
        <v>2.29</v>
      </c>
      <c r="P300" s="156">
        <v>0.51200000000000001</v>
      </c>
      <c r="Q300" s="156">
        <v>1309.0820000000001</v>
      </c>
      <c r="R300" s="156">
        <v>159.785</v>
      </c>
      <c r="S300" s="156">
        <v>0</v>
      </c>
      <c r="T300" s="156">
        <v>12</v>
      </c>
      <c r="U300" s="156">
        <v>0</v>
      </c>
      <c r="V300" s="156"/>
      <c r="W300" s="156">
        <v>0</v>
      </c>
      <c r="X300" s="156"/>
      <c r="Y300" s="156">
        <v>3.0581</v>
      </c>
      <c r="Z300" s="156">
        <v>1548.78</v>
      </c>
      <c r="AA300" s="156">
        <v>291</v>
      </c>
      <c r="AB300" s="156">
        <f t="shared" si="33"/>
        <v>3.0581</v>
      </c>
      <c r="AC300" s="156">
        <f t="shared" si="34"/>
        <v>1548.78</v>
      </c>
    </row>
    <row r="301" spans="2:29" x14ac:dyDescent="0.25">
      <c r="B301" s="140" t="s">
        <v>4018</v>
      </c>
      <c r="C301" s="143">
        <v>3011</v>
      </c>
      <c r="D301" s="141" t="s">
        <v>4029</v>
      </c>
      <c r="F301" s="149">
        <v>2</v>
      </c>
      <c r="H301" s="156">
        <v>18.055</v>
      </c>
      <c r="I301" s="156">
        <v>8.375</v>
      </c>
      <c r="J301" s="156">
        <f t="shared" si="28"/>
        <v>26.43</v>
      </c>
      <c r="K301" s="156">
        <f t="shared" si="29"/>
        <v>18.016000000000002</v>
      </c>
      <c r="L301" s="156">
        <f t="shared" si="30"/>
        <v>4.7179999999999982</v>
      </c>
      <c r="M301" s="156">
        <f t="shared" si="31"/>
        <v>9447.0169999999998</v>
      </c>
      <c r="N301" s="156">
        <f t="shared" si="32"/>
        <v>1417.307</v>
      </c>
      <c r="O301" s="156">
        <v>14.499000000000001</v>
      </c>
      <c r="P301" s="156">
        <v>4.7179999999999982</v>
      </c>
      <c r="Q301" s="156">
        <v>8130.5860000000002</v>
      </c>
      <c r="R301" s="156">
        <v>1417.307</v>
      </c>
      <c r="S301" s="156">
        <v>0</v>
      </c>
      <c r="T301" s="156">
        <v>0</v>
      </c>
      <c r="U301" s="156">
        <v>3.5170000000000003</v>
      </c>
      <c r="V301" s="156"/>
      <c r="W301" s="156">
        <v>1316.431</v>
      </c>
      <c r="X301" s="156"/>
      <c r="Y301" s="156">
        <v>21.5762</v>
      </c>
      <c r="Z301" s="156">
        <v>10256.627</v>
      </c>
      <c r="AA301" s="156">
        <v>292</v>
      </c>
      <c r="AB301" s="156">
        <f t="shared" si="33"/>
        <v>25.0932</v>
      </c>
      <c r="AC301" s="156">
        <f t="shared" si="34"/>
        <v>11573.058000000001</v>
      </c>
    </row>
    <row r="302" spans="2:29" x14ac:dyDescent="0.25">
      <c r="B302" s="140" t="s">
        <v>4023</v>
      </c>
      <c r="C302" s="143">
        <v>3013</v>
      </c>
      <c r="D302" s="141" t="s">
        <v>4030</v>
      </c>
      <c r="F302" s="149">
        <v>2</v>
      </c>
      <c r="H302" s="156">
        <v>7.75</v>
      </c>
      <c r="I302" s="156">
        <v>3.8149999999999995</v>
      </c>
      <c r="J302" s="156">
        <f t="shared" si="28"/>
        <v>11.565</v>
      </c>
      <c r="K302" s="156">
        <f t="shared" si="29"/>
        <v>7.75</v>
      </c>
      <c r="L302" s="156">
        <f t="shared" si="30"/>
        <v>2.3659999999999997</v>
      </c>
      <c r="M302" s="156">
        <f t="shared" si="31"/>
        <v>4027.8739999999998</v>
      </c>
      <c r="N302" s="156">
        <f t="shared" si="32"/>
        <v>739.41099999999994</v>
      </c>
      <c r="O302" s="156">
        <v>6</v>
      </c>
      <c r="P302" s="156">
        <v>2.3659999999999997</v>
      </c>
      <c r="Q302" s="156">
        <v>3453.1320000000001</v>
      </c>
      <c r="R302" s="156">
        <v>739.41099999999994</v>
      </c>
      <c r="S302" s="156">
        <v>0</v>
      </c>
      <c r="T302" s="156">
        <v>0</v>
      </c>
      <c r="U302" s="156">
        <v>1.75</v>
      </c>
      <c r="V302" s="156"/>
      <c r="W302" s="156">
        <v>574.74199999999996</v>
      </c>
      <c r="X302" s="156"/>
      <c r="Y302" s="156">
        <v>9.549199999999999</v>
      </c>
      <c r="Z302" s="156">
        <v>4562.2650000000003</v>
      </c>
      <c r="AA302" s="156">
        <v>293</v>
      </c>
      <c r="AB302" s="156">
        <f t="shared" si="33"/>
        <v>11.299199999999999</v>
      </c>
      <c r="AC302" s="156">
        <f t="shared" si="34"/>
        <v>5137.0070000000005</v>
      </c>
    </row>
    <row r="303" spans="2:29" x14ac:dyDescent="0.25">
      <c r="B303" s="140" t="s">
        <v>4023</v>
      </c>
      <c r="C303" s="143">
        <v>3014</v>
      </c>
      <c r="D303" s="141" t="s">
        <v>4031</v>
      </c>
      <c r="F303" s="149">
        <v>2</v>
      </c>
      <c r="H303" s="156">
        <v>12.099</v>
      </c>
      <c r="I303" s="156">
        <v>6.3140000000000001</v>
      </c>
      <c r="J303" s="156">
        <f t="shared" si="28"/>
        <v>18.413</v>
      </c>
      <c r="K303" s="156">
        <f t="shared" si="29"/>
        <v>12.381</v>
      </c>
      <c r="L303" s="156">
        <f t="shared" si="30"/>
        <v>4.218</v>
      </c>
      <c r="M303" s="156">
        <f t="shared" si="31"/>
        <v>6604.6040000000003</v>
      </c>
      <c r="N303" s="156">
        <f t="shared" si="32"/>
        <v>1298.5920000000001</v>
      </c>
      <c r="O303" s="156">
        <v>9.5809999999999995</v>
      </c>
      <c r="P303" s="156">
        <v>4.218</v>
      </c>
      <c r="Q303" s="156">
        <v>5560.1440000000002</v>
      </c>
      <c r="R303" s="156">
        <v>1298.5920000000001</v>
      </c>
      <c r="S303" s="156">
        <v>0</v>
      </c>
      <c r="T303" s="156">
        <v>0</v>
      </c>
      <c r="U303" s="156">
        <v>2.8</v>
      </c>
      <c r="V303" s="156"/>
      <c r="W303" s="156">
        <v>1044.46</v>
      </c>
      <c r="X303" s="156"/>
      <c r="Y303" s="156">
        <v>15.9087</v>
      </c>
      <c r="Z303" s="156">
        <v>7508.0910000000003</v>
      </c>
      <c r="AA303" s="156">
        <v>294</v>
      </c>
      <c r="AB303" s="156">
        <f t="shared" si="33"/>
        <v>18.7087</v>
      </c>
      <c r="AC303" s="156">
        <f t="shared" si="34"/>
        <v>8552.5509999999995</v>
      </c>
    </row>
    <row r="304" spans="2:29" x14ac:dyDescent="0.25">
      <c r="B304" s="140" t="s">
        <v>4018</v>
      </c>
      <c r="C304" s="143">
        <v>3015</v>
      </c>
      <c r="D304" s="141" t="s">
        <v>4032</v>
      </c>
      <c r="F304" s="149">
        <v>2</v>
      </c>
      <c r="H304" s="156">
        <v>2.5310000000000001</v>
      </c>
      <c r="I304" s="156">
        <v>1.25</v>
      </c>
      <c r="J304" s="156">
        <f t="shared" si="28"/>
        <v>3.7810000000000001</v>
      </c>
      <c r="K304" s="156">
        <f t="shared" si="29"/>
        <v>2.58</v>
      </c>
      <c r="L304" s="156">
        <f t="shared" si="30"/>
        <v>0.62400000000000011</v>
      </c>
      <c r="M304" s="156">
        <f t="shared" si="31"/>
        <v>1476.5740000000001</v>
      </c>
      <c r="N304" s="156">
        <f t="shared" si="32"/>
        <v>190.494</v>
      </c>
      <c r="O304" s="156">
        <v>2.58</v>
      </c>
      <c r="P304" s="156">
        <v>0.62400000000000011</v>
      </c>
      <c r="Q304" s="156">
        <v>1476.5740000000001</v>
      </c>
      <c r="R304" s="156">
        <v>190.494</v>
      </c>
      <c r="S304" s="156">
        <v>0</v>
      </c>
      <c r="T304" s="156">
        <v>0</v>
      </c>
      <c r="U304" s="156">
        <v>0</v>
      </c>
      <c r="V304" s="156"/>
      <c r="W304" s="156">
        <v>0</v>
      </c>
      <c r="X304" s="156"/>
      <c r="Y304" s="156">
        <v>3.5154000000000005</v>
      </c>
      <c r="Z304" s="156">
        <v>1762.3630000000001</v>
      </c>
      <c r="AA304" s="156">
        <v>295</v>
      </c>
      <c r="AB304" s="156">
        <f t="shared" si="33"/>
        <v>3.5154000000000005</v>
      </c>
      <c r="AC304" s="156">
        <f t="shared" si="34"/>
        <v>1762.3630000000001</v>
      </c>
    </row>
    <row r="305" spans="2:29" x14ac:dyDescent="0.25">
      <c r="B305" s="140" t="s">
        <v>3738</v>
      </c>
      <c r="C305" s="143">
        <v>3016</v>
      </c>
      <c r="D305" s="141" t="s">
        <v>4033</v>
      </c>
      <c r="F305" s="149">
        <v>2</v>
      </c>
      <c r="H305" s="156">
        <v>4.8650000000000002</v>
      </c>
      <c r="I305" s="156">
        <v>1.625</v>
      </c>
      <c r="J305" s="156">
        <f t="shared" si="28"/>
        <v>6.49</v>
      </c>
      <c r="K305" s="156">
        <f t="shared" si="29"/>
        <v>4.8650000000000002</v>
      </c>
      <c r="L305" s="156">
        <f t="shared" si="30"/>
        <v>1.0120000000000005</v>
      </c>
      <c r="M305" s="156">
        <f t="shared" si="31"/>
        <v>2477.913</v>
      </c>
      <c r="N305" s="156">
        <f t="shared" si="32"/>
        <v>308.52</v>
      </c>
      <c r="O305" s="156">
        <v>4.226</v>
      </c>
      <c r="P305" s="156">
        <v>1.0120000000000005</v>
      </c>
      <c r="Q305" s="156">
        <v>2241.0079999999998</v>
      </c>
      <c r="R305" s="156">
        <v>308.52</v>
      </c>
      <c r="S305" s="156">
        <v>0</v>
      </c>
      <c r="T305" s="156">
        <v>0</v>
      </c>
      <c r="U305" s="156">
        <v>0.63900000000000001</v>
      </c>
      <c r="V305" s="156"/>
      <c r="W305" s="156">
        <v>236.905</v>
      </c>
      <c r="X305" s="156"/>
      <c r="Y305" s="156">
        <v>5.7444999999999995</v>
      </c>
      <c r="Z305" s="156">
        <v>2703.8229999999999</v>
      </c>
      <c r="AA305" s="156">
        <v>296</v>
      </c>
      <c r="AB305" s="156">
        <f t="shared" si="33"/>
        <v>6.3834999999999997</v>
      </c>
      <c r="AC305" s="156">
        <f t="shared" si="34"/>
        <v>2940.7280000000001</v>
      </c>
    </row>
    <row r="306" spans="2:29" x14ac:dyDescent="0.25">
      <c r="B306" s="140" t="s">
        <v>4018</v>
      </c>
      <c r="C306" s="143">
        <v>3017</v>
      </c>
      <c r="D306" s="141" t="s">
        <v>4034</v>
      </c>
      <c r="F306" s="149">
        <v>2</v>
      </c>
      <c r="H306" s="156">
        <v>4.1929999999999996</v>
      </c>
      <c r="I306" s="156">
        <v>4.1269999999999998</v>
      </c>
      <c r="J306" s="156">
        <f t="shared" si="28"/>
        <v>8.32</v>
      </c>
      <c r="K306" s="156">
        <f t="shared" si="29"/>
        <v>4.194</v>
      </c>
      <c r="L306" s="156">
        <f t="shared" si="30"/>
        <v>2.3630000000000004</v>
      </c>
      <c r="M306" s="156">
        <f t="shared" si="31"/>
        <v>2301.6039999999998</v>
      </c>
      <c r="N306" s="156">
        <f t="shared" si="32"/>
        <v>749.37199999999996</v>
      </c>
      <c r="O306" s="156">
        <v>4.194</v>
      </c>
      <c r="P306" s="156">
        <v>2.3630000000000004</v>
      </c>
      <c r="Q306" s="156">
        <v>2301.6039999999998</v>
      </c>
      <c r="R306" s="156">
        <v>749.37199999999996</v>
      </c>
      <c r="S306" s="156">
        <v>0</v>
      </c>
      <c r="T306" s="156">
        <v>0</v>
      </c>
      <c r="U306" s="156">
        <v>0</v>
      </c>
      <c r="V306" s="156"/>
      <c r="W306" s="156">
        <v>0</v>
      </c>
      <c r="X306" s="156"/>
      <c r="Y306" s="156">
        <v>7.7380999999999993</v>
      </c>
      <c r="Z306" s="156">
        <v>3425.6970000000001</v>
      </c>
      <c r="AA306" s="156">
        <v>297</v>
      </c>
      <c r="AB306" s="156">
        <f t="shared" si="33"/>
        <v>7.7380999999999993</v>
      </c>
      <c r="AC306" s="156">
        <f t="shared" si="34"/>
        <v>3425.6970000000001</v>
      </c>
    </row>
    <row r="307" spans="2:29" x14ac:dyDescent="0.25">
      <c r="B307" s="140" t="s">
        <v>4018</v>
      </c>
      <c r="C307" s="143">
        <v>3018</v>
      </c>
      <c r="D307" s="141" t="s">
        <v>4035</v>
      </c>
      <c r="F307" s="149">
        <v>2</v>
      </c>
      <c r="H307" s="156">
        <v>7.492</v>
      </c>
      <c r="I307" s="156">
        <v>2.625</v>
      </c>
      <c r="J307" s="156">
        <f t="shared" si="28"/>
        <v>10.117000000000001</v>
      </c>
      <c r="K307" s="156">
        <f t="shared" si="29"/>
        <v>7.9420000000000002</v>
      </c>
      <c r="L307" s="156">
        <f t="shared" si="30"/>
        <v>2.1320000000000006</v>
      </c>
      <c r="M307" s="156">
        <f t="shared" si="31"/>
        <v>4173.9470000000001</v>
      </c>
      <c r="N307" s="156">
        <f t="shared" si="32"/>
        <v>675.42</v>
      </c>
      <c r="O307" s="156">
        <v>6.242</v>
      </c>
      <c r="P307" s="156">
        <v>2.1320000000000006</v>
      </c>
      <c r="Q307" s="156">
        <v>3487.634</v>
      </c>
      <c r="R307" s="156">
        <v>675.42</v>
      </c>
      <c r="S307" s="156">
        <v>0</v>
      </c>
      <c r="T307" s="156">
        <v>40</v>
      </c>
      <c r="U307" s="156">
        <v>1.7</v>
      </c>
      <c r="V307" s="156"/>
      <c r="W307" s="156">
        <v>686.31299999999999</v>
      </c>
      <c r="X307" s="156"/>
      <c r="Y307" s="156">
        <v>9.4405000000000001</v>
      </c>
      <c r="Z307" s="156">
        <v>4500.7640000000001</v>
      </c>
      <c r="AA307" s="156">
        <v>298</v>
      </c>
      <c r="AB307" s="156">
        <f t="shared" si="33"/>
        <v>11.140499999999999</v>
      </c>
      <c r="AC307" s="156">
        <f t="shared" si="34"/>
        <v>5187.0770000000002</v>
      </c>
    </row>
    <row r="308" spans="2:29" x14ac:dyDescent="0.25">
      <c r="B308" s="140" t="s">
        <v>3738</v>
      </c>
      <c r="C308" s="143">
        <v>3019</v>
      </c>
      <c r="D308" s="141" t="s">
        <v>4036</v>
      </c>
      <c r="F308" s="149">
        <v>2</v>
      </c>
      <c r="H308" s="156">
        <v>44.51</v>
      </c>
      <c r="I308" s="156">
        <v>23.23</v>
      </c>
      <c r="J308" s="156">
        <f t="shared" si="28"/>
        <v>67.739999999999995</v>
      </c>
      <c r="K308" s="156">
        <f t="shared" si="29"/>
        <v>44.915999999999997</v>
      </c>
      <c r="L308" s="156">
        <f t="shared" si="30"/>
        <v>14.707999999999998</v>
      </c>
      <c r="M308" s="156">
        <f t="shared" si="31"/>
        <v>24048.135999999999</v>
      </c>
      <c r="N308" s="156">
        <f t="shared" si="32"/>
        <v>4431.866</v>
      </c>
      <c r="O308" s="156">
        <v>37.515999999999998</v>
      </c>
      <c r="P308" s="156">
        <v>14.707999999999998</v>
      </c>
      <c r="Q308" s="156">
        <v>21353.352999999999</v>
      </c>
      <c r="R308" s="156">
        <v>4431.866</v>
      </c>
      <c r="S308" s="156">
        <v>0</v>
      </c>
      <c r="T308" s="156">
        <v>0</v>
      </c>
      <c r="U308" s="156">
        <v>7.3999999999999995</v>
      </c>
      <c r="V308" s="156"/>
      <c r="W308" s="156">
        <v>2694.7829999999999</v>
      </c>
      <c r="X308" s="156"/>
      <c r="Y308" s="156">
        <v>59.577800000000003</v>
      </c>
      <c r="Z308" s="156">
        <v>28001.251</v>
      </c>
      <c r="AA308" s="156">
        <v>299</v>
      </c>
      <c r="AB308" s="156">
        <f t="shared" si="33"/>
        <v>66.977800000000002</v>
      </c>
      <c r="AC308" s="156">
        <f t="shared" si="34"/>
        <v>30696.034</v>
      </c>
    </row>
    <row r="309" spans="2:29" x14ac:dyDescent="0.25">
      <c r="B309" s="140" t="s">
        <v>3738</v>
      </c>
      <c r="C309" s="143">
        <v>3021</v>
      </c>
      <c r="D309" s="141" t="s">
        <v>4037</v>
      </c>
      <c r="F309" s="149">
        <v>2</v>
      </c>
      <c r="H309" s="156">
        <v>3.29</v>
      </c>
      <c r="I309" s="156">
        <v>1</v>
      </c>
      <c r="J309" s="156">
        <f t="shared" si="28"/>
        <v>4.29</v>
      </c>
      <c r="K309" s="156">
        <f t="shared" si="29"/>
        <v>3.44</v>
      </c>
      <c r="L309" s="156">
        <f t="shared" si="30"/>
        <v>0.54499999999999993</v>
      </c>
      <c r="M309" s="156">
        <f t="shared" si="31"/>
        <v>1729.681</v>
      </c>
      <c r="N309" s="156">
        <f t="shared" si="32"/>
        <v>168.571</v>
      </c>
      <c r="O309" s="156">
        <v>2.29</v>
      </c>
      <c r="P309" s="156">
        <v>0.54499999999999993</v>
      </c>
      <c r="Q309" s="156">
        <v>1284.6089999999999</v>
      </c>
      <c r="R309" s="156">
        <v>168.571</v>
      </c>
      <c r="S309" s="156">
        <v>0</v>
      </c>
      <c r="T309" s="156">
        <v>12</v>
      </c>
      <c r="U309" s="156">
        <v>1.1499999999999999</v>
      </c>
      <c r="V309" s="156"/>
      <c r="W309" s="156">
        <v>445.072</v>
      </c>
      <c r="X309" s="156"/>
      <c r="Y309" s="156">
        <v>3.1080000000000001</v>
      </c>
      <c r="Z309" s="156">
        <v>1537.5139999999999</v>
      </c>
      <c r="AA309" s="156">
        <v>300</v>
      </c>
      <c r="AB309" s="156">
        <f t="shared" si="33"/>
        <v>4.258</v>
      </c>
      <c r="AC309" s="156">
        <f t="shared" si="34"/>
        <v>1982.5859999999998</v>
      </c>
    </row>
    <row r="310" spans="2:29" x14ac:dyDescent="0.25">
      <c r="B310" s="140" t="s">
        <v>4023</v>
      </c>
      <c r="C310" s="143">
        <v>3022</v>
      </c>
      <c r="D310" s="141" t="s">
        <v>4038</v>
      </c>
      <c r="F310" s="149">
        <v>2</v>
      </c>
      <c r="H310" s="156">
        <v>4</v>
      </c>
      <c r="I310" s="156">
        <v>2.2670000000000003</v>
      </c>
      <c r="J310" s="156">
        <f t="shared" si="28"/>
        <v>6.2670000000000003</v>
      </c>
      <c r="K310" s="156">
        <f t="shared" si="29"/>
        <v>3.9359999999999999</v>
      </c>
      <c r="L310" s="156">
        <f t="shared" si="30"/>
        <v>1.601</v>
      </c>
      <c r="M310" s="156">
        <f t="shared" si="31"/>
        <v>2206.982</v>
      </c>
      <c r="N310" s="156">
        <f t="shared" si="32"/>
        <v>500.87400000000002</v>
      </c>
      <c r="O310" s="156">
        <v>3.9359999999999999</v>
      </c>
      <c r="P310" s="156">
        <v>1.601</v>
      </c>
      <c r="Q310" s="156">
        <v>2206.982</v>
      </c>
      <c r="R310" s="156">
        <v>500.87400000000002</v>
      </c>
      <c r="S310" s="156">
        <v>0</v>
      </c>
      <c r="T310" s="156">
        <v>0</v>
      </c>
      <c r="U310" s="156">
        <v>0</v>
      </c>
      <c r="V310" s="156"/>
      <c r="W310" s="156">
        <v>0</v>
      </c>
      <c r="X310" s="156"/>
      <c r="Y310" s="156">
        <v>6.3380999999999998</v>
      </c>
      <c r="Z310" s="156">
        <v>2958.3119999999999</v>
      </c>
      <c r="AA310" s="156">
        <v>301</v>
      </c>
      <c r="AB310" s="156">
        <f t="shared" si="33"/>
        <v>6.3380999999999998</v>
      </c>
      <c r="AC310" s="156">
        <f t="shared" si="34"/>
        <v>2958.3119999999999</v>
      </c>
    </row>
    <row r="311" spans="2:29" x14ac:dyDescent="0.25">
      <c r="B311" s="140" t="s">
        <v>4018</v>
      </c>
      <c r="C311" s="143">
        <v>3023</v>
      </c>
      <c r="D311" s="141" t="s">
        <v>4039</v>
      </c>
      <c r="F311" s="149">
        <v>2</v>
      </c>
      <c r="H311" s="156">
        <v>4</v>
      </c>
      <c r="I311" s="156">
        <v>3</v>
      </c>
      <c r="J311" s="156">
        <f t="shared" si="28"/>
        <v>7</v>
      </c>
      <c r="K311" s="156">
        <f t="shared" si="29"/>
        <v>4</v>
      </c>
      <c r="L311" s="156">
        <f t="shared" si="30"/>
        <v>1.7439999999999998</v>
      </c>
      <c r="M311" s="156">
        <f t="shared" si="31"/>
        <v>2303.5230000000001</v>
      </c>
      <c r="N311" s="156">
        <f t="shared" si="32"/>
        <v>544.625</v>
      </c>
      <c r="O311" s="156">
        <v>4</v>
      </c>
      <c r="P311" s="156">
        <v>1.7439999999999998</v>
      </c>
      <c r="Q311" s="156">
        <v>2303.5230000000001</v>
      </c>
      <c r="R311" s="156">
        <v>544.625</v>
      </c>
      <c r="S311" s="156">
        <v>0</v>
      </c>
      <c r="T311" s="156">
        <v>4.6669999999999998</v>
      </c>
      <c r="U311" s="156">
        <v>0</v>
      </c>
      <c r="V311" s="156"/>
      <c r="W311" s="156">
        <v>0</v>
      </c>
      <c r="X311" s="156"/>
      <c r="Y311" s="156">
        <v>6.6160000000000014</v>
      </c>
      <c r="Z311" s="156">
        <v>3120.4949999999999</v>
      </c>
      <c r="AA311" s="156">
        <v>302</v>
      </c>
      <c r="AB311" s="156">
        <f t="shared" si="33"/>
        <v>6.6160000000000014</v>
      </c>
      <c r="AC311" s="156">
        <f t="shared" si="34"/>
        <v>3120.4949999999999</v>
      </c>
    </row>
    <row r="312" spans="2:29" x14ac:dyDescent="0.25">
      <c r="B312" s="140" t="s">
        <v>3738</v>
      </c>
      <c r="C312" s="143">
        <v>3024</v>
      </c>
      <c r="D312" s="141" t="s">
        <v>4040</v>
      </c>
      <c r="F312" s="149">
        <v>2</v>
      </c>
      <c r="H312" s="156">
        <v>4.226</v>
      </c>
      <c r="I312" s="156">
        <v>2</v>
      </c>
      <c r="J312" s="156">
        <f t="shared" si="28"/>
        <v>6.226</v>
      </c>
      <c r="K312" s="156">
        <f t="shared" si="29"/>
        <v>4.226</v>
      </c>
      <c r="L312" s="156">
        <f t="shared" si="30"/>
        <v>1.5060000000000002</v>
      </c>
      <c r="M312" s="156">
        <f t="shared" si="31"/>
        <v>2321.2629999999999</v>
      </c>
      <c r="N312" s="156">
        <f t="shared" si="32"/>
        <v>469.60399999999998</v>
      </c>
      <c r="O312" s="156">
        <v>4.226</v>
      </c>
      <c r="P312" s="156">
        <v>1.5060000000000002</v>
      </c>
      <c r="Q312" s="156">
        <v>2321.2629999999999</v>
      </c>
      <c r="R312" s="156">
        <v>469.60399999999998</v>
      </c>
      <c r="S312" s="156">
        <v>0</v>
      </c>
      <c r="T312" s="156">
        <v>0</v>
      </c>
      <c r="U312" s="156">
        <v>0</v>
      </c>
      <c r="V312" s="156"/>
      <c r="W312" s="156">
        <v>0</v>
      </c>
      <c r="X312" s="156"/>
      <c r="Y312" s="156">
        <v>6.4846999999999992</v>
      </c>
      <c r="Z312" s="156">
        <v>3025.6880000000001</v>
      </c>
      <c r="AA312" s="156">
        <v>303</v>
      </c>
      <c r="AB312" s="156">
        <f t="shared" si="33"/>
        <v>6.4846999999999992</v>
      </c>
      <c r="AC312" s="156">
        <f t="shared" si="34"/>
        <v>3025.6880000000001</v>
      </c>
    </row>
    <row r="313" spans="2:29" x14ac:dyDescent="0.25">
      <c r="B313" s="140" t="s">
        <v>4023</v>
      </c>
      <c r="C313" s="143">
        <v>3025</v>
      </c>
      <c r="D313" s="141" t="s">
        <v>4041</v>
      </c>
      <c r="F313" s="149">
        <v>2</v>
      </c>
      <c r="H313" s="156">
        <v>2.75</v>
      </c>
      <c r="I313" s="156">
        <v>1.25</v>
      </c>
      <c r="J313" s="156">
        <f t="shared" si="28"/>
        <v>4</v>
      </c>
      <c r="K313" s="156">
        <f t="shared" si="29"/>
        <v>3.25</v>
      </c>
      <c r="L313" s="156">
        <f t="shared" si="30"/>
        <v>0.60099999999999998</v>
      </c>
      <c r="M313" s="156">
        <f t="shared" si="31"/>
        <v>1616.0119999999999</v>
      </c>
      <c r="N313" s="156">
        <f t="shared" si="32"/>
        <v>183.08500000000001</v>
      </c>
      <c r="O313" s="156">
        <v>2</v>
      </c>
      <c r="P313" s="156">
        <v>0.60099999999999998</v>
      </c>
      <c r="Q313" s="156">
        <v>1152.51</v>
      </c>
      <c r="R313" s="156">
        <v>183.08500000000001</v>
      </c>
      <c r="S313" s="156">
        <v>0</v>
      </c>
      <c r="T313" s="156">
        <v>0</v>
      </c>
      <c r="U313" s="156">
        <v>1.25</v>
      </c>
      <c r="V313" s="156"/>
      <c r="W313" s="156">
        <v>463.50200000000001</v>
      </c>
      <c r="X313" s="156"/>
      <c r="Y313" s="156">
        <v>2.9013000000000004</v>
      </c>
      <c r="Z313" s="156">
        <v>1427.1679999999999</v>
      </c>
      <c r="AA313" s="156">
        <v>304</v>
      </c>
      <c r="AB313" s="156">
        <f t="shared" si="33"/>
        <v>4.1513000000000009</v>
      </c>
      <c r="AC313" s="156">
        <f t="shared" si="34"/>
        <v>1890.6699999999998</v>
      </c>
    </row>
    <row r="314" spans="2:29" x14ac:dyDescent="0.25">
      <c r="B314" s="140" t="s">
        <v>4018</v>
      </c>
      <c r="C314" s="143">
        <v>3026</v>
      </c>
      <c r="D314" s="141" t="s">
        <v>4042</v>
      </c>
      <c r="F314" s="149">
        <v>2</v>
      </c>
      <c r="H314" s="156">
        <v>9.0030000000000001</v>
      </c>
      <c r="I314" s="156">
        <v>5.9960000000000004</v>
      </c>
      <c r="J314" s="156">
        <f t="shared" si="28"/>
        <v>14.999000000000001</v>
      </c>
      <c r="K314" s="156">
        <f t="shared" si="29"/>
        <v>8.8650000000000002</v>
      </c>
      <c r="L314" s="156">
        <f t="shared" si="30"/>
        <v>3.9479999999999995</v>
      </c>
      <c r="M314" s="156">
        <f t="shared" si="31"/>
        <v>4767.6890000000003</v>
      </c>
      <c r="N314" s="156">
        <f t="shared" si="32"/>
        <v>1236.6500000000001</v>
      </c>
      <c r="O314" s="156">
        <v>7.7649999999999997</v>
      </c>
      <c r="P314" s="156">
        <v>3.9479999999999995</v>
      </c>
      <c r="Q314" s="156">
        <v>4396.8130000000001</v>
      </c>
      <c r="R314" s="156">
        <v>1236.6500000000001</v>
      </c>
      <c r="S314" s="156">
        <v>0</v>
      </c>
      <c r="T314" s="156">
        <v>0</v>
      </c>
      <c r="U314" s="156">
        <v>1.1000000000000001</v>
      </c>
      <c r="V314" s="156"/>
      <c r="W314" s="156">
        <v>370.87599999999998</v>
      </c>
      <c r="X314" s="156"/>
      <c r="Y314" s="156">
        <v>13.687600000000002</v>
      </c>
      <c r="Z314" s="156">
        <v>6251.8239999999996</v>
      </c>
      <c r="AA314" s="156">
        <v>305</v>
      </c>
      <c r="AB314" s="156">
        <f t="shared" si="33"/>
        <v>14.787600000000001</v>
      </c>
      <c r="AC314" s="156">
        <f t="shared" si="34"/>
        <v>6622.7</v>
      </c>
    </row>
    <row r="315" spans="2:29" x14ac:dyDescent="0.25">
      <c r="B315" s="140" t="s">
        <v>4018</v>
      </c>
      <c r="C315" s="143">
        <v>3027</v>
      </c>
      <c r="D315" s="141" t="s">
        <v>4043</v>
      </c>
      <c r="F315" s="149">
        <v>2</v>
      </c>
      <c r="H315" s="156">
        <v>16.8</v>
      </c>
      <c r="I315" s="156">
        <v>7.75</v>
      </c>
      <c r="J315" s="156">
        <f t="shared" si="28"/>
        <v>24.55</v>
      </c>
      <c r="K315" s="156">
        <f t="shared" si="29"/>
        <v>16.8</v>
      </c>
      <c r="L315" s="156">
        <f t="shared" si="30"/>
        <v>5.1840000000000011</v>
      </c>
      <c r="M315" s="156">
        <f t="shared" si="31"/>
        <v>9175.375</v>
      </c>
      <c r="N315" s="156">
        <f t="shared" si="32"/>
        <v>1595.3320000000001</v>
      </c>
      <c r="O315" s="156">
        <v>14.3</v>
      </c>
      <c r="P315" s="156">
        <v>5.1840000000000011</v>
      </c>
      <c r="Q315" s="156">
        <v>8347.2520000000004</v>
      </c>
      <c r="R315" s="156">
        <v>1595.3320000000001</v>
      </c>
      <c r="S315" s="156">
        <v>0</v>
      </c>
      <c r="T315" s="156">
        <v>0</v>
      </c>
      <c r="U315" s="156">
        <v>2.5</v>
      </c>
      <c r="V315" s="156"/>
      <c r="W315" s="156">
        <v>828.12300000000005</v>
      </c>
      <c r="X315" s="156"/>
      <c r="Y315" s="156">
        <v>22.076000000000001</v>
      </c>
      <c r="Z315" s="156">
        <v>10740.299000000001</v>
      </c>
      <c r="AA315" s="156">
        <v>306</v>
      </c>
      <c r="AB315" s="156">
        <f t="shared" si="33"/>
        <v>24.576000000000001</v>
      </c>
      <c r="AC315" s="156">
        <f t="shared" si="34"/>
        <v>11568.422</v>
      </c>
    </row>
    <row r="316" spans="2:29" x14ac:dyDescent="0.25">
      <c r="B316" s="140" t="s">
        <v>4018</v>
      </c>
      <c r="C316" s="143">
        <v>3028</v>
      </c>
      <c r="D316" s="141" t="s">
        <v>4044</v>
      </c>
      <c r="F316" s="149">
        <v>2</v>
      </c>
      <c r="H316" s="156">
        <v>12.5</v>
      </c>
      <c r="I316" s="156">
        <v>5.15</v>
      </c>
      <c r="J316" s="156">
        <f t="shared" si="28"/>
        <v>17.649999999999999</v>
      </c>
      <c r="K316" s="156">
        <f t="shared" si="29"/>
        <v>12.5</v>
      </c>
      <c r="L316" s="156">
        <f t="shared" si="30"/>
        <v>3.2289999999999992</v>
      </c>
      <c r="M316" s="156">
        <f t="shared" si="31"/>
        <v>6826.7749999999996</v>
      </c>
      <c r="N316" s="156">
        <f t="shared" si="32"/>
        <v>972.45500000000004</v>
      </c>
      <c r="O316" s="156">
        <v>12</v>
      </c>
      <c r="P316" s="156">
        <v>3.2289999999999992</v>
      </c>
      <c r="Q316" s="156">
        <v>6641.3739999999998</v>
      </c>
      <c r="R316" s="156">
        <v>972.45500000000004</v>
      </c>
      <c r="S316" s="156">
        <v>0</v>
      </c>
      <c r="T316" s="156">
        <v>0</v>
      </c>
      <c r="U316" s="156">
        <v>0.5</v>
      </c>
      <c r="V316" s="156"/>
      <c r="W316" s="156">
        <v>185.40100000000001</v>
      </c>
      <c r="X316" s="156"/>
      <c r="Y316" s="156">
        <v>16.8429</v>
      </c>
      <c r="Z316" s="156">
        <v>8100.107</v>
      </c>
      <c r="AA316" s="156">
        <v>307</v>
      </c>
      <c r="AB316" s="156">
        <f t="shared" si="33"/>
        <v>17.3429</v>
      </c>
      <c r="AC316" s="156">
        <f t="shared" si="34"/>
        <v>8285.5079999999998</v>
      </c>
    </row>
    <row r="317" spans="2:29" x14ac:dyDescent="0.25">
      <c r="B317" s="140" t="s">
        <v>4018</v>
      </c>
      <c r="C317" s="143">
        <v>3029</v>
      </c>
      <c r="D317" s="141" t="s">
        <v>4045</v>
      </c>
      <c r="F317" s="149">
        <v>2</v>
      </c>
      <c r="H317" s="156">
        <v>4.6379999999999999</v>
      </c>
      <c r="I317" s="156">
        <v>2.79</v>
      </c>
      <c r="J317" s="156">
        <f t="shared" si="28"/>
        <v>7.4279999999999999</v>
      </c>
      <c r="K317" s="156">
        <f t="shared" si="29"/>
        <v>4.6390000000000002</v>
      </c>
      <c r="L317" s="156">
        <f t="shared" si="30"/>
        <v>1.7629999999999999</v>
      </c>
      <c r="M317" s="156">
        <f t="shared" si="31"/>
        <v>2552.884</v>
      </c>
      <c r="N317" s="156">
        <f t="shared" si="32"/>
        <v>549.29200000000003</v>
      </c>
      <c r="O317" s="156">
        <v>4</v>
      </c>
      <c r="P317" s="156">
        <v>1.7629999999999999</v>
      </c>
      <c r="Q317" s="156">
        <v>2315.9789999999998</v>
      </c>
      <c r="R317" s="156">
        <v>549.29200000000003</v>
      </c>
      <c r="S317" s="156">
        <v>0</v>
      </c>
      <c r="T317" s="156">
        <v>0</v>
      </c>
      <c r="U317" s="156">
        <v>0.63900000000000001</v>
      </c>
      <c r="V317" s="156"/>
      <c r="W317" s="156">
        <v>236.905</v>
      </c>
      <c r="X317" s="156"/>
      <c r="Y317" s="156">
        <v>6.6440000000000001</v>
      </c>
      <c r="Z317" s="156">
        <v>3139.9520000000002</v>
      </c>
      <c r="AA317" s="156">
        <v>308</v>
      </c>
      <c r="AB317" s="156">
        <f t="shared" si="33"/>
        <v>7.2830000000000004</v>
      </c>
      <c r="AC317" s="156">
        <f t="shared" si="34"/>
        <v>3376.8570000000004</v>
      </c>
    </row>
    <row r="318" spans="2:29" x14ac:dyDescent="0.25">
      <c r="B318" s="140" t="s">
        <v>4023</v>
      </c>
      <c r="C318" s="143">
        <v>3030</v>
      </c>
      <c r="D318" s="141" t="s">
        <v>4046</v>
      </c>
      <c r="F318" s="149">
        <v>2</v>
      </c>
      <c r="H318" s="156">
        <v>2.29</v>
      </c>
      <c r="I318" s="156">
        <v>1</v>
      </c>
      <c r="J318" s="156">
        <f t="shared" si="28"/>
        <v>3.29</v>
      </c>
      <c r="K318" s="156">
        <f t="shared" si="29"/>
        <v>2.29</v>
      </c>
      <c r="L318" s="156">
        <f t="shared" si="30"/>
        <v>0.60899999999999999</v>
      </c>
      <c r="M318" s="156">
        <f t="shared" si="31"/>
        <v>1331.884</v>
      </c>
      <c r="N318" s="156">
        <f t="shared" si="32"/>
        <v>185.59800000000001</v>
      </c>
      <c r="O318" s="156">
        <v>2.29</v>
      </c>
      <c r="P318" s="156">
        <v>0.60899999999999999</v>
      </c>
      <c r="Q318" s="156">
        <v>1331.884</v>
      </c>
      <c r="R318" s="156">
        <v>185.59800000000001</v>
      </c>
      <c r="S318" s="156">
        <v>0</v>
      </c>
      <c r="T318" s="156">
        <v>0</v>
      </c>
      <c r="U318" s="156">
        <v>0</v>
      </c>
      <c r="V318" s="156"/>
      <c r="W318" s="156">
        <v>0</v>
      </c>
      <c r="X318" s="156"/>
      <c r="Y318" s="156">
        <v>3.2033000000000005</v>
      </c>
      <c r="Z318" s="156">
        <v>1610.329</v>
      </c>
      <c r="AA318" s="156">
        <v>309</v>
      </c>
      <c r="AB318" s="156">
        <f t="shared" si="33"/>
        <v>3.2033000000000005</v>
      </c>
      <c r="AC318" s="156">
        <f t="shared" si="34"/>
        <v>1610.329</v>
      </c>
    </row>
    <row r="319" spans="2:29" x14ac:dyDescent="0.25">
      <c r="B319" s="140" t="s">
        <v>4018</v>
      </c>
      <c r="C319" s="143">
        <v>3031</v>
      </c>
      <c r="D319" s="141" t="s">
        <v>4047</v>
      </c>
      <c r="F319" s="149">
        <v>2</v>
      </c>
      <c r="H319" s="156">
        <v>2.79</v>
      </c>
      <c r="I319" s="156">
        <v>1.9100000000000001</v>
      </c>
      <c r="J319" s="156">
        <f t="shared" si="28"/>
        <v>4.7</v>
      </c>
      <c r="K319" s="156">
        <f t="shared" si="29"/>
        <v>2.5</v>
      </c>
      <c r="L319" s="156">
        <f t="shared" si="30"/>
        <v>1.06</v>
      </c>
      <c r="M319" s="156">
        <f t="shared" si="31"/>
        <v>1406.4760000000001</v>
      </c>
      <c r="N319" s="156">
        <f t="shared" si="32"/>
        <v>332.84199999999998</v>
      </c>
      <c r="O319" s="156">
        <v>2</v>
      </c>
      <c r="P319" s="156">
        <v>1.06</v>
      </c>
      <c r="Q319" s="156">
        <v>1221.075</v>
      </c>
      <c r="R319" s="156">
        <v>332.84199999999998</v>
      </c>
      <c r="S319" s="156">
        <v>0</v>
      </c>
      <c r="T319" s="156">
        <v>0</v>
      </c>
      <c r="U319" s="156">
        <v>0.5</v>
      </c>
      <c r="V319" s="156"/>
      <c r="W319" s="156">
        <v>185.40100000000001</v>
      </c>
      <c r="X319" s="156"/>
      <c r="Y319" s="156">
        <v>3.5895000000000001</v>
      </c>
      <c r="Z319" s="156">
        <v>1720.37</v>
      </c>
      <c r="AA319" s="156">
        <v>310</v>
      </c>
      <c r="AB319" s="156">
        <f t="shared" si="33"/>
        <v>4.0895000000000001</v>
      </c>
      <c r="AC319" s="156">
        <f t="shared" si="34"/>
        <v>1905.771</v>
      </c>
    </row>
    <row r="320" spans="2:29" x14ac:dyDescent="0.25">
      <c r="B320" s="140" t="s">
        <v>4018</v>
      </c>
      <c r="C320" s="143">
        <v>3032</v>
      </c>
      <c r="D320" s="141" t="s">
        <v>4048</v>
      </c>
      <c r="F320" s="149">
        <v>2</v>
      </c>
      <c r="H320" s="156">
        <v>4.2219999999999995</v>
      </c>
      <c r="I320" s="156">
        <v>3.95</v>
      </c>
      <c r="J320" s="156">
        <f t="shared" si="28"/>
        <v>8.1720000000000006</v>
      </c>
      <c r="K320" s="156">
        <f t="shared" si="29"/>
        <v>4.2220000000000004</v>
      </c>
      <c r="L320" s="156">
        <f t="shared" si="30"/>
        <v>2.4149999999999991</v>
      </c>
      <c r="M320" s="156">
        <f t="shared" si="31"/>
        <v>2535.6819999999998</v>
      </c>
      <c r="N320" s="156">
        <f t="shared" si="32"/>
        <v>762.08</v>
      </c>
      <c r="O320" s="156">
        <v>4.2220000000000004</v>
      </c>
      <c r="P320" s="156">
        <v>2.4149999999999991</v>
      </c>
      <c r="Q320" s="156">
        <v>2535.6819999999998</v>
      </c>
      <c r="R320" s="156">
        <v>762.08</v>
      </c>
      <c r="S320" s="156">
        <v>0</v>
      </c>
      <c r="T320" s="156">
        <v>0</v>
      </c>
      <c r="U320" s="156">
        <v>0</v>
      </c>
      <c r="V320" s="156"/>
      <c r="W320" s="156">
        <v>0</v>
      </c>
      <c r="X320" s="156"/>
      <c r="Y320" s="156">
        <v>7.844199999999999</v>
      </c>
      <c r="Z320" s="156">
        <v>3678.8530000000001</v>
      </c>
      <c r="AA320" s="156">
        <v>311</v>
      </c>
      <c r="AB320" s="156">
        <f t="shared" si="33"/>
        <v>7.844199999999999</v>
      </c>
      <c r="AC320" s="156">
        <f t="shared" si="34"/>
        <v>3678.8530000000001</v>
      </c>
    </row>
    <row r="321" spans="2:29" x14ac:dyDescent="0.25">
      <c r="B321" s="140" t="s">
        <v>4018</v>
      </c>
      <c r="C321" s="143">
        <v>3035</v>
      </c>
      <c r="D321" s="141" t="s">
        <v>4049</v>
      </c>
      <c r="F321" s="149">
        <v>2</v>
      </c>
      <c r="H321" s="156">
        <v>4.04</v>
      </c>
      <c r="I321" s="156">
        <v>2.2000000000000002</v>
      </c>
      <c r="J321" s="156">
        <f t="shared" si="28"/>
        <v>6.24</v>
      </c>
      <c r="K321" s="156">
        <f t="shared" si="29"/>
        <v>4.04</v>
      </c>
      <c r="L321" s="156">
        <f t="shared" si="30"/>
        <v>1.3860000000000001</v>
      </c>
      <c r="M321" s="156">
        <f t="shared" si="31"/>
        <v>2091.6350000000002</v>
      </c>
      <c r="N321" s="156">
        <f t="shared" si="32"/>
        <v>430.23899999999998</v>
      </c>
      <c r="O321" s="156">
        <v>3.29</v>
      </c>
      <c r="P321" s="156">
        <v>1.3860000000000001</v>
      </c>
      <c r="Q321" s="156">
        <v>1813.5340000000001</v>
      </c>
      <c r="R321" s="156">
        <v>430.23899999999998</v>
      </c>
      <c r="S321" s="156">
        <v>0</v>
      </c>
      <c r="T321" s="156">
        <v>0</v>
      </c>
      <c r="U321" s="156">
        <v>0.75</v>
      </c>
      <c r="V321" s="156"/>
      <c r="W321" s="156">
        <v>278.101</v>
      </c>
      <c r="X321" s="156"/>
      <c r="Y321" s="156">
        <v>5.3682999999999996</v>
      </c>
      <c r="Z321" s="156">
        <v>2458.9110000000001</v>
      </c>
      <c r="AA321" s="156">
        <v>312</v>
      </c>
      <c r="AB321" s="156">
        <f t="shared" si="33"/>
        <v>6.1182999999999996</v>
      </c>
      <c r="AC321" s="156">
        <f t="shared" si="34"/>
        <v>2737.0120000000002</v>
      </c>
    </row>
    <row r="322" spans="2:29" x14ac:dyDescent="0.25">
      <c r="B322" s="140" t="s">
        <v>4023</v>
      </c>
      <c r="C322" s="143">
        <v>3037</v>
      </c>
      <c r="D322" s="141" t="s">
        <v>4050</v>
      </c>
      <c r="F322" s="149">
        <v>2</v>
      </c>
      <c r="H322" s="156">
        <v>2.96</v>
      </c>
      <c r="I322" s="156">
        <v>2.3050000000000002</v>
      </c>
      <c r="J322" s="156">
        <f t="shared" si="28"/>
        <v>5.2650000000000006</v>
      </c>
      <c r="K322" s="156">
        <f t="shared" si="29"/>
        <v>2.96</v>
      </c>
      <c r="L322" s="156">
        <f t="shared" si="30"/>
        <v>1.5529999999999999</v>
      </c>
      <c r="M322" s="156">
        <f t="shared" si="31"/>
        <v>1623.1410000000001</v>
      </c>
      <c r="N322" s="156">
        <f t="shared" si="32"/>
        <v>493.86200000000002</v>
      </c>
      <c r="O322" s="156">
        <v>2.21</v>
      </c>
      <c r="P322" s="156">
        <v>1.5529999999999999</v>
      </c>
      <c r="Q322" s="156">
        <v>1345.04</v>
      </c>
      <c r="R322" s="156">
        <v>493.86200000000002</v>
      </c>
      <c r="S322" s="156">
        <v>0</v>
      </c>
      <c r="T322" s="156">
        <v>0</v>
      </c>
      <c r="U322" s="156">
        <v>0.75</v>
      </c>
      <c r="V322" s="156"/>
      <c r="W322" s="156">
        <v>278.101</v>
      </c>
      <c r="X322" s="156"/>
      <c r="Y322" s="156">
        <v>4.539200000000001</v>
      </c>
      <c r="Z322" s="156">
        <v>2085.88</v>
      </c>
      <c r="AA322" s="156">
        <v>313</v>
      </c>
      <c r="AB322" s="156">
        <f t="shared" si="33"/>
        <v>5.289200000000001</v>
      </c>
      <c r="AC322" s="156">
        <f t="shared" si="34"/>
        <v>2363.9810000000002</v>
      </c>
    </row>
    <row r="323" spans="2:29" x14ac:dyDescent="0.25">
      <c r="B323" s="140" t="s">
        <v>4018</v>
      </c>
      <c r="C323" s="143">
        <v>3038</v>
      </c>
      <c r="D323" s="141" t="s">
        <v>4051</v>
      </c>
      <c r="F323" s="149">
        <v>2</v>
      </c>
      <c r="H323" s="156">
        <v>22.3</v>
      </c>
      <c r="I323" s="156">
        <v>9.25</v>
      </c>
      <c r="J323" s="156">
        <f t="shared" si="28"/>
        <v>31.55</v>
      </c>
      <c r="K323" s="156">
        <f t="shared" si="29"/>
        <v>22.332999999999998</v>
      </c>
      <c r="L323" s="156">
        <f t="shared" si="30"/>
        <v>5.7640000000000029</v>
      </c>
      <c r="M323" s="156">
        <f t="shared" si="31"/>
        <v>11686.879000000001</v>
      </c>
      <c r="N323" s="156">
        <f t="shared" si="32"/>
        <v>1771.6279999999999</v>
      </c>
      <c r="O323" s="156">
        <v>16.643999999999998</v>
      </c>
      <c r="P323" s="156">
        <v>5.7640000000000029</v>
      </c>
      <c r="Q323" s="156">
        <v>9457.8060000000005</v>
      </c>
      <c r="R323" s="156">
        <v>1771.6279999999999</v>
      </c>
      <c r="S323" s="156">
        <v>0</v>
      </c>
      <c r="T323" s="156">
        <v>0</v>
      </c>
      <c r="U323" s="156">
        <v>5.6890000000000001</v>
      </c>
      <c r="V323" s="156"/>
      <c r="W323" s="156">
        <v>2229.0729999999999</v>
      </c>
      <c r="X323" s="156"/>
      <c r="Y323" s="156">
        <v>25.289400000000001</v>
      </c>
      <c r="Z323" s="156">
        <v>12115.297</v>
      </c>
      <c r="AA323" s="156">
        <v>314</v>
      </c>
      <c r="AB323" s="156">
        <f t="shared" si="33"/>
        <v>30.978400000000001</v>
      </c>
      <c r="AC323" s="156">
        <f t="shared" si="34"/>
        <v>14344.37</v>
      </c>
    </row>
    <row r="324" spans="2:29" x14ac:dyDescent="0.25">
      <c r="B324" s="140" t="s">
        <v>4023</v>
      </c>
      <c r="C324" s="143">
        <v>3040</v>
      </c>
      <c r="D324" s="141" t="s">
        <v>4052</v>
      </c>
      <c r="F324" s="149">
        <v>2</v>
      </c>
      <c r="H324" s="156">
        <v>36.879999999999995</v>
      </c>
      <c r="I324" s="156">
        <v>17.625999999999998</v>
      </c>
      <c r="J324" s="156">
        <f t="shared" si="28"/>
        <v>54.505999999999993</v>
      </c>
      <c r="K324" s="156">
        <f t="shared" si="29"/>
        <v>36.980000000000004</v>
      </c>
      <c r="L324" s="156">
        <f t="shared" si="30"/>
        <v>11.187999999999995</v>
      </c>
      <c r="M324" s="156">
        <f t="shared" si="31"/>
        <v>19320.456999999999</v>
      </c>
      <c r="N324" s="156">
        <f t="shared" si="32"/>
        <v>3380.18</v>
      </c>
      <c r="O324" s="156">
        <v>32.130000000000003</v>
      </c>
      <c r="P324" s="156">
        <v>11.187999999999995</v>
      </c>
      <c r="Q324" s="156">
        <v>17509.638999999999</v>
      </c>
      <c r="R324" s="156">
        <v>3380.18</v>
      </c>
      <c r="S324" s="156">
        <v>0</v>
      </c>
      <c r="T324" s="156">
        <v>0</v>
      </c>
      <c r="U324" s="156">
        <v>4.8499999999999996</v>
      </c>
      <c r="V324" s="156"/>
      <c r="W324" s="156">
        <v>1810.818</v>
      </c>
      <c r="X324" s="156"/>
      <c r="Y324" s="156">
        <v>48.912799999999997</v>
      </c>
      <c r="Z324" s="156">
        <v>22579.98</v>
      </c>
      <c r="AA324" s="156">
        <v>315</v>
      </c>
      <c r="AB324" s="156">
        <f t="shared" si="33"/>
        <v>53.762799999999999</v>
      </c>
      <c r="AC324" s="156">
        <f t="shared" si="34"/>
        <v>24390.797999999999</v>
      </c>
    </row>
    <row r="325" spans="2:29" x14ac:dyDescent="0.25">
      <c r="B325" s="140" t="s">
        <v>4023</v>
      </c>
      <c r="C325" s="143">
        <v>3041</v>
      </c>
      <c r="D325" s="141" t="s">
        <v>4053</v>
      </c>
      <c r="F325" s="149">
        <v>2</v>
      </c>
      <c r="H325" s="156">
        <v>2.21</v>
      </c>
      <c r="I325" s="156">
        <v>1.83</v>
      </c>
      <c r="J325" s="156">
        <f t="shared" si="28"/>
        <v>4.04</v>
      </c>
      <c r="K325" s="156">
        <f t="shared" si="29"/>
        <v>2.0499999999999998</v>
      </c>
      <c r="L325" s="156">
        <f t="shared" si="30"/>
        <v>1.06</v>
      </c>
      <c r="M325" s="156">
        <f t="shared" si="31"/>
        <v>1331.63</v>
      </c>
      <c r="N325" s="156">
        <f t="shared" si="32"/>
        <v>332.84199999999998</v>
      </c>
      <c r="O325" s="156">
        <v>2</v>
      </c>
      <c r="P325" s="156">
        <v>1.06</v>
      </c>
      <c r="Q325" s="156">
        <v>1306.873</v>
      </c>
      <c r="R325" s="156">
        <v>332.84199999999998</v>
      </c>
      <c r="S325" s="156">
        <v>0</v>
      </c>
      <c r="T325" s="156">
        <v>0</v>
      </c>
      <c r="U325" s="156">
        <v>0.05</v>
      </c>
      <c r="V325" s="156"/>
      <c r="W325" s="156">
        <v>24.757000000000001</v>
      </c>
      <c r="X325" s="156"/>
      <c r="Y325" s="156">
        <v>3.5895000000000001</v>
      </c>
      <c r="Z325" s="156">
        <v>1806.1679999999999</v>
      </c>
      <c r="AA325" s="156">
        <v>316</v>
      </c>
      <c r="AB325" s="156">
        <f t="shared" si="33"/>
        <v>3.6395</v>
      </c>
      <c r="AC325" s="156">
        <f t="shared" si="34"/>
        <v>1830.925</v>
      </c>
    </row>
    <row r="326" spans="2:29" x14ac:dyDescent="0.25">
      <c r="B326" s="140" t="s">
        <v>4023</v>
      </c>
      <c r="C326" s="143">
        <v>3042</v>
      </c>
      <c r="D326" s="141" t="s">
        <v>4054</v>
      </c>
      <c r="F326" s="149">
        <v>2</v>
      </c>
      <c r="H326" s="156">
        <v>11.808</v>
      </c>
      <c r="I326" s="156">
        <v>7.25</v>
      </c>
      <c r="J326" s="156">
        <f t="shared" si="28"/>
        <v>19.058</v>
      </c>
      <c r="K326" s="156">
        <f t="shared" si="29"/>
        <v>11.857999999999999</v>
      </c>
      <c r="L326" s="156">
        <f t="shared" si="30"/>
        <v>4.6450000000000014</v>
      </c>
      <c r="M326" s="156">
        <f t="shared" si="31"/>
        <v>6221.6980000000003</v>
      </c>
      <c r="N326" s="156">
        <f t="shared" si="32"/>
        <v>1451.038</v>
      </c>
      <c r="O326" s="156">
        <v>8.2579999999999991</v>
      </c>
      <c r="P326" s="156">
        <v>4.6450000000000014</v>
      </c>
      <c r="Q326" s="156">
        <v>4874.38</v>
      </c>
      <c r="R326" s="156">
        <v>1451.038</v>
      </c>
      <c r="S326" s="156">
        <v>0</v>
      </c>
      <c r="T326" s="156">
        <v>0</v>
      </c>
      <c r="U326" s="156">
        <v>3.5999999999999996</v>
      </c>
      <c r="V326" s="156"/>
      <c r="W326" s="156">
        <v>1347.318</v>
      </c>
      <c r="X326" s="156"/>
      <c r="Y326" s="156">
        <v>15.225099999999999</v>
      </c>
      <c r="Z326" s="156">
        <v>7051.0010000000002</v>
      </c>
      <c r="AA326" s="156">
        <v>317</v>
      </c>
      <c r="AB326" s="156">
        <f t="shared" si="33"/>
        <v>18.825099999999999</v>
      </c>
      <c r="AC326" s="156">
        <f t="shared" si="34"/>
        <v>8398.3189999999995</v>
      </c>
    </row>
    <row r="327" spans="2:29" x14ac:dyDescent="0.25">
      <c r="B327" s="140" t="s">
        <v>4018</v>
      </c>
      <c r="C327" s="143">
        <v>3043</v>
      </c>
      <c r="D327" s="141" t="s">
        <v>4055</v>
      </c>
      <c r="F327" s="149">
        <v>2</v>
      </c>
      <c r="H327" s="156">
        <v>10</v>
      </c>
      <c r="I327" s="156">
        <v>8</v>
      </c>
      <c r="J327" s="156">
        <f t="shared" si="28"/>
        <v>18</v>
      </c>
      <c r="K327" s="156">
        <f t="shared" si="29"/>
        <v>9.532</v>
      </c>
      <c r="L327" s="156">
        <f t="shared" si="30"/>
        <v>5.831999999999999</v>
      </c>
      <c r="M327" s="156">
        <f t="shared" si="31"/>
        <v>5594.3509999999997</v>
      </c>
      <c r="N327" s="156">
        <f t="shared" si="32"/>
        <v>1854.7180000000001</v>
      </c>
      <c r="O327" s="156">
        <v>8.3930000000000007</v>
      </c>
      <c r="P327" s="156">
        <v>5.831999999999999</v>
      </c>
      <c r="Q327" s="156">
        <v>5172.0450000000001</v>
      </c>
      <c r="R327" s="156">
        <v>1854.7180000000001</v>
      </c>
      <c r="S327" s="156">
        <v>0</v>
      </c>
      <c r="T327" s="156">
        <v>10.667</v>
      </c>
      <c r="U327" s="156">
        <v>1.139</v>
      </c>
      <c r="V327" s="156"/>
      <c r="W327" s="156">
        <v>422.30599999999998</v>
      </c>
      <c r="X327" s="156"/>
      <c r="Y327" s="156">
        <v>17.140499999999999</v>
      </c>
      <c r="Z327" s="156">
        <v>7954.1570000000002</v>
      </c>
      <c r="AA327" s="156">
        <v>318</v>
      </c>
      <c r="AB327" s="156">
        <f t="shared" si="33"/>
        <v>18.279499999999999</v>
      </c>
      <c r="AC327" s="156">
        <f t="shared" si="34"/>
        <v>8376.4629999999997</v>
      </c>
    </row>
    <row r="328" spans="2:29" x14ac:dyDescent="0.25">
      <c r="B328" s="140" t="s">
        <v>3738</v>
      </c>
      <c r="C328" s="143">
        <v>3044</v>
      </c>
      <c r="D328" s="141" t="s">
        <v>4056</v>
      </c>
      <c r="F328" s="149">
        <v>2</v>
      </c>
      <c r="H328" s="156">
        <v>3.29</v>
      </c>
      <c r="I328" s="156">
        <v>1</v>
      </c>
      <c r="J328" s="156">
        <f t="shared" si="28"/>
        <v>4.29</v>
      </c>
      <c r="K328" s="156">
        <f t="shared" si="29"/>
        <v>3.29</v>
      </c>
      <c r="L328" s="156">
        <f t="shared" si="30"/>
        <v>0.52800000000000002</v>
      </c>
      <c r="M328" s="156">
        <f t="shared" si="31"/>
        <v>1686.6009999999999</v>
      </c>
      <c r="N328" s="156">
        <f t="shared" si="32"/>
        <v>163.785</v>
      </c>
      <c r="O328" s="156">
        <v>2.29</v>
      </c>
      <c r="P328" s="156">
        <v>0.52800000000000002</v>
      </c>
      <c r="Q328" s="156">
        <v>1315.8</v>
      </c>
      <c r="R328" s="156">
        <v>163.785</v>
      </c>
      <c r="S328" s="156">
        <v>0</v>
      </c>
      <c r="T328" s="156">
        <v>8</v>
      </c>
      <c r="U328" s="156">
        <v>1</v>
      </c>
      <c r="V328" s="156"/>
      <c r="W328" s="156">
        <v>370.80099999999999</v>
      </c>
      <c r="X328" s="156"/>
      <c r="Y328" s="156">
        <v>3.0821000000000001</v>
      </c>
      <c r="Z328" s="156">
        <v>1561.498</v>
      </c>
      <c r="AA328" s="156">
        <v>319</v>
      </c>
      <c r="AB328" s="156">
        <f t="shared" si="33"/>
        <v>4.0821000000000005</v>
      </c>
      <c r="AC328" s="156">
        <f t="shared" si="34"/>
        <v>1932.299</v>
      </c>
    </row>
    <row r="329" spans="2:29" x14ac:dyDescent="0.25">
      <c r="B329" s="140" t="s">
        <v>4018</v>
      </c>
      <c r="C329" s="143">
        <v>3045</v>
      </c>
      <c r="D329" s="141" t="s">
        <v>4057</v>
      </c>
      <c r="F329" s="149">
        <v>2</v>
      </c>
      <c r="H329" s="156">
        <v>13.093</v>
      </c>
      <c r="I329" s="156">
        <v>5.3129999999999997</v>
      </c>
      <c r="J329" s="156">
        <f t="shared" si="28"/>
        <v>18.405999999999999</v>
      </c>
      <c r="K329" s="156">
        <f t="shared" si="29"/>
        <v>12.759</v>
      </c>
      <c r="L329" s="156">
        <f t="shared" si="30"/>
        <v>3.8659999999999997</v>
      </c>
      <c r="M329" s="156">
        <f t="shared" si="31"/>
        <v>7163.55</v>
      </c>
      <c r="N329" s="156">
        <f t="shared" si="32"/>
        <v>1155.0809999999999</v>
      </c>
      <c r="O329" s="156">
        <v>12.209</v>
      </c>
      <c r="P329" s="156">
        <v>3.8659999999999997</v>
      </c>
      <c r="Q329" s="156">
        <v>6953.3919999999998</v>
      </c>
      <c r="R329" s="156">
        <v>1155.0809999999999</v>
      </c>
      <c r="S329" s="156">
        <v>0</v>
      </c>
      <c r="T329" s="156">
        <v>0</v>
      </c>
      <c r="U329" s="156">
        <v>0.55000000000000004</v>
      </c>
      <c r="V329" s="156"/>
      <c r="W329" s="156">
        <v>210.15799999999999</v>
      </c>
      <c r="X329" s="156"/>
      <c r="Y329" s="156">
        <v>18.007400000000001</v>
      </c>
      <c r="Z329" s="156">
        <v>8686.0660000000007</v>
      </c>
      <c r="AA329" s="156">
        <v>320</v>
      </c>
      <c r="AB329" s="156">
        <f t="shared" si="33"/>
        <v>18.557400000000001</v>
      </c>
      <c r="AC329" s="156">
        <f t="shared" si="34"/>
        <v>8896.2240000000002</v>
      </c>
    </row>
    <row r="330" spans="2:29" x14ac:dyDescent="0.25">
      <c r="B330" s="140" t="s">
        <v>4018</v>
      </c>
      <c r="C330" s="143">
        <v>3046</v>
      </c>
      <c r="D330" s="141" t="s">
        <v>4058</v>
      </c>
      <c r="F330" s="149">
        <v>2</v>
      </c>
      <c r="H330" s="156">
        <v>14.055999999999999</v>
      </c>
      <c r="I330" s="156">
        <v>8.8129999999999988</v>
      </c>
      <c r="J330" s="156">
        <f t="shared" ref="J330:J393" si="35">SUM(H330:I330)</f>
        <v>22.869</v>
      </c>
      <c r="K330" s="156">
        <f t="shared" ref="K330:K393" si="36">O330+U330</f>
        <v>14.069000000000001</v>
      </c>
      <c r="L330" s="156">
        <f t="shared" ref="L330:L393" si="37">P330+V330</f>
        <v>5.4250000000000007</v>
      </c>
      <c r="M330" s="156">
        <f t="shared" ref="M330:M393" si="38">Q330+W330</f>
        <v>8239.598</v>
      </c>
      <c r="N330" s="156">
        <f t="shared" ref="N330:N393" si="39">R330+X330</f>
        <v>1677.2429999999999</v>
      </c>
      <c r="O330" s="156">
        <v>12.419</v>
      </c>
      <c r="P330" s="156">
        <v>5.4250000000000007</v>
      </c>
      <c r="Q330" s="156">
        <v>7609.1260000000002</v>
      </c>
      <c r="R330" s="156">
        <v>1677.2429999999999</v>
      </c>
      <c r="S330" s="156">
        <v>0</v>
      </c>
      <c r="T330" s="156">
        <v>0</v>
      </c>
      <c r="U330" s="156">
        <v>1.6500000000000001</v>
      </c>
      <c r="V330" s="156"/>
      <c r="W330" s="156">
        <v>630.47199999999998</v>
      </c>
      <c r="X330" s="156"/>
      <c r="Y330" s="156">
        <v>20.557200000000002</v>
      </c>
      <c r="Z330" s="156">
        <v>10125.056</v>
      </c>
      <c r="AA330" s="156">
        <v>321</v>
      </c>
      <c r="AB330" s="156">
        <f t="shared" ref="AB330:AB393" si="40">Y330+U330+V330</f>
        <v>22.2072</v>
      </c>
      <c r="AC330" s="156">
        <f t="shared" ref="AC330:AC393" si="41">Z330+X330+W330</f>
        <v>10755.528</v>
      </c>
    </row>
    <row r="331" spans="2:29" x14ac:dyDescent="0.25">
      <c r="B331" s="140" t="s">
        <v>3738</v>
      </c>
      <c r="C331" s="143">
        <v>3047</v>
      </c>
      <c r="D331" s="141" t="s">
        <v>4059</v>
      </c>
      <c r="F331" s="149">
        <v>2</v>
      </c>
      <c r="H331" s="156">
        <v>3.29</v>
      </c>
      <c r="I331" s="156">
        <v>1</v>
      </c>
      <c r="J331" s="156">
        <f t="shared" si="35"/>
        <v>4.29</v>
      </c>
      <c r="K331" s="156">
        <f t="shared" si="36"/>
        <v>3.29</v>
      </c>
      <c r="L331" s="156">
        <f t="shared" si="37"/>
        <v>0.49299999999999988</v>
      </c>
      <c r="M331" s="156">
        <f t="shared" si="38"/>
        <v>1639.106</v>
      </c>
      <c r="N331" s="156">
        <f t="shared" si="39"/>
        <v>155.11799999999999</v>
      </c>
      <c r="O331" s="156">
        <v>2.29</v>
      </c>
      <c r="P331" s="156">
        <v>0.49299999999999988</v>
      </c>
      <c r="Q331" s="156">
        <v>1268.3050000000001</v>
      </c>
      <c r="R331" s="156">
        <v>155.11799999999999</v>
      </c>
      <c r="S331" s="156">
        <v>0</v>
      </c>
      <c r="T331" s="156">
        <v>16.667000000000002</v>
      </c>
      <c r="U331" s="156">
        <v>1</v>
      </c>
      <c r="V331" s="156"/>
      <c r="W331" s="156">
        <v>370.80099999999999</v>
      </c>
      <c r="X331" s="156"/>
      <c r="Y331" s="156">
        <v>3.03</v>
      </c>
      <c r="Z331" s="156">
        <v>1501.002</v>
      </c>
      <c r="AA331" s="156">
        <v>322</v>
      </c>
      <c r="AB331" s="156">
        <f t="shared" si="40"/>
        <v>4.0299999999999994</v>
      </c>
      <c r="AC331" s="156">
        <f t="shared" si="41"/>
        <v>1871.8029999999999</v>
      </c>
    </row>
    <row r="332" spans="2:29" x14ac:dyDescent="0.25">
      <c r="B332" s="140" t="s">
        <v>3738</v>
      </c>
      <c r="C332" s="143">
        <v>3048</v>
      </c>
      <c r="D332" s="141" t="s">
        <v>4060</v>
      </c>
      <c r="F332" s="149">
        <v>2</v>
      </c>
      <c r="H332" s="156">
        <v>13.275</v>
      </c>
      <c r="I332" s="156">
        <v>8.1879999999999988</v>
      </c>
      <c r="J332" s="156">
        <f t="shared" si="35"/>
        <v>21.463000000000001</v>
      </c>
      <c r="K332" s="156">
        <f t="shared" si="36"/>
        <v>13.27</v>
      </c>
      <c r="L332" s="156">
        <f t="shared" si="37"/>
        <v>4.8599999999999994</v>
      </c>
      <c r="M332" s="156">
        <f t="shared" si="38"/>
        <v>7625.4920000000002</v>
      </c>
      <c r="N332" s="156">
        <f t="shared" si="39"/>
        <v>1522.162</v>
      </c>
      <c r="O332" s="156">
        <v>10.97</v>
      </c>
      <c r="P332" s="156">
        <v>4.8599999999999994</v>
      </c>
      <c r="Q332" s="156">
        <v>6766.4319999999998</v>
      </c>
      <c r="R332" s="156">
        <v>1522.162</v>
      </c>
      <c r="S332" s="156">
        <v>0</v>
      </c>
      <c r="T332" s="156">
        <v>46.667000000000002</v>
      </c>
      <c r="U332" s="156">
        <v>2.2999999999999998</v>
      </c>
      <c r="V332" s="156"/>
      <c r="W332" s="156">
        <v>859.06</v>
      </c>
      <c r="X332" s="156"/>
      <c r="Y332" s="156">
        <v>18.259400000000003</v>
      </c>
      <c r="Z332" s="156">
        <v>9049.7170000000006</v>
      </c>
      <c r="AA332" s="156">
        <v>323</v>
      </c>
      <c r="AB332" s="156">
        <f t="shared" si="40"/>
        <v>20.559400000000004</v>
      </c>
      <c r="AC332" s="156">
        <f t="shared" si="41"/>
        <v>9908.777</v>
      </c>
    </row>
    <row r="333" spans="2:29" x14ac:dyDescent="0.25">
      <c r="B333" s="140" t="s">
        <v>3738</v>
      </c>
      <c r="C333" s="143">
        <v>3049</v>
      </c>
      <c r="D333" s="141" t="s">
        <v>4061</v>
      </c>
      <c r="F333" s="149">
        <v>2</v>
      </c>
      <c r="H333" s="156">
        <v>13.61</v>
      </c>
      <c r="I333" s="156">
        <v>5.9</v>
      </c>
      <c r="J333" s="156">
        <f t="shared" si="35"/>
        <v>19.509999999999998</v>
      </c>
      <c r="K333" s="156">
        <f t="shared" si="36"/>
        <v>13.65</v>
      </c>
      <c r="L333" s="156">
        <f t="shared" si="37"/>
        <v>3.8199999999999985</v>
      </c>
      <c r="M333" s="156">
        <f t="shared" si="38"/>
        <v>7446.746000000001</v>
      </c>
      <c r="N333" s="156">
        <f t="shared" si="39"/>
        <v>1182.547</v>
      </c>
      <c r="O333" s="156">
        <v>10.8</v>
      </c>
      <c r="P333" s="156">
        <v>3.8199999999999985</v>
      </c>
      <c r="Q333" s="156">
        <v>6377.5290000000005</v>
      </c>
      <c r="R333" s="156">
        <v>1182.547</v>
      </c>
      <c r="S333" s="156">
        <v>0</v>
      </c>
      <c r="T333" s="156">
        <v>33.332999999999998</v>
      </c>
      <c r="U333" s="156">
        <v>2.85</v>
      </c>
      <c r="V333" s="156"/>
      <c r="W333" s="156">
        <v>1069.2170000000001</v>
      </c>
      <c r="X333" s="156"/>
      <c r="Y333" s="156">
        <v>16.529900000000001</v>
      </c>
      <c r="Z333" s="156">
        <v>8151.3770000000004</v>
      </c>
      <c r="AA333" s="156">
        <v>324</v>
      </c>
      <c r="AB333" s="156">
        <f t="shared" si="40"/>
        <v>19.379900000000003</v>
      </c>
      <c r="AC333" s="156">
        <f t="shared" si="41"/>
        <v>9220.594000000001</v>
      </c>
    </row>
    <row r="334" spans="2:29" x14ac:dyDescent="0.25">
      <c r="B334" s="140" t="s">
        <v>4023</v>
      </c>
      <c r="C334" s="143">
        <v>3050</v>
      </c>
      <c r="D334" s="141" t="s">
        <v>4062</v>
      </c>
      <c r="F334" s="149">
        <v>2</v>
      </c>
      <c r="H334" s="156">
        <v>2.29</v>
      </c>
      <c r="I334" s="156">
        <v>1.69</v>
      </c>
      <c r="J334" s="156">
        <f t="shared" si="35"/>
        <v>3.98</v>
      </c>
      <c r="K334" s="156">
        <f t="shared" si="36"/>
        <v>2.29</v>
      </c>
      <c r="L334" s="156">
        <f t="shared" si="37"/>
        <v>1.0390000000000001</v>
      </c>
      <c r="M334" s="156">
        <f t="shared" si="38"/>
        <v>1438.5820000000001</v>
      </c>
      <c r="N334" s="156">
        <f t="shared" si="39"/>
        <v>325.988</v>
      </c>
      <c r="O334" s="156">
        <v>2.29</v>
      </c>
      <c r="P334" s="156">
        <v>1.0390000000000001</v>
      </c>
      <c r="Q334" s="156">
        <v>1438.5820000000001</v>
      </c>
      <c r="R334" s="156">
        <v>325.988</v>
      </c>
      <c r="S334" s="156">
        <v>0</v>
      </c>
      <c r="T334" s="156">
        <v>0</v>
      </c>
      <c r="U334" s="156">
        <v>0</v>
      </c>
      <c r="V334" s="156"/>
      <c r="W334" s="156">
        <v>0</v>
      </c>
      <c r="X334" s="156"/>
      <c r="Y334" s="156">
        <v>3.8483000000000001</v>
      </c>
      <c r="Z334" s="156">
        <v>1927.595</v>
      </c>
      <c r="AA334" s="156">
        <v>325</v>
      </c>
      <c r="AB334" s="156">
        <f t="shared" si="40"/>
        <v>3.8483000000000001</v>
      </c>
      <c r="AC334" s="156">
        <f t="shared" si="41"/>
        <v>1927.595</v>
      </c>
    </row>
    <row r="335" spans="2:29" x14ac:dyDescent="0.25">
      <c r="B335" s="140" t="s">
        <v>4018</v>
      </c>
      <c r="C335" s="143">
        <v>3051</v>
      </c>
      <c r="D335" s="141" t="s">
        <v>4063</v>
      </c>
      <c r="F335" s="149">
        <v>2</v>
      </c>
      <c r="H335" s="156">
        <v>5.5640000000000001</v>
      </c>
      <c r="I335" s="156">
        <v>4</v>
      </c>
      <c r="J335" s="156">
        <f t="shared" si="35"/>
        <v>9.5640000000000001</v>
      </c>
      <c r="K335" s="156">
        <f t="shared" si="36"/>
        <v>5.8150000000000004</v>
      </c>
      <c r="L335" s="156">
        <f t="shared" si="37"/>
        <v>2.859</v>
      </c>
      <c r="M335" s="156">
        <f t="shared" si="38"/>
        <v>3202.9950000000003</v>
      </c>
      <c r="N335" s="156">
        <f t="shared" si="39"/>
        <v>904.37099999999998</v>
      </c>
      <c r="O335" s="156">
        <v>4.0650000000000004</v>
      </c>
      <c r="P335" s="156">
        <v>2.859</v>
      </c>
      <c r="Q335" s="156">
        <v>2523.0100000000002</v>
      </c>
      <c r="R335" s="156">
        <v>904.37099999999998</v>
      </c>
      <c r="S335" s="156">
        <v>0</v>
      </c>
      <c r="T335" s="156">
        <v>20</v>
      </c>
      <c r="U335" s="156">
        <v>1.75</v>
      </c>
      <c r="V335" s="156"/>
      <c r="W335" s="156">
        <v>679.98500000000001</v>
      </c>
      <c r="X335" s="156"/>
      <c r="Y335" s="156">
        <v>8.3536999999999999</v>
      </c>
      <c r="Z335" s="156">
        <v>3879.6190000000001</v>
      </c>
      <c r="AA335" s="156">
        <v>326</v>
      </c>
      <c r="AB335" s="156">
        <f t="shared" si="40"/>
        <v>10.1037</v>
      </c>
      <c r="AC335" s="156">
        <f t="shared" si="41"/>
        <v>4559.6040000000003</v>
      </c>
    </row>
    <row r="336" spans="2:29" x14ac:dyDescent="0.25">
      <c r="B336" s="140" t="s">
        <v>4018</v>
      </c>
      <c r="C336" s="143">
        <v>3052</v>
      </c>
      <c r="D336" s="141" t="s">
        <v>4064</v>
      </c>
      <c r="F336" s="149">
        <v>2</v>
      </c>
      <c r="H336" s="156">
        <v>13.8</v>
      </c>
      <c r="I336" s="156">
        <v>5.63</v>
      </c>
      <c r="J336" s="156">
        <f t="shared" si="35"/>
        <v>19.43</v>
      </c>
      <c r="K336" s="156">
        <f t="shared" si="36"/>
        <v>13.850000000000001</v>
      </c>
      <c r="L336" s="156">
        <f t="shared" si="37"/>
        <v>3.9129999999999985</v>
      </c>
      <c r="M336" s="156">
        <f t="shared" si="38"/>
        <v>7587.8670000000002</v>
      </c>
      <c r="N336" s="156">
        <f t="shared" si="39"/>
        <v>1210.1559999999999</v>
      </c>
      <c r="O336" s="156">
        <v>10.8</v>
      </c>
      <c r="P336" s="156">
        <v>3.9129999999999985</v>
      </c>
      <c r="Q336" s="156">
        <v>6450.7060000000001</v>
      </c>
      <c r="R336" s="156">
        <v>1210.1559999999999</v>
      </c>
      <c r="S336" s="156">
        <v>0</v>
      </c>
      <c r="T336" s="156">
        <v>10</v>
      </c>
      <c r="U336" s="156">
        <v>3.05</v>
      </c>
      <c r="V336" s="156"/>
      <c r="W336" s="156">
        <v>1137.1610000000001</v>
      </c>
      <c r="X336" s="156"/>
      <c r="Y336" s="156">
        <v>16.668900000000001</v>
      </c>
      <c r="Z336" s="156">
        <v>8265.9519999999993</v>
      </c>
      <c r="AA336" s="156">
        <v>327</v>
      </c>
      <c r="AB336" s="156">
        <f t="shared" si="40"/>
        <v>19.718900000000001</v>
      </c>
      <c r="AC336" s="156">
        <f t="shared" si="41"/>
        <v>9403.1129999999994</v>
      </c>
    </row>
    <row r="337" spans="2:29" x14ac:dyDescent="0.25">
      <c r="B337" s="140" t="s">
        <v>4023</v>
      </c>
      <c r="C337" s="143">
        <v>3053</v>
      </c>
      <c r="D337" s="141" t="s">
        <v>4065</v>
      </c>
      <c r="F337" s="149">
        <v>2</v>
      </c>
      <c r="H337" s="156">
        <v>4.5</v>
      </c>
      <c r="I337" s="156">
        <v>2</v>
      </c>
      <c r="J337" s="156">
        <f t="shared" si="35"/>
        <v>6.5</v>
      </c>
      <c r="K337" s="156">
        <f t="shared" si="36"/>
        <v>4.5</v>
      </c>
      <c r="L337" s="156">
        <f t="shared" si="37"/>
        <v>1.399</v>
      </c>
      <c r="M337" s="156">
        <f t="shared" si="38"/>
        <v>2309.4629999999997</v>
      </c>
      <c r="N337" s="156">
        <f t="shared" si="39"/>
        <v>429.80799999999999</v>
      </c>
      <c r="O337" s="156">
        <v>4</v>
      </c>
      <c r="P337" s="156">
        <v>1.399</v>
      </c>
      <c r="Q337" s="156">
        <v>2124.0619999999999</v>
      </c>
      <c r="R337" s="156">
        <v>429.80799999999999</v>
      </c>
      <c r="S337" s="156">
        <v>0</v>
      </c>
      <c r="T337" s="156">
        <v>33.332999999999998</v>
      </c>
      <c r="U337" s="156">
        <v>0.5</v>
      </c>
      <c r="V337" s="156"/>
      <c r="W337" s="156">
        <v>185.40100000000001</v>
      </c>
      <c r="X337" s="156"/>
      <c r="Y337" s="156">
        <v>6.0983999999999998</v>
      </c>
      <c r="Z337" s="156">
        <v>2768.7930000000001</v>
      </c>
      <c r="AA337" s="156">
        <v>328</v>
      </c>
      <c r="AB337" s="156">
        <f t="shared" si="40"/>
        <v>6.5983999999999998</v>
      </c>
      <c r="AC337" s="156">
        <f t="shared" si="41"/>
        <v>2954.194</v>
      </c>
    </row>
    <row r="338" spans="2:29" x14ac:dyDescent="0.25">
      <c r="B338" s="140" t="s">
        <v>4018</v>
      </c>
      <c r="C338" s="143">
        <v>3055</v>
      </c>
      <c r="D338" s="141" t="s">
        <v>4066</v>
      </c>
      <c r="F338" s="149">
        <v>2</v>
      </c>
      <c r="H338" s="156">
        <v>5</v>
      </c>
      <c r="I338" s="156">
        <v>2.4300000000000002</v>
      </c>
      <c r="J338" s="156">
        <f t="shared" si="35"/>
        <v>7.43</v>
      </c>
      <c r="K338" s="156">
        <f t="shared" si="36"/>
        <v>5.0999999999999996</v>
      </c>
      <c r="L338" s="156">
        <f t="shared" si="37"/>
        <v>1.62</v>
      </c>
      <c r="M338" s="156">
        <f t="shared" si="38"/>
        <v>2667.8889999999997</v>
      </c>
      <c r="N338" s="156">
        <f t="shared" si="39"/>
        <v>506.91300000000001</v>
      </c>
      <c r="O338" s="156">
        <v>4</v>
      </c>
      <c r="P338" s="156">
        <v>1.62</v>
      </c>
      <c r="Q338" s="156">
        <v>2247.5749999999998</v>
      </c>
      <c r="R338" s="156">
        <v>506.91300000000001</v>
      </c>
      <c r="S338" s="156">
        <v>0</v>
      </c>
      <c r="T338" s="156">
        <v>0</v>
      </c>
      <c r="U338" s="156">
        <v>1.1000000000000001</v>
      </c>
      <c r="V338" s="156"/>
      <c r="W338" s="156">
        <v>420.31400000000002</v>
      </c>
      <c r="X338" s="156"/>
      <c r="Y338" s="156">
        <v>6.4303999999999997</v>
      </c>
      <c r="Z338" s="156">
        <v>3007.98</v>
      </c>
      <c r="AA338" s="156">
        <v>329</v>
      </c>
      <c r="AB338" s="156">
        <f t="shared" si="40"/>
        <v>7.5304000000000002</v>
      </c>
      <c r="AC338" s="156">
        <f t="shared" si="41"/>
        <v>3428.2939999999999</v>
      </c>
    </row>
    <row r="339" spans="2:29" x14ac:dyDescent="0.25">
      <c r="B339" s="140" t="s">
        <v>3738</v>
      </c>
      <c r="C339" s="143">
        <v>3056</v>
      </c>
      <c r="D339" s="141" t="s">
        <v>4067</v>
      </c>
      <c r="F339" s="149">
        <v>2</v>
      </c>
      <c r="H339" s="156">
        <v>11.25</v>
      </c>
      <c r="I339" s="156">
        <v>7.3129999999999997</v>
      </c>
      <c r="J339" s="156">
        <f t="shared" si="35"/>
        <v>18.562999999999999</v>
      </c>
      <c r="K339" s="156">
        <f t="shared" si="36"/>
        <v>11.25</v>
      </c>
      <c r="L339" s="156">
        <f t="shared" si="37"/>
        <v>4.25</v>
      </c>
      <c r="M339" s="156">
        <f t="shared" si="38"/>
        <v>6441.9490000000005</v>
      </c>
      <c r="N339" s="156">
        <f t="shared" si="39"/>
        <v>1308.777</v>
      </c>
      <c r="O339" s="156">
        <v>10</v>
      </c>
      <c r="P339" s="156">
        <v>4.25</v>
      </c>
      <c r="Q339" s="156">
        <v>5978.4470000000001</v>
      </c>
      <c r="R339" s="156">
        <v>1308.777</v>
      </c>
      <c r="S339" s="156">
        <v>0</v>
      </c>
      <c r="T339" s="156">
        <v>0</v>
      </c>
      <c r="U339" s="156">
        <v>1.25</v>
      </c>
      <c r="V339" s="156"/>
      <c r="W339" s="156">
        <v>463.50200000000001</v>
      </c>
      <c r="X339" s="156"/>
      <c r="Y339" s="156">
        <v>16.3749</v>
      </c>
      <c r="Z339" s="156">
        <v>7941.6710000000003</v>
      </c>
      <c r="AA339" s="156">
        <v>330</v>
      </c>
      <c r="AB339" s="156">
        <f t="shared" si="40"/>
        <v>17.6249</v>
      </c>
      <c r="AC339" s="156">
        <f t="shared" si="41"/>
        <v>8405.1730000000007</v>
      </c>
    </row>
    <row r="340" spans="2:29" x14ac:dyDescent="0.25">
      <c r="B340" s="140" t="s">
        <v>4023</v>
      </c>
      <c r="C340" s="143">
        <v>3059</v>
      </c>
      <c r="D340" s="141" t="s">
        <v>4068</v>
      </c>
      <c r="F340" s="149">
        <v>2</v>
      </c>
      <c r="H340" s="156">
        <v>4</v>
      </c>
      <c r="I340" s="156">
        <v>2.4</v>
      </c>
      <c r="J340" s="156">
        <f t="shared" si="35"/>
        <v>6.4</v>
      </c>
      <c r="K340" s="156">
        <f t="shared" si="36"/>
        <v>4</v>
      </c>
      <c r="L340" s="156">
        <f t="shared" si="37"/>
        <v>1.8570000000000002</v>
      </c>
      <c r="M340" s="156">
        <f t="shared" si="38"/>
        <v>2309.7950000000001</v>
      </c>
      <c r="N340" s="156">
        <f t="shared" si="39"/>
        <v>576.18899999999996</v>
      </c>
      <c r="O340" s="156">
        <v>4</v>
      </c>
      <c r="P340" s="156">
        <v>1.8570000000000002</v>
      </c>
      <c r="Q340" s="156">
        <v>2309.7950000000001</v>
      </c>
      <c r="R340" s="156">
        <v>576.18899999999996</v>
      </c>
      <c r="S340" s="156">
        <v>0</v>
      </c>
      <c r="T340" s="156">
        <v>26.667000000000002</v>
      </c>
      <c r="U340" s="156">
        <v>0</v>
      </c>
      <c r="V340" s="156"/>
      <c r="W340" s="156">
        <v>0</v>
      </c>
      <c r="X340" s="156"/>
      <c r="Y340" s="156">
        <v>6.7855000000000008</v>
      </c>
      <c r="Z340" s="156">
        <v>3174.0970000000002</v>
      </c>
      <c r="AA340" s="156">
        <v>331</v>
      </c>
      <c r="AB340" s="156">
        <f t="shared" si="40"/>
        <v>6.7855000000000008</v>
      </c>
      <c r="AC340" s="156">
        <f t="shared" si="41"/>
        <v>3174.0970000000002</v>
      </c>
    </row>
    <row r="341" spans="2:29" x14ac:dyDescent="0.25">
      <c r="B341" s="140" t="s">
        <v>4023</v>
      </c>
      <c r="C341" s="143">
        <v>3060</v>
      </c>
      <c r="D341" s="141" t="s">
        <v>4069</v>
      </c>
      <c r="F341" s="149">
        <v>2</v>
      </c>
      <c r="H341" s="156">
        <v>13.895999999999999</v>
      </c>
      <c r="I341" s="156">
        <v>5.1330000000000009</v>
      </c>
      <c r="J341" s="156">
        <f t="shared" si="35"/>
        <v>19.029</v>
      </c>
      <c r="K341" s="156">
        <f t="shared" si="36"/>
        <v>13.946999999999999</v>
      </c>
      <c r="L341" s="156">
        <f t="shared" si="37"/>
        <v>2.9220000000000006</v>
      </c>
      <c r="M341" s="156">
        <f t="shared" si="38"/>
        <v>7578.0050000000001</v>
      </c>
      <c r="N341" s="156">
        <f t="shared" si="39"/>
        <v>885.43399999999997</v>
      </c>
      <c r="O341" s="156">
        <v>12.257999999999999</v>
      </c>
      <c r="P341" s="156">
        <v>2.9220000000000006</v>
      </c>
      <c r="Q341" s="156">
        <v>6945.5420000000004</v>
      </c>
      <c r="R341" s="156">
        <v>885.43399999999997</v>
      </c>
      <c r="S341" s="156">
        <v>0</v>
      </c>
      <c r="T341" s="156">
        <v>0</v>
      </c>
      <c r="U341" s="156">
        <v>1.6890000000000001</v>
      </c>
      <c r="V341" s="156"/>
      <c r="W341" s="156">
        <v>632.46299999999997</v>
      </c>
      <c r="X341" s="156"/>
      <c r="Y341" s="156">
        <v>16.641499999999997</v>
      </c>
      <c r="Z341" s="156">
        <v>8273.7129999999997</v>
      </c>
      <c r="AA341" s="156">
        <v>332</v>
      </c>
      <c r="AB341" s="156">
        <f t="shared" si="40"/>
        <v>18.330499999999997</v>
      </c>
      <c r="AC341" s="156">
        <f t="shared" si="41"/>
        <v>8906.1759999999995</v>
      </c>
    </row>
    <row r="342" spans="2:29" x14ac:dyDescent="0.25">
      <c r="B342" s="140" t="s">
        <v>4018</v>
      </c>
      <c r="C342" s="143">
        <v>3063</v>
      </c>
      <c r="D342" s="141" t="s">
        <v>4070</v>
      </c>
      <c r="F342" s="149">
        <v>2</v>
      </c>
      <c r="H342" s="156">
        <v>19.527999999999999</v>
      </c>
      <c r="I342" s="156">
        <v>8.4749999999999996</v>
      </c>
      <c r="J342" s="156">
        <f t="shared" si="35"/>
        <v>28.003</v>
      </c>
      <c r="K342" s="156">
        <f t="shared" si="36"/>
        <v>19.776</v>
      </c>
      <c r="L342" s="156">
        <f t="shared" si="37"/>
        <v>4.7749999999999986</v>
      </c>
      <c r="M342" s="156">
        <f t="shared" si="38"/>
        <v>9881.1949999999997</v>
      </c>
      <c r="N342" s="156">
        <f t="shared" si="39"/>
        <v>1464.829</v>
      </c>
      <c r="O342" s="156">
        <v>14.198</v>
      </c>
      <c r="P342" s="156">
        <v>4.7749999999999986</v>
      </c>
      <c r="Q342" s="156">
        <v>7806.723</v>
      </c>
      <c r="R342" s="156">
        <v>1464.829</v>
      </c>
      <c r="S342" s="156">
        <v>26</v>
      </c>
      <c r="T342" s="156">
        <v>83.332999999999998</v>
      </c>
      <c r="U342" s="156">
        <v>5.5780000000000003</v>
      </c>
      <c r="V342" s="156"/>
      <c r="W342" s="156">
        <v>2074.4720000000002</v>
      </c>
      <c r="X342" s="156"/>
      <c r="Y342" s="156">
        <v>21.360600000000002</v>
      </c>
      <c r="Z342" s="156">
        <v>10004</v>
      </c>
      <c r="AA342" s="156">
        <v>333</v>
      </c>
      <c r="AB342" s="156">
        <f t="shared" si="40"/>
        <v>26.938600000000001</v>
      </c>
      <c r="AC342" s="156">
        <f t="shared" si="41"/>
        <v>12078.472</v>
      </c>
    </row>
    <row r="343" spans="2:29" x14ac:dyDescent="0.25">
      <c r="B343" s="140" t="s">
        <v>3738</v>
      </c>
      <c r="C343" s="143">
        <v>3064</v>
      </c>
      <c r="D343" s="141" t="s">
        <v>4071</v>
      </c>
      <c r="F343" s="149">
        <v>2</v>
      </c>
      <c r="H343" s="156">
        <v>2.2000000000000002</v>
      </c>
      <c r="I343" s="156">
        <v>0.84000000000000008</v>
      </c>
      <c r="J343" s="156">
        <f t="shared" si="35"/>
        <v>3.04</v>
      </c>
      <c r="K343" s="156">
        <f t="shared" si="36"/>
        <v>2.2000000000000002</v>
      </c>
      <c r="L343" s="156">
        <f t="shared" si="37"/>
        <v>0.55999999999999961</v>
      </c>
      <c r="M343" s="156">
        <f t="shared" si="38"/>
        <v>1145.768</v>
      </c>
      <c r="N343" s="156">
        <f t="shared" si="39"/>
        <v>171.785</v>
      </c>
      <c r="O343" s="156">
        <v>2.2000000000000002</v>
      </c>
      <c r="P343" s="156">
        <v>0.55999999999999961</v>
      </c>
      <c r="Q343" s="156">
        <v>1145.768</v>
      </c>
      <c r="R343" s="156">
        <v>171.785</v>
      </c>
      <c r="S343" s="156">
        <v>0</v>
      </c>
      <c r="T343" s="156">
        <v>0</v>
      </c>
      <c r="U343" s="156">
        <v>0</v>
      </c>
      <c r="V343" s="156"/>
      <c r="W343" s="156">
        <v>0</v>
      </c>
      <c r="X343" s="156"/>
      <c r="Y343" s="156">
        <v>3.0399000000000003</v>
      </c>
      <c r="Z343" s="156">
        <v>1403.4659999999999</v>
      </c>
      <c r="AA343" s="156">
        <v>334</v>
      </c>
      <c r="AB343" s="156">
        <f t="shared" si="40"/>
        <v>3.0399000000000003</v>
      </c>
      <c r="AC343" s="156">
        <f t="shared" si="41"/>
        <v>1403.4659999999999</v>
      </c>
    </row>
    <row r="344" spans="2:29" x14ac:dyDescent="0.25">
      <c r="B344" s="140" t="s">
        <v>3738</v>
      </c>
      <c r="C344" s="143">
        <v>3065</v>
      </c>
      <c r="D344" s="141" t="s">
        <v>4072</v>
      </c>
      <c r="F344" s="149">
        <v>2</v>
      </c>
      <c r="H344" s="156">
        <v>1.9</v>
      </c>
      <c r="I344" s="156">
        <v>0.875</v>
      </c>
      <c r="J344" s="156">
        <f t="shared" si="35"/>
        <v>2.7749999999999999</v>
      </c>
      <c r="K344" s="156">
        <f t="shared" si="36"/>
        <v>1.9</v>
      </c>
      <c r="L344" s="156">
        <f t="shared" si="37"/>
        <v>0.58300000000000018</v>
      </c>
      <c r="M344" s="156">
        <f t="shared" si="38"/>
        <v>1109.884</v>
      </c>
      <c r="N344" s="156">
        <f t="shared" si="39"/>
        <v>177.11199999999999</v>
      </c>
      <c r="O344" s="156">
        <v>1.9</v>
      </c>
      <c r="P344" s="156">
        <v>0.58300000000000018</v>
      </c>
      <c r="Q344" s="156">
        <v>1109.884</v>
      </c>
      <c r="R344" s="156">
        <v>177.11199999999999</v>
      </c>
      <c r="S344" s="156">
        <v>0</v>
      </c>
      <c r="T344" s="156">
        <v>0</v>
      </c>
      <c r="U344" s="156">
        <v>0</v>
      </c>
      <c r="V344" s="156"/>
      <c r="W344" s="156">
        <v>0</v>
      </c>
      <c r="X344" s="156"/>
      <c r="Y344" s="156">
        <v>2.7738</v>
      </c>
      <c r="Z344" s="156">
        <v>1375.566</v>
      </c>
      <c r="AA344" s="156">
        <v>335</v>
      </c>
      <c r="AB344" s="156">
        <f t="shared" si="40"/>
        <v>2.7738</v>
      </c>
      <c r="AC344" s="156">
        <f t="shared" si="41"/>
        <v>1375.566</v>
      </c>
    </row>
    <row r="345" spans="2:29" x14ac:dyDescent="0.25">
      <c r="B345" s="140" t="s">
        <v>4018</v>
      </c>
      <c r="C345" s="143">
        <v>3068</v>
      </c>
      <c r="D345" s="141" t="s">
        <v>4073</v>
      </c>
      <c r="F345" s="149">
        <v>2</v>
      </c>
      <c r="H345" s="156">
        <v>8.75</v>
      </c>
      <c r="I345" s="156">
        <v>6</v>
      </c>
      <c r="J345" s="156">
        <f t="shared" si="35"/>
        <v>14.75</v>
      </c>
      <c r="K345" s="156">
        <f t="shared" si="36"/>
        <v>8.75</v>
      </c>
      <c r="L345" s="156">
        <f t="shared" si="37"/>
        <v>4.2910000000000004</v>
      </c>
      <c r="M345" s="156">
        <f t="shared" si="38"/>
        <v>4603.4380000000001</v>
      </c>
      <c r="N345" s="156">
        <f t="shared" si="39"/>
        <v>1356.847</v>
      </c>
      <c r="O345" s="156">
        <v>8</v>
      </c>
      <c r="P345" s="156">
        <v>4.2910000000000004</v>
      </c>
      <c r="Q345" s="156">
        <v>4325.3370000000004</v>
      </c>
      <c r="R345" s="156">
        <v>1356.847</v>
      </c>
      <c r="S345" s="156">
        <v>0</v>
      </c>
      <c r="T345" s="156">
        <v>0</v>
      </c>
      <c r="U345" s="156">
        <v>0.75</v>
      </c>
      <c r="V345" s="156"/>
      <c r="W345" s="156">
        <v>278.101</v>
      </c>
      <c r="X345" s="156"/>
      <c r="Y345" s="156">
        <v>14.437100000000001</v>
      </c>
      <c r="Z345" s="156">
        <v>6360.6589999999997</v>
      </c>
      <c r="AA345" s="156">
        <v>336</v>
      </c>
      <c r="AB345" s="156">
        <f t="shared" si="40"/>
        <v>15.187100000000001</v>
      </c>
      <c r="AC345" s="156">
        <f t="shared" si="41"/>
        <v>6638.7599999999993</v>
      </c>
    </row>
    <row r="346" spans="2:29" x14ac:dyDescent="0.25">
      <c r="B346" s="140" t="s">
        <v>4018</v>
      </c>
      <c r="C346" s="143">
        <v>3069</v>
      </c>
      <c r="D346" s="141" t="s">
        <v>4074</v>
      </c>
      <c r="F346" s="149">
        <v>2</v>
      </c>
      <c r="H346" s="156">
        <v>5.5</v>
      </c>
      <c r="I346" s="156">
        <v>2.85</v>
      </c>
      <c r="J346" s="156">
        <f t="shared" si="35"/>
        <v>8.35</v>
      </c>
      <c r="K346" s="156">
        <f t="shared" si="36"/>
        <v>5.5</v>
      </c>
      <c r="L346" s="156">
        <f t="shared" si="37"/>
        <v>1.7240000000000002</v>
      </c>
      <c r="M346" s="156">
        <f t="shared" si="38"/>
        <v>2782.8779999999997</v>
      </c>
      <c r="N346" s="156">
        <f t="shared" si="39"/>
        <v>541.03599999999994</v>
      </c>
      <c r="O346" s="156">
        <v>4</v>
      </c>
      <c r="P346" s="156">
        <v>1.7240000000000002</v>
      </c>
      <c r="Q346" s="156">
        <v>2300.8359999999998</v>
      </c>
      <c r="R346" s="156">
        <v>541.03599999999994</v>
      </c>
      <c r="S346" s="156">
        <v>0</v>
      </c>
      <c r="T346" s="156">
        <v>14</v>
      </c>
      <c r="U346" s="156">
        <v>1.5</v>
      </c>
      <c r="V346" s="156"/>
      <c r="W346" s="156">
        <v>482.04199999999997</v>
      </c>
      <c r="X346" s="156"/>
      <c r="Y346" s="156">
        <v>6.5863000000000005</v>
      </c>
      <c r="Z346" s="156">
        <v>3112.4259999999999</v>
      </c>
      <c r="AA346" s="156">
        <v>337</v>
      </c>
      <c r="AB346" s="156">
        <f t="shared" si="40"/>
        <v>8.0863000000000014</v>
      </c>
      <c r="AC346" s="156">
        <f t="shared" si="41"/>
        <v>3594.4679999999998</v>
      </c>
    </row>
    <row r="347" spans="2:29" x14ac:dyDescent="0.25">
      <c r="B347" s="140" t="s">
        <v>4018</v>
      </c>
      <c r="C347" s="143">
        <v>3070</v>
      </c>
      <c r="D347" s="141" t="s">
        <v>4075</v>
      </c>
      <c r="F347" s="149">
        <v>2</v>
      </c>
      <c r="H347" s="156">
        <v>28.015999999999998</v>
      </c>
      <c r="I347" s="156">
        <v>12.399999999999999</v>
      </c>
      <c r="J347" s="156">
        <f t="shared" si="35"/>
        <v>40.415999999999997</v>
      </c>
      <c r="K347" s="156">
        <f t="shared" si="36"/>
        <v>28.305</v>
      </c>
      <c r="L347" s="156">
        <f t="shared" si="37"/>
        <v>7.4260000000000019</v>
      </c>
      <c r="M347" s="156">
        <f t="shared" si="38"/>
        <v>15041.038999999999</v>
      </c>
      <c r="N347" s="156">
        <f t="shared" si="39"/>
        <v>2254.9630000000002</v>
      </c>
      <c r="O347" s="156">
        <v>22.504999999999999</v>
      </c>
      <c r="P347" s="156">
        <v>7.4260000000000019</v>
      </c>
      <c r="Q347" s="156">
        <v>12853.093999999999</v>
      </c>
      <c r="R347" s="156">
        <v>2254.9630000000002</v>
      </c>
      <c r="S347" s="156">
        <v>0</v>
      </c>
      <c r="T347" s="156">
        <v>0</v>
      </c>
      <c r="U347" s="156">
        <v>5.8</v>
      </c>
      <c r="V347" s="156"/>
      <c r="W347" s="156">
        <v>2187.9450000000002</v>
      </c>
      <c r="X347" s="156"/>
      <c r="Y347" s="156">
        <v>33.644100000000002</v>
      </c>
      <c r="Z347" s="156">
        <v>16235.584999999999</v>
      </c>
      <c r="AA347" s="156">
        <v>338</v>
      </c>
      <c r="AB347" s="156">
        <f t="shared" si="40"/>
        <v>39.444099999999999</v>
      </c>
      <c r="AC347" s="156">
        <f t="shared" si="41"/>
        <v>18423.53</v>
      </c>
    </row>
    <row r="348" spans="2:29" x14ac:dyDescent="0.25">
      <c r="B348" s="140" t="s">
        <v>4018</v>
      </c>
      <c r="C348" s="143">
        <v>3071</v>
      </c>
      <c r="D348" s="141" t="s">
        <v>4076</v>
      </c>
      <c r="F348" s="149">
        <v>2</v>
      </c>
      <c r="H348" s="156">
        <v>3.12</v>
      </c>
      <c r="I348" s="156">
        <v>0.95</v>
      </c>
      <c r="J348" s="156">
        <f t="shared" si="35"/>
        <v>4.07</v>
      </c>
      <c r="K348" s="156">
        <f t="shared" si="36"/>
        <v>3.12</v>
      </c>
      <c r="L348" s="156">
        <f t="shared" si="37"/>
        <v>0.67599999999999971</v>
      </c>
      <c r="M348" s="156">
        <f t="shared" si="38"/>
        <v>1654.634</v>
      </c>
      <c r="N348" s="156">
        <f t="shared" si="39"/>
        <v>207.565</v>
      </c>
      <c r="O348" s="156">
        <v>2.37</v>
      </c>
      <c r="P348" s="156">
        <v>0.67599999999999971</v>
      </c>
      <c r="Q348" s="156">
        <v>1376.5329999999999</v>
      </c>
      <c r="R348" s="156">
        <v>207.565</v>
      </c>
      <c r="S348" s="156">
        <v>0</v>
      </c>
      <c r="T348" s="156">
        <v>0</v>
      </c>
      <c r="U348" s="156">
        <v>0.75</v>
      </c>
      <c r="V348" s="156"/>
      <c r="W348" s="156">
        <v>278.101</v>
      </c>
      <c r="X348" s="156"/>
      <c r="Y348" s="156">
        <v>3.3839000000000006</v>
      </c>
      <c r="Z348" s="156">
        <v>1687.9459999999999</v>
      </c>
      <c r="AA348" s="156">
        <v>339</v>
      </c>
      <c r="AB348" s="156">
        <f t="shared" si="40"/>
        <v>4.1339000000000006</v>
      </c>
      <c r="AC348" s="156">
        <f t="shared" si="41"/>
        <v>1966.047</v>
      </c>
    </row>
    <row r="349" spans="2:29" x14ac:dyDescent="0.25">
      <c r="B349" s="140" t="s">
        <v>4018</v>
      </c>
      <c r="C349" s="143">
        <v>3072</v>
      </c>
      <c r="D349" s="141" t="s">
        <v>4077</v>
      </c>
      <c r="F349" s="149">
        <v>2</v>
      </c>
      <c r="H349" s="156">
        <v>2.75</v>
      </c>
      <c r="I349" s="156">
        <v>0.88600000000000001</v>
      </c>
      <c r="J349" s="156">
        <f t="shared" si="35"/>
        <v>3.6360000000000001</v>
      </c>
      <c r="K349" s="156">
        <f t="shared" si="36"/>
        <v>2.8</v>
      </c>
      <c r="L349" s="156">
        <f t="shared" si="37"/>
        <v>0.58700000000000019</v>
      </c>
      <c r="M349" s="156">
        <f t="shared" si="38"/>
        <v>1751.8779999999999</v>
      </c>
      <c r="N349" s="156">
        <f t="shared" si="39"/>
        <v>178.44900000000001</v>
      </c>
      <c r="O349" s="156">
        <v>2</v>
      </c>
      <c r="P349" s="156">
        <v>0.58700000000000019</v>
      </c>
      <c r="Q349" s="156">
        <v>1449.02</v>
      </c>
      <c r="R349" s="156">
        <v>178.44900000000001</v>
      </c>
      <c r="S349" s="156">
        <v>0</v>
      </c>
      <c r="T349" s="156">
        <v>0</v>
      </c>
      <c r="U349" s="156">
        <v>0.8</v>
      </c>
      <c r="V349" s="156"/>
      <c r="W349" s="156">
        <v>302.858</v>
      </c>
      <c r="X349" s="156"/>
      <c r="Y349" s="156">
        <v>2.8800000000000003</v>
      </c>
      <c r="Z349" s="156">
        <v>1716.7260000000001</v>
      </c>
      <c r="AA349" s="156">
        <v>340</v>
      </c>
      <c r="AB349" s="156">
        <f t="shared" si="40"/>
        <v>3.6800000000000006</v>
      </c>
      <c r="AC349" s="156">
        <f t="shared" si="41"/>
        <v>2019.5840000000001</v>
      </c>
    </row>
    <row r="350" spans="2:29" x14ac:dyDescent="0.25">
      <c r="B350" s="140" t="s">
        <v>4023</v>
      </c>
      <c r="C350" s="143">
        <v>3073</v>
      </c>
      <c r="D350" s="141" t="s">
        <v>4078</v>
      </c>
      <c r="F350" s="149">
        <v>2</v>
      </c>
      <c r="H350" s="156">
        <v>18.734000000000002</v>
      </c>
      <c r="I350" s="156">
        <v>6.9999999999999991</v>
      </c>
      <c r="J350" s="156">
        <f t="shared" si="35"/>
        <v>25.734000000000002</v>
      </c>
      <c r="K350" s="156">
        <f t="shared" si="36"/>
        <v>18.834</v>
      </c>
      <c r="L350" s="156">
        <f t="shared" si="37"/>
        <v>4.4809999999999999</v>
      </c>
      <c r="M350" s="156">
        <f t="shared" si="38"/>
        <v>10386.934000000001</v>
      </c>
      <c r="N350" s="156">
        <f t="shared" si="39"/>
        <v>1336.114</v>
      </c>
      <c r="O350" s="156">
        <v>15.484</v>
      </c>
      <c r="P350" s="156">
        <v>4.4809999999999999</v>
      </c>
      <c r="Q350" s="156">
        <v>9132.3160000000007</v>
      </c>
      <c r="R350" s="156">
        <v>1336.114</v>
      </c>
      <c r="S350" s="156">
        <v>0</v>
      </c>
      <c r="T350" s="156">
        <v>0</v>
      </c>
      <c r="U350" s="156">
        <v>3.35</v>
      </c>
      <c r="V350" s="156"/>
      <c r="W350" s="156">
        <v>1254.6179999999999</v>
      </c>
      <c r="X350" s="156"/>
      <c r="Y350" s="156">
        <v>22.206300000000002</v>
      </c>
      <c r="Z350" s="156">
        <v>11136.54</v>
      </c>
      <c r="AA350" s="156">
        <v>341</v>
      </c>
      <c r="AB350" s="156">
        <f t="shared" si="40"/>
        <v>25.556300000000004</v>
      </c>
      <c r="AC350" s="156">
        <f t="shared" si="41"/>
        <v>12391.158000000001</v>
      </c>
    </row>
    <row r="351" spans="2:29" x14ac:dyDescent="0.25">
      <c r="B351" s="140" t="s">
        <v>4018</v>
      </c>
      <c r="C351" s="143">
        <v>3074</v>
      </c>
      <c r="D351" s="141" t="s">
        <v>4079</v>
      </c>
      <c r="F351" s="149">
        <v>2</v>
      </c>
      <c r="H351" s="156">
        <v>16.975000000000001</v>
      </c>
      <c r="I351" s="156">
        <v>7</v>
      </c>
      <c r="J351" s="156">
        <f t="shared" si="35"/>
        <v>23.975000000000001</v>
      </c>
      <c r="K351" s="156">
        <f t="shared" si="36"/>
        <v>17.125</v>
      </c>
      <c r="L351" s="156">
        <f t="shared" si="37"/>
        <v>5.6029999999999998</v>
      </c>
      <c r="M351" s="156">
        <f t="shared" si="38"/>
        <v>9072.134</v>
      </c>
      <c r="N351" s="156">
        <f t="shared" si="39"/>
        <v>1731.153</v>
      </c>
      <c r="O351" s="156">
        <v>13.475</v>
      </c>
      <c r="P351" s="156">
        <v>5.6029999999999998</v>
      </c>
      <c r="Q351" s="156">
        <v>7700.0590000000002</v>
      </c>
      <c r="R351" s="156">
        <v>1731.153</v>
      </c>
      <c r="S351" s="156">
        <v>0</v>
      </c>
      <c r="T351" s="156">
        <v>0</v>
      </c>
      <c r="U351" s="156">
        <v>3.6500000000000004</v>
      </c>
      <c r="V351" s="156"/>
      <c r="W351" s="156">
        <v>1372.075</v>
      </c>
      <c r="X351" s="156"/>
      <c r="Y351" s="156">
        <v>21.879799999999999</v>
      </c>
      <c r="Z351" s="156">
        <v>10296.833000000001</v>
      </c>
      <c r="AA351" s="156">
        <v>342</v>
      </c>
      <c r="AB351" s="156">
        <f t="shared" si="40"/>
        <v>25.529800000000002</v>
      </c>
      <c r="AC351" s="156">
        <f t="shared" si="41"/>
        <v>11668.908000000001</v>
      </c>
    </row>
    <row r="352" spans="2:29" x14ac:dyDescent="0.25">
      <c r="B352" s="140" t="s">
        <v>3738</v>
      </c>
      <c r="C352" s="143">
        <v>3075</v>
      </c>
      <c r="D352" s="141" t="s">
        <v>4080</v>
      </c>
      <c r="F352" s="149">
        <v>2</v>
      </c>
      <c r="H352" s="156">
        <v>14.388999999999999</v>
      </c>
      <c r="I352" s="156">
        <v>6.125</v>
      </c>
      <c r="J352" s="156">
        <f t="shared" si="35"/>
        <v>20.513999999999999</v>
      </c>
      <c r="K352" s="156">
        <f t="shared" si="36"/>
        <v>14.282</v>
      </c>
      <c r="L352" s="156">
        <f t="shared" si="37"/>
        <v>3.8699999999999992</v>
      </c>
      <c r="M352" s="156">
        <f t="shared" si="38"/>
        <v>7518.6769999999997</v>
      </c>
      <c r="N352" s="156">
        <f t="shared" si="39"/>
        <v>1202.8230000000001</v>
      </c>
      <c r="O352" s="156">
        <v>10.393000000000001</v>
      </c>
      <c r="P352" s="156">
        <v>3.8699999999999992</v>
      </c>
      <c r="Q352" s="156">
        <v>6076.6679999999997</v>
      </c>
      <c r="R352" s="156">
        <v>1202.8230000000001</v>
      </c>
      <c r="S352" s="156">
        <v>0</v>
      </c>
      <c r="T352" s="156">
        <v>17.332999999999998</v>
      </c>
      <c r="U352" s="156">
        <v>3.8890000000000002</v>
      </c>
      <c r="V352" s="156"/>
      <c r="W352" s="156">
        <v>1442.009</v>
      </c>
      <c r="X352" s="156"/>
      <c r="Y352" s="156">
        <v>16.197299999999998</v>
      </c>
      <c r="Z352" s="156">
        <v>7880.9139999999998</v>
      </c>
      <c r="AA352" s="156">
        <v>343</v>
      </c>
      <c r="AB352" s="156">
        <f t="shared" si="40"/>
        <v>20.086299999999998</v>
      </c>
      <c r="AC352" s="156">
        <f t="shared" si="41"/>
        <v>9322.9229999999989</v>
      </c>
    </row>
    <row r="353" spans="2:29" x14ac:dyDescent="0.25">
      <c r="B353" s="140" t="s">
        <v>4018</v>
      </c>
      <c r="C353" s="143">
        <v>3076</v>
      </c>
      <c r="D353" s="141" t="s">
        <v>4081</v>
      </c>
      <c r="F353" s="149">
        <v>2</v>
      </c>
      <c r="H353" s="156">
        <v>6.5</v>
      </c>
      <c r="I353" s="156">
        <v>2.944</v>
      </c>
      <c r="J353" s="156">
        <f t="shared" si="35"/>
        <v>9.4439999999999991</v>
      </c>
      <c r="K353" s="156">
        <f t="shared" si="36"/>
        <v>6</v>
      </c>
      <c r="L353" s="156">
        <f t="shared" si="37"/>
        <v>1.5359999999999996</v>
      </c>
      <c r="M353" s="156">
        <f t="shared" si="38"/>
        <v>3353.5349999999999</v>
      </c>
      <c r="N353" s="156">
        <f t="shared" si="39"/>
        <v>468.358</v>
      </c>
      <c r="O353" s="156">
        <v>6</v>
      </c>
      <c r="P353" s="156">
        <v>1.5359999999999996</v>
      </c>
      <c r="Q353" s="156">
        <v>3353.5349999999999</v>
      </c>
      <c r="R353" s="156">
        <v>468.358</v>
      </c>
      <c r="S353" s="156">
        <v>0</v>
      </c>
      <c r="T353" s="156">
        <v>0</v>
      </c>
      <c r="U353" s="156">
        <v>0</v>
      </c>
      <c r="V353" s="156"/>
      <c r="W353" s="156">
        <v>0</v>
      </c>
      <c r="X353" s="156"/>
      <c r="Y353" s="156">
        <v>8.3035999999999994</v>
      </c>
      <c r="Z353" s="156">
        <v>4056.09</v>
      </c>
      <c r="AA353" s="156">
        <v>344</v>
      </c>
      <c r="AB353" s="156">
        <f t="shared" si="40"/>
        <v>8.3035999999999994</v>
      </c>
      <c r="AC353" s="156">
        <f t="shared" si="41"/>
        <v>4056.09</v>
      </c>
    </row>
    <row r="354" spans="2:29" x14ac:dyDescent="0.25">
      <c r="B354" s="140" t="s">
        <v>4018</v>
      </c>
      <c r="C354" s="143">
        <v>3077</v>
      </c>
      <c r="D354" s="141" t="s">
        <v>4082</v>
      </c>
      <c r="F354" s="149">
        <v>2</v>
      </c>
      <c r="H354" s="156">
        <v>6.9460000000000006</v>
      </c>
      <c r="I354" s="156">
        <v>3.25</v>
      </c>
      <c r="J354" s="156">
        <f t="shared" si="35"/>
        <v>10.196000000000002</v>
      </c>
      <c r="K354" s="156">
        <f t="shared" si="36"/>
        <v>6.7</v>
      </c>
      <c r="L354" s="156">
        <f t="shared" si="37"/>
        <v>2.4640000000000004</v>
      </c>
      <c r="M354" s="156">
        <f t="shared" si="38"/>
        <v>3404.596</v>
      </c>
      <c r="N354" s="156">
        <f t="shared" si="39"/>
        <v>760.74400000000003</v>
      </c>
      <c r="O354" s="156">
        <v>6.0609999999999999</v>
      </c>
      <c r="P354" s="156">
        <v>2.4640000000000004</v>
      </c>
      <c r="Q354" s="156">
        <v>3167.6909999999998</v>
      </c>
      <c r="R354" s="156">
        <v>760.74400000000003</v>
      </c>
      <c r="S354" s="156">
        <v>0</v>
      </c>
      <c r="T354" s="156">
        <v>0</v>
      </c>
      <c r="U354" s="156">
        <v>0.63900000000000001</v>
      </c>
      <c r="V354" s="156"/>
      <c r="W354" s="156">
        <v>236.905</v>
      </c>
      <c r="X354" s="156"/>
      <c r="Y354" s="156">
        <v>9.7566000000000006</v>
      </c>
      <c r="Z354" s="156">
        <v>4308.8389999999999</v>
      </c>
      <c r="AA354" s="156">
        <v>345</v>
      </c>
      <c r="AB354" s="156">
        <f t="shared" si="40"/>
        <v>10.3956</v>
      </c>
      <c r="AC354" s="156">
        <f t="shared" si="41"/>
        <v>4545.7439999999997</v>
      </c>
    </row>
    <row r="355" spans="2:29" x14ac:dyDescent="0.25">
      <c r="B355" s="140" t="s">
        <v>4023</v>
      </c>
      <c r="C355" s="143">
        <v>3078</v>
      </c>
      <c r="D355" s="141" t="s">
        <v>4083</v>
      </c>
      <c r="F355" s="149">
        <v>2</v>
      </c>
      <c r="H355" s="156">
        <v>4.6390000000000002</v>
      </c>
      <c r="I355" s="156">
        <v>3.3879999999999999</v>
      </c>
      <c r="J355" s="156">
        <f t="shared" si="35"/>
        <v>8.027000000000001</v>
      </c>
      <c r="K355" s="156">
        <f t="shared" si="36"/>
        <v>4.6390000000000002</v>
      </c>
      <c r="L355" s="156">
        <f t="shared" si="37"/>
        <v>2.4909999999999997</v>
      </c>
      <c r="M355" s="156">
        <f t="shared" si="38"/>
        <v>2553.7170000000001</v>
      </c>
      <c r="N355" s="156">
        <f t="shared" si="39"/>
        <v>776.22500000000002</v>
      </c>
      <c r="O355" s="156">
        <v>4</v>
      </c>
      <c r="P355" s="156">
        <v>2.4909999999999997</v>
      </c>
      <c r="Q355" s="156">
        <v>2316.8119999999999</v>
      </c>
      <c r="R355" s="156">
        <v>776.22500000000002</v>
      </c>
      <c r="S355" s="156">
        <v>0</v>
      </c>
      <c r="T355" s="156">
        <v>73.332999999999998</v>
      </c>
      <c r="U355" s="156">
        <v>0.63900000000000001</v>
      </c>
      <c r="V355" s="156"/>
      <c r="W355" s="156">
        <v>236.905</v>
      </c>
      <c r="X355" s="156"/>
      <c r="Y355" s="156">
        <v>7.7362000000000002</v>
      </c>
      <c r="Z355" s="156">
        <v>3481.2</v>
      </c>
      <c r="AA355" s="156">
        <v>346</v>
      </c>
      <c r="AB355" s="156">
        <f t="shared" si="40"/>
        <v>8.3751999999999995</v>
      </c>
      <c r="AC355" s="156">
        <f t="shared" si="41"/>
        <v>3718.105</v>
      </c>
    </row>
    <row r="356" spans="2:29" x14ac:dyDescent="0.25">
      <c r="B356" s="140" t="s">
        <v>3738</v>
      </c>
      <c r="C356" s="143">
        <v>3079</v>
      </c>
      <c r="D356" s="141" t="s">
        <v>106</v>
      </c>
      <c r="F356" s="149">
        <v>2</v>
      </c>
      <c r="H356" s="156">
        <v>7.39</v>
      </c>
      <c r="I356" s="156">
        <v>3.4</v>
      </c>
      <c r="J356" s="156">
        <f t="shared" si="35"/>
        <v>10.79</v>
      </c>
      <c r="K356" s="156">
        <f t="shared" si="36"/>
        <v>6.64</v>
      </c>
      <c r="L356" s="156">
        <f t="shared" si="37"/>
        <v>2.1100000000000003</v>
      </c>
      <c r="M356" s="156">
        <f t="shared" si="38"/>
        <v>3922.9049999999997</v>
      </c>
      <c r="N356" s="156">
        <f t="shared" si="39"/>
        <v>635.34799999999996</v>
      </c>
      <c r="O356" s="156">
        <v>6.39</v>
      </c>
      <c r="P356" s="156">
        <v>2.1100000000000003</v>
      </c>
      <c r="Q356" s="156">
        <v>3799.1219999999998</v>
      </c>
      <c r="R356" s="156">
        <v>635.34799999999996</v>
      </c>
      <c r="S356" s="156">
        <v>0</v>
      </c>
      <c r="T356" s="156">
        <v>16.667000000000002</v>
      </c>
      <c r="U356" s="156">
        <v>0.25000000000000022</v>
      </c>
      <c r="V356" s="156"/>
      <c r="W356" s="156">
        <v>123.783</v>
      </c>
      <c r="X356" s="156"/>
      <c r="Y356" s="156">
        <v>9.5548000000000002</v>
      </c>
      <c r="Z356" s="156">
        <v>4752.174</v>
      </c>
      <c r="AA356" s="156">
        <v>347</v>
      </c>
      <c r="AB356" s="156">
        <f t="shared" si="40"/>
        <v>9.8048000000000002</v>
      </c>
      <c r="AC356" s="156">
        <f t="shared" si="41"/>
        <v>4875.9570000000003</v>
      </c>
    </row>
    <row r="357" spans="2:29" x14ac:dyDescent="0.25">
      <c r="B357" s="140" t="s">
        <v>4023</v>
      </c>
      <c r="C357" s="143">
        <v>3080</v>
      </c>
      <c r="D357" s="141" t="s">
        <v>107</v>
      </c>
      <c r="F357" s="149">
        <v>2</v>
      </c>
      <c r="H357" s="156">
        <v>0</v>
      </c>
      <c r="I357" s="156">
        <v>0</v>
      </c>
      <c r="J357" s="156">
        <f t="shared" si="35"/>
        <v>0</v>
      </c>
      <c r="K357" s="156">
        <f t="shared" si="36"/>
        <v>5.79</v>
      </c>
      <c r="L357" s="156">
        <f t="shared" si="37"/>
        <v>1.3929999999999998</v>
      </c>
      <c r="M357" s="156">
        <f t="shared" si="38"/>
        <v>3023.7749999999996</v>
      </c>
      <c r="N357" s="156">
        <f t="shared" si="39"/>
        <v>419.858</v>
      </c>
      <c r="O357" s="156">
        <v>4.29</v>
      </c>
      <c r="P357" s="156">
        <v>1.3929999999999998</v>
      </c>
      <c r="Q357" s="156">
        <v>2467.5729999999999</v>
      </c>
      <c r="R357" s="156">
        <v>419.858</v>
      </c>
      <c r="S357" s="156">
        <v>0</v>
      </c>
      <c r="T357" s="156">
        <v>0</v>
      </c>
      <c r="U357" s="156">
        <v>1.5</v>
      </c>
      <c r="V357" s="156"/>
      <c r="W357" s="156">
        <v>556.202</v>
      </c>
      <c r="X357" s="156"/>
      <c r="Y357" s="156">
        <v>6.3798000000000004</v>
      </c>
      <c r="Z357" s="156">
        <v>3097.4110000000001</v>
      </c>
      <c r="AA357" s="156">
        <v>348</v>
      </c>
      <c r="AB357" s="156">
        <f t="shared" si="40"/>
        <v>7.8798000000000004</v>
      </c>
      <c r="AC357" s="156">
        <f t="shared" si="41"/>
        <v>3653.6130000000003</v>
      </c>
    </row>
    <row r="358" spans="2:29" x14ac:dyDescent="0.25">
      <c r="B358" s="140" t="s">
        <v>4018</v>
      </c>
      <c r="C358" s="143">
        <v>3201</v>
      </c>
      <c r="D358" s="141" t="s">
        <v>4084</v>
      </c>
      <c r="F358" s="149">
        <v>2</v>
      </c>
      <c r="H358" s="156">
        <v>18.861000000000001</v>
      </c>
      <c r="I358" s="156">
        <v>6</v>
      </c>
      <c r="J358" s="156">
        <f t="shared" si="35"/>
        <v>24.861000000000001</v>
      </c>
      <c r="K358" s="156">
        <f t="shared" si="36"/>
        <v>19.099</v>
      </c>
      <c r="L358" s="156">
        <f t="shared" si="37"/>
        <v>5.1650000000000009</v>
      </c>
      <c r="M358" s="156">
        <f t="shared" si="38"/>
        <v>10359.859</v>
      </c>
      <c r="N358" s="156">
        <f t="shared" si="39"/>
        <v>1671.7750000000001</v>
      </c>
      <c r="O358" s="156">
        <v>14.56</v>
      </c>
      <c r="P358" s="156">
        <v>5.1650000000000009</v>
      </c>
      <c r="Q358" s="156">
        <v>8482.6010000000006</v>
      </c>
      <c r="R358" s="156">
        <v>1671.7750000000001</v>
      </c>
      <c r="S358" s="156">
        <v>0</v>
      </c>
      <c r="T358" s="156">
        <v>24</v>
      </c>
      <c r="U358" s="156">
        <v>4.5389999999999997</v>
      </c>
      <c r="V358" s="156"/>
      <c r="W358" s="156">
        <v>1877.258</v>
      </c>
      <c r="X358" s="156"/>
      <c r="Y358" s="156">
        <v>22.307699999999997</v>
      </c>
      <c r="Z358" s="156">
        <v>10990.296</v>
      </c>
      <c r="AA358" s="156">
        <v>349</v>
      </c>
      <c r="AB358" s="156">
        <f t="shared" si="40"/>
        <v>26.846699999999998</v>
      </c>
      <c r="AC358" s="156">
        <f t="shared" si="41"/>
        <v>12867.554</v>
      </c>
    </row>
    <row r="359" spans="2:29" x14ac:dyDescent="0.25">
      <c r="B359" s="140" t="s">
        <v>4018</v>
      </c>
      <c r="C359" s="143">
        <v>3202</v>
      </c>
      <c r="D359" s="141" t="s">
        <v>4085</v>
      </c>
      <c r="F359" s="149">
        <v>2</v>
      </c>
      <c r="H359" s="156">
        <v>55.66899999999999</v>
      </c>
      <c r="I359" s="156">
        <v>17.100000000000001</v>
      </c>
      <c r="J359" s="156">
        <f t="shared" si="35"/>
        <v>72.768999999999991</v>
      </c>
      <c r="K359" s="156">
        <f t="shared" si="36"/>
        <v>54.994</v>
      </c>
      <c r="L359" s="156">
        <f t="shared" si="37"/>
        <v>10.775999999999996</v>
      </c>
      <c r="M359" s="156">
        <f t="shared" si="38"/>
        <v>35039.659</v>
      </c>
      <c r="N359" s="156">
        <f t="shared" si="39"/>
        <v>3542.0230000000001</v>
      </c>
      <c r="O359" s="156">
        <v>47.938000000000002</v>
      </c>
      <c r="P359" s="156">
        <v>10.775999999999996</v>
      </c>
      <c r="Q359" s="156">
        <v>32311.09</v>
      </c>
      <c r="R359" s="156">
        <v>3542.0230000000001</v>
      </c>
      <c r="S359" s="156">
        <v>36</v>
      </c>
      <c r="T359" s="156">
        <v>0</v>
      </c>
      <c r="U359" s="156">
        <v>7.056</v>
      </c>
      <c r="V359" s="156"/>
      <c r="W359" s="156">
        <v>2728.569</v>
      </c>
      <c r="X359" s="156"/>
      <c r="Y359" s="156">
        <v>64.102500000000006</v>
      </c>
      <c r="Z359" s="156">
        <v>37624.158000000003</v>
      </c>
      <c r="AA359" s="156">
        <v>350</v>
      </c>
      <c r="AB359" s="156">
        <f t="shared" si="40"/>
        <v>71.158500000000004</v>
      </c>
      <c r="AC359" s="156">
        <f t="shared" si="41"/>
        <v>40352.727000000006</v>
      </c>
    </row>
    <row r="360" spans="2:29" x14ac:dyDescent="0.25">
      <c r="B360" s="140" t="s">
        <v>4018</v>
      </c>
      <c r="C360" s="143">
        <v>3203</v>
      </c>
      <c r="D360" s="141" t="s">
        <v>4086</v>
      </c>
      <c r="F360" s="149">
        <v>2</v>
      </c>
      <c r="H360" s="156">
        <v>21.865000000000002</v>
      </c>
      <c r="I360" s="156">
        <v>8</v>
      </c>
      <c r="J360" s="156">
        <f t="shared" si="35"/>
        <v>29.865000000000002</v>
      </c>
      <c r="K360" s="156">
        <f t="shared" si="36"/>
        <v>21.925000000000001</v>
      </c>
      <c r="L360" s="156">
        <f t="shared" si="37"/>
        <v>5.7659999999999982</v>
      </c>
      <c r="M360" s="156">
        <f t="shared" si="38"/>
        <v>11931.745999999999</v>
      </c>
      <c r="N360" s="156">
        <f t="shared" si="39"/>
        <v>1845.6849999999999</v>
      </c>
      <c r="O360" s="156">
        <v>17.547000000000001</v>
      </c>
      <c r="P360" s="156">
        <v>5.7659999999999982</v>
      </c>
      <c r="Q360" s="156">
        <v>10058.285</v>
      </c>
      <c r="R360" s="156">
        <v>1845.6849999999999</v>
      </c>
      <c r="S360" s="156">
        <v>24</v>
      </c>
      <c r="T360" s="156">
        <v>16</v>
      </c>
      <c r="U360" s="156">
        <v>4.3780000000000001</v>
      </c>
      <c r="V360" s="156"/>
      <c r="W360" s="156">
        <v>1873.461</v>
      </c>
      <c r="X360" s="156"/>
      <c r="Y360" s="156">
        <v>26.196300000000001</v>
      </c>
      <c r="Z360" s="156">
        <v>12826.861999999999</v>
      </c>
      <c r="AA360" s="156">
        <v>351</v>
      </c>
      <c r="AB360" s="156">
        <f t="shared" si="40"/>
        <v>30.574300000000001</v>
      </c>
      <c r="AC360" s="156">
        <f t="shared" si="41"/>
        <v>14700.322999999999</v>
      </c>
    </row>
    <row r="361" spans="2:29" x14ac:dyDescent="0.25">
      <c r="B361" s="140" t="s">
        <v>4018</v>
      </c>
      <c r="C361" s="143">
        <v>3204</v>
      </c>
      <c r="D361" s="141" t="s">
        <v>4087</v>
      </c>
      <c r="F361" s="149">
        <v>2</v>
      </c>
      <c r="H361" s="156">
        <v>12.196999999999999</v>
      </c>
      <c r="I361" s="156">
        <v>1.6870000000000001</v>
      </c>
      <c r="J361" s="156">
        <f t="shared" si="35"/>
        <v>13.883999999999999</v>
      </c>
      <c r="K361" s="156">
        <f t="shared" si="36"/>
        <v>12.231</v>
      </c>
      <c r="L361" s="156">
        <f t="shared" si="37"/>
        <v>2.1909999999999989</v>
      </c>
      <c r="M361" s="156">
        <f t="shared" si="38"/>
        <v>7207.5150000000003</v>
      </c>
      <c r="N361" s="156">
        <f t="shared" si="39"/>
        <v>752.95899999999995</v>
      </c>
      <c r="O361" s="156">
        <v>9.6530000000000005</v>
      </c>
      <c r="P361" s="156">
        <v>2.1909999999999989</v>
      </c>
      <c r="Q361" s="156">
        <v>6214.3620000000001</v>
      </c>
      <c r="R361" s="156">
        <v>752.95899999999995</v>
      </c>
      <c r="S361" s="156">
        <v>0</v>
      </c>
      <c r="T361" s="156">
        <v>0</v>
      </c>
      <c r="U361" s="156">
        <v>2.5779999999999998</v>
      </c>
      <c r="V361" s="156"/>
      <c r="W361" s="156">
        <v>993.15300000000002</v>
      </c>
      <c r="X361" s="156"/>
      <c r="Y361" s="156">
        <v>12.940199999999999</v>
      </c>
      <c r="Z361" s="156">
        <v>7343.8140000000003</v>
      </c>
      <c r="AA361" s="156">
        <v>352</v>
      </c>
      <c r="AB361" s="156">
        <f t="shared" si="40"/>
        <v>15.518199999999998</v>
      </c>
      <c r="AC361" s="156">
        <f t="shared" si="41"/>
        <v>8336.9670000000006</v>
      </c>
    </row>
    <row r="362" spans="2:29" x14ac:dyDescent="0.25">
      <c r="B362" s="140" t="s">
        <v>4018</v>
      </c>
      <c r="C362" s="143">
        <v>3205</v>
      </c>
      <c r="D362" s="141" t="s">
        <v>4088</v>
      </c>
      <c r="F362" s="149">
        <v>2</v>
      </c>
      <c r="H362" s="156">
        <v>11.314</v>
      </c>
      <c r="I362" s="156">
        <v>3.25</v>
      </c>
      <c r="J362" s="156">
        <f t="shared" si="35"/>
        <v>14.564</v>
      </c>
      <c r="K362" s="156">
        <f t="shared" si="36"/>
        <v>11.468</v>
      </c>
      <c r="L362" s="156">
        <f t="shared" si="37"/>
        <v>2.2349999999999994</v>
      </c>
      <c r="M362" s="156">
        <f t="shared" si="38"/>
        <v>6415.509</v>
      </c>
      <c r="N362" s="156">
        <f t="shared" si="39"/>
        <v>721.67100000000005</v>
      </c>
      <c r="O362" s="156">
        <v>10.018000000000001</v>
      </c>
      <c r="P362" s="156">
        <v>2.2349999999999994</v>
      </c>
      <c r="Q362" s="156">
        <v>5852.98</v>
      </c>
      <c r="R362" s="156">
        <v>721.67100000000005</v>
      </c>
      <c r="S362" s="156">
        <v>0</v>
      </c>
      <c r="T362" s="156">
        <v>0</v>
      </c>
      <c r="U362" s="156">
        <v>1.45</v>
      </c>
      <c r="V362" s="156"/>
      <c r="W362" s="156">
        <v>562.529</v>
      </c>
      <c r="X362" s="156"/>
      <c r="Y362" s="156">
        <v>13.370799999999999</v>
      </c>
      <c r="Z362" s="156">
        <v>6935.5460000000003</v>
      </c>
      <c r="AA362" s="156">
        <v>353</v>
      </c>
      <c r="AB362" s="156">
        <f t="shared" si="40"/>
        <v>14.820799999999998</v>
      </c>
      <c r="AC362" s="156">
        <f t="shared" si="41"/>
        <v>7498.0750000000007</v>
      </c>
    </row>
    <row r="363" spans="2:29" x14ac:dyDescent="0.25">
      <c r="B363" s="140" t="s">
        <v>3738</v>
      </c>
      <c r="C363" s="143">
        <v>3206</v>
      </c>
      <c r="D363" s="141" t="s">
        <v>4089</v>
      </c>
      <c r="F363" s="149">
        <v>2</v>
      </c>
      <c r="H363" s="156">
        <v>21.192</v>
      </c>
      <c r="I363" s="156">
        <v>8.3000000000000007</v>
      </c>
      <c r="J363" s="156">
        <f t="shared" si="35"/>
        <v>29.492000000000001</v>
      </c>
      <c r="K363" s="156">
        <f t="shared" si="36"/>
        <v>20.792999999999999</v>
      </c>
      <c r="L363" s="156">
        <f t="shared" si="37"/>
        <v>5.7409999999999979</v>
      </c>
      <c r="M363" s="156">
        <f t="shared" si="38"/>
        <v>11479.945</v>
      </c>
      <c r="N363" s="156">
        <f t="shared" si="39"/>
        <v>1926.847</v>
      </c>
      <c r="O363" s="156">
        <v>14.976000000000001</v>
      </c>
      <c r="P363" s="156">
        <v>5.7409999999999979</v>
      </c>
      <c r="Q363" s="156">
        <v>9128.884</v>
      </c>
      <c r="R363" s="156">
        <v>1926.847</v>
      </c>
      <c r="S363" s="156">
        <v>27</v>
      </c>
      <c r="T363" s="156">
        <v>0</v>
      </c>
      <c r="U363" s="156">
        <v>5.8170000000000002</v>
      </c>
      <c r="V363" s="156"/>
      <c r="W363" s="156">
        <v>2351.0610000000001</v>
      </c>
      <c r="X363" s="156"/>
      <c r="Y363" s="156">
        <v>23.587199999999999</v>
      </c>
      <c r="Z363" s="156">
        <v>12019.201999999999</v>
      </c>
      <c r="AA363" s="156">
        <v>354</v>
      </c>
      <c r="AB363" s="156">
        <f t="shared" si="40"/>
        <v>29.404199999999999</v>
      </c>
      <c r="AC363" s="156">
        <f t="shared" si="41"/>
        <v>14370.262999999999</v>
      </c>
    </row>
    <row r="364" spans="2:29" x14ac:dyDescent="0.25">
      <c r="B364" s="140" t="s">
        <v>3738</v>
      </c>
      <c r="C364" s="143">
        <v>3207</v>
      </c>
      <c r="D364" s="141" t="s">
        <v>4090</v>
      </c>
      <c r="F364" s="149">
        <v>2</v>
      </c>
      <c r="H364" s="156">
        <v>47.789000000000001</v>
      </c>
      <c r="I364" s="156">
        <v>12.221</v>
      </c>
      <c r="J364" s="156">
        <f t="shared" si="35"/>
        <v>60.010000000000005</v>
      </c>
      <c r="K364" s="156">
        <f t="shared" si="36"/>
        <v>47.783999999999999</v>
      </c>
      <c r="L364" s="156">
        <f t="shared" si="37"/>
        <v>8.8699999999999974</v>
      </c>
      <c r="M364" s="156">
        <f t="shared" si="38"/>
        <v>25309.11</v>
      </c>
      <c r="N364" s="156">
        <f t="shared" si="39"/>
        <v>2857.2159999999999</v>
      </c>
      <c r="O364" s="156">
        <v>31.878</v>
      </c>
      <c r="P364" s="156">
        <v>8.8699999999999974</v>
      </c>
      <c r="Q364" s="156">
        <v>18966.469000000001</v>
      </c>
      <c r="R364" s="156">
        <v>2857.2159999999999</v>
      </c>
      <c r="S364" s="156">
        <v>96</v>
      </c>
      <c r="T364" s="156">
        <v>0</v>
      </c>
      <c r="U364" s="156">
        <v>15.905999999999997</v>
      </c>
      <c r="V364" s="156"/>
      <c r="W364" s="156">
        <v>6342.6409999999996</v>
      </c>
      <c r="X364" s="156"/>
      <c r="Y364" s="156">
        <v>45.182700000000004</v>
      </c>
      <c r="Z364" s="156">
        <v>23252.374</v>
      </c>
      <c r="AA364" s="156">
        <v>355</v>
      </c>
      <c r="AB364" s="156">
        <f t="shared" si="40"/>
        <v>61.088700000000003</v>
      </c>
      <c r="AC364" s="156">
        <f t="shared" si="41"/>
        <v>29595.014999999999</v>
      </c>
    </row>
    <row r="365" spans="2:29" x14ac:dyDescent="0.25">
      <c r="B365" s="140" t="s">
        <v>4023</v>
      </c>
      <c r="C365" s="143">
        <v>3208</v>
      </c>
      <c r="D365" s="141" t="s">
        <v>4091</v>
      </c>
      <c r="F365" s="149">
        <v>2</v>
      </c>
      <c r="H365" s="156">
        <v>46.164000000000001</v>
      </c>
      <c r="I365" s="156">
        <v>13.19</v>
      </c>
      <c r="J365" s="156">
        <f t="shared" si="35"/>
        <v>59.353999999999999</v>
      </c>
      <c r="K365" s="156">
        <f t="shared" si="36"/>
        <v>45.718999999999994</v>
      </c>
      <c r="L365" s="156">
        <f t="shared" si="37"/>
        <v>10.856000000000002</v>
      </c>
      <c r="M365" s="156">
        <f t="shared" si="38"/>
        <v>29144.563000000002</v>
      </c>
      <c r="N365" s="156">
        <f t="shared" si="39"/>
        <v>3539.297</v>
      </c>
      <c r="O365" s="156">
        <v>38.323999999999998</v>
      </c>
      <c r="P365" s="156">
        <v>10.856000000000002</v>
      </c>
      <c r="Q365" s="156">
        <v>26129.144</v>
      </c>
      <c r="R365" s="156">
        <v>3539.297</v>
      </c>
      <c r="S365" s="156">
        <v>16</v>
      </c>
      <c r="T365" s="156">
        <v>0</v>
      </c>
      <c r="U365" s="156">
        <v>7.3949999999999996</v>
      </c>
      <c r="V365" s="156"/>
      <c r="W365" s="156">
        <v>3015.4189999999999</v>
      </c>
      <c r="X365" s="156"/>
      <c r="Y365" s="156">
        <v>54.608600000000003</v>
      </c>
      <c r="Z365" s="156">
        <v>31438.147000000001</v>
      </c>
      <c r="AA365" s="156">
        <v>356</v>
      </c>
      <c r="AB365" s="156">
        <f t="shared" si="40"/>
        <v>62.003600000000006</v>
      </c>
      <c r="AC365" s="156">
        <f t="shared" si="41"/>
        <v>34453.565999999999</v>
      </c>
    </row>
    <row r="366" spans="2:29" x14ac:dyDescent="0.25">
      <c r="B366" s="140" t="s">
        <v>4023</v>
      </c>
      <c r="C366" s="143">
        <v>3209</v>
      </c>
      <c r="D366" s="141" t="s">
        <v>4092</v>
      </c>
      <c r="F366" s="149">
        <v>2</v>
      </c>
      <c r="H366" s="156">
        <v>13.622</v>
      </c>
      <c r="I366" s="156">
        <v>6.4749999999999996</v>
      </c>
      <c r="J366" s="156">
        <f t="shared" si="35"/>
        <v>20.097000000000001</v>
      </c>
      <c r="K366" s="156">
        <f t="shared" si="36"/>
        <v>13.780999999999999</v>
      </c>
      <c r="L366" s="156">
        <f t="shared" si="37"/>
        <v>4.8840000000000003</v>
      </c>
      <c r="M366" s="156">
        <f t="shared" si="38"/>
        <v>8263.0689999999995</v>
      </c>
      <c r="N366" s="156">
        <f t="shared" si="39"/>
        <v>1581.64</v>
      </c>
      <c r="O366" s="156">
        <v>11.581</v>
      </c>
      <c r="P366" s="156">
        <v>4.8840000000000003</v>
      </c>
      <c r="Q366" s="156">
        <v>7422.44</v>
      </c>
      <c r="R366" s="156">
        <v>1581.64</v>
      </c>
      <c r="S366" s="156">
        <v>0</v>
      </c>
      <c r="T366" s="156">
        <v>0</v>
      </c>
      <c r="U366" s="156">
        <v>2.1999999999999997</v>
      </c>
      <c r="V366" s="156"/>
      <c r="W366" s="156">
        <v>840.62900000000002</v>
      </c>
      <c r="X366" s="156"/>
      <c r="Y366" s="156">
        <v>18.9069</v>
      </c>
      <c r="Z366" s="156">
        <v>9794.9920000000002</v>
      </c>
      <c r="AA366" s="156">
        <v>357</v>
      </c>
      <c r="AB366" s="156">
        <f t="shared" si="40"/>
        <v>21.1069</v>
      </c>
      <c r="AC366" s="156">
        <f t="shared" si="41"/>
        <v>10635.621000000001</v>
      </c>
    </row>
    <row r="367" spans="2:29" x14ac:dyDescent="0.25">
      <c r="B367" s="140" t="s">
        <v>3738</v>
      </c>
      <c r="C367" s="143">
        <v>3210</v>
      </c>
      <c r="D367" s="141" t="s">
        <v>4093</v>
      </c>
      <c r="F367" s="149">
        <v>2</v>
      </c>
      <c r="H367" s="156">
        <v>64.537000000000006</v>
      </c>
      <c r="I367" s="156">
        <v>19.43</v>
      </c>
      <c r="J367" s="156">
        <f t="shared" si="35"/>
        <v>83.967000000000013</v>
      </c>
      <c r="K367" s="156">
        <f t="shared" si="36"/>
        <v>65.926999999999992</v>
      </c>
      <c r="L367" s="156">
        <f t="shared" si="37"/>
        <v>12.835999999999999</v>
      </c>
      <c r="M367" s="156">
        <f t="shared" si="38"/>
        <v>38050.998</v>
      </c>
      <c r="N367" s="156">
        <f t="shared" si="39"/>
        <v>4092.277</v>
      </c>
      <c r="O367" s="156">
        <v>47.015000000000001</v>
      </c>
      <c r="P367" s="156">
        <v>12.835999999999999</v>
      </c>
      <c r="Q367" s="156">
        <v>30613.878000000001</v>
      </c>
      <c r="R367" s="156">
        <v>4092.277</v>
      </c>
      <c r="S367" s="156">
        <v>0</v>
      </c>
      <c r="T367" s="156">
        <v>0</v>
      </c>
      <c r="U367" s="156">
        <v>18.911999999999999</v>
      </c>
      <c r="V367" s="156"/>
      <c r="W367" s="156">
        <v>7437.12</v>
      </c>
      <c r="X367" s="156"/>
      <c r="Y367" s="156">
        <v>66.2697</v>
      </c>
      <c r="Z367" s="156">
        <v>36752.349000000002</v>
      </c>
      <c r="AA367" s="156">
        <v>358</v>
      </c>
      <c r="AB367" s="156">
        <f t="shared" si="40"/>
        <v>85.181700000000006</v>
      </c>
      <c r="AC367" s="156">
        <f t="shared" si="41"/>
        <v>44189.469000000005</v>
      </c>
    </row>
    <row r="368" spans="2:29" x14ac:dyDescent="0.25">
      <c r="B368" s="140" t="s">
        <v>4018</v>
      </c>
      <c r="C368" s="143">
        <v>3211</v>
      </c>
      <c r="D368" s="141" t="s">
        <v>4094</v>
      </c>
      <c r="F368" s="149">
        <v>2</v>
      </c>
      <c r="H368" s="156">
        <v>17.744</v>
      </c>
      <c r="I368" s="156">
        <v>5.4</v>
      </c>
      <c r="J368" s="156">
        <f t="shared" si="35"/>
        <v>23.143999999999998</v>
      </c>
      <c r="K368" s="156">
        <f t="shared" si="36"/>
        <v>18.424999999999997</v>
      </c>
      <c r="L368" s="156">
        <f t="shared" si="37"/>
        <v>3.3410000000000011</v>
      </c>
      <c r="M368" s="156">
        <f t="shared" si="38"/>
        <v>10351.019999999999</v>
      </c>
      <c r="N368" s="156">
        <f t="shared" si="39"/>
        <v>1084.7570000000001</v>
      </c>
      <c r="O368" s="156">
        <v>15.074999999999999</v>
      </c>
      <c r="P368" s="156">
        <v>3.3410000000000011</v>
      </c>
      <c r="Q368" s="156">
        <v>8972.0669999999991</v>
      </c>
      <c r="R368" s="156">
        <v>1084.7570000000001</v>
      </c>
      <c r="S368" s="156">
        <v>0</v>
      </c>
      <c r="T368" s="156">
        <v>127.833</v>
      </c>
      <c r="U368" s="156">
        <v>3.3499999999999996</v>
      </c>
      <c r="V368" s="156"/>
      <c r="W368" s="156">
        <v>1378.953</v>
      </c>
      <c r="X368" s="156"/>
      <c r="Y368" s="156">
        <v>20.085900000000002</v>
      </c>
      <c r="Z368" s="156">
        <v>10599.262000000001</v>
      </c>
      <c r="AA368" s="156">
        <v>359</v>
      </c>
      <c r="AB368" s="156">
        <f t="shared" si="40"/>
        <v>23.435900000000004</v>
      </c>
      <c r="AC368" s="156">
        <f t="shared" si="41"/>
        <v>11978.215</v>
      </c>
    </row>
    <row r="369" spans="2:29" x14ac:dyDescent="0.25">
      <c r="B369" s="140" t="s">
        <v>4018</v>
      </c>
      <c r="C369" s="143">
        <v>3212</v>
      </c>
      <c r="D369" s="141" t="s">
        <v>4095</v>
      </c>
      <c r="F369" s="149">
        <v>2</v>
      </c>
      <c r="H369" s="156">
        <v>24.870999999999995</v>
      </c>
      <c r="I369" s="156">
        <v>8.125</v>
      </c>
      <c r="J369" s="156">
        <f t="shared" si="35"/>
        <v>32.995999999999995</v>
      </c>
      <c r="K369" s="156">
        <f t="shared" si="36"/>
        <v>24.207999999999998</v>
      </c>
      <c r="L369" s="156">
        <f t="shared" si="37"/>
        <v>5.4130000000000003</v>
      </c>
      <c r="M369" s="156">
        <f t="shared" si="38"/>
        <v>14510.021000000001</v>
      </c>
      <c r="N369" s="156">
        <f t="shared" si="39"/>
        <v>1820.4829999999999</v>
      </c>
      <c r="O369" s="156">
        <v>17.619</v>
      </c>
      <c r="P369" s="156">
        <v>5.4130000000000003</v>
      </c>
      <c r="Q369" s="156">
        <v>11855.482</v>
      </c>
      <c r="R369" s="156">
        <v>1820.4829999999999</v>
      </c>
      <c r="S369" s="156">
        <v>3</v>
      </c>
      <c r="T369" s="156">
        <v>0</v>
      </c>
      <c r="U369" s="156">
        <v>6.5889999999999995</v>
      </c>
      <c r="V369" s="156"/>
      <c r="W369" s="156">
        <v>2654.5390000000002</v>
      </c>
      <c r="X369" s="156"/>
      <c r="Y369" s="156">
        <v>25.7395</v>
      </c>
      <c r="Z369" s="156">
        <v>14586.253000000001</v>
      </c>
      <c r="AA369" s="156">
        <v>360</v>
      </c>
      <c r="AB369" s="156">
        <f t="shared" si="40"/>
        <v>32.328499999999998</v>
      </c>
      <c r="AC369" s="156">
        <f t="shared" si="41"/>
        <v>17240.792000000001</v>
      </c>
    </row>
    <row r="370" spans="2:29" x14ac:dyDescent="0.25">
      <c r="B370" s="140" t="s">
        <v>4023</v>
      </c>
      <c r="C370" s="143">
        <v>3213</v>
      </c>
      <c r="D370" s="141" t="s">
        <v>4096</v>
      </c>
      <c r="F370" s="149">
        <v>2</v>
      </c>
      <c r="H370" s="156">
        <v>47.122000000000007</v>
      </c>
      <c r="I370" s="156">
        <v>9.1750000000000007</v>
      </c>
      <c r="J370" s="156">
        <f t="shared" si="35"/>
        <v>56.297000000000011</v>
      </c>
      <c r="K370" s="156">
        <f t="shared" si="36"/>
        <v>45.933</v>
      </c>
      <c r="L370" s="156">
        <f t="shared" si="37"/>
        <v>5.3789999999999978</v>
      </c>
      <c r="M370" s="156">
        <f t="shared" si="38"/>
        <v>29426.597999999998</v>
      </c>
      <c r="N370" s="156">
        <f t="shared" si="39"/>
        <v>1788.9390000000001</v>
      </c>
      <c r="O370" s="156">
        <v>40.088000000000001</v>
      </c>
      <c r="P370" s="156">
        <v>5.3789999999999978</v>
      </c>
      <c r="Q370" s="156">
        <v>27178.635999999999</v>
      </c>
      <c r="R370" s="156">
        <v>1788.9390000000001</v>
      </c>
      <c r="S370" s="156">
        <v>0</v>
      </c>
      <c r="T370" s="156">
        <v>0</v>
      </c>
      <c r="U370" s="156">
        <v>5.8450000000000006</v>
      </c>
      <c r="V370" s="156"/>
      <c r="W370" s="156">
        <v>2247.962</v>
      </c>
      <c r="X370" s="156"/>
      <c r="Y370" s="156">
        <v>48.157100000000007</v>
      </c>
      <c r="Z370" s="156">
        <v>29862.044999999998</v>
      </c>
      <c r="AA370" s="156">
        <v>361</v>
      </c>
      <c r="AB370" s="156">
        <f t="shared" si="40"/>
        <v>54.002100000000006</v>
      </c>
      <c r="AC370" s="156">
        <f t="shared" si="41"/>
        <v>32110.006999999998</v>
      </c>
    </row>
    <row r="371" spans="2:29" x14ac:dyDescent="0.25">
      <c r="B371" s="140" t="s">
        <v>4023</v>
      </c>
      <c r="C371" s="143">
        <v>3214</v>
      </c>
      <c r="D371" s="141" t="s">
        <v>4097</v>
      </c>
      <c r="F371" s="149">
        <v>2</v>
      </c>
      <c r="H371" s="156">
        <v>31.654</v>
      </c>
      <c r="I371" s="156">
        <v>11.696999999999999</v>
      </c>
      <c r="J371" s="156">
        <f t="shared" si="35"/>
        <v>43.350999999999999</v>
      </c>
      <c r="K371" s="156">
        <f t="shared" si="36"/>
        <v>31.444000000000003</v>
      </c>
      <c r="L371" s="156">
        <f t="shared" si="37"/>
        <v>8.1870000000000012</v>
      </c>
      <c r="M371" s="156">
        <f t="shared" si="38"/>
        <v>17494.469000000001</v>
      </c>
      <c r="N371" s="156">
        <f t="shared" si="39"/>
        <v>2625.7440000000001</v>
      </c>
      <c r="O371" s="156">
        <v>23.349</v>
      </c>
      <c r="P371" s="156">
        <v>8.1870000000000012</v>
      </c>
      <c r="Q371" s="156">
        <v>14381.118</v>
      </c>
      <c r="R371" s="156">
        <v>2625.7440000000001</v>
      </c>
      <c r="S371" s="156">
        <v>0</v>
      </c>
      <c r="T371" s="156">
        <v>0</v>
      </c>
      <c r="U371" s="156">
        <v>8.0950000000000006</v>
      </c>
      <c r="V371" s="156"/>
      <c r="W371" s="156">
        <v>3113.3510000000001</v>
      </c>
      <c r="X371" s="156"/>
      <c r="Y371" s="156">
        <v>35.629800000000003</v>
      </c>
      <c r="Z371" s="156">
        <v>18319.830000000002</v>
      </c>
      <c r="AA371" s="156">
        <v>362</v>
      </c>
      <c r="AB371" s="156">
        <f t="shared" si="40"/>
        <v>43.724800000000002</v>
      </c>
      <c r="AC371" s="156">
        <f t="shared" si="41"/>
        <v>21433.181</v>
      </c>
    </row>
    <row r="372" spans="2:29" x14ac:dyDescent="0.25">
      <c r="B372" s="140" t="s">
        <v>4023</v>
      </c>
      <c r="C372" s="143">
        <v>3215</v>
      </c>
      <c r="D372" s="141" t="s">
        <v>4098</v>
      </c>
      <c r="F372" s="149">
        <v>2</v>
      </c>
      <c r="H372" s="156">
        <v>40.64</v>
      </c>
      <c r="I372" s="156">
        <v>7</v>
      </c>
      <c r="J372" s="156">
        <f t="shared" si="35"/>
        <v>47.64</v>
      </c>
      <c r="K372" s="156">
        <f t="shared" si="36"/>
        <v>40.704000000000001</v>
      </c>
      <c r="L372" s="156">
        <f t="shared" si="37"/>
        <v>4.2989999999999995</v>
      </c>
      <c r="M372" s="156">
        <f t="shared" si="38"/>
        <v>24676.209000000003</v>
      </c>
      <c r="N372" s="156">
        <f t="shared" si="39"/>
        <v>1453.854</v>
      </c>
      <c r="O372" s="156">
        <v>30.131</v>
      </c>
      <c r="P372" s="156">
        <v>4.2989999999999995</v>
      </c>
      <c r="Q372" s="156">
        <v>20681.383000000002</v>
      </c>
      <c r="R372" s="156">
        <v>1453.854</v>
      </c>
      <c r="S372" s="156">
        <v>40</v>
      </c>
      <c r="T372" s="156">
        <v>0</v>
      </c>
      <c r="U372" s="156">
        <v>10.572999999999999</v>
      </c>
      <c r="V372" s="156"/>
      <c r="W372" s="156">
        <v>3994.826</v>
      </c>
      <c r="X372" s="156"/>
      <c r="Y372" s="156">
        <v>36.580099999999995</v>
      </c>
      <c r="Z372" s="156">
        <v>22862.165000000001</v>
      </c>
      <c r="AA372" s="156">
        <v>363</v>
      </c>
      <c r="AB372" s="156">
        <f t="shared" si="40"/>
        <v>47.153099999999995</v>
      </c>
      <c r="AC372" s="156">
        <f t="shared" si="41"/>
        <v>26856.991000000002</v>
      </c>
    </row>
    <row r="373" spans="2:29" x14ac:dyDescent="0.25">
      <c r="B373" s="140" t="s">
        <v>4023</v>
      </c>
      <c r="C373" s="143">
        <v>3216</v>
      </c>
      <c r="D373" s="141" t="s">
        <v>4099</v>
      </c>
      <c r="F373" s="149">
        <v>2</v>
      </c>
      <c r="H373" s="156">
        <v>14.730999999999998</v>
      </c>
      <c r="I373" s="156">
        <v>3.5249999999999999</v>
      </c>
      <c r="J373" s="156">
        <f t="shared" si="35"/>
        <v>18.255999999999997</v>
      </c>
      <c r="K373" s="156">
        <f t="shared" si="36"/>
        <v>15.51</v>
      </c>
      <c r="L373" s="156">
        <f t="shared" si="37"/>
        <v>2.4590000000000014</v>
      </c>
      <c r="M373" s="156">
        <f t="shared" si="38"/>
        <v>8338.9979999999996</v>
      </c>
      <c r="N373" s="156">
        <f t="shared" si="39"/>
        <v>817.93399999999997</v>
      </c>
      <c r="O373" s="156">
        <v>10.731999999999999</v>
      </c>
      <c r="P373" s="156">
        <v>2.4590000000000014</v>
      </c>
      <c r="Q373" s="156">
        <v>6443.0550000000003</v>
      </c>
      <c r="R373" s="156">
        <v>817.93399999999997</v>
      </c>
      <c r="S373" s="156">
        <v>0</v>
      </c>
      <c r="T373" s="156">
        <v>0</v>
      </c>
      <c r="U373" s="156">
        <v>4.7780000000000005</v>
      </c>
      <c r="V373" s="156"/>
      <c r="W373" s="156">
        <v>1895.943</v>
      </c>
      <c r="X373" s="156"/>
      <c r="Y373" s="156">
        <v>14.421000000000001</v>
      </c>
      <c r="Z373" s="156">
        <v>7669.9979999999996</v>
      </c>
      <c r="AA373" s="156">
        <v>364</v>
      </c>
      <c r="AB373" s="156">
        <f t="shared" si="40"/>
        <v>19.199000000000002</v>
      </c>
      <c r="AC373" s="156">
        <f t="shared" si="41"/>
        <v>9565.9409999999989</v>
      </c>
    </row>
    <row r="374" spans="2:29" x14ac:dyDescent="0.25">
      <c r="B374" s="140" t="s">
        <v>4018</v>
      </c>
      <c r="C374" s="143">
        <v>3217</v>
      </c>
      <c r="D374" s="141" t="s">
        <v>4100</v>
      </c>
      <c r="F374" s="149">
        <v>2</v>
      </c>
      <c r="H374" s="156">
        <v>6.133</v>
      </c>
      <c r="I374" s="156">
        <v>1</v>
      </c>
      <c r="J374" s="156">
        <f t="shared" si="35"/>
        <v>7.133</v>
      </c>
      <c r="K374" s="156">
        <f t="shared" si="36"/>
        <v>6.2829999999999995</v>
      </c>
      <c r="L374" s="156">
        <f t="shared" si="37"/>
        <v>0.81299999999999972</v>
      </c>
      <c r="M374" s="156">
        <f t="shared" si="38"/>
        <v>3613.9679999999998</v>
      </c>
      <c r="N374" s="156">
        <f t="shared" si="39"/>
        <v>310.517</v>
      </c>
      <c r="O374" s="156">
        <v>5.133</v>
      </c>
      <c r="P374" s="156">
        <v>0.81299999999999972</v>
      </c>
      <c r="Q374" s="156">
        <v>3168.895</v>
      </c>
      <c r="R374" s="156">
        <v>310.517</v>
      </c>
      <c r="S374" s="156">
        <v>0</v>
      </c>
      <c r="T374" s="156">
        <v>5.3330000000000002</v>
      </c>
      <c r="U374" s="156">
        <v>1.1499999999999999</v>
      </c>
      <c r="V374" s="156"/>
      <c r="W374" s="156">
        <v>445.07299999999998</v>
      </c>
      <c r="X374" s="156"/>
      <c r="Y374" s="156">
        <v>6.3531000000000004</v>
      </c>
      <c r="Z374" s="156">
        <v>3634.7179999999998</v>
      </c>
      <c r="AA374" s="156">
        <v>365</v>
      </c>
      <c r="AB374" s="156">
        <f t="shared" si="40"/>
        <v>7.5030999999999999</v>
      </c>
      <c r="AC374" s="156">
        <f t="shared" si="41"/>
        <v>4079.7909999999997</v>
      </c>
    </row>
    <row r="375" spans="2:29" x14ac:dyDescent="0.25">
      <c r="B375" s="140" t="s">
        <v>4018</v>
      </c>
      <c r="C375" s="143">
        <v>3218</v>
      </c>
      <c r="D375" s="141" t="s">
        <v>4101</v>
      </c>
      <c r="F375" s="149">
        <v>2</v>
      </c>
      <c r="H375" s="156">
        <v>28.561</v>
      </c>
      <c r="I375" s="156">
        <v>10.625</v>
      </c>
      <c r="J375" s="156">
        <f t="shared" si="35"/>
        <v>39.186</v>
      </c>
      <c r="K375" s="156">
        <f t="shared" si="36"/>
        <v>28.921999999999997</v>
      </c>
      <c r="L375" s="156">
        <f t="shared" si="37"/>
        <v>6.8850000000000016</v>
      </c>
      <c r="M375" s="156">
        <f t="shared" si="38"/>
        <v>16395.421999999999</v>
      </c>
      <c r="N375" s="156">
        <f t="shared" si="39"/>
        <v>2269.654</v>
      </c>
      <c r="O375" s="156">
        <v>21.954999999999998</v>
      </c>
      <c r="P375" s="156">
        <v>6.8850000000000016</v>
      </c>
      <c r="Q375" s="156">
        <v>13704.531999999999</v>
      </c>
      <c r="R375" s="156">
        <v>2269.654</v>
      </c>
      <c r="S375" s="156">
        <v>0</v>
      </c>
      <c r="T375" s="156">
        <v>0</v>
      </c>
      <c r="U375" s="156">
        <v>6.9669999999999996</v>
      </c>
      <c r="V375" s="156"/>
      <c r="W375" s="156">
        <v>2690.89</v>
      </c>
      <c r="X375" s="156"/>
      <c r="Y375" s="156">
        <v>32.282800000000002</v>
      </c>
      <c r="Z375" s="156">
        <v>17109.067999999999</v>
      </c>
      <c r="AA375" s="156">
        <v>366</v>
      </c>
      <c r="AB375" s="156">
        <f t="shared" si="40"/>
        <v>39.2498</v>
      </c>
      <c r="AC375" s="156">
        <f t="shared" si="41"/>
        <v>19799.957999999999</v>
      </c>
    </row>
    <row r="376" spans="2:29" x14ac:dyDescent="0.25">
      <c r="B376" s="140" t="s">
        <v>4023</v>
      </c>
      <c r="C376" s="143">
        <v>3219</v>
      </c>
      <c r="D376" s="141" t="s">
        <v>4102</v>
      </c>
      <c r="F376" s="149">
        <v>2</v>
      </c>
      <c r="H376" s="156">
        <v>9.2089999999999996</v>
      </c>
      <c r="I376" s="156">
        <v>4.05</v>
      </c>
      <c r="J376" s="156">
        <f t="shared" si="35"/>
        <v>13.259</v>
      </c>
      <c r="K376" s="156">
        <f t="shared" si="36"/>
        <v>9.2590000000000003</v>
      </c>
      <c r="L376" s="156">
        <f t="shared" si="37"/>
        <v>2.9459999999999997</v>
      </c>
      <c r="M376" s="156">
        <f t="shared" si="38"/>
        <v>5182.6629999999996</v>
      </c>
      <c r="N376" s="156">
        <f t="shared" si="39"/>
        <v>967.02300000000002</v>
      </c>
      <c r="O376" s="156">
        <v>9.2089999999999996</v>
      </c>
      <c r="P376" s="156">
        <v>2.9459999999999997</v>
      </c>
      <c r="Q376" s="156">
        <v>5157.9059999999999</v>
      </c>
      <c r="R376" s="156">
        <v>967.02300000000002</v>
      </c>
      <c r="S376" s="156">
        <v>0</v>
      </c>
      <c r="T376" s="156">
        <v>0</v>
      </c>
      <c r="U376" s="156">
        <v>0.05</v>
      </c>
      <c r="V376" s="156"/>
      <c r="W376" s="156">
        <v>24.757000000000001</v>
      </c>
      <c r="X376" s="156"/>
      <c r="Y376" s="156">
        <v>13.627600000000001</v>
      </c>
      <c r="Z376" s="156">
        <v>6608.47</v>
      </c>
      <c r="AA376" s="156">
        <v>367</v>
      </c>
      <c r="AB376" s="156">
        <f t="shared" si="40"/>
        <v>13.677600000000002</v>
      </c>
      <c r="AC376" s="156">
        <f t="shared" si="41"/>
        <v>6633.2269999999999</v>
      </c>
    </row>
    <row r="377" spans="2:29" x14ac:dyDescent="0.25">
      <c r="B377" s="140" t="s">
        <v>4018</v>
      </c>
      <c r="C377" s="143">
        <v>3220</v>
      </c>
      <c r="D377" s="141" t="s">
        <v>4103</v>
      </c>
      <c r="F377" s="149">
        <v>2</v>
      </c>
      <c r="H377" s="156">
        <v>14.658000000000001</v>
      </c>
      <c r="I377" s="156">
        <v>5.375</v>
      </c>
      <c r="J377" s="156">
        <f t="shared" si="35"/>
        <v>20.033000000000001</v>
      </c>
      <c r="K377" s="156">
        <f t="shared" si="36"/>
        <v>14.61</v>
      </c>
      <c r="L377" s="156">
        <f t="shared" si="37"/>
        <v>3.9599999999999991</v>
      </c>
      <c r="M377" s="156">
        <f t="shared" si="38"/>
        <v>8597.3790000000008</v>
      </c>
      <c r="N377" s="156">
        <f t="shared" si="39"/>
        <v>1301.7190000000001</v>
      </c>
      <c r="O377" s="156">
        <v>12.26</v>
      </c>
      <c r="P377" s="156">
        <v>3.9599999999999991</v>
      </c>
      <c r="Q377" s="156">
        <v>7569.0720000000001</v>
      </c>
      <c r="R377" s="156">
        <v>1301.7190000000001</v>
      </c>
      <c r="S377" s="156">
        <v>12</v>
      </c>
      <c r="T377" s="156">
        <v>26.667000000000002</v>
      </c>
      <c r="U377" s="156">
        <v>2.35</v>
      </c>
      <c r="V377" s="156"/>
      <c r="W377" s="156">
        <v>1028.307</v>
      </c>
      <c r="X377" s="156"/>
      <c r="Y377" s="156">
        <v>18.1997</v>
      </c>
      <c r="Z377" s="156">
        <v>9521.7099999999991</v>
      </c>
      <c r="AA377" s="156">
        <v>368</v>
      </c>
      <c r="AB377" s="156">
        <f t="shared" si="40"/>
        <v>20.549700000000001</v>
      </c>
      <c r="AC377" s="156">
        <f t="shared" si="41"/>
        <v>10550.017</v>
      </c>
    </row>
    <row r="378" spans="2:29" x14ac:dyDescent="0.25">
      <c r="B378" s="140" t="s">
        <v>3738</v>
      </c>
      <c r="C378" s="143">
        <v>3221</v>
      </c>
      <c r="D378" s="141" t="s">
        <v>4104</v>
      </c>
      <c r="F378" s="149">
        <v>2</v>
      </c>
      <c r="H378" s="156">
        <v>61.166000000000004</v>
      </c>
      <c r="I378" s="156">
        <v>17.425000000000001</v>
      </c>
      <c r="J378" s="156">
        <f t="shared" si="35"/>
        <v>78.591000000000008</v>
      </c>
      <c r="K378" s="156">
        <f t="shared" si="36"/>
        <v>61.34</v>
      </c>
      <c r="L378" s="156">
        <f t="shared" si="37"/>
        <v>12.083000000000006</v>
      </c>
      <c r="M378" s="156">
        <f t="shared" si="38"/>
        <v>38785.815000000002</v>
      </c>
      <c r="N378" s="156">
        <f t="shared" si="39"/>
        <v>3928.8620000000001</v>
      </c>
      <c r="O378" s="156">
        <v>44.811999999999998</v>
      </c>
      <c r="P378" s="156">
        <v>12.083000000000006</v>
      </c>
      <c r="Q378" s="156">
        <v>32328.323</v>
      </c>
      <c r="R378" s="156">
        <v>3928.8620000000001</v>
      </c>
      <c r="S378" s="156">
        <v>127.2</v>
      </c>
      <c r="T378" s="156">
        <v>18.773</v>
      </c>
      <c r="U378" s="156">
        <v>16.528000000000006</v>
      </c>
      <c r="V378" s="156"/>
      <c r="W378" s="156">
        <v>6457.4920000000002</v>
      </c>
      <c r="X378" s="156"/>
      <c r="Y378" s="156">
        <v>62.9358</v>
      </c>
      <c r="Z378" s="156">
        <v>38221.652999999998</v>
      </c>
      <c r="AA378" s="156">
        <v>369</v>
      </c>
      <c r="AB378" s="156">
        <f t="shared" si="40"/>
        <v>79.463800000000006</v>
      </c>
      <c r="AC378" s="156">
        <f t="shared" si="41"/>
        <v>44679.144999999997</v>
      </c>
    </row>
    <row r="379" spans="2:29" x14ac:dyDescent="0.25">
      <c r="B379" s="140" t="s">
        <v>3738</v>
      </c>
      <c r="C379" s="143">
        <v>3222</v>
      </c>
      <c r="D379" s="141" t="s">
        <v>4105</v>
      </c>
      <c r="F379" s="149">
        <v>2</v>
      </c>
      <c r="H379" s="156">
        <v>63.68399999999999</v>
      </c>
      <c r="I379" s="156">
        <v>21.125</v>
      </c>
      <c r="J379" s="156">
        <f t="shared" si="35"/>
        <v>84.808999999999997</v>
      </c>
      <c r="K379" s="156">
        <f t="shared" si="36"/>
        <v>62.921999999999997</v>
      </c>
      <c r="L379" s="156">
        <f t="shared" si="37"/>
        <v>10.445999999999998</v>
      </c>
      <c r="M379" s="156">
        <f t="shared" si="38"/>
        <v>37052.091</v>
      </c>
      <c r="N379" s="156">
        <f t="shared" si="39"/>
        <v>3383.2719999999999</v>
      </c>
      <c r="O379" s="156">
        <v>47.088000000000001</v>
      </c>
      <c r="P379" s="156">
        <v>10.445999999999998</v>
      </c>
      <c r="Q379" s="156">
        <v>30987.452000000001</v>
      </c>
      <c r="R379" s="156">
        <v>3383.2719999999999</v>
      </c>
      <c r="S379" s="156">
        <v>64</v>
      </c>
      <c r="T379" s="156">
        <v>220</v>
      </c>
      <c r="U379" s="156">
        <v>15.834</v>
      </c>
      <c r="V379" s="156"/>
      <c r="W379" s="156">
        <v>6064.6390000000001</v>
      </c>
      <c r="X379" s="156"/>
      <c r="Y379" s="156">
        <v>62.757200000000012</v>
      </c>
      <c r="Z379" s="156">
        <v>36062.455999999998</v>
      </c>
      <c r="AA379" s="156">
        <v>370</v>
      </c>
      <c r="AB379" s="156">
        <f t="shared" si="40"/>
        <v>78.591200000000015</v>
      </c>
      <c r="AC379" s="156">
        <f t="shared" si="41"/>
        <v>42127.095000000001</v>
      </c>
    </row>
    <row r="380" spans="2:29" x14ac:dyDescent="0.25">
      <c r="B380" s="140" t="s">
        <v>3738</v>
      </c>
      <c r="C380" s="143">
        <v>3223</v>
      </c>
      <c r="D380" s="141" t="s">
        <v>4106</v>
      </c>
      <c r="F380" s="149">
        <v>2</v>
      </c>
      <c r="H380" s="156">
        <v>8.9699999999999989</v>
      </c>
      <c r="I380" s="156">
        <v>3.875</v>
      </c>
      <c r="J380" s="156">
        <f t="shared" si="35"/>
        <v>12.844999999999999</v>
      </c>
      <c r="K380" s="156">
        <f t="shared" si="36"/>
        <v>9.1690000000000005</v>
      </c>
      <c r="L380" s="156">
        <f t="shared" si="37"/>
        <v>3.0939999999999994</v>
      </c>
      <c r="M380" s="156">
        <f t="shared" si="38"/>
        <v>5476.4289999999992</v>
      </c>
      <c r="N380" s="156">
        <f t="shared" si="39"/>
        <v>1015.972</v>
      </c>
      <c r="O380" s="156">
        <v>8.33</v>
      </c>
      <c r="P380" s="156">
        <v>3.0939999999999994</v>
      </c>
      <c r="Q380" s="156">
        <v>5140.4979999999996</v>
      </c>
      <c r="R380" s="156">
        <v>1015.972</v>
      </c>
      <c r="S380" s="156">
        <v>0</v>
      </c>
      <c r="T380" s="156">
        <v>71.733000000000004</v>
      </c>
      <c r="U380" s="156">
        <v>0.83899999999999997</v>
      </c>
      <c r="V380" s="156"/>
      <c r="W380" s="156">
        <v>335.93099999999998</v>
      </c>
      <c r="X380" s="156"/>
      <c r="Y380" s="156">
        <v>12.970600000000003</v>
      </c>
      <c r="Z380" s="156">
        <v>6664.5119999999997</v>
      </c>
      <c r="AA380" s="156">
        <v>371</v>
      </c>
      <c r="AB380" s="156">
        <f t="shared" si="40"/>
        <v>13.809600000000003</v>
      </c>
      <c r="AC380" s="156">
        <f t="shared" si="41"/>
        <v>7000.4429999999993</v>
      </c>
    </row>
    <row r="381" spans="2:29" x14ac:dyDescent="0.25">
      <c r="B381" s="140" t="s">
        <v>3738</v>
      </c>
      <c r="C381" s="143">
        <v>3224</v>
      </c>
      <c r="D381" s="141" t="s">
        <v>4107</v>
      </c>
      <c r="F381" s="149">
        <v>2</v>
      </c>
      <c r="H381" s="156">
        <v>29.486000000000001</v>
      </c>
      <c r="I381" s="156">
        <v>10.962</v>
      </c>
      <c r="J381" s="156">
        <f t="shared" si="35"/>
        <v>40.448</v>
      </c>
      <c r="K381" s="156">
        <f t="shared" si="36"/>
        <v>28.999000000000002</v>
      </c>
      <c r="L381" s="156">
        <f t="shared" si="37"/>
        <v>6.3889999999999993</v>
      </c>
      <c r="M381" s="156">
        <f t="shared" si="38"/>
        <v>15897.684000000001</v>
      </c>
      <c r="N381" s="156">
        <f t="shared" si="39"/>
        <v>2097.6239999999998</v>
      </c>
      <c r="O381" s="156">
        <v>20.754000000000001</v>
      </c>
      <c r="P381" s="156">
        <v>6.3889999999999993</v>
      </c>
      <c r="Q381" s="156">
        <v>12647.896000000001</v>
      </c>
      <c r="R381" s="156">
        <v>2097.6239999999998</v>
      </c>
      <c r="S381" s="156">
        <v>48</v>
      </c>
      <c r="T381" s="156">
        <v>0</v>
      </c>
      <c r="U381" s="156">
        <v>8.245000000000001</v>
      </c>
      <c r="V381" s="156"/>
      <c r="W381" s="156">
        <v>3249.788</v>
      </c>
      <c r="X381" s="156"/>
      <c r="Y381" s="156">
        <v>30.338299999999997</v>
      </c>
      <c r="Z381" s="156">
        <v>15794.438</v>
      </c>
      <c r="AA381" s="156">
        <v>372</v>
      </c>
      <c r="AB381" s="156">
        <f t="shared" si="40"/>
        <v>38.583299999999994</v>
      </c>
      <c r="AC381" s="156">
        <f t="shared" si="41"/>
        <v>19044.225999999999</v>
      </c>
    </row>
    <row r="382" spans="2:29" x14ac:dyDescent="0.25">
      <c r="B382" s="140" t="s">
        <v>4018</v>
      </c>
      <c r="C382" s="143">
        <v>3225</v>
      </c>
      <c r="D382" s="141" t="s">
        <v>4108</v>
      </c>
      <c r="F382" s="149">
        <v>2</v>
      </c>
      <c r="H382" s="156">
        <v>12.413999999999998</v>
      </c>
      <c r="I382" s="156">
        <v>4.5</v>
      </c>
      <c r="J382" s="156">
        <f t="shared" si="35"/>
        <v>16.913999999999998</v>
      </c>
      <c r="K382" s="156">
        <f t="shared" si="36"/>
        <v>11.956999999999999</v>
      </c>
      <c r="L382" s="156">
        <f t="shared" si="37"/>
        <v>3.4990000000000006</v>
      </c>
      <c r="M382" s="156">
        <f t="shared" si="38"/>
        <v>6395.8730000000005</v>
      </c>
      <c r="N382" s="156">
        <f t="shared" si="39"/>
        <v>1129.9770000000001</v>
      </c>
      <c r="O382" s="156">
        <v>9.4179999999999993</v>
      </c>
      <c r="P382" s="156">
        <v>3.4990000000000006</v>
      </c>
      <c r="Q382" s="156">
        <v>5435.7960000000003</v>
      </c>
      <c r="R382" s="156">
        <v>1129.9770000000001</v>
      </c>
      <c r="S382" s="156">
        <v>0</v>
      </c>
      <c r="T382" s="156">
        <v>0</v>
      </c>
      <c r="U382" s="156">
        <v>2.5390000000000001</v>
      </c>
      <c r="V382" s="156"/>
      <c r="W382" s="156">
        <v>960.077</v>
      </c>
      <c r="X382" s="156"/>
      <c r="Y382" s="156">
        <v>14.665899999999999</v>
      </c>
      <c r="Z382" s="156">
        <v>7130.8029999999999</v>
      </c>
      <c r="AA382" s="156">
        <v>373</v>
      </c>
      <c r="AB382" s="156">
        <f t="shared" si="40"/>
        <v>17.204899999999999</v>
      </c>
      <c r="AC382" s="156">
        <f t="shared" si="41"/>
        <v>8090.88</v>
      </c>
    </row>
    <row r="383" spans="2:29" x14ac:dyDescent="0.25">
      <c r="B383" s="140" t="s">
        <v>4018</v>
      </c>
      <c r="C383" s="143">
        <v>3226</v>
      </c>
      <c r="D383" s="141" t="s">
        <v>4109</v>
      </c>
      <c r="F383" s="149">
        <v>2</v>
      </c>
      <c r="H383" s="156">
        <v>23.616</v>
      </c>
      <c r="I383" s="156">
        <v>7.2750000000000004</v>
      </c>
      <c r="J383" s="156">
        <f t="shared" si="35"/>
        <v>30.890999999999998</v>
      </c>
      <c r="K383" s="156">
        <f t="shared" si="36"/>
        <v>23.866</v>
      </c>
      <c r="L383" s="156">
        <f t="shared" si="37"/>
        <v>5.3890000000000029</v>
      </c>
      <c r="M383" s="156">
        <f t="shared" si="38"/>
        <v>14825.54</v>
      </c>
      <c r="N383" s="156">
        <f t="shared" si="39"/>
        <v>1815.7829999999999</v>
      </c>
      <c r="O383" s="156">
        <v>17.681999999999999</v>
      </c>
      <c r="P383" s="156">
        <v>5.3890000000000029</v>
      </c>
      <c r="Q383" s="156">
        <v>12490.218000000001</v>
      </c>
      <c r="R383" s="156">
        <v>1815.7829999999999</v>
      </c>
      <c r="S383" s="156">
        <v>0</v>
      </c>
      <c r="T383" s="156">
        <v>0</v>
      </c>
      <c r="U383" s="156">
        <v>6.1839999999999993</v>
      </c>
      <c r="V383" s="156"/>
      <c r="W383" s="156">
        <v>2335.3220000000001</v>
      </c>
      <c r="X383" s="156"/>
      <c r="Y383" s="156">
        <v>25.765900000000002</v>
      </c>
      <c r="Z383" s="156">
        <v>15213.939</v>
      </c>
      <c r="AA383" s="156">
        <v>374</v>
      </c>
      <c r="AB383" s="156">
        <f t="shared" si="40"/>
        <v>31.9499</v>
      </c>
      <c r="AC383" s="156">
        <f t="shared" si="41"/>
        <v>17549.260999999999</v>
      </c>
    </row>
    <row r="384" spans="2:29" x14ac:dyDescent="0.25">
      <c r="B384" s="140" t="s">
        <v>4018</v>
      </c>
      <c r="C384" s="143">
        <v>3227</v>
      </c>
      <c r="D384" s="141" t="s">
        <v>4110</v>
      </c>
      <c r="F384" s="149">
        <v>2</v>
      </c>
      <c r="H384" s="156">
        <v>50.213000000000001</v>
      </c>
      <c r="I384" s="156">
        <v>15.25</v>
      </c>
      <c r="J384" s="156">
        <f t="shared" si="35"/>
        <v>65.462999999999994</v>
      </c>
      <c r="K384" s="156">
        <f t="shared" si="36"/>
        <v>49.93</v>
      </c>
      <c r="L384" s="156">
        <f t="shared" si="37"/>
        <v>10.369</v>
      </c>
      <c r="M384" s="156">
        <f t="shared" si="38"/>
        <v>31532.379000000001</v>
      </c>
      <c r="N384" s="156">
        <f t="shared" si="39"/>
        <v>3374.152</v>
      </c>
      <c r="O384" s="156">
        <v>39.268000000000001</v>
      </c>
      <c r="P384" s="156">
        <v>10.369</v>
      </c>
      <c r="Q384" s="156">
        <v>27317.95</v>
      </c>
      <c r="R384" s="156">
        <v>3374.152</v>
      </c>
      <c r="S384" s="156">
        <v>0</v>
      </c>
      <c r="T384" s="156">
        <v>5.3330000000000002</v>
      </c>
      <c r="U384" s="156">
        <v>10.661999999999999</v>
      </c>
      <c r="V384" s="156"/>
      <c r="W384" s="156">
        <v>4214.4290000000001</v>
      </c>
      <c r="X384" s="156"/>
      <c r="Y384" s="156">
        <v>54.821499999999993</v>
      </c>
      <c r="Z384" s="156">
        <v>32379.242999999999</v>
      </c>
      <c r="AA384" s="156">
        <v>375</v>
      </c>
      <c r="AB384" s="156">
        <f t="shared" si="40"/>
        <v>65.483499999999992</v>
      </c>
      <c r="AC384" s="156">
        <f t="shared" si="41"/>
        <v>36593.671999999999</v>
      </c>
    </row>
    <row r="385" spans="2:29" x14ac:dyDescent="0.25">
      <c r="B385" s="140" t="s">
        <v>4018</v>
      </c>
      <c r="C385" s="143">
        <v>3228</v>
      </c>
      <c r="D385" s="141" t="s">
        <v>4111</v>
      </c>
      <c r="F385" s="149">
        <v>2</v>
      </c>
      <c r="H385" s="156">
        <v>39.747</v>
      </c>
      <c r="I385" s="156">
        <v>13.850000000000001</v>
      </c>
      <c r="J385" s="156">
        <f t="shared" si="35"/>
        <v>53.597000000000001</v>
      </c>
      <c r="K385" s="156">
        <f t="shared" si="36"/>
        <v>39.826000000000001</v>
      </c>
      <c r="L385" s="156">
        <f t="shared" si="37"/>
        <v>9.713000000000001</v>
      </c>
      <c r="M385" s="156">
        <f t="shared" si="38"/>
        <v>24125.532999999999</v>
      </c>
      <c r="N385" s="156">
        <f t="shared" si="39"/>
        <v>3217.3690000000001</v>
      </c>
      <c r="O385" s="156">
        <v>30.692</v>
      </c>
      <c r="P385" s="156">
        <v>9.713000000000001</v>
      </c>
      <c r="Q385" s="156">
        <v>20557.063999999998</v>
      </c>
      <c r="R385" s="156">
        <v>3217.3690000000001</v>
      </c>
      <c r="S385" s="156">
        <v>0</v>
      </c>
      <c r="T385" s="156">
        <v>0</v>
      </c>
      <c r="U385" s="156">
        <v>9.1340000000000003</v>
      </c>
      <c r="V385" s="156"/>
      <c r="W385" s="156">
        <v>3568.4690000000001</v>
      </c>
      <c r="X385" s="156"/>
      <c r="Y385" s="156">
        <v>45.261300000000006</v>
      </c>
      <c r="Z385" s="156">
        <v>25383.164000000001</v>
      </c>
      <c r="AA385" s="156">
        <v>376</v>
      </c>
      <c r="AB385" s="156">
        <f t="shared" si="40"/>
        <v>54.395300000000006</v>
      </c>
      <c r="AC385" s="156">
        <f t="shared" si="41"/>
        <v>28951.633000000002</v>
      </c>
    </row>
    <row r="386" spans="2:29" x14ac:dyDescent="0.25">
      <c r="B386" s="140" t="s">
        <v>4018</v>
      </c>
      <c r="C386" s="143">
        <v>3229</v>
      </c>
      <c r="D386" s="141" t="s">
        <v>4112</v>
      </c>
      <c r="F386" s="149">
        <v>2</v>
      </c>
      <c r="H386" s="156">
        <v>12.594000000000001</v>
      </c>
      <c r="I386" s="156">
        <v>2.9710000000000001</v>
      </c>
      <c r="J386" s="156">
        <f t="shared" si="35"/>
        <v>15.565000000000001</v>
      </c>
      <c r="K386" s="156">
        <f t="shared" si="36"/>
        <v>12.544</v>
      </c>
      <c r="L386" s="156">
        <f t="shared" si="37"/>
        <v>2.0600000000000005</v>
      </c>
      <c r="M386" s="156">
        <f t="shared" si="38"/>
        <v>7693.73</v>
      </c>
      <c r="N386" s="156">
        <f t="shared" si="39"/>
        <v>694.52700000000004</v>
      </c>
      <c r="O386" s="156">
        <v>9.9550000000000001</v>
      </c>
      <c r="P386" s="156">
        <v>2.0600000000000005</v>
      </c>
      <c r="Q386" s="156">
        <v>6677.8109999999997</v>
      </c>
      <c r="R386" s="156">
        <v>694.52700000000004</v>
      </c>
      <c r="S386" s="156">
        <v>0</v>
      </c>
      <c r="T386" s="156">
        <v>0</v>
      </c>
      <c r="U386" s="156">
        <v>2.589</v>
      </c>
      <c r="V386" s="156"/>
      <c r="W386" s="156">
        <v>1015.919</v>
      </c>
      <c r="X386" s="156"/>
      <c r="Y386" s="156">
        <v>13.045499999999999</v>
      </c>
      <c r="Z386" s="156">
        <v>7719.6540000000005</v>
      </c>
      <c r="AA386" s="156">
        <v>377</v>
      </c>
      <c r="AB386" s="156">
        <f t="shared" si="40"/>
        <v>15.634499999999999</v>
      </c>
      <c r="AC386" s="156">
        <f t="shared" si="41"/>
        <v>8735.5730000000003</v>
      </c>
    </row>
    <row r="387" spans="2:29" x14ac:dyDescent="0.25">
      <c r="B387" s="140" t="s">
        <v>4023</v>
      </c>
      <c r="C387" s="143">
        <v>3230</v>
      </c>
      <c r="D387" s="141" t="s">
        <v>4113</v>
      </c>
      <c r="F387" s="149">
        <v>2</v>
      </c>
      <c r="H387" s="156">
        <v>9.9980000000000011</v>
      </c>
      <c r="I387" s="156">
        <v>3.6</v>
      </c>
      <c r="J387" s="156">
        <f t="shared" si="35"/>
        <v>13.598000000000001</v>
      </c>
      <c r="K387" s="156">
        <f t="shared" si="36"/>
        <v>10.227</v>
      </c>
      <c r="L387" s="156">
        <f t="shared" si="37"/>
        <v>3.1360000000000001</v>
      </c>
      <c r="M387" s="156">
        <f t="shared" si="38"/>
        <v>5504.8380000000006</v>
      </c>
      <c r="N387" s="156">
        <f t="shared" si="39"/>
        <v>1001.061</v>
      </c>
      <c r="O387" s="156">
        <v>7.6879999999999997</v>
      </c>
      <c r="P387" s="156">
        <v>3.1360000000000001</v>
      </c>
      <c r="Q387" s="156">
        <v>4544.7610000000004</v>
      </c>
      <c r="R387" s="156">
        <v>1001.061</v>
      </c>
      <c r="S387" s="156">
        <v>22</v>
      </c>
      <c r="T387" s="156">
        <v>0</v>
      </c>
      <c r="U387" s="156">
        <v>2.5390000000000001</v>
      </c>
      <c r="V387" s="156"/>
      <c r="W387" s="156">
        <v>960.077</v>
      </c>
      <c r="X387" s="156"/>
      <c r="Y387" s="156">
        <v>12.392299999999999</v>
      </c>
      <c r="Z387" s="156">
        <v>6046.4350000000004</v>
      </c>
      <c r="AA387" s="156">
        <v>378</v>
      </c>
      <c r="AB387" s="156">
        <f t="shared" si="40"/>
        <v>14.931299999999998</v>
      </c>
      <c r="AC387" s="156">
        <f t="shared" si="41"/>
        <v>7006.5120000000006</v>
      </c>
    </row>
    <row r="388" spans="2:29" x14ac:dyDescent="0.25">
      <c r="B388" s="140" t="s">
        <v>3738</v>
      </c>
      <c r="C388" s="143">
        <v>3231</v>
      </c>
      <c r="D388" s="141" t="s">
        <v>4114</v>
      </c>
      <c r="F388" s="149">
        <v>2</v>
      </c>
      <c r="H388" s="156">
        <v>17.561999999999998</v>
      </c>
      <c r="I388" s="156">
        <v>6.9879999999999995</v>
      </c>
      <c r="J388" s="156">
        <f t="shared" si="35"/>
        <v>24.549999999999997</v>
      </c>
      <c r="K388" s="156">
        <f t="shared" si="36"/>
        <v>17.710999999999999</v>
      </c>
      <c r="L388" s="156">
        <f t="shared" si="37"/>
        <v>4.4260000000000002</v>
      </c>
      <c r="M388" s="156">
        <f t="shared" si="38"/>
        <v>9533.7699999999986</v>
      </c>
      <c r="N388" s="156">
        <f t="shared" si="39"/>
        <v>1444.848</v>
      </c>
      <c r="O388" s="156">
        <v>14.583</v>
      </c>
      <c r="P388" s="156">
        <v>4.4260000000000002</v>
      </c>
      <c r="Q388" s="156">
        <v>8330.4609999999993</v>
      </c>
      <c r="R388" s="156">
        <v>1444.848</v>
      </c>
      <c r="S388" s="156">
        <v>21.6</v>
      </c>
      <c r="T388" s="156">
        <v>54.667000000000002</v>
      </c>
      <c r="U388" s="156">
        <v>3.1280000000000001</v>
      </c>
      <c r="V388" s="156"/>
      <c r="W388" s="156">
        <v>1203.309</v>
      </c>
      <c r="X388" s="156"/>
      <c r="Y388" s="156">
        <v>21.221699999999998</v>
      </c>
      <c r="Z388" s="156">
        <v>10497.781999999999</v>
      </c>
      <c r="AA388" s="156">
        <v>379</v>
      </c>
      <c r="AB388" s="156">
        <f t="shared" si="40"/>
        <v>24.349699999999999</v>
      </c>
      <c r="AC388" s="156">
        <f t="shared" si="41"/>
        <v>11701.090999999999</v>
      </c>
    </row>
    <row r="389" spans="2:29" x14ac:dyDescent="0.25">
      <c r="B389" s="140" t="s">
        <v>4018</v>
      </c>
      <c r="C389" s="143">
        <v>3232</v>
      </c>
      <c r="D389" s="141" t="s">
        <v>4115</v>
      </c>
      <c r="F389" s="149">
        <v>2</v>
      </c>
      <c r="H389" s="156">
        <v>16.64</v>
      </c>
      <c r="I389" s="156">
        <v>5.85</v>
      </c>
      <c r="J389" s="156">
        <f t="shared" si="35"/>
        <v>22.490000000000002</v>
      </c>
      <c r="K389" s="156">
        <f t="shared" si="36"/>
        <v>16.803000000000001</v>
      </c>
      <c r="L389" s="156">
        <f t="shared" si="37"/>
        <v>3.8849999999999998</v>
      </c>
      <c r="M389" s="156">
        <f t="shared" si="38"/>
        <v>9057.1360000000004</v>
      </c>
      <c r="N389" s="156">
        <f t="shared" si="39"/>
        <v>1291.31</v>
      </c>
      <c r="O389" s="156">
        <v>11.375</v>
      </c>
      <c r="P389" s="156">
        <v>3.8849999999999998</v>
      </c>
      <c r="Q389" s="156">
        <v>6963.6840000000002</v>
      </c>
      <c r="R389" s="156">
        <v>1291.31</v>
      </c>
      <c r="S389" s="156">
        <v>25</v>
      </c>
      <c r="T389" s="156">
        <v>36.667000000000002</v>
      </c>
      <c r="U389" s="156">
        <v>5.4280000000000008</v>
      </c>
      <c r="V389" s="156"/>
      <c r="W389" s="156">
        <v>2093.4520000000002</v>
      </c>
      <c r="X389" s="156"/>
      <c r="Y389" s="156">
        <v>17.202300000000001</v>
      </c>
      <c r="Z389" s="156">
        <v>8900.7250000000004</v>
      </c>
      <c r="AA389" s="156">
        <v>380</v>
      </c>
      <c r="AB389" s="156">
        <f t="shared" si="40"/>
        <v>22.630300000000002</v>
      </c>
      <c r="AC389" s="156">
        <f t="shared" si="41"/>
        <v>10994.177</v>
      </c>
    </row>
    <row r="390" spans="2:29" x14ac:dyDescent="0.25">
      <c r="B390" s="140" t="s">
        <v>4023</v>
      </c>
      <c r="C390" s="143">
        <v>3233</v>
      </c>
      <c r="D390" s="141" t="s">
        <v>4116</v>
      </c>
      <c r="F390" s="149">
        <v>2</v>
      </c>
      <c r="H390" s="156">
        <v>39.561</v>
      </c>
      <c r="I390" s="156">
        <v>11.375</v>
      </c>
      <c r="J390" s="156">
        <f t="shared" si="35"/>
        <v>50.936</v>
      </c>
      <c r="K390" s="156">
        <f t="shared" si="36"/>
        <v>40.767000000000003</v>
      </c>
      <c r="L390" s="156">
        <f t="shared" si="37"/>
        <v>8.4720000000000013</v>
      </c>
      <c r="M390" s="156">
        <f t="shared" si="38"/>
        <v>22705.821</v>
      </c>
      <c r="N390" s="156">
        <f t="shared" si="39"/>
        <v>2709.9540000000002</v>
      </c>
      <c r="O390" s="156">
        <v>27.911000000000001</v>
      </c>
      <c r="P390" s="156">
        <v>8.4720000000000013</v>
      </c>
      <c r="Q390" s="156">
        <v>17559.732</v>
      </c>
      <c r="R390" s="156">
        <v>2709.9540000000002</v>
      </c>
      <c r="S390" s="156">
        <v>0</v>
      </c>
      <c r="T390" s="156">
        <v>0</v>
      </c>
      <c r="U390" s="156">
        <v>12.856000000000002</v>
      </c>
      <c r="V390" s="156"/>
      <c r="W390" s="156">
        <v>5146.0889999999999</v>
      </c>
      <c r="X390" s="156"/>
      <c r="Y390" s="156">
        <v>40.619</v>
      </c>
      <c r="Z390" s="156">
        <v>21624.758999999998</v>
      </c>
      <c r="AA390" s="156">
        <v>381</v>
      </c>
      <c r="AB390" s="156">
        <f t="shared" si="40"/>
        <v>53.475000000000001</v>
      </c>
      <c r="AC390" s="156">
        <f t="shared" si="41"/>
        <v>26770.847999999998</v>
      </c>
    </row>
    <row r="391" spans="2:29" x14ac:dyDescent="0.25">
      <c r="B391" s="140" t="s">
        <v>4018</v>
      </c>
      <c r="C391" s="143">
        <v>3234</v>
      </c>
      <c r="D391" s="141" t="s">
        <v>4117</v>
      </c>
      <c r="F391" s="149">
        <v>2</v>
      </c>
      <c r="H391" s="156">
        <v>16.872</v>
      </c>
      <c r="I391" s="156">
        <v>7.375</v>
      </c>
      <c r="J391" s="156">
        <f t="shared" si="35"/>
        <v>24.247</v>
      </c>
      <c r="K391" s="156">
        <f t="shared" si="36"/>
        <v>16.878999999999998</v>
      </c>
      <c r="L391" s="156">
        <f t="shared" si="37"/>
        <v>4.5790000000000006</v>
      </c>
      <c r="M391" s="156">
        <f t="shared" si="38"/>
        <v>9249.61</v>
      </c>
      <c r="N391" s="156">
        <f t="shared" si="39"/>
        <v>1487.3779999999999</v>
      </c>
      <c r="O391" s="156">
        <v>13.84</v>
      </c>
      <c r="P391" s="156">
        <v>4.5790000000000006</v>
      </c>
      <c r="Q391" s="156">
        <v>8104.1310000000003</v>
      </c>
      <c r="R391" s="156">
        <v>1487.3779999999999</v>
      </c>
      <c r="S391" s="156">
        <v>0</v>
      </c>
      <c r="T391" s="156">
        <v>0</v>
      </c>
      <c r="U391" s="156">
        <v>3.0389999999999997</v>
      </c>
      <c r="V391" s="156"/>
      <c r="W391" s="156">
        <v>1145.479</v>
      </c>
      <c r="X391" s="156"/>
      <c r="Y391" s="156">
        <v>20.707999999999998</v>
      </c>
      <c r="Z391" s="156">
        <v>10335.244000000001</v>
      </c>
      <c r="AA391" s="156">
        <v>382</v>
      </c>
      <c r="AB391" s="156">
        <f t="shared" si="40"/>
        <v>23.747</v>
      </c>
      <c r="AC391" s="156">
        <f t="shared" si="41"/>
        <v>11480.723</v>
      </c>
    </row>
    <row r="392" spans="2:29" x14ac:dyDescent="0.25">
      <c r="B392" s="140" t="s">
        <v>4023</v>
      </c>
      <c r="C392" s="143">
        <v>3235</v>
      </c>
      <c r="D392" s="141" t="s">
        <v>4118</v>
      </c>
      <c r="F392" s="149">
        <v>2</v>
      </c>
      <c r="H392" s="156">
        <v>12.763</v>
      </c>
      <c r="I392" s="156">
        <v>5.0380000000000003</v>
      </c>
      <c r="J392" s="156">
        <f t="shared" si="35"/>
        <v>17.801000000000002</v>
      </c>
      <c r="K392" s="156">
        <f t="shared" si="36"/>
        <v>12.588000000000001</v>
      </c>
      <c r="L392" s="156">
        <f t="shared" si="37"/>
        <v>3.4369999999999994</v>
      </c>
      <c r="M392" s="156">
        <f t="shared" si="38"/>
        <v>6804.1869999999999</v>
      </c>
      <c r="N392" s="156">
        <f t="shared" si="39"/>
        <v>1110.48</v>
      </c>
      <c r="O392" s="156">
        <v>8.8490000000000002</v>
      </c>
      <c r="P392" s="156">
        <v>3.4369999999999994</v>
      </c>
      <c r="Q392" s="156">
        <v>5405.366</v>
      </c>
      <c r="R392" s="156">
        <v>1110.48</v>
      </c>
      <c r="S392" s="156">
        <v>0</v>
      </c>
      <c r="T392" s="156">
        <v>0</v>
      </c>
      <c r="U392" s="156">
        <v>3.7390000000000003</v>
      </c>
      <c r="V392" s="156"/>
      <c r="W392" s="156">
        <v>1398.8209999999999</v>
      </c>
      <c r="X392" s="156"/>
      <c r="Y392" s="156">
        <v>14.004900000000001</v>
      </c>
      <c r="Z392" s="156">
        <v>7071.1440000000002</v>
      </c>
      <c r="AA392" s="156">
        <v>383</v>
      </c>
      <c r="AB392" s="156">
        <f t="shared" si="40"/>
        <v>17.7439</v>
      </c>
      <c r="AC392" s="156">
        <f t="shared" si="41"/>
        <v>8469.9650000000001</v>
      </c>
    </row>
    <row r="393" spans="2:29" x14ac:dyDescent="0.25">
      <c r="B393" s="140" t="s">
        <v>4023</v>
      </c>
      <c r="C393" s="143">
        <v>3236</v>
      </c>
      <c r="D393" s="141" t="s">
        <v>4119</v>
      </c>
      <c r="F393" s="149">
        <v>2</v>
      </c>
      <c r="H393" s="156">
        <v>5.6459999999999999</v>
      </c>
      <c r="I393" s="156">
        <v>3.0350000000000001</v>
      </c>
      <c r="J393" s="156">
        <f t="shared" si="35"/>
        <v>8.6810000000000009</v>
      </c>
      <c r="K393" s="156">
        <f t="shared" si="36"/>
        <v>5.6719999999999997</v>
      </c>
      <c r="L393" s="156">
        <f t="shared" si="37"/>
        <v>1.8479999999999999</v>
      </c>
      <c r="M393" s="156">
        <f t="shared" si="38"/>
        <v>3188.2309999999998</v>
      </c>
      <c r="N393" s="156">
        <f t="shared" si="39"/>
        <v>614.80700000000002</v>
      </c>
      <c r="O393" s="156">
        <v>5.1719999999999997</v>
      </c>
      <c r="P393" s="156">
        <v>1.8479999999999999</v>
      </c>
      <c r="Q393" s="156">
        <v>3002.83</v>
      </c>
      <c r="R393" s="156">
        <v>614.80700000000002</v>
      </c>
      <c r="S393" s="156">
        <v>0</v>
      </c>
      <c r="T393" s="156">
        <v>0</v>
      </c>
      <c r="U393" s="156">
        <v>0.5</v>
      </c>
      <c r="V393" s="156"/>
      <c r="W393" s="156">
        <v>185.40100000000001</v>
      </c>
      <c r="X393" s="156"/>
      <c r="Y393" s="156">
        <v>7.944399999999999</v>
      </c>
      <c r="Z393" s="156">
        <v>3925.0680000000002</v>
      </c>
      <c r="AA393" s="156">
        <v>384</v>
      </c>
      <c r="AB393" s="156">
        <f t="shared" si="40"/>
        <v>8.4443999999999981</v>
      </c>
      <c r="AC393" s="156">
        <f t="shared" si="41"/>
        <v>4110.4690000000001</v>
      </c>
    </row>
    <row r="394" spans="2:29" x14ac:dyDescent="0.25">
      <c r="B394" s="140" t="s">
        <v>4018</v>
      </c>
      <c r="C394" s="143">
        <v>3237</v>
      </c>
      <c r="D394" s="141" t="s">
        <v>4120</v>
      </c>
      <c r="F394" s="149">
        <v>2</v>
      </c>
      <c r="H394" s="156">
        <v>17.711000000000002</v>
      </c>
      <c r="I394" s="156">
        <v>8.5</v>
      </c>
      <c r="J394" s="156">
        <f t="shared" ref="J394:J457" si="42">SUM(H394:I394)</f>
        <v>26.211000000000002</v>
      </c>
      <c r="K394" s="156">
        <f t="shared" ref="K394:K457" si="43">O394+U394</f>
        <v>17.29</v>
      </c>
      <c r="L394" s="156">
        <f t="shared" ref="L394:L457" si="44">P394+V394</f>
        <v>5.032</v>
      </c>
      <c r="M394" s="156">
        <f t="shared" ref="M394:M457" si="45">Q394+W394</f>
        <v>9826.601999999999</v>
      </c>
      <c r="N394" s="156">
        <f t="shared" ref="N394:N457" si="46">R394+X394</f>
        <v>1616.713</v>
      </c>
      <c r="O394" s="156">
        <v>15.401</v>
      </c>
      <c r="P394" s="156">
        <v>5.032</v>
      </c>
      <c r="Q394" s="156">
        <v>9126.1959999999999</v>
      </c>
      <c r="R394" s="156">
        <v>1616.713</v>
      </c>
      <c r="S394" s="156">
        <v>0</v>
      </c>
      <c r="T394" s="156">
        <v>100</v>
      </c>
      <c r="U394" s="156">
        <v>1.889</v>
      </c>
      <c r="V394" s="156"/>
      <c r="W394" s="156">
        <v>700.40599999999995</v>
      </c>
      <c r="X394" s="156"/>
      <c r="Y394" s="156">
        <v>22.948599999999999</v>
      </c>
      <c r="Z394" s="156">
        <v>11551.339</v>
      </c>
      <c r="AA394" s="156">
        <v>385</v>
      </c>
      <c r="AB394" s="156">
        <f t="shared" ref="AB394:AB457" si="47">Y394+U394+V394</f>
        <v>24.837599999999998</v>
      </c>
      <c r="AC394" s="156">
        <f t="shared" ref="AC394:AC457" si="48">Z394+X394+W394</f>
        <v>12251.744999999999</v>
      </c>
    </row>
    <row r="395" spans="2:29" x14ac:dyDescent="0.25">
      <c r="B395" s="140" t="s">
        <v>4018</v>
      </c>
      <c r="C395" s="143">
        <v>3238</v>
      </c>
      <c r="D395" s="141" t="s">
        <v>4121</v>
      </c>
      <c r="F395" s="149">
        <v>2</v>
      </c>
      <c r="H395" s="156">
        <v>7.0809999999999995</v>
      </c>
      <c r="I395" s="156">
        <v>1.4950000000000001</v>
      </c>
      <c r="J395" s="156">
        <f t="shared" si="42"/>
        <v>8.5760000000000005</v>
      </c>
      <c r="K395" s="156">
        <f t="shared" si="43"/>
        <v>6.5820000000000007</v>
      </c>
      <c r="L395" s="156">
        <f t="shared" si="44"/>
        <v>1.0979999999999999</v>
      </c>
      <c r="M395" s="156">
        <f t="shared" si="45"/>
        <v>3751.5510000000004</v>
      </c>
      <c r="N395" s="156">
        <f t="shared" si="46"/>
        <v>377.91699999999997</v>
      </c>
      <c r="O395" s="156">
        <v>4.8040000000000003</v>
      </c>
      <c r="P395" s="156">
        <v>1.0979999999999999</v>
      </c>
      <c r="Q395" s="156">
        <v>3092.34</v>
      </c>
      <c r="R395" s="156">
        <v>377.91699999999997</v>
      </c>
      <c r="S395" s="156">
        <v>0</v>
      </c>
      <c r="T395" s="156">
        <v>0</v>
      </c>
      <c r="U395" s="156">
        <v>1.778</v>
      </c>
      <c r="V395" s="156"/>
      <c r="W395" s="156">
        <v>659.21100000000001</v>
      </c>
      <c r="X395" s="156"/>
      <c r="Y395" s="156">
        <v>6.4512</v>
      </c>
      <c r="Z395" s="156">
        <v>3659.2449999999999</v>
      </c>
      <c r="AA395" s="156">
        <v>386</v>
      </c>
      <c r="AB395" s="156">
        <f t="shared" si="47"/>
        <v>8.2292000000000005</v>
      </c>
      <c r="AC395" s="156">
        <f t="shared" si="48"/>
        <v>4318.4560000000001</v>
      </c>
    </row>
    <row r="396" spans="2:29" x14ac:dyDescent="0.25">
      <c r="B396" s="140" t="s">
        <v>4018</v>
      </c>
      <c r="C396" s="143">
        <v>3239</v>
      </c>
      <c r="D396" s="141" t="s">
        <v>4122</v>
      </c>
      <c r="F396" s="149">
        <v>2</v>
      </c>
      <c r="H396" s="156">
        <v>52.006999999999991</v>
      </c>
      <c r="I396" s="156">
        <v>17.125</v>
      </c>
      <c r="J396" s="156">
        <f t="shared" si="42"/>
        <v>69.131999999999991</v>
      </c>
      <c r="K396" s="156">
        <f t="shared" si="43"/>
        <v>52.351000000000006</v>
      </c>
      <c r="L396" s="156">
        <f t="shared" si="44"/>
        <v>12.619</v>
      </c>
      <c r="M396" s="156">
        <f t="shared" si="45"/>
        <v>31866.43</v>
      </c>
      <c r="N396" s="156">
        <f t="shared" si="46"/>
        <v>4029.4989999999998</v>
      </c>
      <c r="O396" s="156">
        <v>41.206000000000003</v>
      </c>
      <c r="P396" s="156">
        <v>12.619</v>
      </c>
      <c r="Q396" s="156">
        <v>27584.831999999999</v>
      </c>
      <c r="R396" s="156">
        <v>4029.4989999999998</v>
      </c>
      <c r="S396" s="156">
        <v>0</v>
      </c>
      <c r="T396" s="156">
        <v>32</v>
      </c>
      <c r="U396" s="156">
        <v>11.145000000000001</v>
      </c>
      <c r="V396" s="156"/>
      <c r="W396" s="156">
        <v>4281.598</v>
      </c>
      <c r="X396" s="156"/>
      <c r="Y396" s="156">
        <v>60.1342</v>
      </c>
      <c r="Z396" s="156">
        <v>33629.122000000003</v>
      </c>
      <c r="AA396" s="156">
        <v>387</v>
      </c>
      <c r="AB396" s="156">
        <f t="shared" si="47"/>
        <v>71.279200000000003</v>
      </c>
      <c r="AC396" s="156">
        <f t="shared" si="48"/>
        <v>37910.720000000001</v>
      </c>
    </row>
    <row r="397" spans="2:29" x14ac:dyDescent="0.25">
      <c r="B397" s="140" t="s">
        <v>4023</v>
      </c>
      <c r="C397" s="143">
        <v>3240</v>
      </c>
      <c r="D397" s="141" t="s">
        <v>4123</v>
      </c>
      <c r="F397" s="149">
        <v>2</v>
      </c>
      <c r="H397" s="156">
        <v>44.185000000000002</v>
      </c>
      <c r="I397" s="156">
        <v>15.437999999999999</v>
      </c>
      <c r="J397" s="156">
        <f t="shared" si="42"/>
        <v>59.623000000000005</v>
      </c>
      <c r="K397" s="156">
        <f t="shared" si="43"/>
        <v>43.087000000000003</v>
      </c>
      <c r="L397" s="156">
        <f t="shared" si="44"/>
        <v>10.033999999999999</v>
      </c>
      <c r="M397" s="156">
        <f t="shared" si="45"/>
        <v>26778.77</v>
      </c>
      <c r="N397" s="156">
        <f t="shared" si="46"/>
        <v>3323.94</v>
      </c>
      <c r="O397" s="156">
        <v>32.003</v>
      </c>
      <c r="P397" s="156">
        <v>10.033999999999999</v>
      </c>
      <c r="Q397" s="156">
        <v>22806.364000000001</v>
      </c>
      <c r="R397" s="156">
        <v>3323.94</v>
      </c>
      <c r="S397" s="156">
        <v>0</v>
      </c>
      <c r="T397" s="156">
        <v>0</v>
      </c>
      <c r="U397" s="156">
        <v>11.084</v>
      </c>
      <c r="V397" s="156"/>
      <c r="W397" s="156">
        <v>3972.4059999999999</v>
      </c>
      <c r="X397" s="156"/>
      <c r="Y397" s="156">
        <v>47.053600000000003</v>
      </c>
      <c r="Z397" s="156">
        <v>27792.303</v>
      </c>
      <c r="AA397" s="156">
        <v>388</v>
      </c>
      <c r="AB397" s="156">
        <f t="shared" si="47"/>
        <v>58.137600000000006</v>
      </c>
      <c r="AC397" s="156">
        <f t="shared" si="48"/>
        <v>31764.708999999999</v>
      </c>
    </row>
    <row r="398" spans="2:29" x14ac:dyDescent="0.25">
      <c r="B398" s="140" t="s">
        <v>4018</v>
      </c>
      <c r="C398" s="143">
        <v>3241</v>
      </c>
      <c r="D398" s="141" t="s">
        <v>4124</v>
      </c>
      <c r="F398" s="149">
        <v>2</v>
      </c>
      <c r="H398" s="156">
        <v>23.364000000000001</v>
      </c>
      <c r="I398" s="156">
        <v>5.75</v>
      </c>
      <c r="J398" s="156">
        <f t="shared" si="42"/>
        <v>29.114000000000001</v>
      </c>
      <c r="K398" s="156">
        <f t="shared" si="43"/>
        <v>23.008000000000003</v>
      </c>
      <c r="L398" s="156">
        <f t="shared" si="44"/>
        <v>3.423</v>
      </c>
      <c r="M398" s="156">
        <f t="shared" si="45"/>
        <v>12477.104000000001</v>
      </c>
      <c r="N398" s="156">
        <f t="shared" si="46"/>
        <v>1100.22</v>
      </c>
      <c r="O398" s="156">
        <v>15.702</v>
      </c>
      <c r="P398" s="156">
        <v>3.423</v>
      </c>
      <c r="Q398" s="156">
        <v>9643.8510000000006</v>
      </c>
      <c r="R398" s="156">
        <v>1100.22</v>
      </c>
      <c r="S398" s="156">
        <v>9</v>
      </c>
      <c r="T398" s="156">
        <v>46.667000000000002</v>
      </c>
      <c r="U398" s="156">
        <v>7.3060000000000009</v>
      </c>
      <c r="V398" s="156"/>
      <c r="W398" s="156">
        <v>2833.2530000000002</v>
      </c>
      <c r="X398" s="156"/>
      <c r="Y398" s="156">
        <v>20.836600000000004</v>
      </c>
      <c r="Z398" s="156">
        <v>11294.218999999999</v>
      </c>
      <c r="AA398" s="156">
        <v>389</v>
      </c>
      <c r="AB398" s="156">
        <f t="shared" si="47"/>
        <v>28.142600000000005</v>
      </c>
      <c r="AC398" s="156">
        <f t="shared" si="48"/>
        <v>14127.472</v>
      </c>
    </row>
    <row r="399" spans="2:29" x14ac:dyDescent="0.25">
      <c r="B399" s="140" t="s">
        <v>4023</v>
      </c>
      <c r="C399" s="143">
        <v>3242</v>
      </c>
      <c r="D399" s="141" t="s">
        <v>4125</v>
      </c>
      <c r="F399" s="149">
        <v>2</v>
      </c>
      <c r="H399" s="156">
        <v>36.553999999999995</v>
      </c>
      <c r="I399" s="156">
        <v>10.375</v>
      </c>
      <c r="J399" s="156">
        <f t="shared" si="42"/>
        <v>46.928999999999995</v>
      </c>
      <c r="K399" s="156">
        <f t="shared" si="43"/>
        <v>36.369</v>
      </c>
      <c r="L399" s="156">
        <f t="shared" si="44"/>
        <v>8.5790000000000006</v>
      </c>
      <c r="M399" s="156">
        <f t="shared" si="45"/>
        <v>22362.469999999998</v>
      </c>
      <c r="N399" s="156">
        <f t="shared" si="46"/>
        <v>2765.4630000000002</v>
      </c>
      <c r="O399" s="156">
        <v>28.646999999999998</v>
      </c>
      <c r="P399" s="156">
        <v>8.5790000000000006</v>
      </c>
      <c r="Q399" s="156">
        <v>19323.456999999999</v>
      </c>
      <c r="R399" s="156">
        <v>2765.4630000000002</v>
      </c>
      <c r="S399" s="156">
        <v>0</v>
      </c>
      <c r="T399" s="156">
        <v>34.133000000000003</v>
      </c>
      <c r="U399" s="156">
        <v>7.7220000000000004</v>
      </c>
      <c r="V399" s="156"/>
      <c r="W399" s="156">
        <v>3039.0129999999999</v>
      </c>
      <c r="X399" s="156"/>
      <c r="Y399" s="156">
        <v>41.515799999999999</v>
      </c>
      <c r="Z399" s="156">
        <v>23471.696</v>
      </c>
      <c r="AA399" s="156">
        <v>390</v>
      </c>
      <c r="AB399" s="156">
        <f t="shared" si="47"/>
        <v>49.2378</v>
      </c>
      <c r="AC399" s="156">
        <f t="shared" si="48"/>
        <v>26510.708999999999</v>
      </c>
    </row>
    <row r="400" spans="2:29" x14ac:dyDescent="0.25">
      <c r="B400" s="140" t="s">
        <v>4018</v>
      </c>
      <c r="C400" s="143">
        <v>3243</v>
      </c>
      <c r="D400" s="141" t="s">
        <v>4126</v>
      </c>
      <c r="F400" s="149">
        <v>2</v>
      </c>
      <c r="H400" s="156">
        <v>19.576000000000001</v>
      </c>
      <c r="I400" s="156">
        <v>10.033000000000001</v>
      </c>
      <c r="J400" s="156">
        <f t="shared" si="42"/>
        <v>29.609000000000002</v>
      </c>
      <c r="K400" s="156">
        <f t="shared" si="43"/>
        <v>19.036999999999999</v>
      </c>
      <c r="L400" s="156">
        <f t="shared" si="44"/>
        <v>4.9979999999999993</v>
      </c>
      <c r="M400" s="156">
        <f t="shared" si="45"/>
        <v>10371.084999999999</v>
      </c>
      <c r="N400" s="156">
        <f t="shared" si="46"/>
        <v>1612.154</v>
      </c>
      <c r="O400" s="156">
        <v>14.098000000000001</v>
      </c>
      <c r="P400" s="156">
        <v>4.9979999999999993</v>
      </c>
      <c r="Q400" s="156">
        <v>8440.268</v>
      </c>
      <c r="R400" s="156">
        <v>1612.154</v>
      </c>
      <c r="S400" s="156">
        <v>0</v>
      </c>
      <c r="T400" s="156">
        <v>16</v>
      </c>
      <c r="U400" s="156">
        <v>4.9390000000000001</v>
      </c>
      <c r="V400" s="156"/>
      <c r="W400" s="156">
        <v>1930.817</v>
      </c>
      <c r="X400" s="156"/>
      <c r="Y400" s="156">
        <v>21.5946</v>
      </c>
      <c r="Z400" s="156">
        <v>10858.525</v>
      </c>
      <c r="AA400" s="156">
        <v>391</v>
      </c>
      <c r="AB400" s="156">
        <f t="shared" si="47"/>
        <v>26.5336</v>
      </c>
      <c r="AC400" s="156">
        <f t="shared" si="48"/>
        <v>12789.342000000001</v>
      </c>
    </row>
    <row r="401" spans="2:29" x14ac:dyDescent="0.25">
      <c r="B401" s="140" t="s">
        <v>4018</v>
      </c>
      <c r="C401" s="143">
        <v>3244</v>
      </c>
      <c r="D401" s="141" t="s">
        <v>4127</v>
      </c>
      <c r="F401" s="149">
        <v>2</v>
      </c>
      <c r="H401" s="156">
        <v>7.6630000000000003</v>
      </c>
      <c r="I401" s="156">
        <v>2.1689999999999996</v>
      </c>
      <c r="J401" s="156">
        <f t="shared" si="42"/>
        <v>9.8320000000000007</v>
      </c>
      <c r="K401" s="156">
        <f t="shared" si="43"/>
        <v>7.6829999999999998</v>
      </c>
      <c r="L401" s="156">
        <f t="shared" si="44"/>
        <v>1.2400000000000002</v>
      </c>
      <c r="M401" s="156">
        <f t="shared" si="45"/>
        <v>4353.7849999999999</v>
      </c>
      <c r="N401" s="156">
        <f t="shared" si="46"/>
        <v>441.38900000000001</v>
      </c>
      <c r="O401" s="156">
        <v>6.1829999999999998</v>
      </c>
      <c r="P401" s="156">
        <v>1.2400000000000002</v>
      </c>
      <c r="Q401" s="156">
        <v>3766.5</v>
      </c>
      <c r="R401" s="156">
        <v>441.38900000000001</v>
      </c>
      <c r="S401" s="156">
        <v>0</v>
      </c>
      <c r="T401" s="156">
        <v>0</v>
      </c>
      <c r="U401" s="156">
        <v>1.5</v>
      </c>
      <c r="V401" s="156"/>
      <c r="W401" s="156">
        <v>587.28499999999997</v>
      </c>
      <c r="X401" s="156"/>
      <c r="Y401" s="156">
        <v>8.0434000000000001</v>
      </c>
      <c r="Z401" s="156">
        <v>4428.6180000000004</v>
      </c>
      <c r="AA401" s="156">
        <v>392</v>
      </c>
      <c r="AB401" s="156">
        <f t="shared" si="47"/>
        <v>9.5434000000000001</v>
      </c>
      <c r="AC401" s="156">
        <f t="shared" si="48"/>
        <v>5015.9030000000002</v>
      </c>
    </row>
    <row r="402" spans="2:29" x14ac:dyDescent="0.25">
      <c r="B402" s="140" t="s">
        <v>4018</v>
      </c>
      <c r="C402" s="143">
        <v>3245</v>
      </c>
      <c r="D402" s="141" t="s">
        <v>4128</v>
      </c>
      <c r="F402" s="149">
        <v>2</v>
      </c>
      <c r="H402" s="156">
        <v>76.27</v>
      </c>
      <c r="I402" s="156">
        <v>19.500999999999998</v>
      </c>
      <c r="J402" s="156">
        <f t="shared" si="42"/>
        <v>95.770999999999987</v>
      </c>
      <c r="K402" s="156">
        <f t="shared" si="43"/>
        <v>77.738</v>
      </c>
      <c r="L402" s="156">
        <f t="shared" si="44"/>
        <v>14.855000000000004</v>
      </c>
      <c r="M402" s="156">
        <f t="shared" si="45"/>
        <v>44159.953000000001</v>
      </c>
      <c r="N402" s="156">
        <f t="shared" si="46"/>
        <v>4778.1130000000003</v>
      </c>
      <c r="O402" s="156">
        <v>63.564999999999998</v>
      </c>
      <c r="P402" s="156">
        <v>14.855000000000004</v>
      </c>
      <c r="Q402" s="156">
        <v>38613.224000000002</v>
      </c>
      <c r="R402" s="156">
        <v>4778.1130000000003</v>
      </c>
      <c r="S402" s="156">
        <v>140</v>
      </c>
      <c r="T402" s="156">
        <v>100</v>
      </c>
      <c r="U402" s="156">
        <v>14.173000000000004</v>
      </c>
      <c r="V402" s="156"/>
      <c r="W402" s="156">
        <v>5546.7290000000003</v>
      </c>
      <c r="X402" s="156"/>
      <c r="Y402" s="156">
        <v>85.847099999999998</v>
      </c>
      <c r="Z402" s="156">
        <v>45780.436999999998</v>
      </c>
      <c r="AA402" s="156">
        <v>393</v>
      </c>
      <c r="AB402" s="156">
        <f t="shared" si="47"/>
        <v>100.0201</v>
      </c>
      <c r="AC402" s="156">
        <f t="shared" si="48"/>
        <v>51327.165999999997</v>
      </c>
    </row>
    <row r="403" spans="2:29" x14ac:dyDescent="0.25">
      <c r="B403" s="140" t="s">
        <v>4018</v>
      </c>
      <c r="C403" s="143">
        <v>3246</v>
      </c>
      <c r="D403" s="141" t="s">
        <v>4129</v>
      </c>
      <c r="F403" s="149">
        <v>2</v>
      </c>
      <c r="H403" s="156">
        <v>15.071000000000002</v>
      </c>
      <c r="I403" s="156">
        <v>5.6749999999999998</v>
      </c>
      <c r="J403" s="156">
        <f t="shared" si="42"/>
        <v>20.746000000000002</v>
      </c>
      <c r="K403" s="156">
        <f t="shared" si="43"/>
        <v>15.234999999999999</v>
      </c>
      <c r="L403" s="156">
        <f t="shared" si="44"/>
        <v>4.1029999999999998</v>
      </c>
      <c r="M403" s="156">
        <f t="shared" si="45"/>
        <v>7694.5169999999998</v>
      </c>
      <c r="N403" s="156">
        <f t="shared" si="46"/>
        <v>1358.681</v>
      </c>
      <c r="O403" s="156">
        <v>10.545999999999999</v>
      </c>
      <c r="P403" s="156">
        <v>4.1029999999999998</v>
      </c>
      <c r="Q403" s="156">
        <v>5918.5659999999998</v>
      </c>
      <c r="R403" s="156">
        <v>1358.681</v>
      </c>
      <c r="S403" s="156">
        <v>10.8</v>
      </c>
      <c r="T403" s="156">
        <v>6.6669999999999998</v>
      </c>
      <c r="U403" s="156">
        <v>4.6890000000000001</v>
      </c>
      <c r="V403" s="156"/>
      <c r="W403" s="156">
        <v>1775.951</v>
      </c>
      <c r="X403" s="156"/>
      <c r="Y403" s="156">
        <v>16.700600000000001</v>
      </c>
      <c r="Z403" s="156">
        <v>7956.6310000000003</v>
      </c>
      <c r="AA403" s="156">
        <v>394</v>
      </c>
      <c r="AB403" s="156">
        <f t="shared" si="47"/>
        <v>21.389600000000002</v>
      </c>
      <c r="AC403" s="156">
        <f t="shared" si="48"/>
        <v>9732.5820000000003</v>
      </c>
    </row>
    <row r="404" spans="2:29" x14ac:dyDescent="0.25">
      <c r="B404" s="140" t="s">
        <v>4023</v>
      </c>
      <c r="C404" s="143">
        <v>3247</v>
      </c>
      <c r="D404" s="141" t="s">
        <v>4130</v>
      </c>
      <c r="F404" s="149">
        <v>2</v>
      </c>
      <c r="H404" s="156">
        <v>4.9209999999999994</v>
      </c>
      <c r="I404" s="156">
        <v>1.2</v>
      </c>
      <c r="J404" s="156">
        <f t="shared" si="42"/>
        <v>6.1209999999999996</v>
      </c>
      <c r="K404" s="156">
        <f t="shared" si="43"/>
        <v>5.1180000000000003</v>
      </c>
      <c r="L404" s="156">
        <f t="shared" si="44"/>
        <v>0.79199999999999982</v>
      </c>
      <c r="M404" s="156">
        <f t="shared" si="45"/>
        <v>3064.2460000000001</v>
      </c>
      <c r="N404" s="156">
        <f t="shared" si="46"/>
        <v>270.90499999999997</v>
      </c>
      <c r="O404" s="156">
        <v>3.5289999999999999</v>
      </c>
      <c r="P404" s="156">
        <v>0.79199999999999982</v>
      </c>
      <c r="Q404" s="156">
        <v>2450.2139999999999</v>
      </c>
      <c r="R404" s="156">
        <v>270.90499999999997</v>
      </c>
      <c r="S404" s="156">
        <v>15</v>
      </c>
      <c r="T404" s="156">
        <v>0</v>
      </c>
      <c r="U404" s="156">
        <v>1.589</v>
      </c>
      <c r="V404" s="156"/>
      <c r="W404" s="156">
        <v>614.03200000000004</v>
      </c>
      <c r="X404" s="156"/>
      <c r="Y404" s="156">
        <v>4.7173999999999996</v>
      </c>
      <c r="Z404" s="156">
        <v>2856.6060000000002</v>
      </c>
      <c r="AA404" s="156">
        <v>395</v>
      </c>
      <c r="AB404" s="156">
        <f t="shared" si="47"/>
        <v>6.3064</v>
      </c>
      <c r="AC404" s="156">
        <f t="shared" si="48"/>
        <v>3470.6380000000004</v>
      </c>
    </row>
    <row r="405" spans="2:29" x14ac:dyDescent="0.25">
      <c r="B405" s="140" t="s">
        <v>4018</v>
      </c>
      <c r="C405" s="143">
        <v>3248</v>
      </c>
      <c r="D405" s="141" t="s">
        <v>4131</v>
      </c>
      <c r="F405" s="149">
        <v>2</v>
      </c>
      <c r="H405" s="156">
        <v>9.1340000000000003</v>
      </c>
      <c r="I405" s="156">
        <v>3.8</v>
      </c>
      <c r="J405" s="156">
        <f t="shared" si="42"/>
        <v>12.934000000000001</v>
      </c>
      <c r="K405" s="156">
        <f t="shared" si="43"/>
        <v>9.484</v>
      </c>
      <c r="L405" s="156">
        <f t="shared" si="44"/>
        <v>2.4770000000000003</v>
      </c>
      <c r="M405" s="156">
        <f t="shared" si="45"/>
        <v>5165.5190000000002</v>
      </c>
      <c r="N405" s="156">
        <f t="shared" si="46"/>
        <v>822.97799999999995</v>
      </c>
      <c r="O405" s="156">
        <v>7.5449999999999999</v>
      </c>
      <c r="P405" s="156">
        <v>2.4770000000000003</v>
      </c>
      <c r="Q405" s="156">
        <v>4409.2709999999997</v>
      </c>
      <c r="R405" s="156">
        <v>822.97799999999995</v>
      </c>
      <c r="S405" s="156">
        <v>0</v>
      </c>
      <c r="T405" s="156">
        <v>0</v>
      </c>
      <c r="U405" s="156">
        <v>1.9390000000000003</v>
      </c>
      <c r="V405" s="156"/>
      <c r="W405" s="156">
        <v>756.24800000000005</v>
      </c>
      <c r="X405" s="156"/>
      <c r="Y405" s="156">
        <v>11.2606</v>
      </c>
      <c r="Z405" s="156">
        <v>5643.7839999999997</v>
      </c>
      <c r="AA405" s="156">
        <v>396</v>
      </c>
      <c r="AB405" s="156">
        <f t="shared" si="47"/>
        <v>13.1996</v>
      </c>
      <c r="AC405" s="156">
        <f t="shared" si="48"/>
        <v>6400.0319999999992</v>
      </c>
    </row>
    <row r="406" spans="2:29" x14ac:dyDescent="0.25">
      <c r="B406" s="140" t="s">
        <v>3738</v>
      </c>
      <c r="C406" s="143">
        <v>3249</v>
      </c>
      <c r="D406" s="141" t="s">
        <v>4132</v>
      </c>
      <c r="F406" s="149">
        <v>2</v>
      </c>
      <c r="H406" s="156">
        <v>20.577999999999999</v>
      </c>
      <c r="I406" s="156">
        <v>7.15</v>
      </c>
      <c r="J406" s="156">
        <f t="shared" si="42"/>
        <v>27.728000000000002</v>
      </c>
      <c r="K406" s="156">
        <f t="shared" si="43"/>
        <v>19.957999999999998</v>
      </c>
      <c r="L406" s="156">
        <f t="shared" si="44"/>
        <v>5.3789999999999996</v>
      </c>
      <c r="M406" s="156">
        <f t="shared" si="45"/>
        <v>11023.019</v>
      </c>
      <c r="N406" s="156">
        <f t="shared" si="46"/>
        <v>1737.4770000000001</v>
      </c>
      <c r="O406" s="156">
        <v>15.641</v>
      </c>
      <c r="P406" s="156">
        <v>5.3789999999999996</v>
      </c>
      <c r="Q406" s="156">
        <v>9248.3140000000003</v>
      </c>
      <c r="R406" s="156">
        <v>1737.4770000000001</v>
      </c>
      <c r="S406" s="156">
        <v>24</v>
      </c>
      <c r="T406" s="156">
        <v>0</v>
      </c>
      <c r="U406" s="156">
        <v>4.3170000000000002</v>
      </c>
      <c r="V406" s="156"/>
      <c r="W406" s="156">
        <v>1774.7049999999999</v>
      </c>
      <c r="X406" s="156"/>
      <c r="Y406" s="156">
        <v>23.710100000000001</v>
      </c>
      <c r="Z406" s="156">
        <v>11854.573</v>
      </c>
      <c r="AA406" s="156">
        <v>397</v>
      </c>
      <c r="AB406" s="156">
        <f t="shared" si="47"/>
        <v>28.027100000000001</v>
      </c>
      <c r="AC406" s="156">
        <f t="shared" si="48"/>
        <v>13629.278</v>
      </c>
    </row>
    <row r="407" spans="2:29" x14ac:dyDescent="0.25">
      <c r="B407" s="140" t="s">
        <v>4023</v>
      </c>
      <c r="C407" s="143">
        <v>3250</v>
      </c>
      <c r="D407" s="141" t="s">
        <v>4133</v>
      </c>
      <c r="F407" s="149">
        <v>2</v>
      </c>
      <c r="H407" s="156">
        <v>7.3110000000000008</v>
      </c>
      <c r="I407" s="156">
        <v>2</v>
      </c>
      <c r="J407" s="156">
        <f t="shared" si="42"/>
        <v>9.3109999999999999</v>
      </c>
      <c r="K407" s="156">
        <f t="shared" si="43"/>
        <v>6.6340000000000003</v>
      </c>
      <c r="L407" s="156">
        <f t="shared" si="44"/>
        <v>1.4130000000000003</v>
      </c>
      <c r="M407" s="156">
        <f t="shared" si="45"/>
        <v>3646.0309999999999</v>
      </c>
      <c r="N407" s="156">
        <f t="shared" si="46"/>
        <v>460.33</v>
      </c>
      <c r="O407" s="156">
        <v>5.0339999999999998</v>
      </c>
      <c r="P407" s="156">
        <v>1.4130000000000003</v>
      </c>
      <c r="Q407" s="156">
        <v>3040.3150000000001</v>
      </c>
      <c r="R407" s="156">
        <v>460.33</v>
      </c>
      <c r="S407" s="156">
        <v>0</v>
      </c>
      <c r="T407" s="156">
        <v>142.13300000000001</v>
      </c>
      <c r="U407" s="156">
        <v>1.6</v>
      </c>
      <c r="V407" s="156"/>
      <c r="W407" s="156">
        <v>605.71600000000001</v>
      </c>
      <c r="X407" s="156"/>
      <c r="Y407" s="156">
        <v>7.1541999999999994</v>
      </c>
      <c r="Z407" s="156">
        <v>3730.8530000000001</v>
      </c>
      <c r="AA407" s="156">
        <v>398</v>
      </c>
      <c r="AB407" s="156">
        <f t="shared" si="47"/>
        <v>8.7541999999999991</v>
      </c>
      <c r="AC407" s="156">
        <f t="shared" si="48"/>
        <v>4336.5690000000004</v>
      </c>
    </row>
    <row r="408" spans="2:29" x14ac:dyDescent="0.25">
      <c r="B408" s="140" t="s">
        <v>4018</v>
      </c>
      <c r="C408" s="143">
        <v>3251</v>
      </c>
      <c r="D408" s="141" t="s">
        <v>4134</v>
      </c>
      <c r="F408" s="149">
        <v>2</v>
      </c>
      <c r="H408" s="156">
        <v>14.722000000000001</v>
      </c>
      <c r="I408" s="156">
        <v>4.4000000000000004</v>
      </c>
      <c r="J408" s="156">
        <f t="shared" si="42"/>
        <v>19.122</v>
      </c>
      <c r="K408" s="156">
        <f t="shared" si="43"/>
        <v>14.686999999999999</v>
      </c>
      <c r="L408" s="156">
        <f t="shared" si="44"/>
        <v>3.7959999999999994</v>
      </c>
      <c r="M408" s="156">
        <f t="shared" si="45"/>
        <v>7960.6320000000005</v>
      </c>
      <c r="N408" s="156">
        <f t="shared" si="46"/>
        <v>1234.4680000000001</v>
      </c>
      <c r="O408" s="156">
        <v>11.798</v>
      </c>
      <c r="P408" s="156">
        <v>3.7959999999999994</v>
      </c>
      <c r="Q408" s="156">
        <v>6734.0150000000003</v>
      </c>
      <c r="R408" s="156">
        <v>1234.4680000000001</v>
      </c>
      <c r="S408" s="156">
        <v>0</v>
      </c>
      <c r="T408" s="156">
        <v>0</v>
      </c>
      <c r="U408" s="156">
        <v>2.8889999999999998</v>
      </c>
      <c r="V408" s="156"/>
      <c r="W408" s="156">
        <v>1226.617</v>
      </c>
      <c r="X408" s="156"/>
      <c r="Y408" s="156">
        <v>17.491299999999999</v>
      </c>
      <c r="Z408" s="156">
        <v>8585.7829999999994</v>
      </c>
      <c r="AA408" s="156">
        <v>399</v>
      </c>
      <c r="AB408" s="156">
        <f t="shared" si="47"/>
        <v>20.380299999999998</v>
      </c>
      <c r="AC408" s="156">
        <f t="shared" si="48"/>
        <v>9812.4</v>
      </c>
    </row>
    <row r="409" spans="2:29" x14ac:dyDescent="0.25">
      <c r="B409" s="140" t="s">
        <v>4018</v>
      </c>
      <c r="C409" s="143">
        <v>3252</v>
      </c>
      <c r="D409" s="141" t="s">
        <v>4135</v>
      </c>
      <c r="F409" s="149">
        <v>2</v>
      </c>
      <c r="H409" s="156">
        <v>12.305999999999999</v>
      </c>
      <c r="I409" s="156">
        <v>3.9379999999999997</v>
      </c>
      <c r="J409" s="156">
        <f t="shared" si="42"/>
        <v>16.244</v>
      </c>
      <c r="K409" s="156">
        <f t="shared" si="43"/>
        <v>12.478000000000002</v>
      </c>
      <c r="L409" s="156">
        <f t="shared" si="44"/>
        <v>2.9179999999999993</v>
      </c>
      <c r="M409" s="156">
        <f t="shared" si="45"/>
        <v>6516.3189999999995</v>
      </c>
      <c r="N409" s="156">
        <f t="shared" si="46"/>
        <v>958.03399999999999</v>
      </c>
      <c r="O409" s="156">
        <v>9.65</v>
      </c>
      <c r="P409" s="156">
        <v>2.9179999999999993</v>
      </c>
      <c r="Q409" s="156">
        <v>5368.3019999999997</v>
      </c>
      <c r="R409" s="156">
        <v>958.03399999999999</v>
      </c>
      <c r="S409" s="156">
        <v>0</v>
      </c>
      <c r="T409" s="156">
        <v>0</v>
      </c>
      <c r="U409" s="156">
        <v>2.8280000000000003</v>
      </c>
      <c r="V409" s="156"/>
      <c r="W409" s="156">
        <v>1148.0170000000001</v>
      </c>
      <c r="X409" s="156"/>
      <c r="Y409" s="156">
        <v>14.026500000000002</v>
      </c>
      <c r="Z409" s="156">
        <v>6805.38</v>
      </c>
      <c r="AA409" s="156">
        <v>400</v>
      </c>
      <c r="AB409" s="156">
        <f t="shared" si="47"/>
        <v>16.854500000000002</v>
      </c>
      <c r="AC409" s="156">
        <f t="shared" si="48"/>
        <v>7953.3969999999999</v>
      </c>
    </row>
    <row r="410" spans="2:29" x14ac:dyDescent="0.25">
      <c r="B410" s="140" t="s">
        <v>4018</v>
      </c>
      <c r="C410" s="143">
        <v>3253</v>
      </c>
      <c r="D410" s="141" t="s">
        <v>4136</v>
      </c>
      <c r="F410" s="149">
        <v>2</v>
      </c>
      <c r="H410" s="156">
        <v>69.795000000000002</v>
      </c>
      <c r="I410" s="156">
        <v>17.087000000000003</v>
      </c>
      <c r="J410" s="156">
        <f t="shared" si="42"/>
        <v>86.882000000000005</v>
      </c>
      <c r="K410" s="156">
        <f t="shared" si="43"/>
        <v>68.713999999999999</v>
      </c>
      <c r="L410" s="156">
        <f t="shared" si="44"/>
        <v>11.783999999999999</v>
      </c>
      <c r="M410" s="156">
        <f t="shared" si="45"/>
        <v>41620.406000000003</v>
      </c>
      <c r="N410" s="156">
        <f t="shared" si="46"/>
        <v>3847.9050000000002</v>
      </c>
      <c r="O410" s="156">
        <v>50.819000000000003</v>
      </c>
      <c r="P410" s="156">
        <v>11.783999999999999</v>
      </c>
      <c r="Q410" s="156">
        <v>34462.906999999999</v>
      </c>
      <c r="R410" s="156">
        <v>3847.9050000000002</v>
      </c>
      <c r="S410" s="156">
        <v>30.04</v>
      </c>
      <c r="T410" s="156">
        <v>25.332999999999998</v>
      </c>
      <c r="U410" s="156">
        <v>17.895</v>
      </c>
      <c r="V410" s="156"/>
      <c r="W410" s="156">
        <v>7157.4989999999998</v>
      </c>
      <c r="X410" s="156"/>
      <c r="Y410" s="156">
        <v>68.495099999999994</v>
      </c>
      <c r="Z410" s="156">
        <v>40234.822999999997</v>
      </c>
      <c r="AA410" s="156">
        <v>401</v>
      </c>
      <c r="AB410" s="156">
        <f t="shared" si="47"/>
        <v>86.39009999999999</v>
      </c>
      <c r="AC410" s="156">
        <f t="shared" si="48"/>
        <v>47392.322</v>
      </c>
    </row>
    <row r="411" spans="2:29" x14ac:dyDescent="0.25">
      <c r="B411" s="140" t="s">
        <v>4018</v>
      </c>
      <c r="C411" s="143">
        <v>3254</v>
      </c>
      <c r="D411" s="141" t="s">
        <v>4137</v>
      </c>
      <c r="F411" s="149">
        <v>2</v>
      </c>
      <c r="H411" s="156">
        <v>16.765000000000001</v>
      </c>
      <c r="I411" s="156">
        <v>3.738</v>
      </c>
      <c r="J411" s="156">
        <f t="shared" si="42"/>
        <v>20.503</v>
      </c>
      <c r="K411" s="156">
        <f t="shared" si="43"/>
        <v>16.844000000000001</v>
      </c>
      <c r="L411" s="156">
        <f t="shared" si="44"/>
        <v>2.7230000000000008</v>
      </c>
      <c r="M411" s="156">
        <f t="shared" si="45"/>
        <v>9720.5049999999992</v>
      </c>
      <c r="N411" s="156">
        <f t="shared" si="46"/>
        <v>921.24400000000003</v>
      </c>
      <c r="O411" s="156">
        <v>12.215999999999999</v>
      </c>
      <c r="P411" s="156">
        <v>2.7230000000000008</v>
      </c>
      <c r="Q411" s="156">
        <v>7867.7439999999997</v>
      </c>
      <c r="R411" s="156">
        <v>921.24400000000003</v>
      </c>
      <c r="S411" s="156">
        <v>0</v>
      </c>
      <c r="T411" s="156">
        <v>0</v>
      </c>
      <c r="U411" s="156">
        <v>4.6280000000000001</v>
      </c>
      <c r="V411" s="156"/>
      <c r="W411" s="156">
        <v>1852.761</v>
      </c>
      <c r="X411" s="156"/>
      <c r="Y411" s="156">
        <v>16.301400000000001</v>
      </c>
      <c r="Z411" s="156">
        <v>9249.67</v>
      </c>
      <c r="AA411" s="156">
        <v>402</v>
      </c>
      <c r="AB411" s="156">
        <f t="shared" si="47"/>
        <v>20.929400000000001</v>
      </c>
      <c r="AC411" s="156">
        <f t="shared" si="48"/>
        <v>11102.431</v>
      </c>
    </row>
    <row r="412" spans="2:29" x14ac:dyDescent="0.25">
      <c r="B412" s="140" t="s">
        <v>4023</v>
      </c>
      <c r="C412" s="143">
        <v>3255</v>
      </c>
      <c r="D412" s="141" t="s">
        <v>4138</v>
      </c>
      <c r="F412" s="149">
        <v>2</v>
      </c>
      <c r="H412" s="156">
        <v>76.708999999999975</v>
      </c>
      <c r="I412" s="156">
        <v>18.75</v>
      </c>
      <c r="J412" s="156">
        <f t="shared" si="42"/>
        <v>95.458999999999975</v>
      </c>
      <c r="K412" s="156">
        <f t="shared" si="43"/>
        <v>74.353999999999999</v>
      </c>
      <c r="L412" s="156">
        <f t="shared" si="44"/>
        <v>12.772999999999996</v>
      </c>
      <c r="M412" s="156">
        <f t="shared" si="45"/>
        <v>44264.503000000004</v>
      </c>
      <c r="N412" s="156">
        <f t="shared" si="46"/>
        <v>4155.43</v>
      </c>
      <c r="O412" s="156">
        <v>55.192999999999998</v>
      </c>
      <c r="P412" s="156">
        <v>12.772999999999996</v>
      </c>
      <c r="Q412" s="156">
        <v>36904.620000000003</v>
      </c>
      <c r="R412" s="156">
        <v>4155.43</v>
      </c>
      <c r="S412" s="156">
        <v>0</v>
      </c>
      <c r="T412" s="156">
        <v>0</v>
      </c>
      <c r="U412" s="156">
        <v>19.161000000000001</v>
      </c>
      <c r="V412" s="156"/>
      <c r="W412" s="156">
        <v>7359.8829999999998</v>
      </c>
      <c r="X412" s="156"/>
      <c r="Y412" s="156">
        <v>74.353199999999987</v>
      </c>
      <c r="Z412" s="156">
        <v>43137.81</v>
      </c>
      <c r="AA412" s="156">
        <v>403</v>
      </c>
      <c r="AB412" s="156">
        <f t="shared" si="47"/>
        <v>93.514199999999988</v>
      </c>
      <c r="AC412" s="156">
        <f t="shared" si="48"/>
        <v>50497.692999999999</v>
      </c>
    </row>
    <row r="413" spans="2:29" x14ac:dyDescent="0.25">
      <c r="B413" s="140" t="s">
        <v>3738</v>
      </c>
      <c r="C413" s="143">
        <v>3256</v>
      </c>
      <c r="D413" s="141" t="s">
        <v>4139</v>
      </c>
      <c r="F413" s="149">
        <v>2</v>
      </c>
      <c r="H413" s="156">
        <v>15.935</v>
      </c>
      <c r="I413" s="156">
        <v>6</v>
      </c>
      <c r="J413" s="156">
        <f t="shared" si="42"/>
        <v>21.935000000000002</v>
      </c>
      <c r="K413" s="156">
        <f t="shared" si="43"/>
        <v>16.131999999999998</v>
      </c>
      <c r="L413" s="156">
        <f t="shared" si="44"/>
        <v>3.9840000000000018</v>
      </c>
      <c r="M413" s="156">
        <f t="shared" si="45"/>
        <v>8570.7289999999994</v>
      </c>
      <c r="N413" s="156">
        <f t="shared" si="46"/>
        <v>1304.6210000000001</v>
      </c>
      <c r="O413" s="156">
        <v>12.593</v>
      </c>
      <c r="P413" s="156">
        <v>3.9840000000000018</v>
      </c>
      <c r="Q413" s="156">
        <v>7208.7640000000001</v>
      </c>
      <c r="R413" s="156">
        <v>1304.6210000000001</v>
      </c>
      <c r="S413" s="156">
        <v>0</v>
      </c>
      <c r="T413" s="156">
        <v>0</v>
      </c>
      <c r="U413" s="156">
        <v>3.5389999999999997</v>
      </c>
      <c r="V413" s="156"/>
      <c r="W413" s="156">
        <v>1361.9649999999999</v>
      </c>
      <c r="X413" s="156"/>
      <c r="Y413" s="156">
        <v>18.569000000000003</v>
      </c>
      <c r="Z413" s="156">
        <v>9165.7369999999992</v>
      </c>
      <c r="AA413" s="156">
        <v>404</v>
      </c>
      <c r="AB413" s="156">
        <f t="shared" si="47"/>
        <v>22.108000000000004</v>
      </c>
      <c r="AC413" s="156">
        <f t="shared" si="48"/>
        <v>10527.701999999999</v>
      </c>
    </row>
    <row r="414" spans="2:29" x14ac:dyDescent="0.25">
      <c r="B414" s="140" t="s">
        <v>4023</v>
      </c>
      <c r="C414" s="143">
        <v>3257</v>
      </c>
      <c r="D414" s="141" t="s">
        <v>4140</v>
      </c>
      <c r="F414" s="149">
        <v>2</v>
      </c>
      <c r="H414" s="156">
        <v>11.229999999999999</v>
      </c>
      <c r="I414" s="156">
        <v>1.625</v>
      </c>
      <c r="J414" s="156">
        <f t="shared" si="42"/>
        <v>12.854999999999999</v>
      </c>
      <c r="K414" s="156">
        <f t="shared" si="43"/>
        <v>11.351000000000001</v>
      </c>
      <c r="L414" s="156">
        <f t="shared" si="44"/>
        <v>2.206999999999999</v>
      </c>
      <c r="M414" s="156">
        <f t="shared" si="45"/>
        <v>7095.6930000000002</v>
      </c>
      <c r="N414" s="156">
        <f t="shared" si="46"/>
        <v>757.04399999999998</v>
      </c>
      <c r="O414" s="156">
        <v>9.3010000000000002</v>
      </c>
      <c r="P414" s="156">
        <v>2.206999999999999</v>
      </c>
      <c r="Q414" s="156">
        <v>6205.0010000000002</v>
      </c>
      <c r="R414" s="156">
        <v>757.04399999999998</v>
      </c>
      <c r="S414" s="156">
        <v>0</v>
      </c>
      <c r="T414" s="156">
        <v>0</v>
      </c>
      <c r="U414" s="156">
        <v>2.0500000000000003</v>
      </c>
      <c r="V414" s="156"/>
      <c r="W414" s="156">
        <v>890.69200000000001</v>
      </c>
      <c r="X414" s="156"/>
      <c r="Y414" s="156">
        <v>12.610800000000001</v>
      </c>
      <c r="Z414" s="156">
        <v>7340.567</v>
      </c>
      <c r="AA414" s="156">
        <v>405</v>
      </c>
      <c r="AB414" s="156">
        <f t="shared" si="47"/>
        <v>14.660800000000002</v>
      </c>
      <c r="AC414" s="156">
        <f t="shared" si="48"/>
        <v>8231.259</v>
      </c>
    </row>
    <row r="415" spans="2:29" x14ac:dyDescent="0.25">
      <c r="B415" s="140" t="s">
        <v>3738</v>
      </c>
      <c r="C415" s="143">
        <v>3258</v>
      </c>
      <c r="D415" s="141" t="s">
        <v>4141</v>
      </c>
      <c r="F415" s="149">
        <v>2</v>
      </c>
      <c r="H415" s="156">
        <v>5.7670000000000003</v>
      </c>
      <c r="I415" s="156">
        <v>2.5</v>
      </c>
      <c r="J415" s="156">
        <f t="shared" si="42"/>
        <v>8.2669999999999995</v>
      </c>
      <c r="K415" s="156">
        <f t="shared" si="43"/>
        <v>5.7839999999999998</v>
      </c>
      <c r="L415" s="156">
        <f t="shared" si="44"/>
        <v>2.0640000000000001</v>
      </c>
      <c r="M415" s="156">
        <f t="shared" si="45"/>
        <v>3150.9670000000001</v>
      </c>
      <c r="N415" s="156">
        <f t="shared" si="46"/>
        <v>663.726</v>
      </c>
      <c r="O415" s="156">
        <v>5.734</v>
      </c>
      <c r="P415" s="156">
        <v>2.0640000000000001</v>
      </c>
      <c r="Q415" s="156">
        <v>3126.21</v>
      </c>
      <c r="R415" s="156">
        <v>663.726</v>
      </c>
      <c r="S415" s="156">
        <v>0</v>
      </c>
      <c r="T415" s="156">
        <v>0</v>
      </c>
      <c r="U415" s="156">
        <v>0.05</v>
      </c>
      <c r="V415" s="156"/>
      <c r="W415" s="156">
        <v>24.757000000000001</v>
      </c>
      <c r="X415" s="156"/>
      <c r="Y415" s="156">
        <v>8.8298999999999985</v>
      </c>
      <c r="Z415" s="156">
        <v>4121.8149999999996</v>
      </c>
      <c r="AA415" s="156">
        <v>406</v>
      </c>
      <c r="AB415" s="156">
        <f t="shared" si="47"/>
        <v>8.8798999999999992</v>
      </c>
      <c r="AC415" s="156">
        <f t="shared" si="48"/>
        <v>4146.5719999999992</v>
      </c>
    </row>
    <row r="416" spans="2:29" x14ac:dyDescent="0.25">
      <c r="B416" s="140" t="s">
        <v>4018</v>
      </c>
      <c r="C416" s="143">
        <v>3259</v>
      </c>
      <c r="D416" s="141" t="s">
        <v>4142</v>
      </c>
      <c r="F416" s="149">
        <v>2</v>
      </c>
      <c r="H416" s="156">
        <v>8.854000000000001</v>
      </c>
      <c r="I416" s="156">
        <v>3.3</v>
      </c>
      <c r="J416" s="156">
        <f t="shared" si="42"/>
        <v>12.154</v>
      </c>
      <c r="K416" s="156">
        <f t="shared" si="43"/>
        <v>8.8209999999999997</v>
      </c>
      <c r="L416" s="156">
        <f t="shared" si="44"/>
        <v>2.5679999999999996</v>
      </c>
      <c r="M416" s="156">
        <f t="shared" si="45"/>
        <v>4407.8850000000002</v>
      </c>
      <c r="N416" s="156">
        <f t="shared" si="46"/>
        <v>856.10900000000004</v>
      </c>
      <c r="O416" s="156">
        <v>7.2430000000000003</v>
      </c>
      <c r="P416" s="156">
        <v>2.5679999999999996</v>
      </c>
      <c r="Q416" s="156">
        <v>3904.5120000000002</v>
      </c>
      <c r="R416" s="156">
        <v>856.10900000000004</v>
      </c>
      <c r="S416" s="156">
        <v>0</v>
      </c>
      <c r="T416" s="156">
        <v>23.332999999999998</v>
      </c>
      <c r="U416" s="156">
        <v>1.5780000000000001</v>
      </c>
      <c r="V416" s="156"/>
      <c r="W416" s="156">
        <v>503.37299999999999</v>
      </c>
      <c r="X416" s="156"/>
      <c r="Y416" s="156">
        <v>11.0943</v>
      </c>
      <c r="Z416" s="156">
        <v>5188.6750000000002</v>
      </c>
      <c r="AA416" s="156">
        <v>407</v>
      </c>
      <c r="AB416" s="156">
        <f t="shared" si="47"/>
        <v>12.6723</v>
      </c>
      <c r="AC416" s="156">
        <f t="shared" si="48"/>
        <v>5692.0479999999998</v>
      </c>
    </row>
    <row r="417" spans="2:29" x14ac:dyDescent="0.25">
      <c r="B417" s="140" t="s">
        <v>4018</v>
      </c>
      <c r="C417" s="143">
        <v>3260</v>
      </c>
      <c r="D417" s="141" t="s">
        <v>4143</v>
      </c>
      <c r="F417" s="149">
        <v>2</v>
      </c>
      <c r="H417" s="156">
        <v>15.663</v>
      </c>
      <c r="I417" s="156">
        <v>5.27</v>
      </c>
      <c r="J417" s="156">
        <f t="shared" si="42"/>
        <v>20.933</v>
      </c>
      <c r="K417" s="156">
        <f t="shared" si="43"/>
        <v>15.584</v>
      </c>
      <c r="L417" s="156">
        <f t="shared" si="44"/>
        <v>3.9879999999999995</v>
      </c>
      <c r="M417" s="156">
        <f t="shared" si="45"/>
        <v>8651.8050000000003</v>
      </c>
      <c r="N417" s="156">
        <f t="shared" si="46"/>
        <v>1318.7929999999999</v>
      </c>
      <c r="O417" s="156">
        <v>12.206</v>
      </c>
      <c r="P417" s="156">
        <v>3.9879999999999995</v>
      </c>
      <c r="Q417" s="156">
        <v>7386.8789999999999</v>
      </c>
      <c r="R417" s="156">
        <v>1318.7929999999999</v>
      </c>
      <c r="S417" s="156">
        <v>12</v>
      </c>
      <c r="T417" s="156">
        <v>0</v>
      </c>
      <c r="U417" s="156">
        <v>3.3780000000000001</v>
      </c>
      <c r="V417" s="156"/>
      <c r="W417" s="156">
        <v>1264.9259999999999</v>
      </c>
      <c r="X417" s="156"/>
      <c r="Y417" s="156">
        <v>18.1877</v>
      </c>
      <c r="Z417" s="156">
        <v>9365.1119999999992</v>
      </c>
      <c r="AA417" s="156">
        <v>408</v>
      </c>
      <c r="AB417" s="156">
        <f t="shared" si="47"/>
        <v>21.5657</v>
      </c>
      <c r="AC417" s="156">
        <f t="shared" si="48"/>
        <v>10630.037999999999</v>
      </c>
    </row>
    <row r="418" spans="2:29" x14ac:dyDescent="0.25">
      <c r="B418" s="140" t="s">
        <v>4018</v>
      </c>
      <c r="C418" s="143">
        <v>3261</v>
      </c>
      <c r="D418" s="141" t="s">
        <v>4144</v>
      </c>
      <c r="F418" s="149">
        <v>2</v>
      </c>
      <c r="H418" s="156">
        <v>31.068000000000005</v>
      </c>
      <c r="I418" s="156">
        <v>4.7609999999999992</v>
      </c>
      <c r="J418" s="156">
        <f t="shared" si="42"/>
        <v>35.829000000000008</v>
      </c>
      <c r="K418" s="156">
        <f t="shared" si="43"/>
        <v>31.228999999999999</v>
      </c>
      <c r="L418" s="156">
        <f t="shared" si="44"/>
        <v>3.759999999999998</v>
      </c>
      <c r="M418" s="156">
        <f t="shared" si="45"/>
        <v>17888.420999999998</v>
      </c>
      <c r="N418" s="156">
        <f t="shared" si="46"/>
        <v>1282.172</v>
      </c>
      <c r="O418" s="156">
        <v>23.951000000000001</v>
      </c>
      <c r="P418" s="156">
        <v>3.759999999999998</v>
      </c>
      <c r="Q418" s="156">
        <v>14952.066999999999</v>
      </c>
      <c r="R418" s="156">
        <v>1282.172</v>
      </c>
      <c r="S418" s="156">
        <v>0</v>
      </c>
      <c r="T418" s="156">
        <v>0</v>
      </c>
      <c r="U418" s="156">
        <v>7.2779999999999996</v>
      </c>
      <c r="V418" s="156"/>
      <c r="W418" s="156">
        <v>2936.3539999999998</v>
      </c>
      <c r="X418" s="156"/>
      <c r="Y418" s="156">
        <v>29.590699999999998</v>
      </c>
      <c r="Z418" s="156">
        <v>16875.339</v>
      </c>
      <c r="AA418" s="156">
        <v>409</v>
      </c>
      <c r="AB418" s="156">
        <f t="shared" si="47"/>
        <v>36.868699999999997</v>
      </c>
      <c r="AC418" s="156">
        <f t="shared" si="48"/>
        <v>19811.692999999999</v>
      </c>
    </row>
    <row r="419" spans="2:29" x14ac:dyDescent="0.25">
      <c r="B419" s="140" t="s">
        <v>4018</v>
      </c>
      <c r="C419" s="143">
        <v>3262</v>
      </c>
      <c r="D419" s="141" t="s">
        <v>4145</v>
      </c>
      <c r="F419" s="149">
        <v>2</v>
      </c>
      <c r="H419" s="156">
        <v>52.151999999999994</v>
      </c>
      <c r="I419" s="156">
        <v>20.645</v>
      </c>
      <c r="J419" s="156">
        <f t="shared" si="42"/>
        <v>72.796999999999997</v>
      </c>
      <c r="K419" s="156">
        <f t="shared" si="43"/>
        <v>51.737000000000002</v>
      </c>
      <c r="L419" s="156">
        <f t="shared" si="44"/>
        <v>13.588999999999999</v>
      </c>
      <c r="M419" s="156">
        <f t="shared" si="45"/>
        <v>31881.07</v>
      </c>
      <c r="N419" s="156">
        <f t="shared" si="46"/>
        <v>4306.2809999999999</v>
      </c>
      <c r="O419" s="156">
        <v>43.831000000000003</v>
      </c>
      <c r="P419" s="156">
        <v>13.588999999999999</v>
      </c>
      <c r="Q419" s="156">
        <v>28781.812000000002</v>
      </c>
      <c r="R419" s="156">
        <v>4306.2809999999999</v>
      </c>
      <c r="S419" s="156">
        <v>30</v>
      </c>
      <c r="T419" s="156">
        <v>0</v>
      </c>
      <c r="U419" s="156">
        <v>7.9060000000000015</v>
      </c>
      <c r="V419" s="156"/>
      <c r="W419" s="156">
        <v>3099.2579999999998</v>
      </c>
      <c r="X419" s="156"/>
      <c r="Y419" s="156">
        <v>64.214200000000005</v>
      </c>
      <c r="Z419" s="156">
        <v>35241.277000000002</v>
      </c>
      <c r="AA419" s="156">
        <v>410</v>
      </c>
      <c r="AB419" s="156">
        <f t="shared" si="47"/>
        <v>72.120200000000011</v>
      </c>
      <c r="AC419" s="156">
        <f t="shared" si="48"/>
        <v>38340.535000000003</v>
      </c>
    </row>
    <row r="420" spans="2:29" x14ac:dyDescent="0.25">
      <c r="B420" s="140" t="s">
        <v>4018</v>
      </c>
      <c r="C420" s="143">
        <v>3263</v>
      </c>
      <c r="D420" s="141" t="s">
        <v>4146</v>
      </c>
      <c r="F420" s="149">
        <v>2</v>
      </c>
      <c r="H420" s="156">
        <v>27.097000000000001</v>
      </c>
      <c r="I420" s="156">
        <v>11.373999999999999</v>
      </c>
      <c r="J420" s="156">
        <f t="shared" si="42"/>
        <v>38.471000000000004</v>
      </c>
      <c r="K420" s="156">
        <f t="shared" si="43"/>
        <v>20.745999999999999</v>
      </c>
      <c r="L420" s="156">
        <f t="shared" si="44"/>
        <v>8.0340000000000025</v>
      </c>
      <c r="M420" s="156">
        <f t="shared" si="45"/>
        <v>12893.502999999999</v>
      </c>
      <c r="N420" s="156">
        <f t="shared" si="46"/>
        <v>2592.4409999999998</v>
      </c>
      <c r="O420" s="156">
        <v>19.995999999999999</v>
      </c>
      <c r="P420" s="156">
        <v>8.0340000000000025</v>
      </c>
      <c r="Q420" s="156">
        <v>12584.316999999999</v>
      </c>
      <c r="R420" s="156">
        <v>2592.4409999999998</v>
      </c>
      <c r="S420" s="156">
        <v>19.2</v>
      </c>
      <c r="T420" s="156">
        <v>0</v>
      </c>
      <c r="U420" s="156">
        <v>0.75</v>
      </c>
      <c r="V420" s="156"/>
      <c r="W420" s="156">
        <v>309.18599999999998</v>
      </c>
      <c r="X420" s="156"/>
      <c r="Y420" s="156">
        <v>32.047800000000002</v>
      </c>
      <c r="Z420" s="156">
        <v>16473.028999999999</v>
      </c>
      <c r="AA420" s="156">
        <v>411</v>
      </c>
      <c r="AB420" s="156">
        <f t="shared" si="47"/>
        <v>32.797800000000002</v>
      </c>
      <c r="AC420" s="156">
        <f t="shared" si="48"/>
        <v>16782.215</v>
      </c>
    </row>
    <row r="421" spans="2:29" x14ac:dyDescent="0.25">
      <c r="B421" s="140" t="s">
        <v>4018</v>
      </c>
      <c r="C421" s="143">
        <v>3264</v>
      </c>
      <c r="D421" s="141" t="s">
        <v>4147</v>
      </c>
      <c r="F421" s="149">
        <v>2</v>
      </c>
      <c r="H421" s="156">
        <v>114.217</v>
      </c>
      <c r="I421" s="156">
        <v>29.2</v>
      </c>
      <c r="J421" s="156">
        <f t="shared" si="42"/>
        <v>143.417</v>
      </c>
      <c r="K421" s="156">
        <f t="shared" si="43"/>
        <v>112.73400000000001</v>
      </c>
      <c r="L421" s="156">
        <f t="shared" si="44"/>
        <v>19.688000000000002</v>
      </c>
      <c r="M421" s="156">
        <f t="shared" si="45"/>
        <v>67840.372000000003</v>
      </c>
      <c r="N421" s="156">
        <f t="shared" si="46"/>
        <v>6386.2569999999996</v>
      </c>
      <c r="O421" s="156">
        <v>87.5</v>
      </c>
      <c r="P421" s="156">
        <v>19.688000000000002</v>
      </c>
      <c r="Q421" s="156">
        <v>57821.491000000002</v>
      </c>
      <c r="R421" s="156">
        <v>6386.2569999999996</v>
      </c>
      <c r="S421" s="156">
        <v>40</v>
      </c>
      <c r="T421" s="156">
        <v>133.333</v>
      </c>
      <c r="U421" s="156">
        <v>25.234000000000002</v>
      </c>
      <c r="V421" s="156"/>
      <c r="W421" s="156">
        <v>10018.880999999999</v>
      </c>
      <c r="X421" s="156"/>
      <c r="Y421" s="156">
        <v>117.03190000000001</v>
      </c>
      <c r="Z421" s="156">
        <v>67400.900999999998</v>
      </c>
      <c r="AA421" s="156">
        <v>412</v>
      </c>
      <c r="AB421" s="156">
        <f t="shared" si="47"/>
        <v>142.26590000000002</v>
      </c>
      <c r="AC421" s="156">
        <f t="shared" si="48"/>
        <v>77419.781999999992</v>
      </c>
    </row>
    <row r="422" spans="2:29" x14ac:dyDescent="0.25">
      <c r="B422" s="140" t="s">
        <v>4018</v>
      </c>
      <c r="C422" s="143">
        <v>3265</v>
      </c>
      <c r="D422" s="141" t="s">
        <v>4148</v>
      </c>
      <c r="F422" s="149">
        <v>2</v>
      </c>
      <c r="H422" s="156">
        <v>16.436999999999998</v>
      </c>
      <c r="I422" s="156">
        <v>7.15</v>
      </c>
      <c r="J422" s="156">
        <f t="shared" si="42"/>
        <v>23.586999999999996</v>
      </c>
      <c r="K422" s="156">
        <f t="shared" si="43"/>
        <v>16.367000000000001</v>
      </c>
      <c r="L422" s="156">
        <f t="shared" si="44"/>
        <v>5.3059999999999992</v>
      </c>
      <c r="M422" s="156">
        <f t="shared" si="45"/>
        <v>9458.49</v>
      </c>
      <c r="N422" s="156">
        <f t="shared" si="46"/>
        <v>1711.0940000000001</v>
      </c>
      <c r="O422" s="156">
        <v>13.228</v>
      </c>
      <c r="P422" s="156">
        <v>5.3059999999999992</v>
      </c>
      <c r="Q422" s="156">
        <v>8201.3320000000003</v>
      </c>
      <c r="R422" s="156">
        <v>1711.0940000000001</v>
      </c>
      <c r="S422" s="156">
        <v>35</v>
      </c>
      <c r="T422" s="156">
        <v>26.667000000000002</v>
      </c>
      <c r="U422" s="156">
        <v>3.1389999999999998</v>
      </c>
      <c r="V422" s="156"/>
      <c r="W422" s="156">
        <v>1257.1579999999999</v>
      </c>
      <c r="X422" s="156"/>
      <c r="Y422" s="156">
        <v>21.186199999999999</v>
      </c>
      <c r="Z422" s="156">
        <v>10768.027</v>
      </c>
      <c r="AA422" s="156">
        <v>413</v>
      </c>
      <c r="AB422" s="156">
        <f t="shared" si="47"/>
        <v>24.325199999999999</v>
      </c>
      <c r="AC422" s="156">
        <f t="shared" si="48"/>
        <v>12025.184999999999</v>
      </c>
    </row>
    <row r="423" spans="2:29" x14ac:dyDescent="0.25">
      <c r="B423" s="140" t="s">
        <v>4018</v>
      </c>
      <c r="C423" s="143">
        <v>3266</v>
      </c>
      <c r="D423" s="141" t="s">
        <v>4149</v>
      </c>
      <c r="F423" s="149">
        <v>2</v>
      </c>
      <c r="H423" s="156">
        <v>37.817</v>
      </c>
      <c r="I423" s="156">
        <v>12.375</v>
      </c>
      <c r="J423" s="156">
        <f t="shared" si="42"/>
        <v>50.192</v>
      </c>
      <c r="K423" s="156">
        <f t="shared" si="43"/>
        <v>37.991000000000007</v>
      </c>
      <c r="L423" s="156">
        <f t="shared" si="44"/>
        <v>8.1630000000000003</v>
      </c>
      <c r="M423" s="156">
        <f t="shared" si="45"/>
        <v>20914.343999999997</v>
      </c>
      <c r="N423" s="156">
        <f t="shared" si="46"/>
        <v>2643.4270000000001</v>
      </c>
      <c r="O423" s="156">
        <v>27.952000000000002</v>
      </c>
      <c r="P423" s="156">
        <v>8.1630000000000003</v>
      </c>
      <c r="Q423" s="156">
        <v>17192.618999999999</v>
      </c>
      <c r="R423" s="156">
        <v>2643.4270000000001</v>
      </c>
      <c r="S423" s="156">
        <v>20</v>
      </c>
      <c r="T423" s="156">
        <v>0</v>
      </c>
      <c r="U423" s="156">
        <v>10.039000000000003</v>
      </c>
      <c r="V423" s="156"/>
      <c r="W423" s="156">
        <v>3721.7249999999999</v>
      </c>
      <c r="X423" s="156"/>
      <c r="Y423" s="156">
        <v>40.196500000000007</v>
      </c>
      <c r="Z423" s="156">
        <v>21157.852999999999</v>
      </c>
      <c r="AA423" s="156">
        <v>414</v>
      </c>
      <c r="AB423" s="156">
        <f t="shared" si="47"/>
        <v>50.235500000000009</v>
      </c>
      <c r="AC423" s="156">
        <f t="shared" si="48"/>
        <v>24879.577999999998</v>
      </c>
    </row>
    <row r="424" spans="2:29" x14ac:dyDescent="0.25">
      <c r="B424" s="140" t="s">
        <v>3738</v>
      </c>
      <c r="C424" s="143">
        <v>3268</v>
      </c>
      <c r="D424" s="141" t="s">
        <v>4150</v>
      </c>
      <c r="F424" s="149">
        <v>2</v>
      </c>
      <c r="H424" s="156">
        <v>97.094000000000008</v>
      </c>
      <c r="I424" s="156">
        <v>22.125</v>
      </c>
      <c r="J424" s="156">
        <f t="shared" si="42"/>
        <v>119.21900000000001</v>
      </c>
      <c r="K424" s="156">
        <f t="shared" si="43"/>
        <v>97.301999999999992</v>
      </c>
      <c r="L424" s="156">
        <f t="shared" si="44"/>
        <v>15.260000000000005</v>
      </c>
      <c r="M424" s="156">
        <f t="shared" si="45"/>
        <v>58161.714</v>
      </c>
      <c r="N424" s="156">
        <f t="shared" si="46"/>
        <v>4892.1570000000002</v>
      </c>
      <c r="O424" s="156">
        <v>67.790999999999997</v>
      </c>
      <c r="P424" s="156">
        <v>15.260000000000005</v>
      </c>
      <c r="Q424" s="156">
        <v>46671.826999999997</v>
      </c>
      <c r="R424" s="156">
        <v>4892.1570000000002</v>
      </c>
      <c r="S424" s="156">
        <v>90</v>
      </c>
      <c r="T424" s="156">
        <v>100</v>
      </c>
      <c r="U424" s="156">
        <v>29.510999999999999</v>
      </c>
      <c r="V424" s="156"/>
      <c r="W424" s="156">
        <v>11489.887000000001</v>
      </c>
      <c r="X424" s="156"/>
      <c r="Y424" s="156">
        <v>90.680199999999999</v>
      </c>
      <c r="Z424" s="156">
        <v>54010.078999999998</v>
      </c>
      <c r="AA424" s="156">
        <v>415</v>
      </c>
      <c r="AB424" s="156">
        <f t="shared" si="47"/>
        <v>120.19119999999999</v>
      </c>
      <c r="AC424" s="156">
        <f t="shared" si="48"/>
        <v>65499.966</v>
      </c>
    </row>
    <row r="425" spans="2:29" x14ac:dyDescent="0.25">
      <c r="B425" s="140" t="s">
        <v>3738</v>
      </c>
      <c r="C425" s="143">
        <v>3269</v>
      </c>
      <c r="D425" s="141" t="s">
        <v>4151</v>
      </c>
      <c r="F425" s="149">
        <v>2</v>
      </c>
      <c r="H425" s="156">
        <v>65.575000000000003</v>
      </c>
      <c r="I425" s="156">
        <v>15.2</v>
      </c>
      <c r="J425" s="156">
        <f t="shared" si="42"/>
        <v>80.775000000000006</v>
      </c>
      <c r="K425" s="156">
        <f t="shared" si="43"/>
        <v>65.468999999999994</v>
      </c>
      <c r="L425" s="156">
        <f t="shared" si="44"/>
        <v>11.137999999999998</v>
      </c>
      <c r="M425" s="156">
        <f t="shared" si="45"/>
        <v>39810.648000000001</v>
      </c>
      <c r="N425" s="156">
        <f t="shared" si="46"/>
        <v>3616.0189999999998</v>
      </c>
      <c r="O425" s="156">
        <v>46.603000000000002</v>
      </c>
      <c r="P425" s="156">
        <v>11.137999999999998</v>
      </c>
      <c r="Q425" s="156">
        <v>32416.955000000002</v>
      </c>
      <c r="R425" s="156">
        <v>3616.0189999999998</v>
      </c>
      <c r="S425" s="156">
        <v>72</v>
      </c>
      <c r="T425" s="156">
        <v>40</v>
      </c>
      <c r="U425" s="156">
        <v>18.866</v>
      </c>
      <c r="V425" s="156"/>
      <c r="W425" s="156">
        <v>7393.6930000000002</v>
      </c>
      <c r="X425" s="156"/>
      <c r="Y425" s="156">
        <v>63.310299999999998</v>
      </c>
      <c r="Z425" s="156">
        <v>37841.017</v>
      </c>
      <c r="AA425" s="156">
        <v>416</v>
      </c>
      <c r="AB425" s="156">
        <f t="shared" si="47"/>
        <v>82.176299999999998</v>
      </c>
      <c r="AC425" s="156">
        <f t="shared" si="48"/>
        <v>45234.71</v>
      </c>
    </row>
    <row r="426" spans="2:29" x14ac:dyDescent="0.25">
      <c r="B426" s="140" t="s">
        <v>4018</v>
      </c>
      <c r="C426" s="143">
        <v>3270</v>
      </c>
      <c r="D426" s="141" t="s">
        <v>4152</v>
      </c>
      <c r="F426" s="149">
        <v>2</v>
      </c>
      <c r="H426" s="156">
        <v>20.827000000000002</v>
      </c>
      <c r="I426" s="156">
        <v>7.05</v>
      </c>
      <c r="J426" s="156">
        <f t="shared" si="42"/>
        <v>27.877000000000002</v>
      </c>
      <c r="K426" s="156">
        <f t="shared" si="43"/>
        <v>21.047999999999998</v>
      </c>
      <c r="L426" s="156">
        <f t="shared" si="44"/>
        <v>5.6580000000000013</v>
      </c>
      <c r="M426" s="156">
        <f t="shared" si="45"/>
        <v>11537.528</v>
      </c>
      <c r="N426" s="156">
        <f t="shared" si="46"/>
        <v>1840.7270000000001</v>
      </c>
      <c r="O426" s="156">
        <v>17.658999999999999</v>
      </c>
      <c r="P426" s="156">
        <v>5.6580000000000013</v>
      </c>
      <c r="Q426" s="156">
        <v>10125.508</v>
      </c>
      <c r="R426" s="156">
        <v>1840.7270000000001</v>
      </c>
      <c r="S426" s="156">
        <v>65.599999999999994</v>
      </c>
      <c r="T426" s="156">
        <v>36</v>
      </c>
      <c r="U426" s="156">
        <v>3.3890000000000002</v>
      </c>
      <c r="V426" s="156"/>
      <c r="W426" s="156">
        <v>1412.02</v>
      </c>
      <c r="X426" s="156"/>
      <c r="Y426" s="156">
        <v>26.214500000000001</v>
      </c>
      <c r="Z426" s="156">
        <v>12904.627</v>
      </c>
      <c r="AA426" s="156">
        <v>417</v>
      </c>
      <c r="AB426" s="156">
        <f t="shared" si="47"/>
        <v>29.6035</v>
      </c>
      <c r="AC426" s="156">
        <f t="shared" si="48"/>
        <v>14316.647000000001</v>
      </c>
    </row>
    <row r="427" spans="2:29" x14ac:dyDescent="0.25">
      <c r="B427" s="140" t="s">
        <v>4018</v>
      </c>
      <c r="C427" s="143">
        <v>3271</v>
      </c>
      <c r="D427" s="141" t="s">
        <v>4153</v>
      </c>
      <c r="F427" s="149">
        <v>2</v>
      </c>
      <c r="H427" s="156">
        <v>9.4779999999999998</v>
      </c>
      <c r="I427" s="156">
        <v>1.25</v>
      </c>
      <c r="J427" s="156">
        <f t="shared" si="42"/>
        <v>10.728</v>
      </c>
      <c r="K427" s="156">
        <f t="shared" si="43"/>
        <v>9.8160000000000007</v>
      </c>
      <c r="L427" s="156">
        <f t="shared" si="44"/>
        <v>1.3529999999999998</v>
      </c>
      <c r="M427" s="156">
        <f t="shared" si="45"/>
        <v>5582.3229999999994</v>
      </c>
      <c r="N427" s="156">
        <f t="shared" si="46"/>
        <v>465.38499999999999</v>
      </c>
      <c r="O427" s="156">
        <v>7.4770000000000003</v>
      </c>
      <c r="P427" s="156">
        <v>1.3529999999999998</v>
      </c>
      <c r="Q427" s="156">
        <v>4565.8599999999997</v>
      </c>
      <c r="R427" s="156">
        <v>465.38499999999999</v>
      </c>
      <c r="S427" s="156">
        <v>30</v>
      </c>
      <c r="T427" s="156">
        <v>38.4</v>
      </c>
      <c r="U427" s="156">
        <v>2.339</v>
      </c>
      <c r="V427" s="156"/>
      <c r="W427" s="156">
        <v>1016.463</v>
      </c>
      <c r="X427" s="156"/>
      <c r="Y427" s="156">
        <v>9.5060000000000002</v>
      </c>
      <c r="Z427" s="156">
        <v>5263.9709999999995</v>
      </c>
      <c r="AA427" s="156">
        <v>418</v>
      </c>
      <c r="AB427" s="156">
        <f t="shared" si="47"/>
        <v>11.845000000000001</v>
      </c>
      <c r="AC427" s="156">
        <f t="shared" si="48"/>
        <v>6280.4339999999993</v>
      </c>
    </row>
    <row r="428" spans="2:29" x14ac:dyDescent="0.25">
      <c r="B428" s="140" t="s">
        <v>4018</v>
      </c>
      <c r="C428" s="143">
        <v>3272</v>
      </c>
      <c r="D428" s="141" t="s">
        <v>4154</v>
      </c>
      <c r="F428" s="149">
        <v>2</v>
      </c>
      <c r="H428" s="156">
        <v>43.28</v>
      </c>
      <c r="I428" s="156">
        <v>12.324999999999999</v>
      </c>
      <c r="J428" s="156">
        <f t="shared" si="42"/>
        <v>55.605000000000004</v>
      </c>
      <c r="K428" s="156">
        <f t="shared" si="43"/>
        <v>42.545000000000002</v>
      </c>
      <c r="L428" s="156">
        <f t="shared" si="44"/>
        <v>8.1569999999999965</v>
      </c>
      <c r="M428" s="156">
        <f t="shared" si="45"/>
        <v>26818.150999999998</v>
      </c>
      <c r="N428" s="156">
        <f t="shared" si="46"/>
        <v>2695.4769999999999</v>
      </c>
      <c r="O428" s="156">
        <v>34.939</v>
      </c>
      <c r="P428" s="156">
        <v>8.1569999999999965</v>
      </c>
      <c r="Q428" s="156">
        <v>23961.687999999998</v>
      </c>
      <c r="R428" s="156">
        <v>2695.4769999999999</v>
      </c>
      <c r="S428" s="156">
        <v>31.2</v>
      </c>
      <c r="T428" s="156">
        <v>118</v>
      </c>
      <c r="U428" s="156">
        <v>7.6059999999999999</v>
      </c>
      <c r="V428" s="156"/>
      <c r="W428" s="156">
        <v>2856.4630000000002</v>
      </c>
      <c r="X428" s="156"/>
      <c r="Y428" s="156">
        <v>47.174499999999995</v>
      </c>
      <c r="Z428" s="156">
        <v>28004.934000000001</v>
      </c>
      <c r="AA428" s="156">
        <v>419</v>
      </c>
      <c r="AB428" s="156">
        <f t="shared" si="47"/>
        <v>54.780499999999996</v>
      </c>
      <c r="AC428" s="156">
        <f t="shared" si="48"/>
        <v>30861.397000000001</v>
      </c>
    </row>
    <row r="429" spans="2:29" x14ac:dyDescent="0.25">
      <c r="B429" s="140" t="s">
        <v>3738</v>
      </c>
      <c r="C429" s="143">
        <v>3273</v>
      </c>
      <c r="D429" s="141" t="s">
        <v>4155</v>
      </c>
      <c r="F429" s="149">
        <v>2</v>
      </c>
      <c r="H429" s="156">
        <v>42.326999999999998</v>
      </c>
      <c r="I429" s="156">
        <v>9</v>
      </c>
      <c r="J429" s="156">
        <f t="shared" si="42"/>
        <v>51.326999999999998</v>
      </c>
      <c r="K429" s="156">
        <f t="shared" si="43"/>
        <v>42.23</v>
      </c>
      <c r="L429" s="156">
        <f t="shared" si="44"/>
        <v>8.4470000000000027</v>
      </c>
      <c r="M429" s="156">
        <f t="shared" si="45"/>
        <v>25905.129000000001</v>
      </c>
      <c r="N429" s="156">
        <f t="shared" si="46"/>
        <v>2772.444</v>
      </c>
      <c r="O429" s="156">
        <v>32.106999999999999</v>
      </c>
      <c r="P429" s="156">
        <v>8.4470000000000027</v>
      </c>
      <c r="Q429" s="156">
        <v>22070.947</v>
      </c>
      <c r="R429" s="156">
        <v>2772.444</v>
      </c>
      <c r="S429" s="156">
        <v>84</v>
      </c>
      <c r="T429" s="156">
        <v>0</v>
      </c>
      <c r="U429" s="156">
        <v>10.122999999999999</v>
      </c>
      <c r="V429" s="156"/>
      <c r="W429" s="156">
        <v>3834.1819999999998</v>
      </c>
      <c r="X429" s="156"/>
      <c r="Y429" s="156">
        <v>44.778300000000002</v>
      </c>
      <c r="Z429" s="156">
        <v>26229.63</v>
      </c>
      <c r="AA429" s="156">
        <v>420</v>
      </c>
      <c r="AB429" s="156">
        <f t="shared" si="47"/>
        <v>54.901299999999999</v>
      </c>
      <c r="AC429" s="156">
        <f t="shared" si="48"/>
        <v>30063.812000000002</v>
      </c>
    </row>
    <row r="430" spans="2:29" x14ac:dyDescent="0.25">
      <c r="B430" s="140" t="s">
        <v>4023</v>
      </c>
      <c r="C430" s="143">
        <v>3274</v>
      </c>
      <c r="D430" s="141" t="s">
        <v>4156</v>
      </c>
      <c r="F430" s="149">
        <v>2</v>
      </c>
      <c r="H430" s="156">
        <v>6.2439999999999998</v>
      </c>
      <c r="I430" s="156">
        <v>1.0649999999999999</v>
      </c>
      <c r="J430" s="156">
        <f t="shared" si="42"/>
        <v>7.3089999999999993</v>
      </c>
      <c r="K430" s="156">
        <f t="shared" si="43"/>
        <v>6.5960000000000001</v>
      </c>
      <c r="L430" s="156">
        <f t="shared" si="44"/>
        <v>0.60499999999999954</v>
      </c>
      <c r="M430" s="156">
        <f t="shared" si="45"/>
        <v>3599.3220000000001</v>
      </c>
      <c r="N430" s="156">
        <f t="shared" si="46"/>
        <v>200.18100000000001</v>
      </c>
      <c r="O430" s="156">
        <v>4.8570000000000002</v>
      </c>
      <c r="P430" s="156">
        <v>0.60499999999999954</v>
      </c>
      <c r="Q430" s="156">
        <v>2911.018</v>
      </c>
      <c r="R430" s="156">
        <v>200.18100000000001</v>
      </c>
      <c r="S430" s="156">
        <v>0</v>
      </c>
      <c r="T430" s="156">
        <v>126.667</v>
      </c>
      <c r="U430" s="156">
        <v>1.7390000000000001</v>
      </c>
      <c r="V430" s="156"/>
      <c r="W430" s="156">
        <v>688.30399999999997</v>
      </c>
      <c r="X430" s="156"/>
      <c r="Y430" s="156">
        <v>5.7652000000000001</v>
      </c>
      <c r="Z430" s="156">
        <v>3211.3180000000002</v>
      </c>
      <c r="AA430" s="156">
        <v>421</v>
      </c>
      <c r="AB430" s="156">
        <f t="shared" si="47"/>
        <v>7.5042</v>
      </c>
      <c r="AC430" s="156">
        <f t="shared" si="48"/>
        <v>3899.6220000000003</v>
      </c>
    </row>
    <row r="431" spans="2:29" x14ac:dyDescent="0.25">
      <c r="B431" s="140" t="s">
        <v>4018</v>
      </c>
      <c r="C431" s="143">
        <v>3275</v>
      </c>
      <c r="D431" s="141" t="s">
        <v>4157</v>
      </c>
      <c r="F431" s="149">
        <v>2</v>
      </c>
      <c r="H431" s="156">
        <v>20.096000000000004</v>
      </c>
      <c r="I431" s="156">
        <v>5.7110000000000003</v>
      </c>
      <c r="J431" s="156">
        <f t="shared" si="42"/>
        <v>25.807000000000002</v>
      </c>
      <c r="K431" s="156">
        <f t="shared" si="43"/>
        <v>19.033000000000001</v>
      </c>
      <c r="L431" s="156">
        <f t="shared" si="44"/>
        <v>4.8699999999999992</v>
      </c>
      <c r="M431" s="156">
        <f t="shared" si="45"/>
        <v>10611.931999999999</v>
      </c>
      <c r="N431" s="156">
        <f t="shared" si="46"/>
        <v>1606.0530000000001</v>
      </c>
      <c r="O431" s="156">
        <v>14.644</v>
      </c>
      <c r="P431" s="156">
        <v>4.8699999999999992</v>
      </c>
      <c r="Q431" s="156">
        <v>8891.2729999999992</v>
      </c>
      <c r="R431" s="156">
        <v>1606.0530000000001</v>
      </c>
      <c r="S431" s="156">
        <v>20</v>
      </c>
      <c r="T431" s="156">
        <v>0</v>
      </c>
      <c r="U431" s="156">
        <v>4.3890000000000002</v>
      </c>
      <c r="V431" s="156"/>
      <c r="W431" s="156">
        <v>1720.6590000000001</v>
      </c>
      <c r="X431" s="156"/>
      <c r="Y431" s="156">
        <v>21.948599999999999</v>
      </c>
      <c r="Z431" s="156">
        <v>11300.405000000001</v>
      </c>
      <c r="AA431" s="156">
        <v>422</v>
      </c>
      <c r="AB431" s="156">
        <f t="shared" si="47"/>
        <v>26.337599999999998</v>
      </c>
      <c r="AC431" s="156">
        <f t="shared" si="48"/>
        <v>13021.064</v>
      </c>
    </row>
    <row r="432" spans="2:29" x14ac:dyDescent="0.25">
      <c r="B432" s="140" t="s">
        <v>4018</v>
      </c>
      <c r="C432" s="143">
        <v>3276</v>
      </c>
      <c r="D432" s="141" t="s">
        <v>4158</v>
      </c>
      <c r="F432" s="149">
        <v>2</v>
      </c>
      <c r="H432" s="156">
        <v>9.141</v>
      </c>
      <c r="I432" s="156">
        <v>4.875</v>
      </c>
      <c r="J432" s="156">
        <f t="shared" si="42"/>
        <v>14.016</v>
      </c>
      <c r="K432" s="156">
        <f t="shared" si="43"/>
        <v>9.0920000000000005</v>
      </c>
      <c r="L432" s="156">
        <f t="shared" si="44"/>
        <v>3.6079999999999988</v>
      </c>
      <c r="M432" s="156">
        <f t="shared" si="45"/>
        <v>5562.7719999999999</v>
      </c>
      <c r="N432" s="156">
        <f t="shared" si="46"/>
        <v>1161.0440000000001</v>
      </c>
      <c r="O432" s="156">
        <v>9.0920000000000005</v>
      </c>
      <c r="P432" s="156">
        <v>3.6079999999999988</v>
      </c>
      <c r="Q432" s="156">
        <v>5562.7719999999999</v>
      </c>
      <c r="R432" s="156">
        <v>1161.0440000000001</v>
      </c>
      <c r="S432" s="156">
        <v>0</v>
      </c>
      <c r="T432" s="156">
        <v>0</v>
      </c>
      <c r="U432" s="156">
        <v>0</v>
      </c>
      <c r="V432" s="156"/>
      <c r="W432" s="156">
        <v>0</v>
      </c>
      <c r="X432" s="156"/>
      <c r="Y432" s="156">
        <v>14.504200000000001</v>
      </c>
      <c r="Z432" s="156">
        <v>7304.41</v>
      </c>
      <c r="AA432" s="156">
        <v>423</v>
      </c>
      <c r="AB432" s="156">
        <f t="shared" si="47"/>
        <v>14.504200000000001</v>
      </c>
      <c r="AC432" s="156">
        <f t="shared" si="48"/>
        <v>7304.41</v>
      </c>
    </row>
    <row r="433" spans="2:29" x14ac:dyDescent="0.25">
      <c r="B433" s="140" t="s">
        <v>4018</v>
      </c>
      <c r="C433" s="143">
        <v>3277</v>
      </c>
      <c r="D433" s="141" t="s">
        <v>4159</v>
      </c>
      <c r="F433" s="149">
        <v>2</v>
      </c>
      <c r="H433" s="156">
        <v>18.343</v>
      </c>
      <c r="I433" s="156">
        <v>6.65</v>
      </c>
      <c r="J433" s="156">
        <f t="shared" si="42"/>
        <v>24.993000000000002</v>
      </c>
      <c r="K433" s="156">
        <f t="shared" si="43"/>
        <v>17.658000000000001</v>
      </c>
      <c r="L433" s="156">
        <f t="shared" si="44"/>
        <v>4.8369999999999997</v>
      </c>
      <c r="M433" s="156">
        <f t="shared" si="45"/>
        <v>9552.9880000000012</v>
      </c>
      <c r="N433" s="156">
        <f t="shared" si="46"/>
        <v>1564.779</v>
      </c>
      <c r="O433" s="156">
        <v>12.163</v>
      </c>
      <c r="P433" s="156">
        <v>4.8369999999999997</v>
      </c>
      <c r="Q433" s="156">
        <v>7448.2430000000004</v>
      </c>
      <c r="R433" s="156">
        <v>1564.779</v>
      </c>
      <c r="S433" s="156">
        <v>36</v>
      </c>
      <c r="T433" s="156">
        <v>0</v>
      </c>
      <c r="U433" s="156">
        <v>5.4950000000000001</v>
      </c>
      <c r="V433" s="156"/>
      <c r="W433" s="156">
        <v>2104.7449999999999</v>
      </c>
      <c r="X433" s="156"/>
      <c r="Y433" s="156">
        <v>19.418900000000001</v>
      </c>
      <c r="Z433" s="156">
        <v>9795.5010000000002</v>
      </c>
      <c r="AA433" s="156">
        <v>424</v>
      </c>
      <c r="AB433" s="156">
        <f t="shared" si="47"/>
        <v>24.913900000000002</v>
      </c>
      <c r="AC433" s="156">
        <f t="shared" si="48"/>
        <v>11900.245999999999</v>
      </c>
    </row>
    <row r="434" spans="2:29" x14ac:dyDescent="0.25">
      <c r="B434" s="140" t="s">
        <v>4023</v>
      </c>
      <c r="C434" s="143">
        <v>3278</v>
      </c>
      <c r="D434" s="141" t="s">
        <v>4160</v>
      </c>
      <c r="F434" s="149">
        <v>2</v>
      </c>
      <c r="H434" s="156">
        <v>10.555</v>
      </c>
      <c r="I434" s="156">
        <v>6.375</v>
      </c>
      <c r="J434" s="156">
        <f t="shared" si="42"/>
        <v>16.93</v>
      </c>
      <c r="K434" s="156">
        <f t="shared" si="43"/>
        <v>10.557</v>
      </c>
      <c r="L434" s="156">
        <f t="shared" si="44"/>
        <v>3.9669999999999987</v>
      </c>
      <c r="M434" s="156">
        <f t="shared" si="45"/>
        <v>6484.1940000000004</v>
      </c>
      <c r="N434" s="156">
        <f t="shared" si="46"/>
        <v>1263.7739999999999</v>
      </c>
      <c r="O434" s="156">
        <v>10.557</v>
      </c>
      <c r="P434" s="156">
        <v>3.9669999999999987</v>
      </c>
      <c r="Q434" s="156">
        <v>6484.1940000000004</v>
      </c>
      <c r="R434" s="156">
        <v>1263.7739999999999</v>
      </c>
      <c r="S434" s="156">
        <v>0</v>
      </c>
      <c r="T434" s="156">
        <v>40</v>
      </c>
      <c r="U434" s="156">
        <v>0</v>
      </c>
      <c r="V434" s="156"/>
      <c r="W434" s="156">
        <v>0</v>
      </c>
      <c r="X434" s="156"/>
      <c r="Y434" s="156">
        <v>16.508199999999999</v>
      </c>
      <c r="Z434" s="156">
        <v>8379.902</v>
      </c>
      <c r="AA434" s="156">
        <v>425</v>
      </c>
      <c r="AB434" s="156">
        <f t="shared" si="47"/>
        <v>16.508199999999999</v>
      </c>
      <c r="AC434" s="156">
        <f t="shared" si="48"/>
        <v>8379.902</v>
      </c>
    </row>
    <row r="435" spans="2:29" x14ac:dyDescent="0.25">
      <c r="B435" s="140" t="s">
        <v>4023</v>
      </c>
      <c r="C435" s="143">
        <v>3279</v>
      </c>
      <c r="D435" s="141" t="s">
        <v>4161</v>
      </c>
      <c r="F435" s="149">
        <v>2</v>
      </c>
      <c r="H435" s="156">
        <v>52.510000000000005</v>
      </c>
      <c r="I435" s="156">
        <v>15</v>
      </c>
      <c r="J435" s="156">
        <f t="shared" si="42"/>
        <v>67.510000000000005</v>
      </c>
      <c r="K435" s="156">
        <f t="shared" si="43"/>
        <v>53.287000000000006</v>
      </c>
      <c r="L435" s="156">
        <f t="shared" si="44"/>
        <v>8.9429999999999978</v>
      </c>
      <c r="M435" s="156">
        <f t="shared" si="45"/>
        <v>31539.323</v>
      </c>
      <c r="N435" s="156">
        <f t="shared" si="46"/>
        <v>2836.9749999999999</v>
      </c>
      <c r="O435" s="156">
        <v>43.152999999999999</v>
      </c>
      <c r="P435" s="156">
        <v>8.9429999999999978</v>
      </c>
      <c r="Q435" s="156">
        <v>27651.292000000001</v>
      </c>
      <c r="R435" s="156">
        <v>2836.9749999999999</v>
      </c>
      <c r="S435" s="156">
        <v>0</v>
      </c>
      <c r="T435" s="156">
        <v>0</v>
      </c>
      <c r="U435" s="156">
        <v>10.134000000000004</v>
      </c>
      <c r="V435" s="156"/>
      <c r="W435" s="156">
        <v>3888.0309999999999</v>
      </c>
      <c r="X435" s="156"/>
      <c r="Y435" s="156">
        <v>56.567799999999998</v>
      </c>
      <c r="Z435" s="156">
        <v>31906.828000000001</v>
      </c>
      <c r="AA435" s="156">
        <v>426</v>
      </c>
      <c r="AB435" s="156">
        <f t="shared" si="47"/>
        <v>66.701800000000006</v>
      </c>
      <c r="AC435" s="156">
        <f t="shared" si="48"/>
        <v>35794.859000000004</v>
      </c>
    </row>
    <row r="436" spans="2:29" x14ac:dyDescent="0.25">
      <c r="B436" s="140" t="s">
        <v>4023</v>
      </c>
      <c r="C436" s="143">
        <v>3280</v>
      </c>
      <c r="D436" s="141" t="s">
        <v>4162</v>
      </c>
      <c r="F436" s="149">
        <v>2</v>
      </c>
      <c r="H436" s="156">
        <v>25.788</v>
      </c>
      <c r="I436" s="156">
        <v>7.1259999999999994</v>
      </c>
      <c r="J436" s="156">
        <f t="shared" si="42"/>
        <v>32.914000000000001</v>
      </c>
      <c r="K436" s="156">
        <f t="shared" si="43"/>
        <v>25.378999999999998</v>
      </c>
      <c r="L436" s="156">
        <f t="shared" si="44"/>
        <v>4.8940000000000019</v>
      </c>
      <c r="M436" s="156">
        <f t="shared" si="45"/>
        <v>15075.574000000001</v>
      </c>
      <c r="N436" s="156">
        <f t="shared" si="46"/>
        <v>1621.306</v>
      </c>
      <c r="O436" s="156">
        <v>18.300999999999998</v>
      </c>
      <c r="P436" s="156">
        <v>4.8940000000000019</v>
      </c>
      <c r="Q436" s="156">
        <v>12320.563</v>
      </c>
      <c r="R436" s="156">
        <v>1621.306</v>
      </c>
      <c r="S436" s="156">
        <v>23.4</v>
      </c>
      <c r="T436" s="156">
        <v>80</v>
      </c>
      <c r="U436" s="156">
        <v>7.0779999999999994</v>
      </c>
      <c r="V436" s="156"/>
      <c r="W436" s="156">
        <v>2755.011</v>
      </c>
      <c r="X436" s="156"/>
      <c r="Y436" s="156">
        <v>25.642399999999999</v>
      </c>
      <c r="Z436" s="156">
        <v>14752.550999999999</v>
      </c>
      <c r="AA436" s="156">
        <v>427</v>
      </c>
      <c r="AB436" s="156">
        <f t="shared" si="47"/>
        <v>32.720399999999998</v>
      </c>
      <c r="AC436" s="156">
        <f t="shared" si="48"/>
        <v>17507.561999999998</v>
      </c>
    </row>
    <row r="437" spans="2:29" x14ac:dyDescent="0.25">
      <c r="B437" s="140" t="s">
        <v>4023</v>
      </c>
      <c r="C437" s="143">
        <v>3281</v>
      </c>
      <c r="D437" s="141" t="s">
        <v>4163</v>
      </c>
      <c r="F437" s="149">
        <v>2</v>
      </c>
      <c r="H437" s="156">
        <v>41.988</v>
      </c>
      <c r="I437" s="156">
        <v>12.087</v>
      </c>
      <c r="J437" s="156">
        <f t="shared" si="42"/>
        <v>54.075000000000003</v>
      </c>
      <c r="K437" s="156">
        <f t="shared" si="43"/>
        <v>41.411000000000001</v>
      </c>
      <c r="L437" s="156">
        <f t="shared" si="44"/>
        <v>8.6780000000000008</v>
      </c>
      <c r="M437" s="156">
        <f t="shared" si="45"/>
        <v>24043.451000000001</v>
      </c>
      <c r="N437" s="156">
        <f t="shared" si="46"/>
        <v>2869.9870000000001</v>
      </c>
      <c r="O437" s="156">
        <v>29.437999999999999</v>
      </c>
      <c r="P437" s="156">
        <v>8.6780000000000008</v>
      </c>
      <c r="Q437" s="156">
        <v>19242.04</v>
      </c>
      <c r="R437" s="156">
        <v>2869.9870000000001</v>
      </c>
      <c r="S437" s="156">
        <v>0</v>
      </c>
      <c r="T437" s="156">
        <v>0</v>
      </c>
      <c r="U437" s="156">
        <v>11.973000000000001</v>
      </c>
      <c r="V437" s="156"/>
      <c r="W437" s="156">
        <v>4801.4110000000001</v>
      </c>
      <c r="X437" s="156"/>
      <c r="Y437" s="156">
        <v>42.455600000000004</v>
      </c>
      <c r="Z437" s="156">
        <v>23547.062999999998</v>
      </c>
      <c r="AA437" s="156">
        <v>428</v>
      </c>
      <c r="AB437" s="156">
        <f t="shared" si="47"/>
        <v>54.428600000000003</v>
      </c>
      <c r="AC437" s="156">
        <f t="shared" si="48"/>
        <v>28348.473999999998</v>
      </c>
    </row>
    <row r="438" spans="2:29" x14ac:dyDescent="0.25">
      <c r="B438" s="140" t="s">
        <v>4018</v>
      </c>
      <c r="C438" s="143">
        <v>3282</v>
      </c>
      <c r="D438" s="141" t="s">
        <v>4164</v>
      </c>
      <c r="F438" s="149">
        <v>2</v>
      </c>
      <c r="H438" s="156">
        <v>20.198</v>
      </c>
      <c r="I438" s="156">
        <v>9.0380000000000003</v>
      </c>
      <c r="J438" s="156">
        <f t="shared" si="42"/>
        <v>29.236000000000001</v>
      </c>
      <c r="K438" s="156">
        <f t="shared" si="43"/>
        <v>19.817</v>
      </c>
      <c r="L438" s="156">
        <f t="shared" si="44"/>
        <v>5.4689999999999976</v>
      </c>
      <c r="M438" s="156">
        <f t="shared" si="45"/>
        <v>11138.968000000001</v>
      </c>
      <c r="N438" s="156">
        <f t="shared" si="46"/>
        <v>1752.3430000000001</v>
      </c>
      <c r="O438" s="156">
        <v>15.3</v>
      </c>
      <c r="P438" s="156">
        <v>5.4689999999999976</v>
      </c>
      <c r="Q438" s="156">
        <v>9389.5709999999999</v>
      </c>
      <c r="R438" s="156">
        <v>1752.3430000000001</v>
      </c>
      <c r="S438" s="156">
        <v>0</v>
      </c>
      <c r="T438" s="156">
        <v>0</v>
      </c>
      <c r="U438" s="156">
        <v>4.5169999999999995</v>
      </c>
      <c r="V438" s="156"/>
      <c r="W438" s="156">
        <v>1749.3969999999999</v>
      </c>
      <c r="X438" s="156"/>
      <c r="Y438" s="156">
        <v>23.503800000000002</v>
      </c>
      <c r="Z438" s="156">
        <v>12018.129000000001</v>
      </c>
      <c r="AA438" s="156">
        <v>429</v>
      </c>
      <c r="AB438" s="156">
        <f t="shared" si="47"/>
        <v>28.020800000000001</v>
      </c>
      <c r="AC438" s="156">
        <f t="shared" si="48"/>
        <v>13767.526000000002</v>
      </c>
    </row>
    <row r="439" spans="2:29" x14ac:dyDescent="0.25">
      <c r="B439" s="140" t="s">
        <v>4018</v>
      </c>
      <c r="C439" s="143">
        <v>3283</v>
      </c>
      <c r="D439" s="141" t="s">
        <v>4165</v>
      </c>
      <c r="F439" s="149">
        <v>2</v>
      </c>
      <c r="H439" s="156">
        <v>15.651</v>
      </c>
      <c r="I439" s="156">
        <v>5.8630000000000004</v>
      </c>
      <c r="J439" s="156">
        <f t="shared" si="42"/>
        <v>21.513999999999999</v>
      </c>
      <c r="K439" s="156">
        <f t="shared" si="43"/>
        <v>15.700999999999999</v>
      </c>
      <c r="L439" s="156">
        <f t="shared" si="44"/>
        <v>4.1270000000000007</v>
      </c>
      <c r="M439" s="156">
        <f t="shared" si="45"/>
        <v>8277.2350000000006</v>
      </c>
      <c r="N439" s="156">
        <f t="shared" si="46"/>
        <v>1356.278</v>
      </c>
      <c r="O439" s="156">
        <v>13.622999999999999</v>
      </c>
      <c r="P439" s="156">
        <v>4.1270000000000007</v>
      </c>
      <c r="Q439" s="156">
        <v>7438.4</v>
      </c>
      <c r="R439" s="156">
        <v>1356.278</v>
      </c>
      <c r="S439" s="156">
        <v>20</v>
      </c>
      <c r="T439" s="156">
        <v>14</v>
      </c>
      <c r="U439" s="156">
        <v>2.0779999999999998</v>
      </c>
      <c r="V439" s="156"/>
      <c r="W439" s="156">
        <v>838.83500000000004</v>
      </c>
      <c r="X439" s="156"/>
      <c r="Y439" s="156">
        <v>19.813700000000001</v>
      </c>
      <c r="Z439" s="156">
        <v>9472.8610000000008</v>
      </c>
      <c r="AA439" s="156">
        <v>430</v>
      </c>
      <c r="AB439" s="156">
        <f t="shared" si="47"/>
        <v>21.8917</v>
      </c>
      <c r="AC439" s="156">
        <f t="shared" si="48"/>
        <v>10311.696</v>
      </c>
    </row>
    <row r="440" spans="2:29" x14ac:dyDescent="0.25">
      <c r="B440" s="140" t="s">
        <v>4018</v>
      </c>
      <c r="C440" s="143">
        <v>3284</v>
      </c>
      <c r="D440" s="141" t="s">
        <v>4166</v>
      </c>
      <c r="F440" s="149">
        <v>2</v>
      </c>
      <c r="H440" s="156">
        <v>30.890999999999998</v>
      </c>
      <c r="I440" s="156">
        <v>10.95</v>
      </c>
      <c r="J440" s="156">
        <f t="shared" si="42"/>
        <v>41.840999999999994</v>
      </c>
      <c r="K440" s="156">
        <f t="shared" si="43"/>
        <v>30.940999999999999</v>
      </c>
      <c r="L440" s="156">
        <f t="shared" si="44"/>
        <v>7.9430000000000049</v>
      </c>
      <c r="M440" s="156">
        <f t="shared" si="45"/>
        <v>17993.736000000001</v>
      </c>
      <c r="N440" s="156">
        <f t="shared" si="46"/>
        <v>2582.8220000000001</v>
      </c>
      <c r="O440" s="156">
        <v>26.390999999999998</v>
      </c>
      <c r="P440" s="156">
        <v>7.9430000000000049</v>
      </c>
      <c r="Q440" s="156">
        <v>16238.207</v>
      </c>
      <c r="R440" s="156">
        <v>2582.8220000000001</v>
      </c>
      <c r="S440" s="156">
        <v>0</v>
      </c>
      <c r="T440" s="156">
        <v>0</v>
      </c>
      <c r="U440" s="156">
        <v>4.55</v>
      </c>
      <c r="V440" s="156"/>
      <c r="W440" s="156">
        <v>1755.529</v>
      </c>
      <c r="X440" s="156"/>
      <c r="Y440" s="156">
        <v>38.304700000000004</v>
      </c>
      <c r="Z440" s="156">
        <v>20112.488000000001</v>
      </c>
      <c r="AA440" s="156">
        <v>431</v>
      </c>
      <c r="AB440" s="156">
        <f t="shared" si="47"/>
        <v>42.854700000000001</v>
      </c>
      <c r="AC440" s="156">
        <f t="shared" si="48"/>
        <v>21868.017</v>
      </c>
    </row>
    <row r="441" spans="2:29" x14ac:dyDescent="0.25">
      <c r="B441" s="140" t="s">
        <v>4018</v>
      </c>
      <c r="C441" s="143">
        <v>3285</v>
      </c>
      <c r="D441" s="141" t="s">
        <v>4167</v>
      </c>
      <c r="F441" s="149">
        <v>2</v>
      </c>
      <c r="H441" s="156">
        <v>94.205999999999989</v>
      </c>
      <c r="I441" s="156">
        <v>24.450000000000003</v>
      </c>
      <c r="J441" s="156">
        <f t="shared" si="42"/>
        <v>118.65599999999999</v>
      </c>
      <c r="K441" s="156">
        <f t="shared" si="43"/>
        <v>95.058000000000007</v>
      </c>
      <c r="L441" s="156">
        <f t="shared" si="44"/>
        <v>17.804000000000002</v>
      </c>
      <c r="M441" s="156">
        <f t="shared" si="45"/>
        <v>57933.595999999998</v>
      </c>
      <c r="N441" s="156">
        <f t="shared" si="46"/>
        <v>5711.6980000000003</v>
      </c>
      <c r="O441" s="156">
        <v>70.435000000000002</v>
      </c>
      <c r="P441" s="156">
        <v>17.804000000000002</v>
      </c>
      <c r="Q441" s="156">
        <v>48256.52</v>
      </c>
      <c r="R441" s="156">
        <v>5711.6980000000003</v>
      </c>
      <c r="S441" s="156">
        <v>0</v>
      </c>
      <c r="T441" s="156">
        <v>153.334</v>
      </c>
      <c r="U441" s="156">
        <v>24.623000000000001</v>
      </c>
      <c r="V441" s="156"/>
      <c r="W441" s="156">
        <v>9677.0759999999991</v>
      </c>
      <c r="X441" s="156"/>
      <c r="Y441" s="156">
        <v>97.140399999999985</v>
      </c>
      <c r="Z441" s="156">
        <v>56824.116999999998</v>
      </c>
      <c r="AA441" s="156">
        <v>432</v>
      </c>
      <c r="AB441" s="156">
        <f t="shared" si="47"/>
        <v>121.76339999999999</v>
      </c>
      <c r="AC441" s="156">
        <f t="shared" si="48"/>
        <v>66501.192999999999</v>
      </c>
    </row>
    <row r="442" spans="2:29" x14ac:dyDescent="0.25">
      <c r="B442" s="140" t="s">
        <v>4018</v>
      </c>
      <c r="C442" s="143">
        <v>3286</v>
      </c>
      <c r="D442" s="141" t="s">
        <v>4168</v>
      </c>
      <c r="F442" s="149">
        <v>2</v>
      </c>
      <c r="H442" s="156">
        <v>8.5340000000000007</v>
      </c>
      <c r="I442" s="156">
        <v>3.125</v>
      </c>
      <c r="J442" s="156">
        <f t="shared" si="42"/>
        <v>11.659000000000001</v>
      </c>
      <c r="K442" s="156">
        <f t="shared" si="43"/>
        <v>8.2080000000000002</v>
      </c>
      <c r="L442" s="156">
        <f t="shared" si="44"/>
        <v>2.782</v>
      </c>
      <c r="M442" s="156">
        <f t="shared" si="45"/>
        <v>4832.9879999999994</v>
      </c>
      <c r="N442" s="156">
        <f t="shared" si="46"/>
        <v>928.33900000000006</v>
      </c>
      <c r="O442" s="156">
        <v>7.3689999999999998</v>
      </c>
      <c r="P442" s="156">
        <v>2.782</v>
      </c>
      <c r="Q442" s="156">
        <v>4497.0559999999996</v>
      </c>
      <c r="R442" s="156">
        <v>928.33900000000006</v>
      </c>
      <c r="S442" s="156">
        <v>0</v>
      </c>
      <c r="T442" s="156">
        <v>0</v>
      </c>
      <c r="U442" s="156">
        <v>0.83899999999999997</v>
      </c>
      <c r="V442" s="156"/>
      <c r="W442" s="156">
        <v>335.93200000000002</v>
      </c>
      <c r="X442" s="156"/>
      <c r="Y442" s="156">
        <v>11.542400000000001</v>
      </c>
      <c r="Z442" s="156">
        <v>5889.634</v>
      </c>
      <c r="AA442" s="156">
        <v>433</v>
      </c>
      <c r="AB442" s="156">
        <f t="shared" si="47"/>
        <v>12.381400000000001</v>
      </c>
      <c r="AC442" s="156">
        <f t="shared" si="48"/>
        <v>6225.5659999999998</v>
      </c>
    </row>
    <row r="443" spans="2:29" x14ac:dyDescent="0.25">
      <c r="B443" s="140" t="s">
        <v>3738</v>
      </c>
      <c r="C443" s="143">
        <v>3287</v>
      </c>
      <c r="D443" s="141" t="s">
        <v>4169</v>
      </c>
      <c r="F443" s="149">
        <v>2</v>
      </c>
      <c r="H443" s="156">
        <v>41.832999999999998</v>
      </c>
      <c r="I443" s="156">
        <v>14.675000000000001</v>
      </c>
      <c r="J443" s="156">
        <f t="shared" si="42"/>
        <v>56.507999999999996</v>
      </c>
      <c r="K443" s="156">
        <f t="shared" si="43"/>
        <v>41.902999999999999</v>
      </c>
      <c r="L443" s="156">
        <f t="shared" si="44"/>
        <v>10.233000000000004</v>
      </c>
      <c r="M443" s="156">
        <f t="shared" si="45"/>
        <v>24776.971000000001</v>
      </c>
      <c r="N443" s="156">
        <f t="shared" si="46"/>
        <v>3273.6109999999999</v>
      </c>
      <c r="O443" s="156">
        <v>34.835999999999999</v>
      </c>
      <c r="P443" s="156">
        <v>10.233000000000004</v>
      </c>
      <c r="Q443" s="156">
        <v>22013.644</v>
      </c>
      <c r="R443" s="156">
        <v>3273.6109999999999</v>
      </c>
      <c r="S443" s="156">
        <v>16</v>
      </c>
      <c r="T443" s="156">
        <v>0</v>
      </c>
      <c r="U443" s="156">
        <v>7.0670000000000002</v>
      </c>
      <c r="V443" s="156"/>
      <c r="W443" s="156">
        <v>2763.3270000000002</v>
      </c>
      <c r="X443" s="156"/>
      <c r="Y443" s="156">
        <v>50.1858</v>
      </c>
      <c r="Z443" s="156">
        <v>26924.155999999999</v>
      </c>
      <c r="AA443" s="156">
        <v>434</v>
      </c>
      <c r="AB443" s="156">
        <f t="shared" si="47"/>
        <v>57.252800000000001</v>
      </c>
      <c r="AC443" s="156">
        <f t="shared" si="48"/>
        <v>29687.483</v>
      </c>
    </row>
    <row r="444" spans="2:29" x14ac:dyDescent="0.25">
      <c r="B444" s="140" t="s">
        <v>3738</v>
      </c>
      <c r="C444" s="143">
        <v>3288</v>
      </c>
      <c r="D444" s="141" t="s">
        <v>4170</v>
      </c>
      <c r="F444" s="149">
        <v>2</v>
      </c>
      <c r="H444" s="156">
        <v>17.137999999999998</v>
      </c>
      <c r="I444" s="156">
        <v>6.25</v>
      </c>
      <c r="J444" s="156">
        <f t="shared" si="42"/>
        <v>23.387999999999998</v>
      </c>
      <c r="K444" s="156">
        <f t="shared" si="43"/>
        <v>17.288</v>
      </c>
      <c r="L444" s="156">
        <f t="shared" si="44"/>
        <v>4.629999999999999</v>
      </c>
      <c r="M444" s="156">
        <f t="shared" si="45"/>
        <v>9582.1530000000002</v>
      </c>
      <c r="N444" s="156">
        <f t="shared" si="46"/>
        <v>1498.0719999999999</v>
      </c>
      <c r="O444" s="156">
        <v>13.221</v>
      </c>
      <c r="P444" s="156">
        <v>4.629999999999999</v>
      </c>
      <c r="Q444" s="156">
        <v>8055.5649999999996</v>
      </c>
      <c r="R444" s="156">
        <v>1498.0719999999999</v>
      </c>
      <c r="S444" s="156">
        <v>0</v>
      </c>
      <c r="T444" s="156">
        <v>0</v>
      </c>
      <c r="U444" s="156">
        <v>4.0670000000000002</v>
      </c>
      <c r="V444" s="156"/>
      <c r="W444" s="156">
        <v>1526.588</v>
      </c>
      <c r="X444" s="156"/>
      <c r="Y444" s="156">
        <v>20.165900000000001</v>
      </c>
      <c r="Z444" s="156">
        <v>10302.715</v>
      </c>
      <c r="AA444" s="156">
        <v>435</v>
      </c>
      <c r="AB444" s="156">
        <f t="shared" si="47"/>
        <v>24.232900000000001</v>
      </c>
      <c r="AC444" s="156">
        <f t="shared" si="48"/>
        <v>11829.303</v>
      </c>
    </row>
    <row r="445" spans="2:29" x14ac:dyDescent="0.25">
      <c r="B445" s="140" t="s">
        <v>3738</v>
      </c>
      <c r="C445" s="143">
        <v>3289</v>
      </c>
      <c r="D445" s="141" t="s">
        <v>4171</v>
      </c>
      <c r="F445" s="149">
        <v>2</v>
      </c>
      <c r="H445" s="156">
        <v>7.9670000000000005</v>
      </c>
      <c r="I445" s="156">
        <v>2.4249999999999998</v>
      </c>
      <c r="J445" s="156">
        <f t="shared" si="42"/>
        <v>10.391999999999999</v>
      </c>
      <c r="K445" s="156">
        <f t="shared" si="43"/>
        <v>8.0180000000000007</v>
      </c>
      <c r="L445" s="156">
        <f t="shared" si="44"/>
        <v>1.6519999999999992</v>
      </c>
      <c r="M445" s="156">
        <f t="shared" si="45"/>
        <v>4643.08</v>
      </c>
      <c r="N445" s="156">
        <f t="shared" si="46"/>
        <v>547.59</v>
      </c>
      <c r="O445" s="156">
        <v>6.968</v>
      </c>
      <c r="P445" s="156">
        <v>1.6519999999999992</v>
      </c>
      <c r="Q445" s="156">
        <v>4247.5219999999999</v>
      </c>
      <c r="R445" s="156">
        <v>547.59</v>
      </c>
      <c r="S445" s="156">
        <v>19</v>
      </c>
      <c r="T445" s="156">
        <v>0</v>
      </c>
      <c r="U445" s="156">
        <v>1.05</v>
      </c>
      <c r="V445" s="156"/>
      <c r="W445" s="156">
        <v>395.55799999999999</v>
      </c>
      <c r="X445" s="156"/>
      <c r="Y445" s="156">
        <v>9.4466000000000001</v>
      </c>
      <c r="Z445" s="156">
        <v>5068.9719999999998</v>
      </c>
      <c r="AA445" s="156">
        <v>436</v>
      </c>
      <c r="AB445" s="156">
        <f t="shared" si="47"/>
        <v>10.496600000000001</v>
      </c>
      <c r="AC445" s="156">
        <f t="shared" si="48"/>
        <v>5464.53</v>
      </c>
    </row>
    <row r="446" spans="2:29" x14ac:dyDescent="0.25">
      <c r="B446" s="140" t="s">
        <v>3738</v>
      </c>
      <c r="C446" s="143">
        <v>3290</v>
      </c>
      <c r="D446" s="141" t="s">
        <v>4172</v>
      </c>
      <c r="F446" s="149">
        <v>2</v>
      </c>
      <c r="H446" s="156">
        <v>29.278000000000002</v>
      </c>
      <c r="I446" s="156">
        <v>9.875</v>
      </c>
      <c r="J446" s="156">
        <f t="shared" si="42"/>
        <v>39.153000000000006</v>
      </c>
      <c r="K446" s="156">
        <f t="shared" si="43"/>
        <v>30.036000000000001</v>
      </c>
      <c r="L446" s="156">
        <f t="shared" si="44"/>
        <v>6.9009999999999998</v>
      </c>
      <c r="M446" s="156">
        <f t="shared" si="45"/>
        <v>17015.395</v>
      </c>
      <c r="N446" s="156">
        <f t="shared" si="46"/>
        <v>2261.143</v>
      </c>
      <c r="O446" s="156">
        <v>22.63</v>
      </c>
      <c r="P446" s="156">
        <v>6.9009999999999998</v>
      </c>
      <c r="Q446" s="156">
        <v>14143.550999999999</v>
      </c>
      <c r="R446" s="156">
        <v>2261.143</v>
      </c>
      <c r="S446" s="156">
        <v>0</v>
      </c>
      <c r="T446" s="156">
        <v>0</v>
      </c>
      <c r="U446" s="156">
        <v>7.4060000000000006</v>
      </c>
      <c r="V446" s="156"/>
      <c r="W446" s="156">
        <v>2871.8440000000001</v>
      </c>
      <c r="X446" s="156"/>
      <c r="Y446" s="156">
        <v>32.982199999999999</v>
      </c>
      <c r="Z446" s="156">
        <v>17535.330000000002</v>
      </c>
      <c r="AA446" s="156">
        <v>437</v>
      </c>
      <c r="AB446" s="156">
        <f t="shared" si="47"/>
        <v>40.388199999999998</v>
      </c>
      <c r="AC446" s="156">
        <f t="shared" si="48"/>
        <v>20407.174000000003</v>
      </c>
    </row>
    <row r="447" spans="2:29" x14ac:dyDescent="0.25">
      <c r="B447" s="140" t="s">
        <v>3738</v>
      </c>
      <c r="C447" s="143">
        <v>3291</v>
      </c>
      <c r="D447" s="141" t="s">
        <v>4173</v>
      </c>
      <c r="F447" s="149">
        <v>2</v>
      </c>
      <c r="H447" s="156">
        <v>7.3249999999999993</v>
      </c>
      <c r="I447" s="156">
        <v>1.7</v>
      </c>
      <c r="J447" s="156">
        <f t="shared" si="42"/>
        <v>9.0249999999999986</v>
      </c>
      <c r="K447" s="156">
        <f t="shared" si="43"/>
        <v>7.3709999999999996</v>
      </c>
      <c r="L447" s="156">
        <f t="shared" si="44"/>
        <v>1.8159999999999998</v>
      </c>
      <c r="M447" s="156">
        <f t="shared" si="45"/>
        <v>3958.8149999999996</v>
      </c>
      <c r="N447" s="156">
        <f t="shared" si="46"/>
        <v>602.423</v>
      </c>
      <c r="O447" s="156">
        <v>5.8929999999999998</v>
      </c>
      <c r="P447" s="156">
        <v>1.8159999999999998</v>
      </c>
      <c r="Q447" s="156">
        <v>3385.9769999999999</v>
      </c>
      <c r="R447" s="156">
        <v>602.423</v>
      </c>
      <c r="S447" s="156">
        <v>15</v>
      </c>
      <c r="T447" s="156">
        <v>0</v>
      </c>
      <c r="U447" s="156">
        <v>1.478</v>
      </c>
      <c r="V447" s="156"/>
      <c r="W447" s="156">
        <v>572.83799999999997</v>
      </c>
      <c r="X447" s="156"/>
      <c r="Y447" s="156">
        <v>8.6171999999999986</v>
      </c>
      <c r="Z447" s="156">
        <v>4289.6570000000002</v>
      </c>
      <c r="AA447" s="156">
        <v>438</v>
      </c>
      <c r="AB447" s="156">
        <f t="shared" si="47"/>
        <v>10.095199999999998</v>
      </c>
      <c r="AC447" s="156">
        <f t="shared" si="48"/>
        <v>4862.4949999999999</v>
      </c>
    </row>
    <row r="448" spans="2:29" x14ac:dyDescent="0.25">
      <c r="B448" s="140" t="s">
        <v>3738</v>
      </c>
      <c r="C448" s="143">
        <v>3292</v>
      </c>
      <c r="D448" s="141" t="s">
        <v>4174</v>
      </c>
      <c r="F448" s="149">
        <v>2</v>
      </c>
      <c r="H448" s="156">
        <v>19.725999999999999</v>
      </c>
      <c r="I448" s="156">
        <v>6</v>
      </c>
      <c r="J448" s="156">
        <f t="shared" si="42"/>
        <v>25.725999999999999</v>
      </c>
      <c r="K448" s="156">
        <f t="shared" si="43"/>
        <v>20.036000000000001</v>
      </c>
      <c r="L448" s="156">
        <f t="shared" si="44"/>
        <v>3.5120000000000005</v>
      </c>
      <c r="M448" s="156">
        <f t="shared" si="45"/>
        <v>11186.602999999999</v>
      </c>
      <c r="N448" s="156">
        <f t="shared" si="46"/>
        <v>1215.2919999999999</v>
      </c>
      <c r="O448" s="156">
        <v>14.358000000000001</v>
      </c>
      <c r="P448" s="156">
        <v>3.5120000000000005</v>
      </c>
      <c r="Q448" s="156">
        <v>8938.2870000000003</v>
      </c>
      <c r="R448" s="156">
        <v>1215.2919999999999</v>
      </c>
      <c r="S448" s="156">
        <v>19.2</v>
      </c>
      <c r="T448" s="156">
        <v>133.334</v>
      </c>
      <c r="U448" s="156">
        <v>5.6779999999999999</v>
      </c>
      <c r="V448" s="156"/>
      <c r="W448" s="156">
        <v>2248.3159999999998</v>
      </c>
      <c r="X448" s="156"/>
      <c r="Y448" s="156">
        <v>19.626600000000003</v>
      </c>
      <c r="Z448" s="156">
        <v>10761.284</v>
      </c>
      <c r="AA448" s="156">
        <v>439</v>
      </c>
      <c r="AB448" s="156">
        <f t="shared" si="47"/>
        <v>25.304600000000004</v>
      </c>
      <c r="AC448" s="156">
        <f t="shared" si="48"/>
        <v>13009.599999999999</v>
      </c>
    </row>
    <row r="449" spans="2:29" x14ac:dyDescent="0.25">
      <c r="B449" s="140" t="s">
        <v>3738</v>
      </c>
      <c r="C449" s="143">
        <v>3293</v>
      </c>
      <c r="D449" s="141" t="s">
        <v>4175</v>
      </c>
      <c r="F449" s="149">
        <v>2</v>
      </c>
      <c r="H449" s="156">
        <v>5.9459999999999997</v>
      </c>
      <c r="I449" s="156">
        <v>3</v>
      </c>
      <c r="J449" s="156">
        <f t="shared" si="42"/>
        <v>8.9459999999999997</v>
      </c>
      <c r="K449" s="156">
        <f t="shared" si="43"/>
        <v>5.9480000000000004</v>
      </c>
      <c r="L449" s="156">
        <f t="shared" si="44"/>
        <v>2.1019999999999994</v>
      </c>
      <c r="M449" s="156">
        <f t="shared" si="45"/>
        <v>3327.279</v>
      </c>
      <c r="N449" s="156">
        <f t="shared" si="46"/>
        <v>685.75</v>
      </c>
      <c r="O449" s="156">
        <v>5.1980000000000004</v>
      </c>
      <c r="P449" s="156">
        <v>2.1019999999999994</v>
      </c>
      <c r="Q449" s="156">
        <v>3049.1779999999999</v>
      </c>
      <c r="R449" s="156">
        <v>685.75</v>
      </c>
      <c r="S449" s="156">
        <v>0</v>
      </c>
      <c r="T449" s="156">
        <v>0</v>
      </c>
      <c r="U449" s="156">
        <v>0.75</v>
      </c>
      <c r="V449" s="156"/>
      <c r="W449" s="156">
        <v>278.101</v>
      </c>
      <c r="X449" s="156"/>
      <c r="Y449" s="156">
        <v>8.3515999999999995</v>
      </c>
      <c r="Z449" s="156">
        <v>4077.8449999999998</v>
      </c>
      <c r="AA449" s="156">
        <v>440</v>
      </c>
      <c r="AB449" s="156">
        <f t="shared" si="47"/>
        <v>9.1015999999999995</v>
      </c>
      <c r="AC449" s="156">
        <f t="shared" si="48"/>
        <v>4355.9459999999999</v>
      </c>
    </row>
    <row r="450" spans="2:29" x14ac:dyDescent="0.25">
      <c r="B450" s="140" t="s">
        <v>4023</v>
      </c>
      <c r="C450" s="143">
        <v>3294</v>
      </c>
      <c r="D450" s="141" t="s">
        <v>4176</v>
      </c>
      <c r="F450" s="149">
        <v>2</v>
      </c>
      <c r="H450" s="156">
        <v>5.8929999999999998</v>
      </c>
      <c r="I450" s="156">
        <v>2.9690000000000003</v>
      </c>
      <c r="J450" s="156">
        <f t="shared" si="42"/>
        <v>8.8620000000000001</v>
      </c>
      <c r="K450" s="156">
        <f t="shared" si="43"/>
        <v>6.2249999999999996</v>
      </c>
      <c r="L450" s="156">
        <f t="shared" si="44"/>
        <v>1.9039999999999999</v>
      </c>
      <c r="M450" s="156">
        <f t="shared" si="45"/>
        <v>3643.8409999999999</v>
      </c>
      <c r="N450" s="156">
        <f t="shared" si="46"/>
        <v>628.02099999999996</v>
      </c>
      <c r="O450" s="156">
        <v>5.2249999999999996</v>
      </c>
      <c r="P450" s="156">
        <v>1.9039999999999999</v>
      </c>
      <c r="Q450" s="156">
        <v>3273.04</v>
      </c>
      <c r="R450" s="156">
        <v>628.02099999999996</v>
      </c>
      <c r="S450" s="156">
        <v>0</v>
      </c>
      <c r="T450" s="156">
        <v>23.332999999999998</v>
      </c>
      <c r="U450" s="156">
        <v>1</v>
      </c>
      <c r="V450" s="156"/>
      <c r="W450" s="156">
        <v>370.80099999999999</v>
      </c>
      <c r="X450" s="156"/>
      <c r="Y450" s="156">
        <v>8.0804000000000009</v>
      </c>
      <c r="Z450" s="156">
        <v>4215.0950000000003</v>
      </c>
      <c r="AA450" s="156">
        <v>441</v>
      </c>
      <c r="AB450" s="156">
        <f t="shared" si="47"/>
        <v>9.0804000000000009</v>
      </c>
      <c r="AC450" s="156">
        <f t="shared" si="48"/>
        <v>4585.8960000000006</v>
      </c>
    </row>
    <row r="451" spans="2:29" x14ac:dyDescent="0.25">
      <c r="B451" s="140" t="s">
        <v>3738</v>
      </c>
      <c r="C451" s="143">
        <v>3295</v>
      </c>
      <c r="D451" s="141" t="s">
        <v>4177</v>
      </c>
      <c r="F451" s="149">
        <v>2</v>
      </c>
      <c r="H451" s="156">
        <v>2.5</v>
      </c>
      <c r="I451" s="156">
        <v>0.35</v>
      </c>
      <c r="J451" s="156">
        <f t="shared" si="42"/>
        <v>2.85</v>
      </c>
      <c r="K451" s="156">
        <f t="shared" si="43"/>
        <v>2.5499999999999998</v>
      </c>
      <c r="L451" s="156">
        <f t="shared" si="44"/>
        <v>0.23399999999999999</v>
      </c>
      <c r="M451" s="156">
        <f t="shared" si="45"/>
        <v>1535.461</v>
      </c>
      <c r="N451" s="156">
        <f t="shared" si="46"/>
        <v>110.664</v>
      </c>
      <c r="O451" s="156">
        <v>2</v>
      </c>
      <c r="P451" s="156">
        <v>0.23399999999999999</v>
      </c>
      <c r="Q451" s="156">
        <v>1325.3030000000001</v>
      </c>
      <c r="R451" s="156">
        <v>110.664</v>
      </c>
      <c r="S451" s="156">
        <v>0</v>
      </c>
      <c r="T451" s="156">
        <v>40</v>
      </c>
      <c r="U451" s="156">
        <v>0.55000000000000004</v>
      </c>
      <c r="V451" s="156"/>
      <c r="W451" s="156">
        <v>210.15799999999999</v>
      </c>
      <c r="X451" s="156"/>
      <c r="Y451" s="156">
        <v>2.3517000000000001</v>
      </c>
      <c r="Z451" s="156">
        <v>1491.3330000000001</v>
      </c>
      <c r="AA451" s="156">
        <v>442</v>
      </c>
      <c r="AB451" s="156">
        <f t="shared" si="47"/>
        <v>2.9016999999999999</v>
      </c>
      <c r="AC451" s="156">
        <f t="shared" si="48"/>
        <v>1701.491</v>
      </c>
    </row>
    <row r="452" spans="2:29" x14ac:dyDescent="0.25">
      <c r="B452" s="140" t="s">
        <v>4018</v>
      </c>
      <c r="C452" s="143">
        <v>3296</v>
      </c>
      <c r="D452" s="141" t="s">
        <v>4178</v>
      </c>
      <c r="F452" s="149">
        <v>2</v>
      </c>
      <c r="H452" s="156">
        <v>15.875</v>
      </c>
      <c r="I452" s="156">
        <v>4.7</v>
      </c>
      <c r="J452" s="156">
        <f t="shared" si="42"/>
        <v>20.574999999999999</v>
      </c>
      <c r="K452" s="156">
        <f t="shared" si="43"/>
        <v>16.347000000000001</v>
      </c>
      <c r="L452" s="156">
        <f t="shared" si="44"/>
        <v>4.1050000000000004</v>
      </c>
      <c r="M452" s="156">
        <f t="shared" si="45"/>
        <v>9111.5519999999997</v>
      </c>
      <c r="N452" s="156">
        <f t="shared" si="46"/>
        <v>1354.5070000000001</v>
      </c>
      <c r="O452" s="156">
        <v>12.058</v>
      </c>
      <c r="P452" s="156">
        <v>4.1050000000000004</v>
      </c>
      <c r="Q452" s="156">
        <v>7440.402</v>
      </c>
      <c r="R452" s="156">
        <v>1354.5070000000001</v>
      </c>
      <c r="S452" s="156">
        <v>0</v>
      </c>
      <c r="T452" s="156">
        <v>0</v>
      </c>
      <c r="U452" s="156">
        <v>4.2889999999999997</v>
      </c>
      <c r="V452" s="156"/>
      <c r="W452" s="156">
        <v>1671.15</v>
      </c>
      <c r="X452" s="156"/>
      <c r="Y452" s="156">
        <v>18.215000000000003</v>
      </c>
      <c r="Z452" s="156">
        <v>9472.2049999999999</v>
      </c>
      <c r="AA452" s="156">
        <v>443</v>
      </c>
      <c r="AB452" s="156">
        <f t="shared" si="47"/>
        <v>22.504000000000005</v>
      </c>
      <c r="AC452" s="156">
        <f t="shared" si="48"/>
        <v>11143.355</v>
      </c>
    </row>
    <row r="453" spans="2:29" x14ac:dyDescent="0.25">
      <c r="B453" s="140" t="s">
        <v>3738</v>
      </c>
      <c r="C453" s="143">
        <v>3297</v>
      </c>
      <c r="D453" s="141" t="s">
        <v>4179</v>
      </c>
      <c r="F453" s="149">
        <v>2</v>
      </c>
      <c r="H453" s="156">
        <v>42.347999999999999</v>
      </c>
      <c r="I453" s="156">
        <v>12.538</v>
      </c>
      <c r="J453" s="156">
        <f t="shared" si="42"/>
        <v>54.885999999999996</v>
      </c>
      <c r="K453" s="156">
        <f t="shared" si="43"/>
        <v>42.847000000000001</v>
      </c>
      <c r="L453" s="156">
        <f t="shared" si="44"/>
        <v>9.195999999999998</v>
      </c>
      <c r="M453" s="156">
        <f t="shared" si="45"/>
        <v>24480.906000000003</v>
      </c>
      <c r="N453" s="156">
        <f t="shared" si="46"/>
        <v>3001.1849999999999</v>
      </c>
      <c r="O453" s="156">
        <v>33.902000000000001</v>
      </c>
      <c r="P453" s="156">
        <v>9.195999999999998</v>
      </c>
      <c r="Q453" s="156">
        <v>20853.455000000002</v>
      </c>
      <c r="R453" s="156">
        <v>3001.1849999999999</v>
      </c>
      <c r="S453" s="156">
        <v>32</v>
      </c>
      <c r="T453" s="156">
        <v>0</v>
      </c>
      <c r="U453" s="156">
        <v>8.9450000000000003</v>
      </c>
      <c r="V453" s="156"/>
      <c r="W453" s="156">
        <v>3627.451</v>
      </c>
      <c r="X453" s="156"/>
      <c r="Y453" s="156">
        <v>47.696000000000005</v>
      </c>
      <c r="Z453" s="156">
        <v>25355.274000000001</v>
      </c>
      <c r="AA453" s="156">
        <v>444</v>
      </c>
      <c r="AB453" s="156">
        <f t="shared" si="47"/>
        <v>56.641000000000005</v>
      </c>
      <c r="AC453" s="156">
        <f t="shared" si="48"/>
        <v>28982.725000000002</v>
      </c>
    </row>
    <row r="454" spans="2:29" x14ac:dyDescent="0.25">
      <c r="B454" s="140" t="s">
        <v>4018</v>
      </c>
      <c r="C454" s="143">
        <v>3298</v>
      </c>
      <c r="D454" s="141" t="s">
        <v>4180</v>
      </c>
      <c r="F454" s="149">
        <v>2</v>
      </c>
      <c r="H454" s="156">
        <v>10.41</v>
      </c>
      <c r="I454" s="156">
        <v>4.1500000000000004</v>
      </c>
      <c r="J454" s="156">
        <f t="shared" si="42"/>
        <v>14.56</v>
      </c>
      <c r="K454" s="156">
        <f t="shared" si="43"/>
        <v>10.41</v>
      </c>
      <c r="L454" s="156">
        <f t="shared" si="44"/>
        <v>2.9260000000000002</v>
      </c>
      <c r="M454" s="156">
        <f t="shared" si="45"/>
        <v>5723.5210000000006</v>
      </c>
      <c r="N454" s="156">
        <f t="shared" si="46"/>
        <v>967.32100000000003</v>
      </c>
      <c r="O454" s="156">
        <v>9.16</v>
      </c>
      <c r="P454" s="156">
        <v>2.9260000000000002</v>
      </c>
      <c r="Q454" s="156">
        <v>5260.0190000000002</v>
      </c>
      <c r="R454" s="156">
        <v>967.32100000000003</v>
      </c>
      <c r="S454" s="156">
        <v>0</v>
      </c>
      <c r="T454" s="156">
        <v>0</v>
      </c>
      <c r="U454" s="156">
        <v>1.25</v>
      </c>
      <c r="V454" s="156"/>
      <c r="W454" s="156">
        <v>463.50200000000001</v>
      </c>
      <c r="X454" s="156"/>
      <c r="Y454" s="156">
        <v>13.549300000000001</v>
      </c>
      <c r="Z454" s="156">
        <v>6711.0640000000003</v>
      </c>
      <c r="AA454" s="156">
        <v>445</v>
      </c>
      <c r="AB454" s="156">
        <f t="shared" si="47"/>
        <v>14.799300000000001</v>
      </c>
      <c r="AC454" s="156">
        <f t="shared" si="48"/>
        <v>7174.5660000000007</v>
      </c>
    </row>
    <row r="455" spans="2:29" x14ac:dyDescent="0.25">
      <c r="B455" s="140" t="s">
        <v>4018</v>
      </c>
      <c r="C455" s="143">
        <v>3312</v>
      </c>
      <c r="D455" s="141" t="s">
        <v>4181</v>
      </c>
      <c r="F455" s="149">
        <v>2</v>
      </c>
      <c r="H455" s="156">
        <v>10.302</v>
      </c>
      <c r="I455" s="156">
        <v>1.242</v>
      </c>
      <c r="J455" s="156">
        <f t="shared" si="42"/>
        <v>11.544</v>
      </c>
      <c r="K455" s="156">
        <f t="shared" si="43"/>
        <v>10.247</v>
      </c>
      <c r="L455" s="156">
        <f t="shared" si="44"/>
        <v>0.67300000000000004</v>
      </c>
      <c r="M455" s="156">
        <f t="shared" si="45"/>
        <v>6476.8770000000004</v>
      </c>
      <c r="N455" s="156">
        <f t="shared" si="46"/>
        <v>239.84</v>
      </c>
      <c r="O455" s="156">
        <v>10.247</v>
      </c>
      <c r="P455" s="156">
        <v>0.67300000000000004</v>
      </c>
      <c r="Q455" s="156">
        <v>6476.8770000000004</v>
      </c>
      <c r="R455" s="156">
        <v>239.84</v>
      </c>
      <c r="S455" s="156">
        <v>0</v>
      </c>
      <c r="T455" s="156">
        <v>0</v>
      </c>
      <c r="U455" s="156">
        <v>0</v>
      </c>
      <c r="V455" s="156"/>
      <c r="W455" s="156">
        <v>0</v>
      </c>
      <c r="X455" s="156"/>
      <c r="Y455" s="156">
        <v>11.2562</v>
      </c>
      <c r="Z455" s="156">
        <v>6836.6369999999997</v>
      </c>
      <c r="AA455" s="156">
        <v>446</v>
      </c>
      <c r="AB455" s="156">
        <f t="shared" si="47"/>
        <v>11.2562</v>
      </c>
      <c r="AC455" s="156">
        <f t="shared" si="48"/>
        <v>6836.6369999999997</v>
      </c>
    </row>
    <row r="456" spans="2:29" x14ac:dyDescent="0.25">
      <c r="B456" s="140" t="s">
        <v>3738</v>
      </c>
      <c r="C456" s="143">
        <v>3325</v>
      </c>
      <c r="D456" s="141" t="s">
        <v>4182</v>
      </c>
      <c r="F456" s="149">
        <v>2</v>
      </c>
      <c r="H456" s="156">
        <v>4.5</v>
      </c>
      <c r="I456" s="156">
        <v>4.8000000000000007</v>
      </c>
      <c r="J456" s="156">
        <f t="shared" si="42"/>
        <v>9.3000000000000007</v>
      </c>
      <c r="K456" s="156">
        <f t="shared" si="43"/>
        <v>5.375</v>
      </c>
      <c r="L456" s="156">
        <f t="shared" si="44"/>
        <v>2.1180000000000003</v>
      </c>
      <c r="M456" s="156">
        <f t="shared" si="45"/>
        <v>3014.6010000000001</v>
      </c>
      <c r="N456" s="156">
        <f t="shared" si="46"/>
        <v>813.60500000000002</v>
      </c>
      <c r="O456" s="156">
        <v>5.375</v>
      </c>
      <c r="P456" s="156">
        <v>2.1180000000000003</v>
      </c>
      <c r="Q456" s="156">
        <v>3014.6010000000001</v>
      </c>
      <c r="R456" s="156">
        <v>813.60500000000002</v>
      </c>
      <c r="S456" s="156">
        <v>550</v>
      </c>
      <c r="T456" s="156">
        <v>0</v>
      </c>
      <c r="U456" s="156">
        <v>0</v>
      </c>
      <c r="V456" s="156"/>
      <c r="W456" s="156">
        <v>0</v>
      </c>
      <c r="X456" s="156"/>
      <c r="Y456" s="156">
        <v>8.5519999999999996</v>
      </c>
      <c r="Z456" s="156">
        <v>4235.0280000000002</v>
      </c>
      <c r="AA456" s="156">
        <v>447</v>
      </c>
      <c r="AB456" s="156">
        <f t="shared" si="47"/>
        <v>8.5519999999999996</v>
      </c>
      <c r="AC456" s="156">
        <f t="shared" si="48"/>
        <v>4235.0280000000002</v>
      </c>
    </row>
    <row r="457" spans="2:29" x14ac:dyDescent="0.25">
      <c r="B457" s="140" t="s">
        <v>4023</v>
      </c>
      <c r="C457" s="143">
        <v>3327</v>
      </c>
      <c r="D457" s="141" t="s">
        <v>4183</v>
      </c>
      <c r="F457" s="149">
        <v>2</v>
      </c>
      <c r="H457" s="156">
        <v>3</v>
      </c>
      <c r="I457" s="156">
        <v>2</v>
      </c>
      <c r="J457" s="156">
        <f t="shared" si="42"/>
        <v>5</v>
      </c>
      <c r="K457" s="156">
        <f t="shared" si="43"/>
        <v>1.7390000000000001</v>
      </c>
      <c r="L457" s="156">
        <f t="shared" si="44"/>
        <v>0.7779999999999998</v>
      </c>
      <c r="M457" s="156">
        <f t="shared" si="45"/>
        <v>975.48599999999999</v>
      </c>
      <c r="N457" s="156">
        <f t="shared" si="46"/>
        <v>298.58</v>
      </c>
      <c r="O457" s="156">
        <v>1.7390000000000001</v>
      </c>
      <c r="P457" s="156">
        <v>0.7779999999999998</v>
      </c>
      <c r="Q457" s="156">
        <v>975.48599999999999</v>
      </c>
      <c r="R457" s="156">
        <v>298.58</v>
      </c>
      <c r="S457" s="156">
        <v>800</v>
      </c>
      <c r="T457" s="156">
        <v>106.667</v>
      </c>
      <c r="U457" s="156">
        <v>0</v>
      </c>
      <c r="V457" s="156"/>
      <c r="W457" s="156">
        <v>0</v>
      </c>
      <c r="X457" s="156"/>
      <c r="Y457" s="156">
        <v>2.9051999999999998</v>
      </c>
      <c r="Z457" s="156">
        <v>1423.375</v>
      </c>
      <c r="AA457" s="156">
        <v>448</v>
      </c>
      <c r="AB457" s="156">
        <f t="shared" si="47"/>
        <v>2.9051999999999998</v>
      </c>
      <c r="AC457" s="156">
        <f t="shared" si="48"/>
        <v>1423.375</v>
      </c>
    </row>
    <row r="458" spans="2:29" x14ac:dyDescent="0.25">
      <c r="B458" s="140" t="s">
        <v>4023</v>
      </c>
      <c r="C458" s="143">
        <v>3328</v>
      </c>
      <c r="D458" s="141" t="s">
        <v>4184</v>
      </c>
      <c r="F458" s="149">
        <v>2</v>
      </c>
      <c r="H458" s="156">
        <v>10.969999999999999</v>
      </c>
      <c r="I458" s="156">
        <v>2.625</v>
      </c>
      <c r="J458" s="156">
        <f t="shared" ref="J458:J521" si="49">SUM(H458:I458)</f>
        <v>13.594999999999999</v>
      </c>
      <c r="K458" s="156">
        <f t="shared" ref="K458:K521" si="50">O458+U458</f>
        <v>10.912000000000001</v>
      </c>
      <c r="L458" s="156">
        <f t="shared" ref="L458:L521" si="51">P458+V458</f>
        <v>1.6629999999999985</v>
      </c>
      <c r="M458" s="156">
        <f t="shared" ref="M458:M521" si="52">Q458+W458</f>
        <v>5616.8119999999999</v>
      </c>
      <c r="N458" s="156">
        <f t="shared" ref="N458:N521" si="53">R458+X458</f>
        <v>620.19299999999998</v>
      </c>
      <c r="O458" s="156">
        <v>10.412000000000001</v>
      </c>
      <c r="P458" s="156">
        <v>1.6629999999999985</v>
      </c>
      <c r="Q458" s="156">
        <v>5431.4120000000003</v>
      </c>
      <c r="R458" s="156">
        <v>620.19299999999998</v>
      </c>
      <c r="S458" s="156">
        <v>0</v>
      </c>
      <c r="T458" s="156">
        <v>0</v>
      </c>
      <c r="U458" s="156">
        <v>0.5</v>
      </c>
      <c r="V458" s="156"/>
      <c r="W458" s="156">
        <v>185.4</v>
      </c>
      <c r="X458" s="156"/>
      <c r="Y458" s="156">
        <v>12.9071</v>
      </c>
      <c r="Z458" s="156">
        <v>6361.7359999999999</v>
      </c>
      <c r="AA458" s="156">
        <v>449</v>
      </c>
      <c r="AB458" s="156">
        <f t="shared" ref="AB458:AB521" si="54">Y458+U458+V458</f>
        <v>13.4071</v>
      </c>
      <c r="AC458" s="156">
        <f t="shared" ref="AC458:AC521" si="55">Z458+X458+W458</f>
        <v>6547.1359999999995</v>
      </c>
    </row>
    <row r="459" spans="2:29" x14ac:dyDescent="0.25">
      <c r="B459" s="140" t="s">
        <v>4023</v>
      </c>
      <c r="C459" s="143">
        <v>3329</v>
      </c>
      <c r="D459" s="141" t="s">
        <v>4185</v>
      </c>
      <c r="F459" s="149">
        <v>2</v>
      </c>
      <c r="H459" s="156">
        <v>7.875</v>
      </c>
      <c r="I459" s="156">
        <v>3</v>
      </c>
      <c r="J459" s="156">
        <f t="shared" si="49"/>
        <v>10.875</v>
      </c>
      <c r="K459" s="156">
        <f t="shared" si="50"/>
        <v>7.109</v>
      </c>
      <c r="L459" s="156">
        <f t="shared" si="51"/>
        <v>2.5</v>
      </c>
      <c r="M459" s="156">
        <f t="shared" si="52"/>
        <v>3987.3969999999999</v>
      </c>
      <c r="N459" s="156">
        <f t="shared" si="53"/>
        <v>960.32500000000005</v>
      </c>
      <c r="O459" s="156">
        <v>7.109</v>
      </c>
      <c r="P459" s="156">
        <v>2.5</v>
      </c>
      <c r="Q459" s="156">
        <v>3987.3969999999999</v>
      </c>
      <c r="R459" s="156">
        <v>960.32500000000005</v>
      </c>
      <c r="S459" s="156">
        <v>220</v>
      </c>
      <c r="T459" s="156">
        <v>0</v>
      </c>
      <c r="U459" s="156">
        <v>0</v>
      </c>
      <c r="V459" s="156"/>
      <c r="W459" s="156">
        <v>0</v>
      </c>
      <c r="X459" s="156"/>
      <c r="Y459" s="156">
        <v>10.859399999999999</v>
      </c>
      <c r="Z459" s="156">
        <v>5427.9040000000005</v>
      </c>
      <c r="AA459" s="156">
        <v>450</v>
      </c>
      <c r="AB459" s="156">
        <f t="shared" si="54"/>
        <v>10.859399999999999</v>
      </c>
      <c r="AC459" s="156">
        <f t="shared" si="55"/>
        <v>5427.9040000000005</v>
      </c>
    </row>
    <row r="460" spans="2:29" x14ac:dyDescent="0.25">
      <c r="B460" s="140" t="s">
        <v>4023</v>
      </c>
      <c r="C460" s="143">
        <v>3601</v>
      </c>
      <c r="D460" s="141" t="s">
        <v>4186</v>
      </c>
      <c r="F460" s="149">
        <v>2</v>
      </c>
      <c r="H460" s="156">
        <v>0</v>
      </c>
      <c r="I460" s="156">
        <v>12.25</v>
      </c>
      <c r="J460" s="156">
        <f t="shared" si="49"/>
        <v>12.25</v>
      </c>
      <c r="K460" s="156">
        <f t="shared" si="50"/>
        <v>0</v>
      </c>
      <c r="L460" s="156">
        <f t="shared" si="51"/>
        <v>8.9879999999999995</v>
      </c>
      <c r="M460" s="156">
        <f t="shared" si="52"/>
        <v>0</v>
      </c>
      <c r="N460" s="156">
        <f t="shared" si="53"/>
        <v>2933.7190000000001</v>
      </c>
      <c r="O460" s="156">
        <v>0</v>
      </c>
      <c r="P460" s="156">
        <v>8.9879999999999995</v>
      </c>
      <c r="Q460" s="156">
        <v>0</v>
      </c>
      <c r="R460" s="156">
        <v>2933.7190000000001</v>
      </c>
      <c r="S460" s="156">
        <v>0</v>
      </c>
      <c r="T460" s="156">
        <v>61.6</v>
      </c>
      <c r="U460" s="156">
        <v>0</v>
      </c>
      <c r="V460" s="156"/>
      <c r="W460" s="156">
        <v>0</v>
      </c>
      <c r="X460" s="156"/>
      <c r="Y460" s="156">
        <v>13.4818</v>
      </c>
      <c r="Z460" s="156">
        <v>4400.6289999999999</v>
      </c>
      <c r="AA460" s="156">
        <v>451</v>
      </c>
      <c r="AB460" s="156">
        <f t="shared" si="54"/>
        <v>13.4818</v>
      </c>
      <c r="AC460" s="156">
        <f t="shared" si="55"/>
        <v>4400.6289999999999</v>
      </c>
    </row>
    <row r="461" spans="2:29" x14ac:dyDescent="0.25">
      <c r="B461" s="140" t="s">
        <v>4018</v>
      </c>
      <c r="C461" s="143">
        <v>3700</v>
      </c>
      <c r="D461" s="141" t="s">
        <v>4187</v>
      </c>
      <c r="F461" s="149">
        <v>2</v>
      </c>
      <c r="H461" s="156">
        <v>9</v>
      </c>
      <c r="I461" s="156">
        <v>4.8</v>
      </c>
      <c r="J461" s="156">
        <f t="shared" si="49"/>
        <v>13.8</v>
      </c>
      <c r="K461" s="156">
        <f t="shared" si="50"/>
        <v>9</v>
      </c>
      <c r="L461" s="156">
        <f t="shared" si="51"/>
        <v>3.1959999999999997</v>
      </c>
      <c r="M461" s="156">
        <f t="shared" si="52"/>
        <v>5328.393</v>
      </c>
      <c r="N461" s="156">
        <f t="shared" si="53"/>
        <v>1045.021</v>
      </c>
      <c r="O461" s="156">
        <v>9</v>
      </c>
      <c r="P461" s="156">
        <v>3.1959999999999997</v>
      </c>
      <c r="Q461" s="156">
        <v>5328.393</v>
      </c>
      <c r="R461" s="156">
        <v>1045.021</v>
      </c>
      <c r="S461" s="156">
        <v>0</v>
      </c>
      <c r="T461" s="156">
        <v>0</v>
      </c>
      <c r="U461" s="156">
        <v>0</v>
      </c>
      <c r="V461" s="156"/>
      <c r="W461" s="156">
        <v>0</v>
      </c>
      <c r="X461" s="156"/>
      <c r="Y461" s="156">
        <v>13.794400000000001</v>
      </c>
      <c r="Z461" s="156">
        <v>6895.9539999999997</v>
      </c>
      <c r="AA461" s="156">
        <v>452</v>
      </c>
      <c r="AB461" s="156">
        <f t="shared" si="54"/>
        <v>13.794400000000001</v>
      </c>
      <c r="AC461" s="156">
        <f t="shared" si="55"/>
        <v>6895.9539999999997</v>
      </c>
    </row>
    <row r="462" spans="2:29" x14ac:dyDescent="0.25">
      <c r="B462" s="140" t="s">
        <v>4018</v>
      </c>
      <c r="C462" s="143">
        <v>3701</v>
      </c>
      <c r="D462" s="141" t="s">
        <v>4188</v>
      </c>
      <c r="F462" s="149">
        <v>2</v>
      </c>
      <c r="H462" s="156">
        <v>47.018999999999998</v>
      </c>
      <c r="I462" s="156">
        <v>7.8500000000000005</v>
      </c>
      <c r="J462" s="156">
        <f t="shared" si="49"/>
        <v>54.869</v>
      </c>
      <c r="K462" s="156">
        <f t="shared" si="50"/>
        <v>47.34</v>
      </c>
      <c r="L462" s="156">
        <f t="shared" si="51"/>
        <v>6.6209999999999951</v>
      </c>
      <c r="M462" s="156">
        <f t="shared" si="52"/>
        <v>27335.052</v>
      </c>
      <c r="N462" s="156">
        <f t="shared" si="53"/>
        <v>2083.5500000000002</v>
      </c>
      <c r="O462" s="156">
        <v>39.084000000000003</v>
      </c>
      <c r="P462" s="156">
        <v>6.6209999999999951</v>
      </c>
      <c r="Q462" s="156">
        <v>24323.156999999999</v>
      </c>
      <c r="R462" s="156">
        <v>2083.5500000000002</v>
      </c>
      <c r="S462" s="156">
        <v>40</v>
      </c>
      <c r="T462" s="156">
        <v>0</v>
      </c>
      <c r="U462" s="156">
        <v>8.2560000000000002</v>
      </c>
      <c r="V462" s="156"/>
      <c r="W462" s="156">
        <v>3011.895</v>
      </c>
      <c r="X462" s="156"/>
      <c r="Y462" s="156">
        <v>49.014699999999998</v>
      </c>
      <c r="Z462" s="156">
        <v>27448.508999999998</v>
      </c>
      <c r="AA462" s="156">
        <v>453</v>
      </c>
      <c r="AB462" s="156">
        <f t="shared" si="54"/>
        <v>57.270699999999998</v>
      </c>
      <c r="AC462" s="156">
        <f t="shared" si="55"/>
        <v>30460.403999999999</v>
      </c>
    </row>
    <row r="463" spans="2:29" x14ac:dyDescent="0.25">
      <c r="B463" s="140" t="s">
        <v>4018</v>
      </c>
      <c r="C463" s="143">
        <v>3702</v>
      </c>
      <c r="D463" s="141" t="s">
        <v>4189</v>
      </c>
      <c r="F463" s="149">
        <v>2</v>
      </c>
      <c r="H463" s="156">
        <v>20.681000000000001</v>
      </c>
      <c r="I463" s="156">
        <v>6</v>
      </c>
      <c r="J463" s="156">
        <f t="shared" si="49"/>
        <v>26.681000000000001</v>
      </c>
      <c r="K463" s="156">
        <f t="shared" si="50"/>
        <v>20.176000000000002</v>
      </c>
      <c r="L463" s="156">
        <f t="shared" si="51"/>
        <v>4.3369999999999997</v>
      </c>
      <c r="M463" s="156">
        <f t="shared" si="52"/>
        <v>11243.017</v>
      </c>
      <c r="N463" s="156">
        <f t="shared" si="53"/>
        <v>1475.749</v>
      </c>
      <c r="O463" s="156">
        <v>16.387</v>
      </c>
      <c r="P463" s="156">
        <v>4.3369999999999997</v>
      </c>
      <c r="Q463" s="156">
        <v>9819.4359999999997</v>
      </c>
      <c r="R463" s="156">
        <v>1475.749</v>
      </c>
      <c r="S463" s="156">
        <v>0</v>
      </c>
      <c r="T463" s="156">
        <v>0</v>
      </c>
      <c r="U463" s="156">
        <v>3.7889999999999997</v>
      </c>
      <c r="V463" s="156"/>
      <c r="W463" s="156">
        <v>1423.5809999999999</v>
      </c>
      <c r="X463" s="156"/>
      <c r="Y463" s="156">
        <v>22.892900000000001</v>
      </c>
      <c r="Z463" s="156">
        <v>12033.138000000001</v>
      </c>
      <c r="AA463" s="156">
        <v>454</v>
      </c>
      <c r="AB463" s="156">
        <f t="shared" si="54"/>
        <v>26.681899999999999</v>
      </c>
      <c r="AC463" s="156">
        <f t="shared" si="55"/>
        <v>13456.719000000001</v>
      </c>
    </row>
    <row r="464" spans="2:29" x14ac:dyDescent="0.25">
      <c r="B464" s="140" t="s">
        <v>4018</v>
      </c>
      <c r="C464" s="143">
        <v>3703</v>
      </c>
      <c r="D464" s="141" t="s">
        <v>4190</v>
      </c>
      <c r="F464" s="149">
        <v>2</v>
      </c>
      <c r="H464" s="156">
        <v>21.943999999999999</v>
      </c>
      <c r="I464" s="156">
        <v>7.625</v>
      </c>
      <c r="J464" s="156">
        <f t="shared" si="49"/>
        <v>29.568999999999999</v>
      </c>
      <c r="K464" s="156">
        <f t="shared" si="50"/>
        <v>22.099</v>
      </c>
      <c r="L464" s="156">
        <f t="shared" si="51"/>
        <v>6.4409999999999989</v>
      </c>
      <c r="M464" s="156">
        <f t="shared" si="52"/>
        <v>13442.305</v>
      </c>
      <c r="N464" s="156">
        <f t="shared" si="53"/>
        <v>2114.7710000000002</v>
      </c>
      <c r="O464" s="156">
        <v>19.449000000000002</v>
      </c>
      <c r="P464" s="156">
        <v>6.4409999999999989</v>
      </c>
      <c r="Q464" s="156">
        <v>12441.031000000001</v>
      </c>
      <c r="R464" s="156">
        <v>2114.7710000000002</v>
      </c>
      <c r="S464" s="156">
        <v>0</v>
      </c>
      <c r="T464" s="156">
        <v>0</v>
      </c>
      <c r="U464" s="156">
        <v>2.65</v>
      </c>
      <c r="V464" s="156"/>
      <c r="W464" s="156">
        <v>1001.274</v>
      </c>
      <c r="X464" s="156"/>
      <c r="Y464" s="156">
        <v>29.110800000000001</v>
      </c>
      <c r="Z464" s="156">
        <v>15613.268</v>
      </c>
      <c r="AA464" s="156">
        <v>455</v>
      </c>
      <c r="AB464" s="156">
        <f t="shared" si="54"/>
        <v>31.7608</v>
      </c>
      <c r="AC464" s="156">
        <f t="shared" si="55"/>
        <v>16614.542000000001</v>
      </c>
    </row>
    <row r="465" spans="2:29" x14ac:dyDescent="0.25">
      <c r="B465" s="140" t="s">
        <v>4018</v>
      </c>
      <c r="C465" s="143">
        <v>3704</v>
      </c>
      <c r="D465" s="141" t="s">
        <v>4191</v>
      </c>
      <c r="F465" s="149">
        <v>2</v>
      </c>
      <c r="H465" s="156">
        <v>11.895000000000001</v>
      </c>
      <c r="I465" s="156">
        <v>4.3800000000000008</v>
      </c>
      <c r="J465" s="156">
        <f t="shared" si="49"/>
        <v>16.275000000000002</v>
      </c>
      <c r="K465" s="156">
        <f t="shared" si="50"/>
        <v>11.896999999999998</v>
      </c>
      <c r="L465" s="156">
        <f t="shared" si="51"/>
        <v>3.2840000000000007</v>
      </c>
      <c r="M465" s="156">
        <f t="shared" si="52"/>
        <v>6074.652</v>
      </c>
      <c r="N465" s="156">
        <f t="shared" si="53"/>
        <v>1064.376</v>
      </c>
      <c r="O465" s="156">
        <v>9.7579999999999991</v>
      </c>
      <c r="P465" s="156">
        <v>3.2840000000000007</v>
      </c>
      <c r="Q465" s="156">
        <v>5281.5450000000001</v>
      </c>
      <c r="R465" s="156">
        <v>1064.376</v>
      </c>
      <c r="S465" s="156">
        <v>0</v>
      </c>
      <c r="T465" s="156">
        <v>0</v>
      </c>
      <c r="U465" s="156">
        <v>2.1390000000000002</v>
      </c>
      <c r="V465" s="156"/>
      <c r="W465" s="156">
        <v>793.10699999999997</v>
      </c>
      <c r="X465" s="156"/>
      <c r="Y465" s="156">
        <v>14.683800000000002</v>
      </c>
      <c r="Z465" s="156">
        <v>6878.1540000000005</v>
      </c>
      <c r="AA465" s="156">
        <v>456</v>
      </c>
      <c r="AB465" s="156">
        <f t="shared" si="54"/>
        <v>16.822800000000001</v>
      </c>
      <c r="AC465" s="156">
        <f t="shared" si="55"/>
        <v>7671.2610000000004</v>
      </c>
    </row>
    <row r="466" spans="2:29" x14ac:dyDescent="0.25">
      <c r="B466" s="140" t="s">
        <v>4018</v>
      </c>
      <c r="C466" s="143">
        <v>3705</v>
      </c>
      <c r="D466" s="141" t="s">
        <v>4192</v>
      </c>
      <c r="F466" s="149">
        <v>2</v>
      </c>
      <c r="H466" s="156">
        <v>88.890000000000015</v>
      </c>
      <c r="I466" s="156">
        <v>22.805</v>
      </c>
      <c r="J466" s="156">
        <f t="shared" si="49"/>
        <v>111.69500000000002</v>
      </c>
      <c r="K466" s="156">
        <f t="shared" si="50"/>
        <v>88.478999999999999</v>
      </c>
      <c r="L466" s="156">
        <f t="shared" si="51"/>
        <v>16.632999999999996</v>
      </c>
      <c r="M466" s="156">
        <f t="shared" si="52"/>
        <v>53736.351000000002</v>
      </c>
      <c r="N466" s="156">
        <f t="shared" si="53"/>
        <v>5323.7560000000003</v>
      </c>
      <c r="O466" s="156">
        <v>79.245000000000005</v>
      </c>
      <c r="P466" s="156">
        <v>16.632999999999996</v>
      </c>
      <c r="Q466" s="156">
        <v>50180.538</v>
      </c>
      <c r="R466" s="156">
        <v>5323.7560000000003</v>
      </c>
      <c r="S466" s="156">
        <v>0</v>
      </c>
      <c r="T466" s="156">
        <v>51.2</v>
      </c>
      <c r="U466" s="156">
        <v>9.234</v>
      </c>
      <c r="V466" s="156"/>
      <c r="W466" s="156">
        <v>3555.8130000000001</v>
      </c>
      <c r="X466" s="156"/>
      <c r="Y466" s="156">
        <v>104.1948</v>
      </c>
      <c r="Z466" s="156">
        <v>58166.285000000003</v>
      </c>
      <c r="AA466" s="156">
        <v>457</v>
      </c>
      <c r="AB466" s="156">
        <f t="shared" si="54"/>
        <v>113.4288</v>
      </c>
      <c r="AC466" s="156">
        <f t="shared" si="55"/>
        <v>61722.098000000005</v>
      </c>
    </row>
    <row r="467" spans="2:29" x14ac:dyDescent="0.25">
      <c r="B467" s="140" t="s">
        <v>4193</v>
      </c>
      <c r="C467" s="143">
        <v>4001</v>
      </c>
      <c r="D467" s="141" t="s">
        <v>4194</v>
      </c>
      <c r="F467" s="149">
        <v>2</v>
      </c>
      <c r="H467" s="156">
        <v>3</v>
      </c>
      <c r="I467" s="156">
        <v>1.65</v>
      </c>
      <c r="J467" s="156">
        <f t="shared" si="49"/>
        <v>4.6500000000000004</v>
      </c>
      <c r="K467" s="156">
        <f t="shared" si="50"/>
        <v>3</v>
      </c>
      <c r="L467" s="156">
        <f t="shared" si="51"/>
        <v>1.0390000000000001</v>
      </c>
      <c r="M467" s="156">
        <f t="shared" si="52"/>
        <v>1642.461</v>
      </c>
      <c r="N467" s="156">
        <f t="shared" si="53"/>
        <v>325.988</v>
      </c>
      <c r="O467" s="156">
        <v>2</v>
      </c>
      <c r="P467" s="156">
        <v>1.0390000000000001</v>
      </c>
      <c r="Q467" s="156">
        <v>1271.6600000000001</v>
      </c>
      <c r="R467" s="156">
        <v>325.988</v>
      </c>
      <c r="S467" s="156">
        <v>0</v>
      </c>
      <c r="T467" s="156">
        <v>0</v>
      </c>
      <c r="U467" s="156">
        <v>1</v>
      </c>
      <c r="V467" s="156"/>
      <c r="W467" s="156">
        <v>370.80099999999999</v>
      </c>
      <c r="X467" s="156"/>
      <c r="Y467" s="156">
        <v>3.5580000000000003</v>
      </c>
      <c r="Z467" s="156">
        <v>1760.673</v>
      </c>
      <c r="AA467" s="156">
        <v>458</v>
      </c>
      <c r="AB467" s="156">
        <f t="shared" si="54"/>
        <v>4.5579999999999998</v>
      </c>
      <c r="AC467" s="156">
        <f t="shared" si="55"/>
        <v>2131.4740000000002</v>
      </c>
    </row>
    <row r="468" spans="2:29" x14ac:dyDescent="0.25">
      <c r="B468" s="140" t="s">
        <v>3732</v>
      </c>
      <c r="C468" s="143">
        <v>4002</v>
      </c>
      <c r="D468" s="141" t="s">
        <v>4195</v>
      </c>
      <c r="F468" s="149">
        <v>2</v>
      </c>
      <c r="H468" s="156">
        <v>11.852</v>
      </c>
      <c r="I468" s="156">
        <v>5.0649999999999995</v>
      </c>
      <c r="J468" s="156">
        <f t="shared" si="49"/>
        <v>16.917000000000002</v>
      </c>
      <c r="K468" s="156">
        <f t="shared" si="50"/>
        <v>11.278</v>
      </c>
      <c r="L468" s="156">
        <f t="shared" si="51"/>
        <v>2.8849999999999998</v>
      </c>
      <c r="M468" s="156">
        <f t="shared" si="52"/>
        <v>6224.4040000000005</v>
      </c>
      <c r="N468" s="156">
        <f t="shared" si="53"/>
        <v>873.67499999999995</v>
      </c>
      <c r="O468" s="156">
        <v>10</v>
      </c>
      <c r="P468" s="156">
        <v>2.8849999999999998</v>
      </c>
      <c r="Q468" s="156">
        <v>5750.5940000000001</v>
      </c>
      <c r="R468" s="156">
        <v>873.67499999999995</v>
      </c>
      <c r="S468" s="156">
        <v>0</v>
      </c>
      <c r="T468" s="156">
        <v>0</v>
      </c>
      <c r="U468" s="156">
        <v>1.278</v>
      </c>
      <c r="V468" s="156"/>
      <c r="W468" s="156">
        <v>473.81</v>
      </c>
      <c r="X468" s="156"/>
      <c r="Y468" s="156">
        <v>14.328200000000001</v>
      </c>
      <c r="Z468" s="156">
        <v>7061.1390000000001</v>
      </c>
      <c r="AA468" s="156">
        <v>459</v>
      </c>
      <c r="AB468" s="156">
        <f t="shared" si="54"/>
        <v>15.606200000000001</v>
      </c>
      <c r="AC468" s="156">
        <f t="shared" si="55"/>
        <v>7534.9490000000005</v>
      </c>
    </row>
    <row r="469" spans="2:29" x14ac:dyDescent="0.25">
      <c r="B469" s="140" t="s">
        <v>3732</v>
      </c>
      <c r="C469" s="143">
        <v>4004</v>
      </c>
      <c r="D469" s="141" t="s">
        <v>4196</v>
      </c>
      <c r="F469" s="149">
        <v>2</v>
      </c>
      <c r="H469" s="156">
        <v>5.6379999999999999</v>
      </c>
      <c r="I469" s="156">
        <v>1.7999999999999998</v>
      </c>
      <c r="J469" s="156">
        <f t="shared" si="49"/>
        <v>7.4379999999999997</v>
      </c>
      <c r="K469" s="156">
        <f t="shared" si="50"/>
        <v>5.6390000000000002</v>
      </c>
      <c r="L469" s="156">
        <f t="shared" si="51"/>
        <v>1.1609999999999996</v>
      </c>
      <c r="M469" s="156">
        <f t="shared" si="52"/>
        <v>3147.2170000000001</v>
      </c>
      <c r="N469" s="156">
        <f t="shared" si="53"/>
        <v>352.85700000000003</v>
      </c>
      <c r="O469" s="156">
        <v>4</v>
      </c>
      <c r="P469" s="156">
        <v>1.1609999999999996</v>
      </c>
      <c r="Q469" s="156">
        <v>2539.511</v>
      </c>
      <c r="R469" s="156">
        <v>352.85700000000003</v>
      </c>
      <c r="S469" s="156">
        <v>0</v>
      </c>
      <c r="T469" s="156">
        <v>0</v>
      </c>
      <c r="U469" s="156">
        <v>1.639</v>
      </c>
      <c r="V469" s="156"/>
      <c r="W469" s="156">
        <v>607.70600000000002</v>
      </c>
      <c r="X469" s="156"/>
      <c r="Y469" s="156">
        <v>5.7413000000000007</v>
      </c>
      <c r="Z469" s="156">
        <v>3068.8319999999999</v>
      </c>
      <c r="AA469" s="156">
        <v>460</v>
      </c>
      <c r="AB469" s="156">
        <f t="shared" si="54"/>
        <v>7.380300000000001</v>
      </c>
      <c r="AC469" s="156">
        <f t="shared" si="55"/>
        <v>3676.538</v>
      </c>
    </row>
    <row r="470" spans="2:29" x14ac:dyDescent="0.25">
      <c r="B470" s="140" t="s">
        <v>3732</v>
      </c>
      <c r="C470" s="143">
        <v>4005</v>
      </c>
      <c r="D470" s="141" t="s">
        <v>4197</v>
      </c>
      <c r="F470" s="149">
        <v>2</v>
      </c>
      <c r="H470" s="156">
        <v>13.742000000000001</v>
      </c>
      <c r="I470" s="156">
        <v>5.5</v>
      </c>
      <c r="J470" s="156">
        <f t="shared" si="49"/>
        <v>19.242000000000001</v>
      </c>
      <c r="K470" s="156">
        <f t="shared" si="50"/>
        <v>13.742000000000001</v>
      </c>
      <c r="L470" s="156">
        <f t="shared" si="51"/>
        <v>2.8189999999999991</v>
      </c>
      <c r="M470" s="156">
        <f t="shared" si="52"/>
        <v>7584.2190000000001</v>
      </c>
      <c r="N470" s="156">
        <f t="shared" si="53"/>
        <v>851.81399999999996</v>
      </c>
      <c r="O470" s="156">
        <v>12.742000000000001</v>
      </c>
      <c r="P470" s="156">
        <v>2.8189999999999991</v>
      </c>
      <c r="Q470" s="156">
        <v>7213.4179999999997</v>
      </c>
      <c r="R470" s="156">
        <v>851.81399999999996</v>
      </c>
      <c r="S470" s="156">
        <v>0</v>
      </c>
      <c r="T470" s="156">
        <v>0</v>
      </c>
      <c r="U470" s="156">
        <v>1</v>
      </c>
      <c r="V470" s="156"/>
      <c r="W470" s="156">
        <v>370.80099999999999</v>
      </c>
      <c r="X470" s="156"/>
      <c r="Y470" s="156">
        <v>16.9709</v>
      </c>
      <c r="Z470" s="156">
        <v>8491.1579999999994</v>
      </c>
      <c r="AA470" s="156">
        <v>461</v>
      </c>
      <c r="AB470" s="156">
        <f t="shared" si="54"/>
        <v>17.9709</v>
      </c>
      <c r="AC470" s="156">
        <f t="shared" si="55"/>
        <v>8861.9589999999989</v>
      </c>
    </row>
    <row r="471" spans="2:29" x14ac:dyDescent="0.25">
      <c r="B471" s="140" t="s">
        <v>3732</v>
      </c>
      <c r="C471" s="143">
        <v>4007</v>
      </c>
      <c r="D471" s="141" t="s">
        <v>4198</v>
      </c>
      <c r="F471" s="149">
        <v>2</v>
      </c>
      <c r="H471" s="156">
        <v>11.821999999999999</v>
      </c>
      <c r="I471" s="156">
        <v>3.75</v>
      </c>
      <c r="J471" s="156">
        <f t="shared" si="49"/>
        <v>15.571999999999999</v>
      </c>
      <c r="K471" s="156">
        <f t="shared" si="50"/>
        <v>11.823</v>
      </c>
      <c r="L471" s="156">
        <f t="shared" si="51"/>
        <v>2.2080000000000002</v>
      </c>
      <c r="M471" s="156">
        <f t="shared" si="52"/>
        <v>6335.5860000000002</v>
      </c>
      <c r="N471" s="156">
        <f t="shared" si="53"/>
        <v>668.75800000000004</v>
      </c>
      <c r="O471" s="156">
        <v>8.3230000000000004</v>
      </c>
      <c r="P471" s="156">
        <v>2.2080000000000002</v>
      </c>
      <c r="Q471" s="156">
        <v>5037.7820000000002</v>
      </c>
      <c r="R471" s="156">
        <v>668.75800000000004</v>
      </c>
      <c r="S471" s="156">
        <v>0</v>
      </c>
      <c r="T471" s="156">
        <v>0</v>
      </c>
      <c r="U471" s="156">
        <v>3.5</v>
      </c>
      <c r="V471" s="156"/>
      <c r="W471" s="156">
        <v>1297.8040000000001</v>
      </c>
      <c r="X471" s="156"/>
      <c r="Y471" s="156">
        <v>11.635299999999999</v>
      </c>
      <c r="Z471" s="156">
        <v>6040.9549999999999</v>
      </c>
      <c r="AA471" s="156">
        <v>462</v>
      </c>
      <c r="AB471" s="156">
        <f t="shared" si="54"/>
        <v>15.135299999999999</v>
      </c>
      <c r="AC471" s="156">
        <f t="shared" si="55"/>
        <v>7338.759</v>
      </c>
    </row>
    <row r="472" spans="2:29" x14ac:dyDescent="0.25">
      <c r="B472" s="140" t="s">
        <v>3732</v>
      </c>
      <c r="C472" s="143">
        <v>4010</v>
      </c>
      <c r="D472" s="141" t="s">
        <v>4199</v>
      </c>
      <c r="F472" s="149">
        <v>2</v>
      </c>
      <c r="H472" s="156">
        <v>8.5</v>
      </c>
      <c r="I472" s="156">
        <v>3.45</v>
      </c>
      <c r="J472" s="156">
        <f t="shared" si="49"/>
        <v>11.95</v>
      </c>
      <c r="K472" s="156">
        <f t="shared" si="50"/>
        <v>8.5</v>
      </c>
      <c r="L472" s="156">
        <f t="shared" si="51"/>
        <v>2.5709999999999997</v>
      </c>
      <c r="M472" s="156">
        <f t="shared" si="52"/>
        <v>4556.6090000000004</v>
      </c>
      <c r="N472" s="156">
        <f t="shared" si="53"/>
        <v>800.07399999999996</v>
      </c>
      <c r="O472" s="156">
        <v>6</v>
      </c>
      <c r="P472" s="156">
        <v>2.5709999999999997</v>
      </c>
      <c r="Q472" s="156">
        <v>3629.6060000000002</v>
      </c>
      <c r="R472" s="156">
        <v>800.07399999999996</v>
      </c>
      <c r="S472" s="156">
        <v>0</v>
      </c>
      <c r="T472" s="156">
        <v>0</v>
      </c>
      <c r="U472" s="156">
        <v>2.5</v>
      </c>
      <c r="V472" s="156"/>
      <c r="W472" s="156">
        <v>927.00300000000004</v>
      </c>
      <c r="X472" s="156"/>
      <c r="Y472" s="156">
        <v>9.8562999999999992</v>
      </c>
      <c r="Z472" s="156">
        <v>4829.7460000000001</v>
      </c>
      <c r="AA472" s="156">
        <v>463</v>
      </c>
      <c r="AB472" s="156">
        <f t="shared" si="54"/>
        <v>12.356299999999999</v>
      </c>
      <c r="AC472" s="156">
        <f t="shared" si="55"/>
        <v>5756.7489999999998</v>
      </c>
    </row>
    <row r="473" spans="2:29" x14ac:dyDescent="0.25">
      <c r="B473" s="140" t="s">
        <v>3732</v>
      </c>
      <c r="C473" s="143">
        <v>4011</v>
      </c>
      <c r="D473" s="141" t="s">
        <v>4200</v>
      </c>
      <c r="F473" s="149">
        <v>2</v>
      </c>
      <c r="H473" s="156">
        <v>6</v>
      </c>
      <c r="I473" s="156">
        <v>2.85</v>
      </c>
      <c r="J473" s="156">
        <f t="shared" si="49"/>
        <v>8.85</v>
      </c>
      <c r="K473" s="156">
        <f t="shared" si="50"/>
        <v>6</v>
      </c>
      <c r="L473" s="156">
        <f t="shared" si="51"/>
        <v>1.6559999999999997</v>
      </c>
      <c r="M473" s="156">
        <f t="shared" si="52"/>
        <v>3610.18</v>
      </c>
      <c r="N473" s="156">
        <f t="shared" si="53"/>
        <v>501.44</v>
      </c>
      <c r="O473" s="156">
        <v>6</v>
      </c>
      <c r="P473" s="156">
        <v>1.6559999999999997</v>
      </c>
      <c r="Q473" s="156">
        <v>3610.18</v>
      </c>
      <c r="R473" s="156">
        <v>501.44</v>
      </c>
      <c r="S473" s="156">
        <v>0</v>
      </c>
      <c r="T473" s="156">
        <v>0</v>
      </c>
      <c r="U473" s="156">
        <v>0</v>
      </c>
      <c r="V473" s="156"/>
      <c r="W473" s="156">
        <v>0</v>
      </c>
      <c r="X473" s="156"/>
      <c r="Y473" s="156">
        <v>8.4838999999999984</v>
      </c>
      <c r="Z473" s="156">
        <v>4362.3519999999999</v>
      </c>
      <c r="AA473" s="156">
        <v>464</v>
      </c>
      <c r="AB473" s="156">
        <f t="shared" si="54"/>
        <v>8.4838999999999984</v>
      </c>
      <c r="AC473" s="156">
        <f t="shared" si="55"/>
        <v>4362.3519999999999</v>
      </c>
    </row>
    <row r="474" spans="2:29" x14ac:dyDescent="0.25">
      <c r="B474" s="140" t="s">
        <v>3732</v>
      </c>
      <c r="C474" s="143">
        <v>4013</v>
      </c>
      <c r="D474" s="141" t="s">
        <v>4201</v>
      </c>
      <c r="F474" s="149">
        <v>2</v>
      </c>
      <c r="H474" s="156">
        <v>4.9000000000000004</v>
      </c>
      <c r="I474" s="156">
        <v>1</v>
      </c>
      <c r="J474" s="156">
        <f t="shared" si="49"/>
        <v>5.9</v>
      </c>
      <c r="K474" s="156">
        <f t="shared" si="50"/>
        <v>4.9000000000000004</v>
      </c>
      <c r="L474" s="156">
        <f t="shared" si="51"/>
        <v>0.9700000000000002</v>
      </c>
      <c r="M474" s="156">
        <f t="shared" si="52"/>
        <v>2418.248</v>
      </c>
      <c r="N474" s="156">
        <f t="shared" si="53"/>
        <v>294.745</v>
      </c>
      <c r="O474" s="156">
        <v>3.9</v>
      </c>
      <c r="P474" s="156">
        <v>0.9700000000000002</v>
      </c>
      <c r="Q474" s="156">
        <v>2047.4469999999999</v>
      </c>
      <c r="R474" s="156">
        <v>294.745</v>
      </c>
      <c r="S474" s="156">
        <v>0</v>
      </c>
      <c r="T474" s="156">
        <v>0</v>
      </c>
      <c r="U474" s="156">
        <v>1</v>
      </c>
      <c r="V474" s="156"/>
      <c r="W474" s="156">
        <v>370.80099999999999</v>
      </c>
      <c r="X474" s="156"/>
      <c r="Y474" s="156">
        <v>5.3554000000000004</v>
      </c>
      <c r="Z474" s="156">
        <v>2489.6</v>
      </c>
      <c r="AA474" s="156">
        <v>465</v>
      </c>
      <c r="AB474" s="156">
        <f t="shared" si="54"/>
        <v>6.3554000000000004</v>
      </c>
      <c r="AC474" s="156">
        <f t="shared" si="55"/>
        <v>2860.4009999999998</v>
      </c>
    </row>
    <row r="475" spans="2:29" x14ac:dyDescent="0.25">
      <c r="B475" s="140" t="s">
        <v>4023</v>
      </c>
      <c r="C475" s="143">
        <v>4016</v>
      </c>
      <c r="D475" s="141" t="s">
        <v>4202</v>
      </c>
      <c r="F475" s="149">
        <v>2</v>
      </c>
      <c r="H475" s="156">
        <v>2.29</v>
      </c>
      <c r="I475" s="156">
        <v>1.375</v>
      </c>
      <c r="J475" s="156">
        <f t="shared" si="49"/>
        <v>3.665</v>
      </c>
      <c r="K475" s="156">
        <f t="shared" si="50"/>
        <v>2.29</v>
      </c>
      <c r="L475" s="156">
        <f t="shared" si="51"/>
        <v>0.95199999999999996</v>
      </c>
      <c r="M475" s="156">
        <f t="shared" si="52"/>
        <v>1315.0219999999999</v>
      </c>
      <c r="N475" s="156">
        <f t="shared" si="53"/>
        <v>297.58999999999997</v>
      </c>
      <c r="O475" s="156">
        <v>2.29</v>
      </c>
      <c r="P475" s="156">
        <v>0.95199999999999996</v>
      </c>
      <c r="Q475" s="156">
        <v>1315.0219999999999</v>
      </c>
      <c r="R475" s="156">
        <v>297.58999999999997</v>
      </c>
      <c r="S475" s="156">
        <v>0</v>
      </c>
      <c r="T475" s="156">
        <v>0</v>
      </c>
      <c r="U475" s="156">
        <v>0</v>
      </c>
      <c r="V475" s="156"/>
      <c r="W475" s="156">
        <v>0</v>
      </c>
      <c r="X475" s="156"/>
      <c r="Y475" s="156">
        <v>3.7177000000000002</v>
      </c>
      <c r="Z475" s="156">
        <v>1761.4380000000001</v>
      </c>
      <c r="AA475" s="156">
        <v>466</v>
      </c>
      <c r="AB475" s="156">
        <f t="shared" si="54"/>
        <v>3.7177000000000002</v>
      </c>
      <c r="AC475" s="156">
        <f t="shared" si="55"/>
        <v>1761.4380000000001</v>
      </c>
    </row>
    <row r="476" spans="2:29" x14ac:dyDescent="0.25">
      <c r="B476" s="140" t="s">
        <v>3732</v>
      </c>
      <c r="C476" s="143">
        <v>4017</v>
      </c>
      <c r="D476" s="141" t="s">
        <v>4203</v>
      </c>
      <c r="F476" s="149">
        <v>2</v>
      </c>
      <c r="H476" s="156">
        <v>7.1390000000000002</v>
      </c>
      <c r="I476" s="156">
        <v>5.25</v>
      </c>
      <c r="J476" s="156">
        <f t="shared" si="49"/>
        <v>12.388999999999999</v>
      </c>
      <c r="K476" s="156">
        <f t="shared" si="50"/>
        <v>7.1390000000000002</v>
      </c>
      <c r="L476" s="156">
        <f t="shared" si="51"/>
        <v>3.5180000000000007</v>
      </c>
      <c r="M476" s="156">
        <f t="shared" si="52"/>
        <v>3954.2460000000001</v>
      </c>
      <c r="N476" s="156">
        <f t="shared" si="53"/>
        <v>1109.153</v>
      </c>
      <c r="O476" s="156">
        <v>6</v>
      </c>
      <c r="P476" s="156">
        <v>3.5180000000000007</v>
      </c>
      <c r="Q476" s="156">
        <v>3531.94</v>
      </c>
      <c r="R476" s="156">
        <v>1109.153</v>
      </c>
      <c r="S476" s="156">
        <v>0</v>
      </c>
      <c r="T476" s="156">
        <v>0</v>
      </c>
      <c r="U476" s="156">
        <v>1.139</v>
      </c>
      <c r="V476" s="156"/>
      <c r="W476" s="156">
        <v>422.30599999999998</v>
      </c>
      <c r="X476" s="156"/>
      <c r="Y476" s="156">
        <v>11.276599999999998</v>
      </c>
      <c r="Z476" s="156">
        <v>5195.683</v>
      </c>
      <c r="AA476" s="156">
        <v>467</v>
      </c>
      <c r="AB476" s="156">
        <f t="shared" si="54"/>
        <v>12.415599999999998</v>
      </c>
      <c r="AC476" s="156">
        <f t="shared" si="55"/>
        <v>5617.9889999999996</v>
      </c>
    </row>
    <row r="477" spans="2:29" x14ac:dyDescent="0.25">
      <c r="B477" s="140" t="s">
        <v>4023</v>
      </c>
      <c r="C477" s="143">
        <v>4018</v>
      </c>
      <c r="D477" s="141" t="s">
        <v>4204</v>
      </c>
      <c r="F477" s="149">
        <v>2</v>
      </c>
      <c r="H477" s="156">
        <v>19.277999999999999</v>
      </c>
      <c r="I477" s="156">
        <v>7.3</v>
      </c>
      <c r="J477" s="156">
        <f t="shared" si="49"/>
        <v>26.577999999999999</v>
      </c>
      <c r="K477" s="156">
        <f t="shared" si="50"/>
        <v>19.578000000000003</v>
      </c>
      <c r="L477" s="156">
        <f t="shared" si="51"/>
        <v>5.6449999999999996</v>
      </c>
      <c r="M477" s="156">
        <f t="shared" si="52"/>
        <v>10281.510999999999</v>
      </c>
      <c r="N477" s="156">
        <f t="shared" si="53"/>
        <v>1733.0119999999999</v>
      </c>
      <c r="O477" s="156">
        <v>14.3</v>
      </c>
      <c r="P477" s="156">
        <v>5.6449999999999996</v>
      </c>
      <c r="Q477" s="156">
        <v>8324.4959999999992</v>
      </c>
      <c r="R477" s="156">
        <v>1733.0119999999999</v>
      </c>
      <c r="S477" s="156">
        <v>0</v>
      </c>
      <c r="T477" s="156">
        <v>0</v>
      </c>
      <c r="U477" s="156">
        <v>5.2780000000000005</v>
      </c>
      <c r="V477" s="156"/>
      <c r="W477" s="156">
        <v>1957.0150000000001</v>
      </c>
      <c r="X477" s="156"/>
      <c r="Y477" s="156">
        <v>22.768200000000004</v>
      </c>
      <c r="Z477" s="156">
        <v>10924.093999999999</v>
      </c>
      <c r="AA477" s="156">
        <v>468</v>
      </c>
      <c r="AB477" s="156">
        <f t="shared" si="54"/>
        <v>28.046200000000006</v>
      </c>
      <c r="AC477" s="156">
        <f t="shared" si="55"/>
        <v>12881.108999999999</v>
      </c>
    </row>
    <row r="478" spans="2:29" x14ac:dyDescent="0.25">
      <c r="B478" s="140" t="s">
        <v>4023</v>
      </c>
      <c r="C478" s="143">
        <v>4019</v>
      </c>
      <c r="D478" s="141" t="s">
        <v>4205</v>
      </c>
      <c r="F478" s="149">
        <v>2</v>
      </c>
      <c r="H478" s="156">
        <v>11.292000000000002</v>
      </c>
      <c r="I478" s="156">
        <v>5.2</v>
      </c>
      <c r="J478" s="156">
        <f t="shared" si="49"/>
        <v>16.492000000000001</v>
      </c>
      <c r="K478" s="156">
        <f t="shared" si="50"/>
        <v>11.289000000000001</v>
      </c>
      <c r="L478" s="156">
        <f t="shared" si="51"/>
        <v>3.3759999999999994</v>
      </c>
      <c r="M478" s="156">
        <f t="shared" si="52"/>
        <v>6164.3520000000008</v>
      </c>
      <c r="N478" s="156">
        <f t="shared" si="53"/>
        <v>1049.8119999999999</v>
      </c>
      <c r="O478" s="156">
        <v>8.4</v>
      </c>
      <c r="P478" s="156">
        <v>3.3759999999999994</v>
      </c>
      <c r="Q478" s="156">
        <v>5093.1440000000002</v>
      </c>
      <c r="R478" s="156">
        <v>1049.8119999999999</v>
      </c>
      <c r="S478" s="156">
        <v>0</v>
      </c>
      <c r="T478" s="156">
        <v>0</v>
      </c>
      <c r="U478" s="156">
        <v>2.8890000000000002</v>
      </c>
      <c r="V478" s="156"/>
      <c r="W478" s="156">
        <v>1071.2080000000001</v>
      </c>
      <c r="X478" s="156"/>
      <c r="Y478" s="156">
        <v>13.463800000000001</v>
      </c>
      <c r="Z478" s="156">
        <v>6667.8969999999999</v>
      </c>
      <c r="AA478" s="156">
        <v>469</v>
      </c>
      <c r="AB478" s="156">
        <f t="shared" si="54"/>
        <v>16.352800000000002</v>
      </c>
      <c r="AC478" s="156">
        <f t="shared" si="55"/>
        <v>7739.1049999999996</v>
      </c>
    </row>
    <row r="479" spans="2:29" x14ac:dyDescent="0.25">
      <c r="B479" s="140" t="s">
        <v>4193</v>
      </c>
      <c r="C479" s="143">
        <v>4020</v>
      </c>
      <c r="D479" s="141" t="s">
        <v>4206</v>
      </c>
      <c r="F479" s="149">
        <v>2</v>
      </c>
      <c r="H479" s="156">
        <v>2</v>
      </c>
      <c r="I479" s="156">
        <v>1.34</v>
      </c>
      <c r="J479" s="156">
        <f t="shared" si="49"/>
        <v>3.34</v>
      </c>
      <c r="K479" s="156">
        <f t="shared" si="50"/>
        <v>2</v>
      </c>
      <c r="L479" s="156">
        <f t="shared" si="51"/>
        <v>1.0169999999999999</v>
      </c>
      <c r="M479" s="156">
        <f t="shared" si="52"/>
        <v>1313.1559999999999</v>
      </c>
      <c r="N479" s="156">
        <f t="shared" si="53"/>
        <v>319.03500000000003</v>
      </c>
      <c r="O479" s="156">
        <v>2</v>
      </c>
      <c r="P479" s="156">
        <v>1.0169999999999999</v>
      </c>
      <c r="Q479" s="156">
        <v>1313.1559999999999</v>
      </c>
      <c r="R479" s="156">
        <v>319.03500000000003</v>
      </c>
      <c r="S479" s="156">
        <v>0</v>
      </c>
      <c r="T479" s="156">
        <v>0</v>
      </c>
      <c r="U479" s="156">
        <v>0</v>
      </c>
      <c r="V479" s="156"/>
      <c r="W479" s="156">
        <v>0</v>
      </c>
      <c r="X479" s="156"/>
      <c r="Y479" s="156">
        <v>3.5261000000000005</v>
      </c>
      <c r="Z479" s="156">
        <v>1791.7570000000001</v>
      </c>
      <c r="AA479" s="156">
        <v>470</v>
      </c>
      <c r="AB479" s="156">
        <f t="shared" si="54"/>
        <v>3.5261000000000005</v>
      </c>
      <c r="AC479" s="156">
        <f t="shared" si="55"/>
        <v>1791.7570000000001</v>
      </c>
    </row>
    <row r="480" spans="2:29" x14ac:dyDescent="0.25">
      <c r="B480" s="140" t="s">
        <v>4023</v>
      </c>
      <c r="C480" s="143">
        <v>4021</v>
      </c>
      <c r="D480" s="141" t="s">
        <v>4207</v>
      </c>
      <c r="F480" s="149">
        <v>2</v>
      </c>
      <c r="H480" s="156">
        <v>9.8000000000000007</v>
      </c>
      <c r="I480" s="156">
        <v>3</v>
      </c>
      <c r="J480" s="156">
        <f t="shared" si="49"/>
        <v>12.8</v>
      </c>
      <c r="K480" s="156">
        <f t="shared" si="50"/>
        <v>10.08</v>
      </c>
      <c r="L480" s="156">
        <f t="shared" si="51"/>
        <v>1.8669999999999991</v>
      </c>
      <c r="M480" s="156">
        <f t="shared" si="52"/>
        <v>5514.4080000000004</v>
      </c>
      <c r="N480" s="156">
        <f t="shared" si="53"/>
        <v>544.33000000000004</v>
      </c>
      <c r="O480" s="156">
        <v>8.33</v>
      </c>
      <c r="P480" s="156">
        <v>1.8669999999999991</v>
      </c>
      <c r="Q480" s="156">
        <v>4865.5050000000001</v>
      </c>
      <c r="R480" s="156">
        <v>544.33000000000004</v>
      </c>
      <c r="S480" s="156">
        <v>0</v>
      </c>
      <c r="T480" s="156">
        <v>0</v>
      </c>
      <c r="U480" s="156">
        <v>1.75</v>
      </c>
      <c r="V480" s="156"/>
      <c r="W480" s="156">
        <v>648.90300000000002</v>
      </c>
      <c r="X480" s="156"/>
      <c r="Y480" s="156">
        <v>11.130299999999998</v>
      </c>
      <c r="Z480" s="156">
        <v>5682.0330000000004</v>
      </c>
      <c r="AA480" s="156">
        <v>471</v>
      </c>
      <c r="AB480" s="156">
        <f t="shared" si="54"/>
        <v>12.880299999999998</v>
      </c>
      <c r="AC480" s="156">
        <f t="shared" si="55"/>
        <v>6330.9360000000006</v>
      </c>
    </row>
    <row r="481" spans="2:29" x14ac:dyDescent="0.25">
      <c r="B481" s="140" t="s">
        <v>4023</v>
      </c>
      <c r="C481" s="143">
        <v>4022</v>
      </c>
      <c r="D481" s="141" t="s">
        <v>4208</v>
      </c>
      <c r="F481" s="149">
        <v>2</v>
      </c>
      <c r="H481" s="156">
        <v>7.6150000000000002</v>
      </c>
      <c r="I481" s="156">
        <v>2.15</v>
      </c>
      <c r="J481" s="156">
        <f t="shared" si="49"/>
        <v>9.7650000000000006</v>
      </c>
      <c r="K481" s="156">
        <f t="shared" si="50"/>
        <v>7.6150000000000002</v>
      </c>
      <c r="L481" s="156">
        <f t="shared" si="51"/>
        <v>1.6459999999999999</v>
      </c>
      <c r="M481" s="156">
        <f t="shared" si="52"/>
        <v>4090.6779999999999</v>
      </c>
      <c r="N481" s="156">
        <f t="shared" si="53"/>
        <v>498.27300000000002</v>
      </c>
      <c r="O481" s="156">
        <v>6.226</v>
      </c>
      <c r="P481" s="156">
        <v>1.6459999999999999</v>
      </c>
      <c r="Q481" s="156">
        <v>3575.672</v>
      </c>
      <c r="R481" s="156">
        <v>498.27300000000002</v>
      </c>
      <c r="S481" s="156">
        <v>0</v>
      </c>
      <c r="T481" s="156">
        <v>0</v>
      </c>
      <c r="U481" s="156">
        <v>1.389</v>
      </c>
      <c r="V481" s="156"/>
      <c r="W481" s="156">
        <v>515.00599999999997</v>
      </c>
      <c r="X481" s="156"/>
      <c r="Y481" s="156">
        <v>8.6951999999999998</v>
      </c>
      <c r="Z481" s="156">
        <v>4323.1109999999999</v>
      </c>
      <c r="AA481" s="156">
        <v>472</v>
      </c>
      <c r="AB481" s="156">
        <f t="shared" si="54"/>
        <v>10.084199999999999</v>
      </c>
      <c r="AC481" s="156">
        <f t="shared" si="55"/>
        <v>4838.1170000000002</v>
      </c>
    </row>
    <row r="482" spans="2:29" x14ac:dyDescent="0.25">
      <c r="B482" s="140" t="s">
        <v>3732</v>
      </c>
      <c r="C482" s="143">
        <v>4023</v>
      </c>
      <c r="D482" s="141" t="s">
        <v>4209</v>
      </c>
      <c r="F482" s="149">
        <v>2</v>
      </c>
      <c r="H482" s="156">
        <v>6</v>
      </c>
      <c r="I482" s="156">
        <v>3.9000000000000004</v>
      </c>
      <c r="J482" s="156">
        <f t="shared" si="49"/>
        <v>9.9</v>
      </c>
      <c r="K482" s="156">
        <f t="shared" si="50"/>
        <v>6</v>
      </c>
      <c r="L482" s="156">
        <f t="shared" si="51"/>
        <v>2.2010000000000005</v>
      </c>
      <c r="M482" s="156">
        <f t="shared" si="52"/>
        <v>3330.8020000000001</v>
      </c>
      <c r="N482" s="156">
        <f t="shared" si="53"/>
        <v>690.22900000000004</v>
      </c>
      <c r="O482" s="156">
        <v>6</v>
      </c>
      <c r="P482" s="156">
        <v>2.2010000000000005</v>
      </c>
      <c r="Q482" s="156">
        <v>3330.8020000000001</v>
      </c>
      <c r="R482" s="156">
        <v>690.22900000000004</v>
      </c>
      <c r="S482" s="156">
        <v>0</v>
      </c>
      <c r="T482" s="156">
        <v>15.333</v>
      </c>
      <c r="U482" s="156">
        <v>0</v>
      </c>
      <c r="V482" s="156"/>
      <c r="W482" s="156">
        <v>0</v>
      </c>
      <c r="X482" s="156"/>
      <c r="Y482" s="156">
        <v>9.301499999999999</v>
      </c>
      <c r="Z482" s="156">
        <v>4366.1459999999997</v>
      </c>
      <c r="AA482" s="156">
        <v>473</v>
      </c>
      <c r="AB482" s="156">
        <f t="shared" si="54"/>
        <v>9.301499999999999</v>
      </c>
      <c r="AC482" s="156">
        <f t="shared" si="55"/>
        <v>4366.1459999999997</v>
      </c>
    </row>
    <row r="483" spans="2:29" x14ac:dyDescent="0.25">
      <c r="B483" s="140" t="s">
        <v>4023</v>
      </c>
      <c r="C483" s="143">
        <v>4024</v>
      </c>
      <c r="D483" s="141" t="s">
        <v>4210</v>
      </c>
      <c r="F483" s="149">
        <v>2</v>
      </c>
      <c r="H483" s="156">
        <v>6</v>
      </c>
      <c r="I483" s="156">
        <v>4.5</v>
      </c>
      <c r="J483" s="156">
        <f t="shared" si="49"/>
        <v>10.5</v>
      </c>
      <c r="K483" s="156">
        <f t="shared" si="50"/>
        <v>6</v>
      </c>
      <c r="L483" s="156">
        <f t="shared" si="51"/>
        <v>2.8360000000000003</v>
      </c>
      <c r="M483" s="156">
        <f t="shared" si="52"/>
        <v>3286.7280000000001</v>
      </c>
      <c r="N483" s="156">
        <f t="shared" si="53"/>
        <v>892.76</v>
      </c>
      <c r="O483" s="156">
        <v>6</v>
      </c>
      <c r="P483" s="156">
        <v>2.8360000000000003</v>
      </c>
      <c r="Q483" s="156">
        <v>3286.7280000000001</v>
      </c>
      <c r="R483" s="156">
        <v>892.76</v>
      </c>
      <c r="S483" s="156">
        <v>0</v>
      </c>
      <c r="T483" s="156">
        <v>0</v>
      </c>
      <c r="U483" s="156">
        <v>0</v>
      </c>
      <c r="V483" s="156"/>
      <c r="W483" s="156">
        <v>0</v>
      </c>
      <c r="X483" s="156"/>
      <c r="Y483" s="156">
        <v>10.2539</v>
      </c>
      <c r="Z483" s="156">
        <v>4625.884</v>
      </c>
      <c r="AA483" s="156">
        <v>474</v>
      </c>
      <c r="AB483" s="156">
        <f t="shared" si="54"/>
        <v>10.2539</v>
      </c>
      <c r="AC483" s="156">
        <f t="shared" si="55"/>
        <v>4625.884</v>
      </c>
    </row>
    <row r="484" spans="2:29" x14ac:dyDescent="0.25">
      <c r="B484" s="140" t="s">
        <v>3732</v>
      </c>
      <c r="C484" s="143">
        <v>4025</v>
      </c>
      <c r="D484" s="141" t="s">
        <v>4211</v>
      </c>
      <c r="F484" s="149">
        <v>2</v>
      </c>
      <c r="H484" s="156">
        <v>12.207000000000001</v>
      </c>
      <c r="I484" s="156">
        <v>3.5</v>
      </c>
      <c r="J484" s="156">
        <f t="shared" si="49"/>
        <v>15.707000000000001</v>
      </c>
      <c r="K484" s="156">
        <f t="shared" si="50"/>
        <v>12.207000000000001</v>
      </c>
      <c r="L484" s="156">
        <f t="shared" si="51"/>
        <v>2.8979999999999997</v>
      </c>
      <c r="M484" s="156">
        <f t="shared" si="52"/>
        <v>6579.3059999999996</v>
      </c>
      <c r="N484" s="156">
        <f t="shared" si="53"/>
        <v>877.50300000000004</v>
      </c>
      <c r="O484" s="156">
        <v>11.207000000000001</v>
      </c>
      <c r="P484" s="156">
        <v>2.8979999999999997</v>
      </c>
      <c r="Q484" s="156">
        <v>6208.5039999999999</v>
      </c>
      <c r="R484" s="156">
        <v>877.50300000000004</v>
      </c>
      <c r="S484" s="156">
        <v>0</v>
      </c>
      <c r="T484" s="156">
        <v>0</v>
      </c>
      <c r="U484" s="156">
        <v>1</v>
      </c>
      <c r="V484" s="156"/>
      <c r="W484" s="156">
        <v>370.80200000000002</v>
      </c>
      <c r="X484" s="156"/>
      <c r="Y484" s="156">
        <v>15.553600000000001</v>
      </c>
      <c r="Z484" s="156">
        <v>7524.7929999999997</v>
      </c>
      <c r="AA484" s="156">
        <v>475</v>
      </c>
      <c r="AB484" s="156">
        <f t="shared" si="54"/>
        <v>16.553600000000003</v>
      </c>
      <c r="AC484" s="156">
        <f t="shared" si="55"/>
        <v>7895.5949999999993</v>
      </c>
    </row>
    <row r="485" spans="2:29" x14ac:dyDescent="0.25">
      <c r="B485" s="140" t="s">
        <v>3732</v>
      </c>
      <c r="C485" s="143">
        <v>4026</v>
      </c>
      <c r="D485" s="141" t="s">
        <v>4212</v>
      </c>
      <c r="F485" s="149">
        <v>2</v>
      </c>
      <c r="H485" s="156">
        <v>7.7920000000000007</v>
      </c>
      <c r="I485" s="156">
        <v>3.0009999999999999</v>
      </c>
      <c r="J485" s="156">
        <f t="shared" si="49"/>
        <v>10.793000000000001</v>
      </c>
      <c r="K485" s="156">
        <f t="shared" si="50"/>
        <v>7.7919999999999998</v>
      </c>
      <c r="L485" s="156">
        <f t="shared" si="51"/>
        <v>2.0060000000000011</v>
      </c>
      <c r="M485" s="156">
        <f t="shared" si="52"/>
        <v>4140.1220000000003</v>
      </c>
      <c r="N485" s="156">
        <f t="shared" si="53"/>
        <v>602.82299999999998</v>
      </c>
      <c r="O485" s="156">
        <v>6.4029999999999996</v>
      </c>
      <c r="P485" s="156">
        <v>2.0060000000000011</v>
      </c>
      <c r="Q485" s="156">
        <v>3625.116</v>
      </c>
      <c r="R485" s="156">
        <v>602.82299999999998</v>
      </c>
      <c r="S485" s="156">
        <v>0</v>
      </c>
      <c r="T485" s="156">
        <v>0</v>
      </c>
      <c r="U485" s="156">
        <v>1.389</v>
      </c>
      <c r="V485" s="156"/>
      <c r="W485" s="156">
        <v>515.00599999999997</v>
      </c>
      <c r="X485" s="156"/>
      <c r="Y485" s="156">
        <v>9.4124999999999996</v>
      </c>
      <c r="Z485" s="156">
        <v>4529.3940000000002</v>
      </c>
      <c r="AA485" s="156">
        <v>476</v>
      </c>
      <c r="AB485" s="156">
        <f t="shared" si="54"/>
        <v>10.801499999999999</v>
      </c>
      <c r="AC485" s="156">
        <f t="shared" si="55"/>
        <v>5044.4000000000005</v>
      </c>
    </row>
    <row r="486" spans="2:29" x14ac:dyDescent="0.25">
      <c r="B486" s="140" t="s">
        <v>4193</v>
      </c>
      <c r="C486" s="143">
        <v>4027</v>
      </c>
      <c r="D486" s="141" t="s">
        <v>4213</v>
      </c>
      <c r="F486" s="149">
        <v>2</v>
      </c>
      <c r="H486" s="156">
        <v>7.8250000000000002</v>
      </c>
      <c r="I486" s="156">
        <v>5.3730000000000002</v>
      </c>
      <c r="J486" s="156">
        <f t="shared" si="49"/>
        <v>13.198</v>
      </c>
      <c r="K486" s="156">
        <f t="shared" si="50"/>
        <v>7.7510000000000003</v>
      </c>
      <c r="L486" s="156">
        <f t="shared" si="51"/>
        <v>3.3630000000000004</v>
      </c>
      <c r="M486" s="156">
        <f t="shared" si="52"/>
        <v>4693.393</v>
      </c>
      <c r="N486" s="156">
        <f t="shared" si="53"/>
        <v>1045.732</v>
      </c>
      <c r="O486" s="156">
        <v>7.7510000000000003</v>
      </c>
      <c r="P486" s="156">
        <v>3.3630000000000004</v>
      </c>
      <c r="Q486" s="156">
        <v>4693.393</v>
      </c>
      <c r="R486" s="156">
        <v>1045.732</v>
      </c>
      <c r="S486" s="156">
        <v>45</v>
      </c>
      <c r="T486" s="156">
        <v>0</v>
      </c>
      <c r="U486" s="156">
        <v>0</v>
      </c>
      <c r="V486" s="156"/>
      <c r="W486" s="156">
        <v>0</v>
      </c>
      <c r="X486" s="156"/>
      <c r="Y486" s="156">
        <v>12.795700000000002</v>
      </c>
      <c r="Z486" s="156">
        <v>6262.009</v>
      </c>
      <c r="AA486" s="156">
        <v>477</v>
      </c>
      <c r="AB486" s="156">
        <f t="shared" si="54"/>
        <v>12.795700000000002</v>
      </c>
      <c r="AC486" s="156">
        <f t="shared" si="55"/>
        <v>6262.009</v>
      </c>
    </row>
    <row r="487" spans="2:29" x14ac:dyDescent="0.25">
      <c r="B487" s="140" t="s">
        <v>4193</v>
      </c>
      <c r="C487" s="143">
        <v>4028</v>
      </c>
      <c r="D487" s="141" t="s">
        <v>4214</v>
      </c>
      <c r="F487" s="149">
        <v>2</v>
      </c>
      <c r="H487" s="156">
        <v>11.138</v>
      </c>
      <c r="I487" s="156">
        <v>6.375</v>
      </c>
      <c r="J487" s="156">
        <f t="shared" si="49"/>
        <v>17.512999999999998</v>
      </c>
      <c r="K487" s="156">
        <f t="shared" si="50"/>
        <v>11.138999999999999</v>
      </c>
      <c r="L487" s="156">
        <f t="shared" si="51"/>
        <v>3.952</v>
      </c>
      <c r="M487" s="156">
        <f t="shared" si="52"/>
        <v>6279.5539999999992</v>
      </c>
      <c r="N487" s="156">
        <f t="shared" si="53"/>
        <v>1224.595</v>
      </c>
      <c r="O487" s="156">
        <v>10</v>
      </c>
      <c r="P487" s="156">
        <v>3.952</v>
      </c>
      <c r="Q487" s="156">
        <v>5857.2479999999996</v>
      </c>
      <c r="R487" s="156">
        <v>1224.595</v>
      </c>
      <c r="S487" s="156">
        <v>0</v>
      </c>
      <c r="T487" s="156">
        <v>0</v>
      </c>
      <c r="U487" s="156">
        <v>1.139</v>
      </c>
      <c r="V487" s="156"/>
      <c r="W487" s="156">
        <v>422.30599999999998</v>
      </c>
      <c r="X487" s="156"/>
      <c r="Y487" s="156">
        <v>15.9285</v>
      </c>
      <c r="Z487" s="156">
        <v>7694.1530000000002</v>
      </c>
      <c r="AA487" s="156">
        <v>478</v>
      </c>
      <c r="AB487" s="156">
        <f t="shared" si="54"/>
        <v>17.067499999999999</v>
      </c>
      <c r="AC487" s="156">
        <f t="shared" si="55"/>
        <v>8116.4589999999998</v>
      </c>
    </row>
    <row r="488" spans="2:29" x14ac:dyDescent="0.25">
      <c r="B488" s="140" t="s">
        <v>3732</v>
      </c>
      <c r="C488" s="143">
        <v>4029</v>
      </c>
      <c r="D488" s="141" t="s">
        <v>4215</v>
      </c>
      <c r="F488" s="149">
        <v>2</v>
      </c>
      <c r="H488" s="156">
        <v>9.25</v>
      </c>
      <c r="I488" s="156">
        <v>10</v>
      </c>
      <c r="J488" s="156">
        <f t="shared" si="49"/>
        <v>19.25</v>
      </c>
      <c r="K488" s="156">
        <f t="shared" si="50"/>
        <v>10.5</v>
      </c>
      <c r="L488" s="156">
        <f t="shared" si="51"/>
        <v>5.6479999999999997</v>
      </c>
      <c r="M488" s="156">
        <f t="shared" si="52"/>
        <v>5672.8739999999998</v>
      </c>
      <c r="N488" s="156">
        <f t="shared" si="53"/>
        <v>1791.518</v>
      </c>
      <c r="O488" s="156">
        <v>8</v>
      </c>
      <c r="P488" s="156">
        <v>5.6479999999999997</v>
      </c>
      <c r="Q488" s="156">
        <v>4745.8710000000001</v>
      </c>
      <c r="R488" s="156">
        <v>1791.518</v>
      </c>
      <c r="S488" s="156">
        <v>0</v>
      </c>
      <c r="T488" s="156">
        <v>0</v>
      </c>
      <c r="U488" s="156">
        <v>2.5</v>
      </c>
      <c r="V488" s="156"/>
      <c r="W488" s="156">
        <v>927.00300000000004</v>
      </c>
      <c r="X488" s="156"/>
      <c r="Y488" s="156">
        <v>16.472200000000001</v>
      </c>
      <c r="Z488" s="156">
        <v>7433.1670000000004</v>
      </c>
      <c r="AA488" s="156">
        <v>479</v>
      </c>
      <c r="AB488" s="156">
        <f t="shared" si="54"/>
        <v>18.972200000000001</v>
      </c>
      <c r="AC488" s="156">
        <f t="shared" si="55"/>
        <v>8360.17</v>
      </c>
    </row>
    <row r="489" spans="2:29" x14ac:dyDescent="0.25">
      <c r="B489" s="140" t="s">
        <v>3732</v>
      </c>
      <c r="C489" s="143">
        <v>4030</v>
      </c>
      <c r="D489" s="141" t="s">
        <v>4216</v>
      </c>
      <c r="F489" s="149">
        <v>2</v>
      </c>
      <c r="H489" s="156">
        <v>4.75</v>
      </c>
      <c r="I489" s="156">
        <v>4.6000000000000005</v>
      </c>
      <c r="J489" s="156">
        <f t="shared" si="49"/>
        <v>9.3500000000000014</v>
      </c>
      <c r="K489" s="156">
        <f t="shared" si="50"/>
        <v>4.75</v>
      </c>
      <c r="L489" s="156">
        <f t="shared" si="51"/>
        <v>3.4299999999999997</v>
      </c>
      <c r="M489" s="156">
        <f t="shared" si="52"/>
        <v>2813.181</v>
      </c>
      <c r="N489" s="156">
        <f t="shared" si="53"/>
        <v>1096.4780000000001</v>
      </c>
      <c r="O489" s="156">
        <v>4</v>
      </c>
      <c r="P489" s="156">
        <v>3.4299999999999997</v>
      </c>
      <c r="Q489" s="156">
        <v>2535.08</v>
      </c>
      <c r="R489" s="156">
        <v>1096.4780000000001</v>
      </c>
      <c r="S489" s="156">
        <v>0</v>
      </c>
      <c r="T489" s="156">
        <v>10</v>
      </c>
      <c r="U489" s="156">
        <v>0.75</v>
      </c>
      <c r="V489" s="156"/>
      <c r="W489" s="156">
        <v>278.101</v>
      </c>
      <c r="X489" s="156"/>
      <c r="Y489" s="156">
        <v>9.144400000000001</v>
      </c>
      <c r="Z489" s="156">
        <v>4179.8310000000001</v>
      </c>
      <c r="AA489" s="156">
        <v>480</v>
      </c>
      <c r="AB489" s="156">
        <f t="shared" si="54"/>
        <v>9.894400000000001</v>
      </c>
      <c r="AC489" s="156">
        <f t="shared" si="55"/>
        <v>4457.9319999999998</v>
      </c>
    </row>
    <row r="490" spans="2:29" x14ac:dyDescent="0.25">
      <c r="B490" s="140" t="s">
        <v>4193</v>
      </c>
      <c r="C490" s="143">
        <v>4031</v>
      </c>
      <c r="D490" s="141" t="s">
        <v>4217</v>
      </c>
      <c r="F490" s="149">
        <v>2</v>
      </c>
      <c r="H490" s="156">
        <v>9</v>
      </c>
      <c r="I490" s="156">
        <v>6.331999999999999</v>
      </c>
      <c r="J490" s="156">
        <f t="shared" si="49"/>
        <v>15.331999999999999</v>
      </c>
      <c r="K490" s="156">
        <f t="shared" si="50"/>
        <v>9</v>
      </c>
      <c r="L490" s="156">
        <f t="shared" si="51"/>
        <v>3.8539999999999992</v>
      </c>
      <c r="M490" s="156">
        <f t="shared" si="52"/>
        <v>4297.5550000000003</v>
      </c>
      <c r="N490" s="156">
        <f t="shared" si="53"/>
        <v>1212.088</v>
      </c>
      <c r="O490" s="156">
        <v>6</v>
      </c>
      <c r="P490" s="156">
        <v>3.8539999999999992</v>
      </c>
      <c r="Q490" s="156">
        <v>3284.0320000000002</v>
      </c>
      <c r="R490" s="156">
        <v>1212.088</v>
      </c>
      <c r="S490" s="156">
        <v>0</v>
      </c>
      <c r="T490" s="156">
        <v>0</v>
      </c>
      <c r="U490" s="156">
        <v>3</v>
      </c>
      <c r="V490" s="156"/>
      <c r="W490" s="156">
        <v>1013.523</v>
      </c>
      <c r="X490" s="156"/>
      <c r="Y490" s="156">
        <v>11.780799999999999</v>
      </c>
      <c r="Z490" s="156">
        <v>5102.1949999999997</v>
      </c>
      <c r="AA490" s="156">
        <v>481</v>
      </c>
      <c r="AB490" s="156">
        <f t="shared" si="54"/>
        <v>14.780799999999999</v>
      </c>
      <c r="AC490" s="156">
        <f t="shared" si="55"/>
        <v>6115.7179999999998</v>
      </c>
    </row>
    <row r="491" spans="2:29" x14ac:dyDescent="0.25">
      <c r="B491" s="140" t="s">
        <v>4193</v>
      </c>
      <c r="C491" s="143">
        <v>4032</v>
      </c>
      <c r="D491" s="141" t="s">
        <v>4218</v>
      </c>
      <c r="F491" s="149">
        <v>2</v>
      </c>
      <c r="H491" s="156">
        <v>4</v>
      </c>
      <c r="I491" s="156">
        <v>3.2759999999999998</v>
      </c>
      <c r="J491" s="156">
        <f t="shared" si="49"/>
        <v>7.2759999999999998</v>
      </c>
      <c r="K491" s="156">
        <f t="shared" si="50"/>
        <v>4</v>
      </c>
      <c r="L491" s="156">
        <f t="shared" si="51"/>
        <v>2.343</v>
      </c>
      <c r="M491" s="156">
        <f t="shared" si="52"/>
        <v>2506.4319999999998</v>
      </c>
      <c r="N491" s="156">
        <f t="shared" si="53"/>
        <v>725.65200000000004</v>
      </c>
      <c r="O491" s="156">
        <v>4</v>
      </c>
      <c r="P491" s="156">
        <v>2.343</v>
      </c>
      <c r="Q491" s="156">
        <v>2506.4319999999998</v>
      </c>
      <c r="R491" s="156">
        <v>725.65200000000004</v>
      </c>
      <c r="S491" s="156">
        <v>0</v>
      </c>
      <c r="T491" s="156">
        <v>0</v>
      </c>
      <c r="U491" s="156">
        <v>0</v>
      </c>
      <c r="V491" s="156"/>
      <c r="W491" s="156">
        <v>0</v>
      </c>
      <c r="X491" s="156"/>
      <c r="Y491" s="156">
        <v>7.5139000000000005</v>
      </c>
      <c r="Z491" s="156">
        <v>3594.9589999999998</v>
      </c>
      <c r="AA491" s="156">
        <v>482</v>
      </c>
      <c r="AB491" s="156">
        <f t="shared" si="54"/>
        <v>7.5139000000000005</v>
      </c>
      <c r="AC491" s="156">
        <f t="shared" si="55"/>
        <v>3594.9589999999998</v>
      </c>
    </row>
    <row r="492" spans="2:29" x14ac:dyDescent="0.25">
      <c r="B492" s="140" t="s">
        <v>4193</v>
      </c>
      <c r="C492" s="143">
        <v>4033</v>
      </c>
      <c r="D492" s="141" t="s">
        <v>4219</v>
      </c>
      <c r="F492" s="149">
        <v>2</v>
      </c>
      <c r="H492" s="156">
        <v>2.6379999999999999</v>
      </c>
      <c r="I492" s="156">
        <v>2.81</v>
      </c>
      <c r="J492" s="156">
        <f t="shared" si="49"/>
        <v>5.4480000000000004</v>
      </c>
      <c r="K492" s="156">
        <f t="shared" si="50"/>
        <v>2.6390000000000002</v>
      </c>
      <c r="L492" s="156">
        <f t="shared" si="51"/>
        <v>1.6600000000000001</v>
      </c>
      <c r="M492" s="156">
        <f t="shared" si="52"/>
        <v>1520.421</v>
      </c>
      <c r="N492" s="156">
        <f t="shared" si="53"/>
        <v>528.95100000000002</v>
      </c>
      <c r="O492" s="156">
        <v>2</v>
      </c>
      <c r="P492" s="156">
        <v>1.6600000000000001</v>
      </c>
      <c r="Q492" s="156">
        <v>1283.5160000000001</v>
      </c>
      <c r="R492" s="156">
        <v>528.95100000000002</v>
      </c>
      <c r="S492" s="156">
        <v>0</v>
      </c>
      <c r="T492" s="156">
        <v>0</v>
      </c>
      <c r="U492" s="156">
        <v>0.63900000000000001</v>
      </c>
      <c r="V492" s="156"/>
      <c r="W492" s="156">
        <v>236.905</v>
      </c>
      <c r="X492" s="156"/>
      <c r="Y492" s="156">
        <v>4.4907000000000004</v>
      </c>
      <c r="Z492" s="156">
        <v>2076.9740000000002</v>
      </c>
      <c r="AA492" s="156">
        <v>483</v>
      </c>
      <c r="AB492" s="156">
        <f t="shared" si="54"/>
        <v>5.1297000000000006</v>
      </c>
      <c r="AC492" s="156">
        <f t="shared" si="55"/>
        <v>2313.8790000000004</v>
      </c>
    </row>
    <row r="493" spans="2:29" x14ac:dyDescent="0.25">
      <c r="B493" s="140" t="s">
        <v>3732</v>
      </c>
      <c r="C493" s="143">
        <v>4034</v>
      </c>
      <c r="D493" s="141" t="s">
        <v>4220</v>
      </c>
      <c r="F493" s="149">
        <v>2</v>
      </c>
      <c r="H493" s="156">
        <v>8.452</v>
      </c>
      <c r="I493" s="156">
        <v>4.6879999999999997</v>
      </c>
      <c r="J493" s="156">
        <f t="shared" si="49"/>
        <v>13.14</v>
      </c>
      <c r="K493" s="156">
        <f t="shared" si="50"/>
        <v>8.452</v>
      </c>
      <c r="L493" s="156">
        <f t="shared" si="51"/>
        <v>3.2750000000000004</v>
      </c>
      <c r="M493" s="156">
        <f t="shared" si="52"/>
        <v>5134.3999999999996</v>
      </c>
      <c r="N493" s="156">
        <f t="shared" si="53"/>
        <v>1017.0069999999999</v>
      </c>
      <c r="O493" s="156">
        <v>8.452</v>
      </c>
      <c r="P493" s="156">
        <v>3.2750000000000004</v>
      </c>
      <c r="Q493" s="156">
        <v>5134.3999999999996</v>
      </c>
      <c r="R493" s="156">
        <v>1017.0069999999999</v>
      </c>
      <c r="S493" s="156">
        <v>0</v>
      </c>
      <c r="T493" s="156">
        <v>0</v>
      </c>
      <c r="U493" s="156">
        <v>0</v>
      </c>
      <c r="V493" s="156"/>
      <c r="W493" s="156">
        <v>0</v>
      </c>
      <c r="X493" s="156"/>
      <c r="Y493" s="156">
        <v>13.364600000000001</v>
      </c>
      <c r="Z493" s="156">
        <v>6659.93</v>
      </c>
      <c r="AA493" s="156">
        <v>484</v>
      </c>
      <c r="AB493" s="156">
        <f t="shared" si="54"/>
        <v>13.364600000000001</v>
      </c>
      <c r="AC493" s="156">
        <f t="shared" si="55"/>
        <v>6659.93</v>
      </c>
    </row>
    <row r="494" spans="2:29" x14ac:dyDescent="0.25">
      <c r="B494" s="140" t="s">
        <v>4023</v>
      </c>
      <c r="C494" s="143">
        <v>4037</v>
      </c>
      <c r="D494" s="141" t="s">
        <v>4221</v>
      </c>
      <c r="F494" s="149">
        <v>2</v>
      </c>
      <c r="H494" s="156">
        <v>5.0999999999999996</v>
      </c>
      <c r="I494" s="156">
        <v>2.2000000000000002</v>
      </c>
      <c r="J494" s="156">
        <f t="shared" si="49"/>
        <v>7.3</v>
      </c>
      <c r="K494" s="156">
        <f t="shared" si="50"/>
        <v>5.5</v>
      </c>
      <c r="L494" s="156">
        <f t="shared" si="51"/>
        <v>1.9119999999999999</v>
      </c>
      <c r="M494" s="156">
        <f t="shared" si="52"/>
        <v>2700.9979999999996</v>
      </c>
      <c r="N494" s="156">
        <f t="shared" si="53"/>
        <v>603.298</v>
      </c>
      <c r="O494" s="156">
        <v>4</v>
      </c>
      <c r="P494" s="156">
        <v>1.9119999999999999</v>
      </c>
      <c r="Q494" s="156">
        <v>2144.7959999999998</v>
      </c>
      <c r="R494" s="156">
        <v>603.298</v>
      </c>
      <c r="S494" s="156">
        <v>0</v>
      </c>
      <c r="T494" s="156">
        <v>3.3330000000000002</v>
      </c>
      <c r="U494" s="156">
        <v>1.5</v>
      </c>
      <c r="V494" s="156"/>
      <c r="W494" s="156">
        <v>556.202</v>
      </c>
      <c r="X494" s="156"/>
      <c r="Y494" s="156">
        <v>6.8687000000000005</v>
      </c>
      <c r="Z494" s="156">
        <v>3049.7950000000001</v>
      </c>
      <c r="AA494" s="156">
        <v>485</v>
      </c>
      <c r="AB494" s="156">
        <f t="shared" si="54"/>
        <v>8.3687000000000005</v>
      </c>
      <c r="AC494" s="156">
        <f t="shared" si="55"/>
        <v>3605.9970000000003</v>
      </c>
    </row>
    <row r="495" spans="2:29" x14ac:dyDescent="0.25">
      <c r="B495" s="140" t="s">
        <v>3732</v>
      </c>
      <c r="C495" s="143">
        <v>4038</v>
      </c>
      <c r="D495" s="141" t="s">
        <v>4222</v>
      </c>
      <c r="F495" s="149">
        <v>2</v>
      </c>
      <c r="H495" s="156">
        <v>2.79</v>
      </c>
      <c r="I495" s="156">
        <v>1</v>
      </c>
      <c r="J495" s="156">
        <f t="shared" si="49"/>
        <v>3.79</v>
      </c>
      <c r="K495" s="156">
        <f t="shared" si="50"/>
        <v>2.79</v>
      </c>
      <c r="L495" s="156">
        <f t="shared" si="51"/>
        <v>0.56000000000000005</v>
      </c>
      <c r="M495" s="156">
        <f t="shared" si="52"/>
        <v>1482.3150000000001</v>
      </c>
      <c r="N495" s="156">
        <f t="shared" si="53"/>
        <v>171.785</v>
      </c>
      <c r="O495" s="156">
        <v>2.29</v>
      </c>
      <c r="P495" s="156">
        <v>0.56000000000000005</v>
      </c>
      <c r="Q495" s="156">
        <v>1296.914</v>
      </c>
      <c r="R495" s="156">
        <v>171.785</v>
      </c>
      <c r="S495" s="156">
        <v>0</v>
      </c>
      <c r="T495" s="156">
        <v>0</v>
      </c>
      <c r="U495" s="156">
        <v>0.5</v>
      </c>
      <c r="V495" s="156"/>
      <c r="W495" s="156">
        <v>185.40100000000001</v>
      </c>
      <c r="X495" s="156"/>
      <c r="Y495" s="156">
        <v>3.1301000000000001</v>
      </c>
      <c r="Z495" s="156">
        <v>1554.6120000000001</v>
      </c>
      <c r="AA495" s="156">
        <v>486</v>
      </c>
      <c r="AB495" s="156">
        <f t="shared" si="54"/>
        <v>3.6301000000000001</v>
      </c>
      <c r="AC495" s="156">
        <f t="shared" si="55"/>
        <v>1740.0130000000001</v>
      </c>
    </row>
    <row r="496" spans="2:29" x14ac:dyDescent="0.25">
      <c r="B496" s="140" t="s">
        <v>4023</v>
      </c>
      <c r="C496" s="143">
        <v>4039</v>
      </c>
      <c r="D496" s="141" t="s">
        <v>4223</v>
      </c>
      <c r="F496" s="149">
        <v>2</v>
      </c>
      <c r="H496" s="156">
        <v>4.2249999999999996</v>
      </c>
      <c r="I496" s="156">
        <v>2.85</v>
      </c>
      <c r="J496" s="156">
        <f t="shared" si="49"/>
        <v>7.0749999999999993</v>
      </c>
      <c r="K496" s="156">
        <f t="shared" si="50"/>
        <v>4.2249999999999996</v>
      </c>
      <c r="L496" s="156">
        <f t="shared" si="51"/>
        <v>2.1630000000000003</v>
      </c>
      <c r="M496" s="156">
        <f t="shared" si="52"/>
        <v>2390.2620000000002</v>
      </c>
      <c r="N496" s="156">
        <f t="shared" si="53"/>
        <v>679.92100000000005</v>
      </c>
      <c r="O496" s="156">
        <v>4.2249999999999996</v>
      </c>
      <c r="P496" s="156">
        <v>2.1630000000000003</v>
      </c>
      <c r="Q496" s="156">
        <v>2390.2620000000002</v>
      </c>
      <c r="R496" s="156">
        <v>679.92100000000005</v>
      </c>
      <c r="S496" s="156">
        <v>0</v>
      </c>
      <c r="T496" s="156">
        <v>0</v>
      </c>
      <c r="U496" s="156">
        <v>0</v>
      </c>
      <c r="V496" s="156"/>
      <c r="W496" s="156">
        <v>0</v>
      </c>
      <c r="X496" s="156"/>
      <c r="Y496" s="156">
        <v>7.4693000000000005</v>
      </c>
      <c r="Z496" s="156">
        <v>3410.18</v>
      </c>
      <c r="AA496" s="156">
        <v>487</v>
      </c>
      <c r="AB496" s="156">
        <f t="shared" si="54"/>
        <v>7.4693000000000005</v>
      </c>
      <c r="AC496" s="156">
        <f t="shared" si="55"/>
        <v>3410.18</v>
      </c>
    </row>
    <row r="497" spans="2:29" x14ac:dyDescent="0.25">
      <c r="B497" s="140" t="s">
        <v>4023</v>
      </c>
      <c r="C497" s="143">
        <v>4040</v>
      </c>
      <c r="D497" s="141" t="s">
        <v>4224</v>
      </c>
      <c r="F497" s="149">
        <v>2</v>
      </c>
      <c r="H497" s="156">
        <v>2.5</v>
      </c>
      <c r="I497" s="156">
        <v>1.6800000000000002</v>
      </c>
      <c r="J497" s="156">
        <f t="shared" si="49"/>
        <v>4.18</v>
      </c>
      <c r="K497" s="156">
        <f t="shared" si="50"/>
        <v>2.5</v>
      </c>
      <c r="L497" s="156">
        <f t="shared" si="51"/>
        <v>0.996</v>
      </c>
      <c r="M497" s="156">
        <f t="shared" si="52"/>
        <v>1406.7860000000001</v>
      </c>
      <c r="N497" s="156">
        <f t="shared" si="53"/>
        <v>311.98500000000001</v>
      </c>
      <c r="O497" s="156">
        <v>2</v>
      </c>
      <c r="P497" s="156">
        <v>0.996</v>
      </c>
      <c r="Q497" s="156">
        <v>1221.385</v>
      </c>
      <c r="R497" s="156">
        <v>311.98500000000001</v>
      </c>
      <c r="S497" s="156">
        <v>0</v>
      </c>
      <c r="T497" s="156">
        <v>0</v>
      </c>
      <c r="U497" s="156">
        <v>0.5</v>
      </c>
      <c r="V497" s="156"/>
      <c r="W497" s="156">
        <v>185.40100000000001</v>
      </c>
      <c r="X497" s="156"/>
      <c r="Y497" s="156">
        <v>3.4937000000000005</v>
      </c>
      <c r="Z497" s="156">
        <v>1689.41</v>
      </c>
      <c r="AA497" s="156">
        <v>488</v>
      </c>
      <c r="AB497" s="156">
        <f t="shared" si="54"/>
        <v>3.9937000000000005</v>
      </c>
      <c r="AC497" s="156">
        <f t="shared" si="55"/>
        <v>1874.8110000000001</v>
      </c>
    </row>
    <row r="498" spans="2:29" x14ac:dyDescent="0.25">
      <c r="B498" s="140" t="s">
        <v>3732</v>
      </c>
      <c r="C498" s="143">
        <v>4043</v>
      </c>
      <c r="D498" s="141" t="s">
        <v>4225</v>
      </c>
      <c r="F498" s="149">
        <v>2</v>
      </c>
      <c r="H498" s="156">
        <v>7</v>
      </c>
      <c r="I498" s="156">
        <v>3.5</v>
      </c>
      <c r="J498" s="156">
        <f t="shared" si="49"/>
        <v>10.5</v>
      </c>
      <c r="K498" s="156">
        <f t="shared" si="50"/>
        <v>7</v>
      </c>
      <c r="L498" s="156">
        <f t="shared" si="51"/>
        <v>2.5839999999999996</v>
      </c>
      <c r="M498" s="156">
        <f t="shared" si="52"/>
        <v>3884.8289999999997</v>
      </c>
      <c r="N498" s="156">
        <f t="shared" si="53"/>
        <v>804.38300000000004</v>
      </c>
      <c r="O498" s="156">
        <v>6</v>
      </c>
      <c r="P498" s="156">
        <v>2.5839999999999996</v>
      </c>
      <c r="Q498" s="156">
        <v>3514.0279999999998</v>
      </c>
      <c r="R498" s="156">
        <v>804.38300000000004</v>
      </c>
      <c r="S498" s="156">
        <v>0</v>
      </c>
      <c r="T498" s="156">
        <v>0</v>
      </c>
      <c r="U498" s="156">
        <v>1</v>
      </c>
      <c r="V498" s="156"/>
      <c r="W498" s="156">
        <v>370.80099999999999</v>
      </c>
      <c r="X498" s="156"/>
      <c r="Y498" s="156">
        <v>9.8760999999999992</v>
      </c>
      <c r="Z498" s="156">
        <v>4720.6310000000003</v>
      </c>
      <c r="AA498" s="156">
        <v>489</v>
      </c>
      <c r="AB498" s="156">
        <f t="shared" si="54"/>
        <v>10.876099999999999</v>
      </c>
      <c r="AC498" s="156">
        <f t="shared" si="55"/>
        <v>5091.4320000000007</v>
      </c>
    </row>
    <row r="499" spans="2:29" x14ac:dyDescent="0.25">
      <c r="B499" s="140" t="s">
        <v>3732</v>
      </c>
      <c r="C499" s="143">
        <v>4044</v>
      </c>
      <c r="D499" s="141" t="s">
        <v>4226</v>
      </c>
      <c r="F499" s="149">
        <v>2</v>
      </c>
      <c r="H499" s="156">
        <v>11.15</v>
      </c>
      <c r="I499" s="156">
        <v>3.9999999999999996</v>
      </c>
      <c r="J499" s="156">
        <f t="shared" si="49"/>
        <v>15.15</v>
      </c>
      <c r="K499" s="156">
        <f t="shared" si="50"/>
        <v>11.089</v>
      </c>
      <c r="L499" s="156">
        <f t="shared" si="51"/>
        <v>2.4640000000000004</v>
      </c>
      <c r="M499" s="156">
        <f t="shared" si="52"/>
        <v>6098.3829999999998</v>
      </c>
      <c r="N499" s="156">
        <f t="shared" si="53"/>
        <v>749.01900000000001</v>
      </c>
      <c r="O499" s="156">
        <v>10.339</v>
      </c>
      <c r="P499" s="156">
        <v>2.4640000000000004</v>
      </c>
      <c r="Q499" s="156">
        <v>5820.2820000000002</v>
      </c>
      <c r="R499" s="156">
        <v>749.01900000000001</v>
      </c>
      <c r="S499" s="156">
        <v>0</v>
      </c>
      <c r="T499" s="156">
        <v>0</v>
      </c>
      <c r="U499" s="156">
        <v>0.75</v>
      </c>
      <c r="V499" s="156"/>
      <c r="W499" s="156">
        <v>278.101</v>
      </c>
      <c r="X499" s="156"/>
      <c r="Y499" s="156">
        <v>14.034600000000001</v>
      </c>
      <c r="Z499" s="156">
        <v>6943.8280000000004</v>
      </c>
      <c r="AA499" s="156">
        <v>490</v>
      </c>
      <c r="AB499" s="156">
        <f t="shared" si="54"/>
        <v>14.784600000000001</v>
      </c>
      <c r="AC499" s="156">
        <f t="shared" si="55"/>
        <v>7221.9290000000001</v>
      </c>
    </row>
    <row r="500" spans="2:29" x14ac:dyDescent="0.25">
      <c r="B500" s="140" t="s">
        <v>3732</v>
      </c>
      <c r="C500" s="143">
        <v>4045</v>
      </c>
      <c r="D500" s="141" t="s">
        <v>4227</v>
      </c>
      <c r="F500" s="149">
        <v>2</v>
      </c>
      <c r="H500" s="156">
        <v>13.5</v>
      </c>
      <c r="I500" s="156">
        <v>3.7800000000000002</v>
      </c>
      <c r="J500" s="156">
        <f t="shared" si="49"/>
        <v>17.28</v>
      </c>
      <c r="K500" s="156">
        <f t="shared" si="50"/>
        <v>13.5</v>
      </c>
      <c r="L500" s="156">
        <f t="shared" si="51"/>
        <v>3.1329999999999991</v>
      </c>
      <c r="M500" s="156">
        <f t="shared" si="52"/>
        <v>7628.8340000000007</v>
      </c>
      <c r="N500" s="156">
        <f t="shared" si="53"/>
        <v>941.77200000000005</v>
      </c>
      <c r="O500" s="156">
        <v>12</v>
      </c>
      <c r="P500" s="156">
        <v>3.1329999999999991</v>
      </c>
      <c r="Q500" s="156">
        <v>7072.6310000000003</v>
      </c>
      <c r="R500" s="156">
        <v>941.77200000000005</v>
      </c>
      <c r="S500" s="156">
        <v>0</v>
      </c>
      <c r="T500" s="156">
        <v>0</v>
      </c>
      <c r="U500" s="156">
        <v>1.5</v>
      </c>
      <c r="V500" s="156"/>
      <c r="W500" s="156">
        <v>556.20299999999997</v>
      </c>
      <c r="X500" s="156"/>
      <c r="Y500" s="156">
        <v>16.699000000000002</v>
      </c>
      <c r="Z500" s="156">
        <v>8485.3240000000005</v>
      </c>
      <c r="AA500" s="156">
        <v>491</v>
      </c>
      <c r="AB500" s="156">
        <f t="shared" si="54"/>
        <v>18.199000000000002</v>
      </c>
      <c r="AC500" s="156">
        <f t="shared" si="55"/>
        <v>9041.527</v>
      </c>
    </row>
    <row r="501" spans="2:29" x14ac:dyDescent="0.25">
      <c r="B501" s="140" t="s">
        <v>4023</v>
      </c>
      <c r="C501" s="143">
        <v>4046</v>
      </c>
      <c r="D501" s="141" t="s">
        <v>4228</v>
      </c>
      <c r="F501" s="149">
        <v>2</v>
      </c>
      <c r="H501" s="156">
        <v>2</v>
      </c>
      <c r="I501" s="156">
        <v>1.4379999999999999</v>
      </c>
      <c r="J501" s="156">
        <f t="shared" si="49"/>
        <v>3.4379999999999997</v>
      </c>
      <c r="K501" s="156">
        <f t="shared" si="50"/>
        <v>2</v>
      </c>
      <c r="L501" s="156">
        <f t="shared" si="51"/>
        <v>0.95199999999999996</v>
      </c>
      <c r="M501" s="156">
        <f t="shared" si="52"/>
        <v>1190.8699999999999</v>
      </c>
      <c r="N501" s="156">
        <f t="shared" si="53"/>
        <v>297.58999999999997</v>
      </c>
      <c r="O501" s="156">
        <v>2</v>
      </c>
      <c r="P501" s="156">
        <v>0.95199999999999996</v>
      </c>
      <c r="Q501" s="156">
        <v>1190.8699999999999</v>
      </c>
      <c r="R501" s="156">
        <v>297.58999999999997</v>
      </c>
      <c r="S501" s="156">
        <v>0</v>
      </c>
      <c r="T501" s="156">
        <v>0</v>
      </c>
      <c r="U501" s="156">
        <v>0</v>
      </c>
      <c r="V501" s="156"/>
      <c r="W501" s="156">
        <v>0</v>
      </c>
      <c r="X501" s="156"/>
      <c r="Y501" s="156">
        <v>3.4275000000000002</v>
      </c>
      <c r="Z501" s="156">
        <v>1637.2860000000001</v>
      </c>
      <c r="AA501" s="156">
        <v>492</v>
      </c>
      <c r="AB501" s="156">
        <f t="shared" si="54"/>
        <v>3.4275000000000002</v>
      </c>
      <c r="AC501" s="156">
        <f t="shared" si="55"/>
        <v>1637.2860000000001</v>
      </c>
    </row>
    <row r="502" spans="2:29" x14ac:dyDescent="0.25">
      <c r="B502" s="140" t="s">
        <v>4023</v>
      </c>
      <c r="C502" s="143">
        <v>4047</v>
      </c>
      <c r="D502" s="141" t="s">
        <v>4229</v>
      </c>
      <c r="F502" s="149">
        <v>2</v>
      </c>
      <c r="H502" s="156">
        <v>7.5</v>
      </c>
      <c r="I502" s="156">
        <v>2</v>
      </c>
      <c r="J502" s="156">
        <f t="shared" si="49"/>
        <v>9.5</v>
      </c>
      <c r="K502" s="156">
        <f t="shared" si="50"/>
        <v>7.5</v>
      </c>
      <c r="L502" s="156">
        <f t="shared" si="51"/>
        <v>1.2000000000000002</v>
      </c>
      <c r="M502" s="156">
        <f t="shared" si="52"/>
        <v>4095.9650000000001</v>
      </c>
      <c r="N502" s="156">
        <f t="shared" si="53"/>
        <v>352.661</v>
      </c>
      <c r="O502" s="156">
        <v>6</v>
      </c>
      <c r="P502" s="156">
        <v>1.2000000000000002</v>
      </c>
      <c r="Q502" s="156">
        <v>3539.7629999999999</v>
      </c>
      <c r="R502" s="156">
        <v>352.661</v>
      </c>
      <c r="S502" s="156">
        <v>0</v>
      </c>
      <c r="T502" s="156">
        <v>0</v>
      </c>
      <c r="U502" s="156">
        <v>1.5</v>
      </c>
      <c r="V502" s="156"/>
      <c r="W502" s="156">
        <v>556.202</v>
      </c>
      <c r="X502" s="156"/>
      <c r="Y502" s="156">
        <v>7.8001999999999994</v>
      </c>
      <c r="Z502" s="156">
        <v>4068.7669999999998</v>
      </c>
      <c r="AA502" s="156">
        <v>493</v>
      </c>
      <c r="AB502" s="156">
        <f t="shared" si="54"/>
        <v>9.3002000000000002</v>
      </c>
      <c r="AC502" s="156">
        <f t="shared" si="55"/>
        <v>4624.9690000000001</v>
      </c>
    </row>
    <row r="503" spans="2:29" x14ac:dyDescent="0.25">
      <c r="B503" s="140" t="s">
        <v>4023</v>
      </c>
      <c r="C503" s="143">
        <v>4048</v>
      </c>
      <c r="D503" s="141" t="s">
        <v>4230</v>
      </c>
      <c r="F503" s="149">
        <v>2</v>
      </c>
      <c r="H503" s="156">
        <v>11.452000000000002</v>
      </c>
      <c r="I503" s="156">
        <v>5.12</v>
      </c>
      <c r="J503" s="156">
        <f t="shared" si="49"/>
        <v>16.572000000000003</v>
      </c>
      <c r="K503" s="156">
        <f t="shared" si="50"/>
        <v>11.452</v>
      </c>
      <c r="L503" s="156">
        <f t="shared" si="51"/>
        <v>4.0129999999999999</v>
      </c>
      <c r="M503" s="156">
        <f t="shared" si="52"/>
        <v>6793.3430000000008</v>
      </c>
      <c r="N503" s="156">
        <f t="shared" si="53"/>
        <v>1244.441</v>
      </c>
      <c r="O503" s="156">
        <v>10.452</v>
      </c>
      <c r="P503" s="156">
        <v>4.0129999999999999</v>
      </c>
      <c r="Q503" s="156">
        <v>6422.5420000000004</v>
      </c>
      <c r="R503" s="156">
        <v>1244.441</v>
      </c>
      <c r="S503" s="156">
        <v>0</v>
      </c>
      <c r="T503" s="156">
        <v>0</v>
      </c>
      <c r="U503" s="156">
        <v>1</v>
      </c>
      <c r="V503" s="156"/>
      <c r="W503" s="156">
        <v>370.80099999999999</v>
      </c>
      <c r="X503" s="156"/>
      <c r="Y503" s="156">
        <v>16.471299999999999</v>
      </c>
      <c r="Z503" s="156">
        <v>8289.2150000000001</v>
      </c>
      <c r="AA503" s="156">
        <v>494</v>
      </c>
      <c r="AB503" s="156">
        <f t="shared" si="54"/>
        <v>17.471299999999999</v>
      </c>
      <c r="AC503" s="156">
        <f t="shared" si="55"/>
        <v>8660.0159999999996</v>
      </c>
    </row>
    <row r="504" spans="2:29" x14ac:dyDescent="0.25">
      <c r="B504" s="140" t="s">
        <v>4023</v>
      </c>
      <c r="C504" s="143">
        <v>4049</v>
      </c>
      <c r="D504" s="141" t="s">
        <v>4231</v>
      </c>
      <c r="F504" s="149">
        <v>2</v>
      </c>
      <c r="H504" s="156">
        <v>4.0649999999999995</v>
      </c>
      <c r="I504" s="156">
        <v>3.2</v>
      </c>
      <c r="J504" s="156">
        <f t="shared" si="49"/>
        <v>7.2649999999999997</v>
      </c>
      <c r="K504" s="156">
        <f t="shared" si="50"/>
        <v>4.0650000000000004</v>
      </c>
      <c r="L504" s="156">
        <f t="shared" si="51"/>
        <v>2.4579999999999993</v>
      </c>
      <c r="M504" s="156">
        <f t="shared" si="52"/>
        <v>2461.06</v>
      </c>
      <c r="N504" s="156">
        <f t="shared" si="53"/>
        <v>780.35599999999999</v>
      </c>
      <c r="O504" s="156">
        <v>4.0650000000000004</v>
      </c>
      <c r="P504" s="156">
        <v>2.4579999999999993</v>
      </c>
      <c r="Q504" s="156">
        <v>2461.06</v>
      </c>
      <c r="R504" s="156">
        <v>780.35599999999999</v>
      </c>
      <c r="S504" s="156">
        <v>0</v>
      </c>
      <c r="T504" s="156">
        <v>12.667</v>
      </c>
      <c r="U504" s="156">
        <v>0</v>
      </c>
      <c r="V504" s="156"/>
      <c r="W504" s="156">
        <v>0</v>
      </c>
      <c r="X504" s="156"/>
      <c r="Y504" s="156">
        <v>7.7524999999999995</v>
      </c>
      <c r="Z504" s="156">
        <v>3631.6460000000002</v>
      </c>
      <c r="AA504" s="156">
        <v>495</v>
      </c>
      <c r="AB504" s="156">
        <f t="shared" si="54"/>
        <v>7.7524999999999995</v>
      </c>
      <c r="AC504" s="156">
        <f t="shared" si="55"/>
        <v>3631.6460000000002</v>
      </c>
    </row>
    <row r="505" spans="2:29" x14ac:dyDescent="0.25">
      <c r="B505" s="140" t="s">
        <v>3732</v>
      </c>
      <c r="C505" s="143">
        <v>4050</v>
      </c>
      <c r="D505" s="141" t="s">
        <v>4232</v>
      </c>
      <c r="F505" s="149">
        <v>2</v>
      </c>
      <c r="H505" s="156">
        <v>9.0399999999999991</v>
      </c>
      <c r="I505" s="156">
        <v>3.5</v>
      </c>
      <c r="J505" s="156">
        <f t="shared" si="49"/>
        <v>12.54</v>
      </c>
      <c r="K505" s="156">
        <f t="shared" si="50"/>
        <v>9.0399999999999991</v>
      </c>
      <c r="L505" s="156">
        <f t="shared" si="51"/>
        <v>3.1890000000000001</v>
      </c>
      <c r="M505" s="156">
        <f t="shared" si="52"/>
        <v>5091.067</v>
      </c>
      <c r="N505" s="156">
        <f t="shared" si="53"/>
        <v>988.61</v>
      </c>
      <c r="O505" s="156">
        <v>8.2899999999999991</v>
      </c>
      <c r="P505" s="156">
        <v>3.1890000000000001</v>
      </c>
      <c r="Q505" s="156">
        <v>4812.9660000000003</v>
      </c>
      <c r="R505" s="156">
        <v>988.61</v>
      </c>
      <c r="S505" s="156">
        <v>0</v>
      </c>
      <c r="T505" s="156">
        <v>0</v>
      </c>
      <c r="U505" s="156">
        <v>0.75</v>
      </c>
      <c r="V505" s="156"/>
      <c r="W505" s="156">
        <v>278.101</v>
      </c>
      <c r="X505" s="156"/>
      <c r="Y505" s="156">
        <v>13.072800000000001</v>
      </c>
      <c r="Z505" s="156">
        <v>6295.8990000000003</v>
      </c>
      <c r="AA505" s="156">
        <v>496</v>
      </c>
      <c r="AB505" s="156">
        <f t="shared" si="54"/>
        <v>13.822800000000001</v>
      </c>
      <c r="AC505" s="156">
        <f t="shared" si="55"/>
        <v>6574</v>
      </c>
    </row>
    <row r="506" spans="2:29" x14ac:dyDescent="0.25">
      <c r="B506" s="140" t="s">
        <v>4193</v>
      </c>
      <c r="C506" s="143">
        <v>4051</v>
      </c>
      <c r="D506" s="141" t="s">
        <v>4233</v>
      </c>
      <c r="F506" s="149">
        <v>2</v>
      </c>
      <c r="H506" s="156">
        <v>1.9689999999999999</v>
      </c>
      <c r="I506" s="156">
        <v>1</v>
      </c>
      <c r="J506" s="156">
        <f t="shared" si="49"/>
        <v>2.9689999999999999</v>
      </c>
      <c r="K506" s="156">
        <f t="shared" si="50"/>
        <v>1.9690000000000001</v>
      </c>
      <c r="L506" s="156">
        <f t="shared" si="51"/>
        <v>0.69799999999999973</v>
      </c>
      <c r="M506" s="156">
        <f t="shared" si="52"/>
        <v>1141.4090000000001</v>
      </c>
      <c r="N506" s="156">
        <f t="shared" si="53"/>
        <v>214.779</v>
      </c>
      <c r="O506" s="156">
        <v>1.9690000000000001</v>
      </c>
      <c r="P506" s="156">
        <v>0.69799999999999973</v>
      </c>
      <c r="Q506" s="156">
        <v>1141.4090000000001</v>
      </c>
      <c r="R506" s="156">
        <v>214.779</v>
      </c>
      <c r="S506" s="156">
        <v>0</v>
      </c>
      <c r="T506" s="156">
        <v>0</v>
      </c>
      <c r="U506" s="156">
        <v>0</v>
      </c>
      <c r="V506" s="156"/>
      <c r="W506" s="156">
        <v>0</v>
      </c>
      <c r="X506" s="156"/>
      <c r="Y506" s="156">
        <v>3.016</v>
      </c>
      <c r="Z506" s="156">
        <v>1463.626</v>
      </c>
      <c r="AA506" s="156">
        <v>497</v>
      </c>
      <c r="AB506" s="156">
        <f t="shared" si="54"/>
        <v>3.016</v>
      </c>
      <c r="AC506" s="156">
        <f t="shared" si="55"/>
        <v>1463.626</v>
      </c>
    </row>
    <row r="507" spans="2:29" x14ac:dyDescent="0.25">
      <c r="B507" s="140" t="s">
        <v>4193</v>
      </c>
      <c r="C507" s="143">
        <v>4052</v>
      </c>
      <c r="D507" s="141" t="s">
        <v>4234</v>
      </c>
      <c r="F507" s="149">
        <v>2</v>
      </c>
      <c r="H507" s="156">
        <v>5</v>
      </c>
      <c r="I507" s="156">
        <v>2.1</v>
      </c>
      <c r="J507" s="156">
        <f t="shared" si="49"/>
        <v>7.1</v>
      </c>
      <c r="K507" s="156">
        <f t="shared" si="50"/>
        <v>5</v>
      </c>
      <c r="L507" s="156">
        <f t="shared" si="51"/>
        <v>1.4859999999999998</v>
      </c>
      <c r="M507" s="156">
        <f t="shared" si="52"/>
        <v>2503.3829999999998</v>
      </c>
      <c r="N507" s="156">
        <f t="shared" si="53"/>
        <v>463.14100000000002</v>
      </c>
      <c r="O507" s="156">
        <v>4</v>
      </c>
      <c r="P507" s="156">
        <v>1.4859999999999998</v>
      </c>
      <c r="Q507" s="156">
        <v>2132.5819999999999</v>
      </c>
      <c r="R507" s="156">
        <v>463.14100000000002</v>
      </c>
      <c r="S507" s="156">
        <v>0</v>
      </c>
      <c r="T507" s="156">
        <v>0</v>
      </c>
      <c r="U507" s="156">
        <v>1</v>
      </c>
      <c r="V507" s="156"/>
      <c r="W507" s="156">
        <v>370.80099999999999</v>
      </c>
      <c r="X507" s="156"/>
      <c r="Y507" s="156">
        <v>6.2291999999999996</v>
      </c>
      <c r="Z507" s="156">
        <v>2827.3130000000001</v>
      </c>
      <c r="AA507" s="156">
        <v>498</v>
      </c>
      <c r="AB507" s="156">
        <f t="shared" si="54"/>
        <v>7.2291999999999996</v>
      </c>
      <c r="AC507" s="156">
        <f t="shared" si="55"/>
        <v>3198.114</v>
      </c>
    </row>
    <row r="508" spans="2:29" x14ac:dyDescent="0.25">
      <c r="B508" s="140" t="s">
        <v>4193</v>
      </c>
      <c r="C508" s="143">
        <v>4053</v>
      </c>
      <c r="D508" s="141" t="s">
        <v>4235</v>
      </c>
      <c r="F508" s="149">
        <v>2</v>
      </c>
      <c r="H508" s="156">
        <v>2.29</v>
      </c>
      <c r="I508" s="156">
        <v>0.84000000000000008</v>
      </c>
      <c r="J508" s="156">
        <f t="shared" si="49"/>
        <v>3.13</v>
      </c>
      <c r="K508" s="156">
        <f t="shared" si="50"/>
        <v>2.29</v>
      </c>
      <c r="L508" s="156">
        <f t="shared" si="51"/>
        <v>0.59299999999999997</v>
      </c>
      <c r="M508" s="156">
        <f t="shared" si="52"/>
        <v>1292.5730000000001</v>
      </c>
      <c r="N508" s="156">
        <f t="shared" si="53"/>
        <v>180.571</v>
      </c>
      <c r="O508" s="156">
        <v>2.29</v>
      </c>
      <c r="P508" s="156">
        <v>0.59299999999999997</v>
      </c>
      <c r="Q508" s="156">
        <v>1292.5730000000001</v>
      </c>
      <c r="R508" s="156">
        <v>180.571</v>
      </c>
      <c r="S508" s="156">
        <v>0</v>
      </c>
      <c r="T508" s="156">
        <v>0</v>
      </c>
      <c r="U508" s="156">
        <v>0</v>
      </c>
      <c r="V508" s="156"/>
      <c r="W508" s="156">
        <v>0</v>
      </c>
      <c r="X508" s="156"/>
      <c r="Y508" s="156">
        <v>3.1800999999999999</v>
      </c>
      <c r="Z508" s="156">
        <v>1563.4780000000001</v>
      </c>
      <c r="AA508" s="156">
        <v>499</v>
      </c>
      <c r="AB508" s="156">
        <f t="shared" si="54"/>
        <v>3.1800999999999999</v>
      </c>
      <c r="AC508" s="156">
        <f t="shared" si="55"/>
        <v>1563.4780000000001</v>
      </c>
    </row>
    <row r="509" spans="2:29" x14ac:dyDescent="0.25">
      <c r="B509" s="140" t="s">
        <v>4193</v>
      </c>
      <c r="C509" s="143">
        <v>4054</v>
      </c>
      <c r="D509" s="141" t="s">
        <v>4236</v>
      </c>
      <c r="F509" s="149">
        <v>2</v>
      </c>
      <c r="H509" s="156">
        <v>6</v>
      </c>
      <c r="I509" s="156">
        <v>1.9</v>
      </c>
      <c r="J509" s="156">
        <f t="shared" si="49"/>
        <v>7.9</v>
      </c>
      <c r="K509" s="156">
        <f t="shared" si="50"/>
        <v>6</v>
      </c>
      <c r="L509" s="156">
        <f t="shared" si="51"/>
        <v>1.7430000000000003</v>
      </c>
      <c r="M509" s="156">
        <f t="shared" si="52"/>
        <v>3374.4720000000002</v>
      </c>
      <c r="N509" s="156">
        <f t="shared" si="53"/>
        <v>536.02300000000002</v>
      </c>
      <c r="O509" s="156">
        <v>6</v>
      </c>
      <c r="P509" s="156">
        <v>1.7430000000000003</v>
      </c>
      <c r="Q509" s="156">
        <v>3374.4720000000002</v>
      </c>
      <c r="R509" s="156">
        <v>536.02300000000002</v>
      </c>
      <c r="S509" s="156">
        <v>0</v>
      </c>
      <c r="T509" s="156">
        <v>0</v>
      </c>
      <c r="U509" s="156">
        <v>0</v>
      </c>
      <c r="V509" s="156"/>
      <c r="W509" s="156">
        <v>0</v>
      </c>
      <c r="X509" s="156"/>
      <c r="Y509" s="156">
        <v>8.6145999999999994</v>
      </c>
      <c r="Z509" s="156">
        <v>4178.5410000000002</v>
      </c>
      <c r="AA509" s="156">
        <v>500</v>
      </c>
      <c r="AB509" s="156">
        <f t="shared" si="54"/>
        <v>8.6145999999999994</v>
      </c>
      <c r="AC509" s="156">
        <f t="shared" si="55"/>
        <v>4178.5410000000002</v>
      </c>
    </row>
    <row r="510" spans="2:29" x14ac:dyDescent="0.25">
      <c r="B510" s="140" t="s">
        <v>4023</v>
      </c>
      <c r="C510" s="143">
        <v>4200</v>
      </c>
      <c r="D510" s="141" t="s">
        <v>4237</v>
      </c>
      <c r="F510" s="149">
        <v>2</v>
      </c>
      <c r="H510" s="156">
        <v>13.798000000000002</v>
      </c>
      <c r="I510" s="156">
        <v>4.25</v>
      </c>
      <c r="J510" s="156">
        <f t="shared" si="49"/>
        <v>18.048000000000002</v>
      </c>
      <c r="K510" s="156">
        <f t="shared" si="50"/>
        <v>13.98</v>
      </c>
      <c r="L510" s="156">
        <f t="shared" si="51"/>
        <v>2.8070000000000004</v>
      </c>
      <c r="M510" s="156">
        <f t="shared" si="52"/>
        <v>7148.4760000000006</v>
      </c>
      <c r="N510" s="156">
        <f t="shared" si="53"/>
        <v>932.60299999999995</v>
      </c>
      <c r="O510" s="156">
        <v>9.141</v>
      </c>
      <c r="P510" s="156">
        <v>2.8070000000000004</v>
      </c>
      <c r="Q510" s="156">
        <v>5236.0950000000003</v>
      </c>
      <c r="R510" s="156">
        <v>932.60299999999995</v>
      </c>
      <c r="S510" s="156">
        <v>6.8</v>
      </c>
      <c r="T510" s="156">
        <v>31.334</v>
      </c>
      <c r="U510" s="156">
        <v>4.8390000000000004</v>
      </c>
      <c r="V510" s="156"/>
      <c r="W510" s="156">
        <v>1912.3810000000001</v>
      </c>
      <c r="X510" s="156"/>
      <c r="Y510" s="156">
        <v>13.350799999999998</v>
      </c>
      <c r="Z510" s="156">
        <v>6635.0280000000002</v>
      </c>
      <c r="AA510" s="156">
        <v>501</v>
      </c>
      <c r="AB510" s="156">
        <f t="shared" si="54"/>
        <v>18.189799999999998</v>
      </c>
      <c r="AC510" s="156">
        <f t="shared" si="55"/>
        <v>8547.4089999999997</v>
      </c>
    </row>
    <row r="511" spans="2:29" x14ac:dyDescent="0.25">
      <c r="B511" s="140" t="s">
        <v>4023</v>
      </c>
      <c r="C511" s="143">
        <v>4201</v>
      </c>
      <c r="D511" s="141" t="s">
        <v>4238</v>
      </c>
      <c r="F511" s="149">
        <v>2</v>
      </c>
      <c r="H511" s="156">
        <v>9.6059999999999999</v>
      </c>
      <c r="I511" s="156">
        <v>3.2</v>
      </c>
      <c r="J511" s="156">
        <f t="shared" si="49"/>
        <v>12.806000000000001</v>
      </c>
      <c r="K511" s="156">
        <f t="shared" si="50"/>
        <v>9.6050000000000004</v>
      </c>
      <c r="L511" s="156">
        <f t="shared" si="51"/>
        <v>2.718</v>
      </c>
      <c r="M511" s="156">
        <f t="shared" si="52"/>
        <v>5157.4290000000001</v>
      </c>
      <c r="N511" s="156">
        <f t="shared" si="53"/>
        <v>899.44100000000003</v>
      </c>
      <c r="O511" s="156">
        <v>8.1050000000000004</v>
      </c>
      <c r="P511" s="156">
        <v>2.718</v>
      </c>
      <c r="Q511" s="156">
        <v>4601.2269999999999</v>
      </c>
      <c r="R511" s="156">
        <v>899.44100000000003</v>
      </c>
      <c r="S511" s="156">
        <v>0</v>
      </c>
      <c r="T511" s="156">
        <v>0</v>
      </c>
      <c r="U511" s="156">
        <v>1.5</v>
      </c>
      <c r="V511" s="156"/>
      <c r="W511" s="156">
        <v>556.202</v>
      </c>
      <c r="X511" s="156"/>
      <c r="Y511" s="156">
        <v>12.182700000000001</v>
      </c>
      <c r="Z511" s="156">
        <v>5950.4009999999998</v>
      </c>
      <c r="AA511" s="156">
        <v>502</v>
      </c>
      <c r="AB511" s="156">
        <f t="shared" si="54"/>
        <v>13.682700000000001</v>
      </c>
      <c r="AC511" s="156">
        <f t="shared" si="55"/>
        <v>6506.6030000000001</v>
      </c>
    </row>
    <row r="512" spans="2:29" x14ac:dyDescent="0.25">
      <c r="B512" s="140" t="s">
        <v>4023</v>
      </c>
      <c r="C512" s="143">
        <v>4202</v>
      </c>
      <c r="D512" s="141" t="s">
        <v>4239</v>
      </c>
      <c r="F512" s="149">
        <v>2</v>
      </c>
      <c r="H512" s="156">
        <v>15.030000000000001</v>
      </c>
      <c r="I512" s="156">
        <v>6.35</v>
      </c>
      <c r="J512" s="156">
        <f t="shared" si="49"/>
        <v>21.380000000000003</v>
      </c>
      <c r="K512" s="156">
        <f t="shared" si="50"/>
        <v>15.030999999999999</v>
      </c>
      <c r="L512" s="156">
        <f t="shared" si="51"/>
        <v>4.740000000000002</v>
      </c>
      <c r="M512" s="156">
        <f t="shared" si="52"/>
        <v>8454.0259999999998</v>
      </c>
      <c r="N512" s="156">
        <f t="shared" si="53"/>
        <v>1534.0740000000001</v>
      </c>
      <c r="O512" s="156">
        <v>13.391999999999999</v>
      </c>
      <c r="P512" s="156">
        <v>4.740000000000002</v>
      </c>
      <c r="Q512" s="156">
        <v>7846.32</v>
      </c>
      <c r="R512" s="156">
        <v>1534.0740000000001</v>
      </c>
      <c r="S512" s="156">
        <v>0</v>
      </c>
      <c r="T512" s="156">
        <v>0</v>
      </c>
      <c r="U512" s="156">
        <v>1.639</v>
      </c>
      <c r="V512" s="156"/>
      <c r="W512" s="156">
        <v>607.70600000000002</v>
      </c>
      <c r="X512" s="156"/>
      <c r="Y512" s="156">
        <v>20.502499999999998</v>
      </c>
      <c r="Z512" s="156">
        <v>10147.504000000001</v>
      </c>
      <c r="AA512" s="156">
        <v>503</v>
      </c>
      <c r="AB512" s="156">
        <f t="shared" si="54"/>
        <v>22.141499999999997</v>
      </c>
      <c r="AC512" s="156">
        <f t="shared" si="55"/>
        <v>10755.210000000001</v>
      </c>
    </row>
    <row r="513" spans="2:29" x14ac:dyDescent="0.25">
      <c r="B513" s="140" t="s">
        <v>4023</v>
      </c>
      <c r="C513" s="143">
        <v>4203</v>
      </c>
      <c r="D513" s="141" t="s">
        <v>4240</v>
      </c>
      <c r="F513" s="149">
        <v>2</v>
      </c>
      <c r="H513" s="156">
        <v>10.344000000000001</v>
      </c>
      <c r="I513" s="156">
        <v>5.3</v>
      </c>
      <c r="J513" s="156">
        <f t="shared" si="49"/>
        <v>15.644000000000002</v>
      </c>
      <c r="K513" s="156">
        <f t="shared" si="50"/>
        <v>10.026</v>
      </c>
      <c r="L513" s="156">
        <f t="shared" si="51"/>
        <v>3.4079999999999995</v>
      </c>
      <c r="M513" s="156">
        <f t="shared" si="52"/>
        <v>6013.2349999999997</v>
      </c>
      <c r="N513" s="156">
        <f t="shared" si="53"/>
        <v>1129.9480000000001</v>
      </c>
      <c r="O513" s="156">
        <v>9.5259999999999998</v>
      </c>
      <c r="P513" s="156">
        <v>3.4079999999999995</v>
      </c>
      <c r="Q513" s="156">
        <v>5827.8339999999998</v>
      </c>
      <c r="R513" s="156">
        <v>1129.9480000000001</v>
      </c>
      <c r="S513" s="156">
        <v>0</v>
      </c>
      <c r="T513" s="156">
        <v>0</v>
      </c>
      <c r="U513" s="156">
        <v>0.5</v>
      </c>
      <c r="V513" s="156"/>
      <c r="W513" s="156">
        <v>185.40100000000001</v>
      </c>
      <c r="X513" s="156"/>
      <c r="Y513" s="156">
        <v>14.639099999999999</v>
      </c>
      <c r="Z513" s="156">
        <v>7522.8370000000004</v>
      </c>
      <c r="AA513" s="156">
        <v>504</v>
      </c>
      <c r="AB513" s="156">
        <f t="shared" si="54"/>
        <v>15.139099999999999</v>
      </c>
      <c r="AC513" s="156">
        <f t="shared" si="55"/>
        <v>7708.2380000000003</v>
      </c>
    </row>
    <row r="514" spans="2:29" x14ac:dyDescent="0.25">
      <c r="B514" s="140" t="s">
        <v>3732</v>
      </c>
      <c r="C514" s="143">
        <v>4204</v>
      </c>
      <c r="D514" s="141" t="s">
        <v>4241</v>
      </c>
      <c r="F514" s="149">
        <v>2</v>
      </c>
      <c r="H514" s="156">
        <v>32.921999999999997</v>
      </c>
      <c r="I514" s="156">
        <v>11.5</v>
      </c>
      <c r="J514" s="156">
        <f t="shared" si="49"/>
        <v>44.421999999999997</v>
      </c>
      <c r="K514" s="156">
        <f t="shared" si="50"/>
        <v>32.122</v>
      </c>
      <c r="L514" s="156">
        <f t="shared" si="51"/>
        <v>7.7730000000000032</v>
      </c>
      <c r="M514" s="156">
        <f t="shared" si="52"/>
        <v>19697.134999999998</v>
      </c>
      <c r="N514" s="156">
        <f t="shared" si="53"/>
        <v>2590.3339999999998</v>
      </c>
      <c r="O514" s="156">
        <v>25.805</v>
      </c>
      <c r="P514" s="156">
        <v>7.7730000000000032</v>
      </c>
      <c r="Q514" s="156">
        <v>17211.919999999998</v>
      </c>
      <c r="R514" s="156">
        <v>2590.3339999999998</v>
      </c>
      <c r="S514" s="156">
        <v>0</v>
      </c>
      <c r="T514" s="156">
        <v>0</v>
      </c>
      <c r="U514" s="156">
        <v>6.3170000000000011</v>
      </c>
      <c r="V514" s="156"/>
      <c r="W514" s="156">
        <v>2485.2150000000001</v>
      </c>
      <c r="X514" s="156"/>
      <c r="Y514" s="156">
        <v>37.464199999999998</v>
      </c>
      <c r="Z514" s="156">
        <v>21097.436000000002</v>
      </c>
      <c r="AA514" s="156">
        <v>505</v>
      </c>
      <c r="AB514" s="156">
        <f t="shared" si="54"/>
        <v>43.781199999999998</v>
      </c>
      <c r="AC514" s="156">
        <f t="shared" si="55"/>
        <v>23582.651000000002</v>
      </c>
    </row>
    <row r="515" spans="2:29" x14ac:dyDescent="0.25">
      <c r="B515" s="140" t="s">
        <v>3732</v>
      </c>
      <c r="C515" s="143">
        <v>4205</v>
      </c>
      <c r="D515" s="141" t="s">
        <v>4242</v>
      </c>
      <c r="F515" s="149">
        <v>2</v>
      </c>
      <c r="H515" s="156">
        <v>25.698</v>
      </c>
      <c r="I515" s="156">
        <v>10.5</v>
      </c>
      <c r="J515" s="156">
        <f t="shared" si="49"/>
        <v>36.198</v>
      </c>
      <c r="K515" s="156">
        <f t="shared" si="50"/>
        <v>26.817</v>
      </c>
      <c r="L515" s="156">
        <f t="shared" si="51"/>
        <v>6.3879999999999981</v>
      </c>
      <c r="M515" s="156">
        <f t="shared" si="52"/>
        <v>15808.803</v>
      </c>
      <c r="N515" s="156">
        <f t="shared" si="53"/>
        <v>2094.1010000000001</v>
      </c>
      <c r="O515" s="156">
        <v>21.228000000000002</v>
      </c>
      <c r="P515" s="156">
        <v>6.3879999999999981</v>
      </c>
      <c r="Q515" s="156">
        <v>13810.446</v>
      </c>
      <c r="R515" s="156">
        <v>2094.1010000000001</v>
      </c>
      <c r="S515" s="156">
        <v>40</v>
      </c>
      <c r="T515" s="156">
        <v>3.75</v>
      </c>
      <c r="U515" s="156">
        <v>5.5889999999999995</v>
      </c>
      <c r="V515" s="156"/>
      <c r="W515" s="156">
        <v>1998.357</v>
      </c>
      <c r="X515" s="156"/>
      <c r="Y515" s="156">
        <v>30.810600000000001</v>
      </c>
      <c r="Z515" s="156">
        <v>16951.694</v>
      </c>
      <c r="AA515" s="156">
        <v>506</v>
      </c>
      <c r="AB515" s="156">
        <f t="shared" si="54"/>
        <v>36.3996</v>
      </c>
      <c r="AC515" s="156">
        <f t="shared" si="55"/>
        <v>18950.050999999999</v>
      </c>
    </row>
    <row r="516" spans="2:29" x14ac:dyDescent="0.25">
      <c r="B516" s="140" t="s">
        <v>3732</v>
      </c>
      <c r="C516" s="143">
        <v>4206</v>
      </c>
      <c r="D516" s="141" t="s">
        <v>4243</v>
      </c>
      <c r="F516" s="149">
        <v>2</v>
      </c>
      <c r="H516" s="156">
        <v>68.445000000000007</v>
      </c>
      <c r="I516" s="156">
        <v>28.426000000000002</v>
      </c>
      <c r="J516" s="156">
        <f t="shared" si="49"/>
        <v>96.871000000000009</v>
      </c>
      <c r="K516" s="156">
        <f t="shared" si="50"/>
        <v>72.344999999999999</v>
      </c>
      <c r="L516" s="156">
        <f t="shared" si="51"/>
        <v>18.613</v>
      </c>
      <c r="M516" s="156">
        <f t="shared" si="52"/>
        <v>42752.828999999998</v>
      </c>
      <c r="N516" s="156">
        <f t="shared" si="53"/>
        <v>5969.9549999999999</v>
      </c>
      <c r="O516" s="156">
        <v>55.076999999999998</v>
      </c>
      <c r="P516" s="156">
        <v>18.613</v>
      </c>
      <c r="Q516" s="156">
        <v>36132.264999999999</v>
      </c>
      <c r="R516" s="156">
        <v>5969.9549999999999</v>
      </c>
      <c r="S516" s="156">
        <v>10.68</v>
      </c>
      <c r="T516" s="156">
        <v>0</v>
      </c>
      <c r="U516" s="156">
        <v>17.267999999999997</v>
      </c>
      <c r="V516" s="156"/>
      <c r="W516" s="156">
        <v>6620.5640000000003</v>
      </c>
      <c r="X516" s="156"/>
      <c r="Y516" s="156">
        <v>82.996400000000008</v>
      </c>
      <c r="Z516" s="156">
        <v>45087.243000000002</v>
      </c>
      <c r="AA516" s="156">
        <v>507</v>
      </c>
      <c r="AB516" s="156">
        <f t="shared" si="54"/>
        <v>100.26440000000001</v>
      </c>
      <c r="AC516" s="156">
        <f t="shared" si="55"/>
        <v>51707.807000000001</v>
      </c>
    </row>
    <row r="517" spans="2:29" x14ac:dyDescent="0.25">
      <c r="B517" s="140" t="s">
        <v>3732</v>
      </c>
      <c r="C517" s="143">
        <v>4207</v>
      </c>
      <c r="D517" s="141" t="s">
        <v>4244</v>
      </c>
      <c r="F517" s="149">
        <v>2</v>
      </c>
      <c r="H517" s="156">
        <v>30.884999999999998</v>
      </c>
      <c r="I517" s="156">
        <v>11.275</v>
      </c>
      <c r="J517" s="156">
        <f t="shared" si="49"/>
        <v>42.16</v>
      </c>
      <c r="K517" s="156">
        <f t="shared" si="50"/>
        <v>30.884999999999998</v>
      </c>
      <c r="L517" s="156">
        <f t="shared" si="51"/>
        <v>8.1369999999999969</v>
      </c>
      <c r="M517" s="156">
        <f t="shared" si="52"/>
        <v>18635.773999999998</v>
      </c>
      <c r="N517" s="156">
        <f t="shared" si="53"/>
        <v>2708.7489999999998</v>
      </c>
      <c r="O517" s="156">
        <v>25.218</v>
      </c>
      <c r="P517" s="156">
        <v>8.1369999999999969</v>
      </c>
      <c r="Q517" s="156">
        <v>16583.993999999999</v>
      </c>
      <c r="R517" s="156">
        <v>2708.7489999999998</v>
      </c>
      <c r="S517" s="156">
        <v>0</v>
      </c>
      <c r="T517" s="156">
        <v>0</v>
      </c>
      <c r="U517" s="156">
        <v>5.6669999999999998</v>
      </c>
      <c r="V517" s="156"/>
      <c r="W517" s="156">
        <v>2051.7800000000002</v>
      </c>
      <c r="X517" s="156"/>
      <c r="Y517" s="156">
        <v>37.424099999999996</v>
      </c>
      <c r="Z517" s="156">
        <v>20647.177</v>
      </c>
      <c r="AA517" s="156">
        <v>508</v>
      </c>
      <c r="AB517" s="156">
        <f t="shared" si="54"/>
        <v>43.091099999999997</v>
      </c>
      <c r="AC517" s="156">
        <f t="shared" si="55"/>
        <v>22698.956999999999</v>
      </c>
    </row>
    <row r="518" spans="2:29" x14ac:dyDescent="0.25">
      <c r="B518" s="140" t="s">
        <v>3732</v>
      </c>
      <c r="C518" s="143">
        <v>4209</v>
      </c>
      <c r="D518" s="141" t="s">
        <v>4245</v>
      </c>
      <c r="F518" s="149">
        <v>2</v>
      </c>
      <c r="H518" s="156">
        <v>65.781999999999996</v>
      </c>
      <c r="I518" s="156">
        <v>19.125</v>
      </c>
      <c r="J518" s="156">
        <f t="shared" si="49"/>
        <v>84.906999999999996</v>
      </c>
      <c r="K518" s="156">
        <f t="shared" si="50"/>
        <v>64.674999999999997</v>
      </c>
      <c r="L518" s="156">
        <f t="shared" si="51"/>
        <v>12.478999999999999</v>
      </c>
      <c r="M518" s="156">
        <f t="shared" si="52"/>
        <v>41134.021999999997</v>
      </c>
      <c r="N518" s="156">
        <f t="shared" si="53"/>
        <v>4076.076</v>
      </c>
      <c r="O518" s="156">
        <v>56.408000000000001</v>
      </c>
      <c r="P518" s="156">
        <v>12.478999999999999</v>
      </c>
      <c r="Q518" s="156">
        <v>37818.546999999999</v>
      </c>
      <c r="R518" s="156">
        <v>4076.076</v>
      </c>
      <c r="S518" s="156">
        <v>18</v>
      </c>
      <c r="T518" s="156">
        <v>0</v>
      </c>
      <c r="U518" s="156">
        <v>8.2670000000000012</v>
      </c>
      <c r="V518" s="156"/>
      <c r="W518" s="156">
        <v>3315.4749999999999</v>
      </c>
      <c r="X518" s="156"/>
      <c r="Y518" s="156">
        <v>75.126900000000006</v>
      </c>
      <c r="Z518" s="156">
        <v>43932.686999999998</v>
      </c>
      <c r="AA518" s="156">
        <v>509</v>
      </c>
      <c r="AB518" s="156">
        <f t="shared" si="54"/>
        <v>83.393900000000002</v>
      </c>
      <c r="AC518" s="156">
        <f t="shared" si="55"/>
        <v>47248.161999999997</v>
      </c>
    </row>
    <row r="519" spans="2:29" x14ac:dyDescent="0.25">
      <c r="B519" s="140" t="s">
        <v>3732</v>
      </c>
      <c r="C519" s="143">
        <v>4211</v>
      </c>
      <c r="D519" s="141" t="s">
        <v>4246</v>
      </c>
      <c r="F519" s="149">
        <v>2</v>
      </c>
      <c r="H519" s="156">
        <v>17.778999999999996</v>
      </c>
      <c r="I519" s="156">
        <v>5.35</v>
      </c>
      <c r="J519" s="156">
        <f t="shared" si="49"/>
        <v>23.128999999999998</v>
      </c>
      <c r="K519" s="156">
        <f t="shared" si="50"/>
        <v>17.817</v>
      </c>
      <c r="L519" s="156">
        <f t="shared" si="51"/>
        <v>4.1329999999999991</v>
      </c>
      <c r="M519" s="156">
        <f t="shared" si="52"/>
        <v>10091.165999999999</v>
      </c>
      <c r="N519" s="156">
        <f t="shared" si="53"/>
        <v>1400.4659999999999</v>
      </c>
      <c r="O519" s="156">
        <v>12.75</v>
      </c>
      <c r="P519" s="156">
        <v>4.1329999999999991</v>
      </c>
      <c r="Q519" s="156">
        <v>8236.8559999999998</v>
      </c>
      <c r="R519" s="156">
        <v>1400.4659999999999</v>
      </c>
      <c r="S519" s="156">
        <v>0</v>
      </c>
      <c r="T519" s="156">
        <v>0</v>
      </c>
      <c r="U519" s="156">
        <v>5.0669999999999993</v>
      </c>
      <c r="V519" s="156"/>
      <c r="W519" s="156">
        <v>1854.31</v>
      </c>
      <c r="X519" s="156"/>
      <c r="Y519" s="156">
        <v>18.950199999999999</v>
      </c>
      <c r="Z519" s="156">
        <v>10337.589</v>
      </c>
      <c r="AA519" s="156">
        <v>510</v>
      </c>
      <c r="AB519" s="156">
        <f t="shared" si="54"/>
        <v>24.017199999999999</v>
      </c>
      <c r="AC519" s="156">
        <f t="shared" si="55"/>
        <v>12191.898999999999</v>
      </c>
    </row>
    <row r="520" spans="2:29" x14ac:dyDescent="0.25">
      <c r="B520" s="140" t="s">
        <v>4193</v>
      </c>
      <c r="C520" s="143">
        <v>4213</v>
      </c>
      <c r="D520" s="141" t="s">
        <v>4247</v>
      </c>
      <c r="F520" s="149">
        <v>2</v>
      </c>
      <c r="H520" s="156">
        <v>22.326000000000001</v>
      </c>
      <c r="I520" s="156">
        <v>7.9</v>
      </c>
      <c r="J520" s="156">
        <f t="shared" si="49"/>
        <v>30.225999999999999</v>
      </c>
      <c r="K520" s="156">
        <f t="shared" si="50"/>
        <v>22.358000000000001</v>
      </c>
      <c r="L520" s="156">
        <f t="shared" si="51"/>
        <v>5.4760000000000026</v>
      </c>
      <c r="M520" s="156">
        <f t="shared" si="52"/>
        <v>13050.849</v>
      </c>
      <c r="N520" s="156">
        <f t="shared" si="53"/>
        <v>1847.2159999999999</v>
      </c>
      <c r="O520" s="156">
        <v>17.190999999999999</v>
      </c>
      <c r="P520" s="156">
        <v>5.4760000000000026</v>
      </c>
      <c r="Q520" s="156">
        <v>11136.037</v>
      </c>
      <c r="R520" s="156">
        <v>1847.2159999999999</v>
      </c>
      <c r="S520" s="156">
        <v>0</v>
      </c>
      <c r="T520" s="156">
        <v>13.333</v>
      </c>
      <c r="U520" s="156">
        <v>5.1670000000000007</v>
      </c>
      <c r="V520" s="156"/>
      <c r="W520" s="156">
        <v>1914.8119999999999</v>
      </c>
      <c r="X520" s="156"/>
      <c r="Y520" s="156">
        <v>25.404700000000002</v>
      </c>
      <c r="Z520" s="156">
        <v>13906.927</v>
      </c>
      <c r="AA520" s="156">
        <v>511</v>
      </c>
      <c r="AB520" s="156">
        <f t="shared" si="54"/>
        <v>30.571700000000003</v>
      </c>
      <c r="AC520" s="156">
        <f t="shared" si="55"/>
        <v>15821.739</v>
      </c>
    </row>
    <row r="521" spans="2:29" x14ac:dyDescent="0.25">
      <c r="B521" s="140" t="s">
        <v>4193</v>
      </c>
      <c r="C521" s="143">
        <v>4214</v>
      </c>
      <c r="D521" s="141" t="s">
        <v>4248</v>
      </c>
      <c r="F521" s="149">
        <v>2</v>
      </c>
      <c r="H521" s="156">
        <v>28.207000000000001</v>
      </c>
      <c r="I521" s="156">
        <v>10.850000000000001</v>
      </c>
      <c r="J521" s="156">
        <f t="shared" si="49"/>
        <v>39.057000000000002</v>
      </c>
      <c r="K521" s="156">
        <f t="shared" si="50"/>
        <v>26.684000000000001</v>
      </c>
      <c r="L521" s="156">
        <f t="shared" si="51"/>
        <v>7.2070000000000007</v>
      </c>
      <c r="M521" s="156">
        <f t="shared" si="52"/>
        <v>15707.911</v>
      </c>
      <c r="N521" s="156">
        <f t="shared" si="53"/>
        <v>2332.357</v>
      </c>
      <c r="O521" s="156">
        <v>24.206</v>
      </c>
      <c r="P521" s="156">
        <v>7.2070000000000007</v>
      </c>
      <c r="Q521" s="156">
        <v>14758.915999999999</v>
      </c>
      <c r="R521" s="156">
        <v>2332.357</v>
      </c>
      <c r="S521" s="156">
        <v>0</v>
      </c>
      <c r="T521" s="156">
        <v>13.333</v>
      </c>
      <c r="U521" s="156">
        <v>2.4780000000000002</v>
      </c>
      <c r="V521" s="156"/>
      <c r="W521" s="156">
        <v>948.995</v>
      </c>
      <c r="X521" s="156"/>
      <c r="Y521" s="156">
        <v>35.0169</v>
      </c>
      <c r="Z521" s="156">
        <v>18257.526999999998</v>
      </c>
      <c r="AA521" s="156">
        <v>512</v>
      </c>
      <c r="AB521" s="156">
        <f t="shared" si="54"/>
        <v>37.494900000000001</v>
      </c>
      <c r="AC521" s="156">
        <f t="shared" si="55"/>
        <v>19206.521999999997</v>
      </c>
    </row>
    <row r="522" spans="2:29" x14ac:dyDescent="0.25">
      <c r="B522" s="140" t="s">
        <v>4193</v>
      </c>
      <c r="C522" s="143">
        <v>4215</v>
      </c>
      <c r="D522" s="141" t="s">
        <v>4249</v>
      </c>
      <c r="F522" s="149">
        <v>2</v>
      </c>
      <c r="H522" s="156">
        <v>16.334</v>
      </c>
      <c r="I522" s="156">
        <v>5.45</v>
      </c>
      <c r="J522" s="156">
        <f t="shared" ref="J522:J585" si="56">SUM(H522:I522)</f>
        <v>21.783999999999999</v>
      </c>
      <c r="K522" s="156">
        <f t="shared" ref="K522:K585" si="57">O522+U522</f>
        <v>16.077999999999999</v>
      </c>
      <c r="L522" s="156">
        <f t="shared" ref="L522:L585" si="58">P522+V522</f>
        <v>3.8780000000000001</v>
      </c>
      <c r="M522" s="156">
        <f t="shared" ref="M522:M585" si="59">Q522+W522</f>
        <v>10053.669</v>
      </c>
      <c r="N522" s="156">
        <f t="shared" ref="N522:N585" si="60">R522+X522</f>
        <v>1303.0730000000001</v>
      </c>
      <c r="O522" s="156">
        <v>15.189</v>
      </c>
      <c r="P522" s="156">
        <v>3.8780000000000001</v>
      </c>
      <c r="Q522" s="156">
        <v>9724.0640000000003</v>
      </c>
      <c r="R522" s="156">
        <v>1303.0730000000001</v>
      </c>
      <c r="S522" s="156">
        <v>42.78</v>
      </c>
      <c r="T522" s="156">
        <v>165.666</v>
      </c>
      <c r="U522" s="156">
        <v>0.88900000000000001</v>
      </c>
      <c r="V522" s="156"/>
      <c r="W522" s="156">
        <v>329.60500000000002</v>
      </c>
      <c r="X522" s="156"/>
      <c r="Y522" s="156">
        <v>21.005499999999998</v>
      </c>
      <c r="Z522" s="156">
        <v>11678.672</v>
      </c>
      <c r="AA522" s="156">
        <v>513</v>
      </c>
      <c r="AB522" s="156">
        <f t="shared" ref="AB522:AB585" si="61">Y522+U522+V522</f>
        <v>21.894499999999997</v>
      </c>
      <c r="AC522" s="156">
        <f t="shared" ref="AC522:AC585" si="62">Z522+X522+W522</f>
        <v>12008.277</v>
      </c>
    </row>
    <row r="523" spans="2:29" x14ac:dyDescent="0.25">
      <c r="B523" s="140" t="s">
        <v>4193</v>
      </c>
      <c r="C523" s="143">
        <v>4216</v>
      </c>
      <c r="D523" s="141" t="s">
        <v>4250</v>
      </c>
      <c r="F523" s="149">
        <v>2</v>
      </c>
      <c r="H523" s="156">
        <v>41.591000000000001</v>
      </c>
      <c r="I523" s="156">
        <v>12.646000000000001</v>
      </c>
      <c r="J523" s="156">
        <f t="shared" si="56"/>
        <v>54.237000000000002</v>
      </c>
      <c r="K523" s="156">
        <f t="shared" si="57"/>
        <v>41.576000000000001</v>
      </c>
      <c r="L523" s="156">
        <f t="shared" si="58"/>
        <v>9.8519999999999968</v>
      </c>
      <c r="M523" s="156">
        <f t="shared" si="59"/>
        <v>24471.143</v>
      </c>
      <c r="N523" s="156">
        <f t="shared" si="60"/>
        <v>3194.7779999999998</v>
      </c>
      <c r="O523" s="156">
        <v>32.82</v>
      </c>
      <c r="P523" s="156">
        <v>9.8519999999999968</v>
      </c>
      <c r="Q523" s="156">
        <v>21225.415000000001</v>
      </c>
      <c r="R523" s="156">
        <v>3194.7779999999998</v>
      </c>
      <c r="S523" s="156">
        <v>0</v>
      </c>
      <c r="T523" s="156">
        <v>0</v>
      </c>
      <c r="U523" s="156">
        <v>8.7560000000000002</v>
      </c>
      <c r="V523" s="156"/>
      <c r="W523" s="156">
        <v>3245.7280000000001</v>
      </c>
      <c r="X523" s="156"/>
      <c r="Y523" s="156">
        <v>47.597900000000003</v>
      </c>
      <c r="Z523" s="156">
        <v>26017.684000000001</v>
      </c>
      <c r="AA523" s="156">
        <v>514</v>
      </c>
      <c r="AB523" s="156">
        <f t="shared" si="61"/>
        <v>56.353900000000003</v>
      </c>
      <c r="AC523" s="156">
        <f t="shared" si="62"/>
        <v>29263.412</v>
      </c>
    </row>
    <row r="524" spans="2:29" x14ac:dyDescent="0.25">
      <c r="B524" s="140" t="s">
        <v>3732</v>
      </c>
      <c r="C524" s="143">
        <v>4217</v>
      </c>
      <c r="D524" s="141" t="s">
        <v>4251</v>
      </c>
      <c r="F524" s="149">
        <v>2</v>
      </c>
      <c r="H524" s="156">
        <v>11.340999999999999</v>
      </c>
      <c r="I524" s="156">
        <v>4.8</v>
      </c>
      <c r="J524" s="156">
        <f t="shared" si="56"/>
        <v>16.140999999999998</v>
      </c>
      <c r="K524" s="156">
        <f t="shared" si="57"/>
        <v>11.840999999999999</v>
      </c>
      <c r="L524" s="156">
        <f t="shared" si="58"/>
        <v>3.6020000000000003</v>
      </c>
      <c r="M524" s="156">
        <f t="shared" si="59"/>
        <v>6943.7280000000001</v>
      </c>
      <c r="N524" s="156">
        <f t="shared" si="60"/>
        <v>1192.08</v>
      </c>
      <c r="O524" s="156">
        <v>10.452</v>
      </c>
      <c r="P524" s="156">
        <v>3.6020000000000003</v>
      </c>
      <c r="Q524" s="156">
        <v>6428.7219999999998</v>
      </c>
      <c r="R524" s="156">
        <v>1192.08</v>
      </c>
      <c r="S524" s="156">
        <v>0</v>
      </c>
      <c r="T524" s="156">
        <v>0</v>
      </c>
      <c r="U524" s="156">
        <v>1.389</v>
      </c>
      <c r="V524" s="156"/>
      <c r="W524" s="156">
        <v>515.00599999999997</v>
      </c>
      <c r="X524" s="156"/>
      <c r="Y524" s="156">
        <v>15.8545</v>
      </c>
      <c r="Z524" s="156">
        <v>8216.8729999999996</v>
      </c>
      <c r="AA524" s="156">
        <v>515</v>
      </c>
      <c r="AB524" s="156">
        <f t="shared" si="61"/>
        <v>17.243500000000001</v>
      </c>
      <c r="AC524" s="156">
        <f t="shared" si="62"/>
        <v>8731.878999999999</v>
      </c>
    </row>
    <row r="525" spans="2:29" x14ac:dyDescent="0.25">
      <c r="B525" s="140" t="s">
        <v>3732</v>
      </c>
      <c r="C525" s="143">
        <v>4218</v>
      </c>
      <c r="D525" s="141" t="s">
        <v>4252</v>
      </c>
      <c r="F525" s="149">
        <v>2</v>
      </c>
      <c r="H525" s="156">
        <v>7.98</v>
      </c>
      <c r="I525" s="156">
        <v>1.7</v>
      </c>
      <c r="J525" s="156">
        <f t="shared" si="56"/>
        <v>9.68</v>
      </c>
      <c r="K525" s="156">
        <f t="shared" si="57"/>
        <v>7.8419999999999996</v>
      </c>
      <c r="L525" s="156">
        <f t="shared" si="58"/>
        <v>1.205000000000001</v>
      </c>
      <c r="M525" s="156">
        <f t="shared" si="59"/>
        <v>4856.7259999999997</v>
      </c>
      <c r="N525" s="156">
        <f t="shared" si="60"/>
        <v>439.99299999999999</v>
      </c>
      <c r="O525" s="156">
        <v>7.3419999999999996</v>
      </c>
      <c r="P525" s="156">
        <v>1.205000000000001</v>
      </c>
      <c r="Q525" s="156">
        <v>4671.326</v>
      </c>
      <c r="R525" s="156">
        <v>439.99299999999999</v>
      </c>
      <c r="S525" s="156">
        <v>13.6</v>
      </c>
      <c r="T525" s="156">
        <v>0</v>
      </c>
      <c r="U525" s="156">
        <v>0.5</v>
      </c>
      <c r="V525" s="156"/>
      <c r="W525" s="156">
        <v>185.4</v>
      </c>
      <c r="X525" s="156"/>
      <c r="Y525" s="156">
        <v>9.1487999999999996</v>
      </c>
      <c r="Z525" s="156">
        <v>5331.3490000000002</v>
      </c>
      <c r="AA525" s="156">
        <v>516</v>
      </c>
      <c r="AB525" s="156">
        <f t="shared" si="61"/>
        <v>9.6487999999999996</v>
      </c>
      <c r="AC525" s="156">
        <f t="shared" si="62"/>
        <v>5516.7489999999998</v>
      </c>
    </row>
    <row r="526" spans="2:29" x14ac:dyDescent="0.25">
      <c r="B526" s="140" t="s">
        <v>4023</v>
      </c>
      <c r="C526" s="143">
        <v>4219</v>
      </c>
      <c r="D526" s="141" t="s">
        <v>4253</v>
      </c>
      <c r="F526" s="149">
        <v>2</v>
      </c>
      <c r="H526" s="156">
        <v>54.56</v>
      </c>
      <c r="I526" s="156">
        <v>21.039000000000001</v>
      </c>
      <c r="J526" s="156">
        <f t="shared" si="56"/>
        <v>75.599000000000004</v>
      </c>
      <c r="K526" s="156">
        <f t="shared" si="57"/>
        <v>52.835999999999999</v>
      </c>
      <c r="L526" s="156">
        <f t="shared" si="58"/>
        <v>12.778999999999996</v>
      </c>
      <c r="M526" s="156">
        <f t="shared" si="59"/>
        <v>33617.707999999999</v>
      </c>
      <c r="N526" s="156">
        <f t="shared" si="60"/>
        <v>4203.8410000000003</v>
      </c>
      <c r="O526" s="156">
        <v>43.691000000000003</v>
      </c>
      <c r="P526" s="156">
        <v>12.778999999999996</v>
      </c>
      <c r="Q526" s="156">
        <v>30015.55</v>
      </c>
      <c r="R526" s="156">
        <v>4203.8410000000003</v>
      </c>
      <c r="S526" s="156">
        <v>20</v>
      </c>
      <c r="T526" s="156">
        <v>0</v>
      </c>
      <c r="U526" s="156">
        <v>9.1449999999999996</v>
      </c>
      <c r="V526" s="156"/>
      <c r="W526" s="156">
        <v>3602.1579999999999</v>
      </c>
      <c r="X526" s="156"/>
      <c r="Y526" s="156">
        <v>62.8596</v>
      </c>
      <c r="Z526" s="156">
        <v>36321.358999999997</v>
      </c>
      <c r="AA526" s="156">
        <v>517</v>
      </c>
      <c r="AB526" s="156">
        <f t="shared" si="61"/>
        <v>72.004599999999996</v>
      </c>
      <c r="AC526" s="156">
        <f t="shared" si="62"/>
        <v>39923.517</v>
      </c>
    </row>
    <row r="527" spans="2:29" x14ac:dyDescent="0.25">
      <c r="B527" s="140" t="s">
        <v>4023</v>
      </c>
      <c r="C527" s="143">
        <v>4220</v>
      </c>
      <c r="D527" s="141" t="s">
        <v>4254</v>
      </c>
      <c r="F527" s="149">
        <v>2</v>
      </c>
      <c r="H527" s="156">
        <v>33.771000000000001</v>
      </c>
      <c r="I527" s="156">
        <v>7.25</v>
      </c>
      <c r="J527" s="156">
        <f t="shared" si="56"/>
        <v>41.021000000000001</v>
      </c>
      <c r="K527" s="156">
        <f t="shared" si="57"/>
        <v>32.975000000000001</v>
      </c>
      <c r="L527" s="156">
        <f t="shared" si="58"/>
        <v>5.1600000000000037</v>
      </c>
      <c r="M527" s="156">
        <f t="shared" si="59"/>
        <v>20903.397000000001</v>
      </c>
      <c r="N527" s="156">
        <f t="shared" si="60"/>
        <v>1735.5989999999999</v>
      </c>
      <c r="O527" s="156">
        <v>28.335999999999999</v>
      </c>
      <c r="P527" s="156">
        <v>5.1600000000000037</v>
      </c>
      <c r="Q527" s="156">
        <v>19183.286</v>
      </c>
      <c r="R527" s="156">
        <v>1735.5989999999999</v>
      </c>
      <c r="S527" s="156">
        <v>10</v>
      </c>
      <c r="T527" s="156">
        <v>0</v>
      </c>
      <c r="U527" s="156">
        <v>4.6390000000000002</v>
      </c>
      <c r="V527" s="156"/>
      <c r="W527" s="156">
        <v>1720.1110000000001</v>
      </c>
      <c r="X527" s="156"/>
      <c r="Y527" s="156">
        <v>36.075400000000002</v>
      </c>
      <c r="Z527" s="156">
        <v>21786.710999999999</v>
      </c>
      <c r="AA527" s="156">
        <v>518</v>
      </c>
      <c r="AB527" s="156">
        <f t="shared" si="61"/>
        <v>40.714400000000005</v>
      </c>
      <c r="AC527" s="156">
        <f t="shared" si="62"/>
        <v>23506.822</v>
      </c>
    </row>
    <row r="528" spans="2:29" x14ac:dyDescent="0.25">
      <c r="B528" s="140" t="s">
        <v>4023</v>
      </c>
      <c r="C528" s="143">
        <v>4222</v>
      </c>
      <c r="D528" s="141" t="s">
        <v>4255</v>
      </c>
      <c r="F528" s="149">
        <v>2</v>
      </c>
      <c r="H528" s="156">
        <v>44.664999999999992</v>
      </c>
      <c r="I528" s="156">
        <v>14.238</v>
      </c>
      <c r="J528" s="156">
        <f t="shared" si="56"/>
        <v>58.902999999999992</v>
      </c>
      <c r="K528" s="156">
        <f t="shared" si="57"/>
        <v>43.823999999999998</v>
      </c>
      <c r="L528" s="156">
        <f t="shared" si="58"/>
        <v>9.6460000000000008</v>
      </c>
      <c r="M528" s="156">
        <f t="shared" si="59"/>
        <v>26546.534999999996</v>
      </c>
      <c r="N528" s="156">
        <f t="shared" si="60"/>
        <v>3186.4459999999999</v>
      </c>
      <c r="O528" s="156">
        <v>35.746000000000002</v>
      </c>
      <c r="P528" s="156">
        <v>9.6460000000000008</v>
      </c>
      <c r="Q528" s="156">
        <v>23431.651999999998</v>
      </c>
      <c r="R528" s="156">
        <v>3186.4459999999999</v>
      </c>
      <c r="S528" s="156">
        <v>200</v>
      </c>
      <c r="T528" s="156">
        <v>0</v>
      </c>
      <c r="U528" s="156">
        <v>8.0779999999999994</v>
      </c>
      <c r="V528" s="156"/>
      <c r="W528" s="156">
        <v>3114.8829999999998</v>
      </c>
      <c r="X528" s="156"/>
      <c r="Y528" s="156">
        <v>50.215400000000002</v>
      </c>
      <c r="Z528" s="156">
        <v>28211.396000000001</v>
      </c>
      <c r="AA528" s="156">
        <v>519</v>
      </c>
      <c r="AB528" s="156">
        <f t="shared" si="61"/>
        <v>58.293400000000005</v>
      </c>
      <c r="AC528" s="156">
        <f t="shared" si="62"/>
        <v>31326.279000000002</v>
      </c>
    </row>
    <row r="529" spans="2:29" x14ac:dyDescent="0.25">
      <c r="B529" s="140" t="s">
        <v>4023</v>
      </c>
      <c r="C529" s="143">
        <v>4223</v>
      </c>
      <c r="D529" s="141" t="s">
        <v>4256</v>
      </c>
      <c r="F529" s="149">
        <v>2</v>
      </c>
      <c r="H529" s="156">
        <v>29.579000000000001</v>
      </c>
      <c r="I529" s="156">
        <v>10.199999999999999</v>
      </c>
      <c r="J529" s="156">
        <f t="shared" si="56"/>
        <v>39.778999999999996</v>
      </c>
      <c r="K529" s="156">
        <f t="shared" si="57"/>
        <v>30.329000000000001</v>
      </c>
      <c r="L529" s="156">
        <f t="shared" si="58"/>
        <v>6.9529999999999994</v>
      </c>
      <c r="M529" s="156">
        <f t="shared" si="59"/>
        <v>18454.800999999999</v>
      </c>
      <c r="N529" s="156">
        <f t="shared" si="60"/>
        <v>2321.5340000000001</v>
      </c>
      <c r="O529" s="156">
        <v>24.751000000000001</v>
      </c>
      <c r="P529" s="156">
        <v>6.9529999999999994</v>
      </c>
      <c r="Q529" s="156">
        <v>16318.161</v>
      </c>
      <c r="R529" s="156">
        <v>2321.5340000000001</v>
      </c>
      <c r="S529" s="156">
        <v>250</v>
      </c>
      <c r="T529" s="156">
        <v>0</v>
      </c>
      <c r="U529" s="156">
        <v>5.5780000000000003</v>
      </c>
      <c r="V529" s="156"/>
      <c r="W529" s="156">
        <v>2136.64</v>
      </c>
      <c r="X529" s="156"/>
      <c r="Y529" s="156">
        <v>35.180700000000002</v>
      </c>
      <c r="Z529" s="156">
        <v>19800.541000000001</v>
      </c>
      <c r="AA529" s="156">
        <v>520</v>
      </c>
      <c r="AB529" s="156">
        <f t="shared" si="61"/>
        <v>40.758700000000005</v>
      </c>
      <c r="AC529" s="156">
        <f t="shared" si="62"/>
        <v>21937.181</v>
      </c>
    </row>
    <row r="530" spans="2:29" x14ac:dyDescent="0.25">
      <c r="B530" s="140" t="s">
        <v>4023</v>
      </c>
      <c r="C530" s="143">
        <v>4224</v>
      </c>
      <c r="D530" s="141" t="s">
        <v>4257</v>
      </c>
      <c r="F530" s="149">
        <v>2</v>
      </c>
      <c r="H530" s="156">
        <v>13.952999999999999</v>
      </c>
      <c r="I530" s="156">
        <v>6.3</v>
      </c>
      <c r="J530" s="156">
        <f t="shared" si="56"/>
        <v>20.253</v>
      </c>
      <c r="K530" s="156">
        <f t="shared" si="57"/>
        <v>13.954000000000001</v>
      </c>
      <c r="L530" s="156">
        <f t="shared" si="58"/>
        <v>4.0120000000000005</v>
      </c>
      <c r="M530" s="156">
        <f t="shared" si="59"/>
        <v>8040.5529999999999</v>
      </c>
      <c r="N530" s="156">
        <f t="shared" si="60"/>
        <v>1328.1759999999999</v>
      </c>
      <c r="O530" s="156">
        <v>11.565</v>
      </c>
      <c r="P530" s="156">
        <v>4.0120000000000005</v>
      </c>
      <c r="Q530" s="156">
        <v>7154.7460000000001</v>
      </c>
      <c r="R530" s="156">
        <v>1328.1759999999999</v>
      </c>
      <c r="S530" s="156">
        <v>0</v>
      </c>
      <c r="T530" s="156">
        <v>15.333</v>
      </c>
      <c r="U530" s="156">
        <v>2.3890000000000002</v>
      </c>
      <c r="V530" s="156"/>
      <c r="W530" s="156">
        <v>885.80700000000002</v>
      </c>
      <c r="X530" s="156"/>
      <c r="Y530" s="156">
        <v>17.582799999999999</v>
      </c>
      <c r="Z530" s="156">
        <v>9147.0560000000005</v>
      </c>
      <c r="AA530" s="156">
        <v>521</v>
      </c>
      <c r="AB530" s="156">
        <f t="shared" si="61"/>
        <v>19.971799999999998</v>
      </c>
      <c r="AC530" s="156">
        <f t="shared" si="62"/>
        <v>10032.863000000001</v>
      </c>
    </row>
    <row r="531" spans="2:29" x14ac:dyDescent="0.25">
      <c r="B531" s="140" t="s">
        <v>4023</v>
      </c>
      <c r="C531" s="143">
        <v>4225</v>
      </c>
      <c r="D531" s="141" t="s">
        <v>4258</v>
      </c>
      <c r="F531" s="149">
        <v>2</v>
      </c>
      <c r="H531" s="156">
        <v>7.8469999999999995</v>
      </c>
      <c r="I531" s="156">
        <v>1.887</v>
      </c>
      <c r="J531" s="156">
        <f t="shared" si="56"/>
        <v>9.734</v>
      </c>
      <c r="K531" s="156">
        <f t="shared" si="57"/>
        <v>7.5449999999999999</v>
      </c>
      <c r="L531" s="156">
        <f t="shared" si="58"/>
        <v>1.4219999999999997</v>
      </c>
      <c r="M531" s="156">
        <f t="shared" si="59"/>
        <v>4295.5959999999995</v>
      </c>
      <c r="N531" s="156">
        <f t="shared" si="60"/>
        <v>489.99400000000003</v>
      </c>
      <c r="O531" s="156">
        <v>5.9950000000000001</v>
      </c>
      <c r="P531" s="156">
        <v>1.4219999999999997</v>
      </c>
      <c r="Q531" s="156">
        <v>3714.636</v>
      </c>
      <c r="R531" s="156">
        <v>489.99400000000003</v>
      </c>
      <c r="S531" s="156">
        <v>10.8</v>
      </c>
      <c r="T531" s="156">
        <v>0</v>
      </c>
      <c r="U531" s="156">
        <v>1.55</v>
      </c>
      <c r="V531" s="156"/>
      <c r="W531" s="156">
        <v>580.96</v>
      </c>
      <c r="X531" s="156"/>
      <c r="Y531" s="156">
        <v>8.1282999999999994</v>
      </c>
      <c r="Z531" s="156">
        <v>4449.6769999999997</v>
      </c>
      <c r="AA531" s="156">
        <v>522</v>
      </c>
      <c r="AB531" s="156">
        <f t="shared" si="61"/>
        <v>9.6783000000000001</v>
      </c>
      <c r="AC531" s="156">
        <f t="shared" si="62"/>
        <v>5030.6369999999997</v>
      </c>
    </row>
    <row r="532" spans="2:29" x14ac:dyDescent="0.25">
      <c r="B532" s="140" t="s">
        <v>3732</v>
      </c>
      <c r="C532" s="143">
        <v>4226</v>
      </c>
      <c r="D532" s="141" t="s">
        <v>4259</v>
      </c>
      <c r="F532" s="149">
        <v>2</v>
      </c>
      <c r="H532" s="156">
        <v>26.115000000000002</v>
      </c>
      <c r="I532" s="156">
        <v>9.6879999999999988</v>
      </c>
      <c r="J532" s="156">
        <f t="shared" si="56"/>
        <v>35.802999999999997</v>
      </c>
      <c r="K532" s="156">
        <f t="shared" si="57"/>
        <v>26.664999999999999</v>
      </c>
      <c r="L532" s="156">
        <f t="shared" si="58"/>
        <v>7.8300000000000018</v>
      </c>
      <c r="M532" s="156">
        <f t="shared" si="59"/>
        <v>16699.686000000002</v>
      </c>
      <c r="N532" s="156">
        <f t="shared" si="60"/>
        <v>2608.3580000000002</v>
      </c>
      <c r="O532" s="156">
        <v>24.248000000000001</v>
      </c>
      <c r="P532" s="156">
        <v>7.8300000000000018</v>
      </c>
      <c r="Q532" s="156">
        <v>15803.57</v>
      </c>
      <c r="R532" s="156">
        <v>2608.3580000000002</v>
      </c>
      <c r="S532" s="156">
        <v>0</v>
      </c>
      <c r="T532" s="156">
        <v>0</v>
      </c>
      <c r="U532" s="156">
        <v>2.4169999999999998</v>
      </c>
      <c r="V532" s="156"/>
      <c r="W532" s="156">
        <v>896.11599999999999</v>
      </c>
      <c r="X532" s="156"/>
      <c r="Y532" s="156">
        <v>35.992899999999999</v>
      </c>
      <c r="Z532" s="156">
        <v>19716.135999999999</v>
      </c>
      <c r="AA532" s="156">
        <v>523</v>
      </c>
      <c r="AB532" s="156">
        <f t="shared" si="61"/>
        <v>38.4099</v>
      </c>
      <c r="AC532" s="156">
        <f t="shared" si="62"/>
        <v>20612.252</v>
      </c>
    </row>
    <row r="533" spans="2:29" x14ac:dyDescent="0.25">
      <c r="B533" s="140" t="s">
        <v>3732</v>
      </c>
      <c r="C533" s="143">
        <v>4227</v>
      </c>
      <c r="D533" s="141" t="s">
        <v>4260</v>
      </c>
      <c r="F533" s="149">
        <v>2</v>
      </c>
      <c r="H533" s="156">
        <v>29.157999999999998</v>
      </c>
      <c r="I533" s="156">
        <v>10.875</v>
      </c>
      <c r="J533" s="156">
        <f t="shared" si="56"/>
        <v>40.033000000000001</v>
      </c>
      <c r="K533" s="156">
        <f t="shared" si="57"/>
        <v>29.747</v>
      </c>
      <c r="L533" s="156">
        <f t="shared" si="58"/>
        <v>6.8470000000000013</v>
      </c>
      <c r="M533" s="156">
        <f t="shared" si="59"/>
        <v>17766.673999999999</v>
      </c>
      <c r="N533" s="156">
        <f t="shared" si="60"/>
        <v>2344.4560000000001</v>
      </c>
      <c r="O533" s="156">
        <v>26.207999999999998</v>
      </c>
      <c r="P533" s="156">
        <v>6.8470000000000013</v>
      </c>
      <c r="Q533" s="156">
        <v>16435.794999999998</v>
      </c>
      <c r="R533" s="156">
        <v>2344.4560000000001</v>
      </c>
      <c r="S533" s="156">
        <v>140</v>
      </c>
      <c r="T533" s="156">
        <v>93.332999999999998</v>
      </c>
      <c r="U533" s="156">
        <v>3.5390000000000001</v>
      </c>
      <c r="V533" s="156"/>
      <c r="W533" s="156">
        <v>1330.8789999999999</v>
      </c>
      <c r="X533" s="156"/>
      <c r="Y533" s="156">
        <v>36.4786</v>
      </c>
      <c r="Z533" s="156">
        <v>19952.537</v>
      </c>
      <c r="AA533" s="156">
        <v>524</v>
      </c>
      <c r="AB533" s="156">
        <f t="shared" si="61"/>
        <v>40.017600000000002</v>
      </c>
      <c r="AC533" s="156">
        <f t="shared" si="62"/>
        <v>21283.416000000001</v>
      </c>
    </row>
    <row r="534" spans="2:29" x14ac:dyDescent="0.25">
      <c r="B534" s="140" t="s">
        <v>4193</v>
      </c>
      <c r="C534" s="143">
        <v>4228</v>
      </c>
      <c r="D534" s="141" t="s">
        <v>4261</v>
      </c>
      <c r="F534" s="149">
        <v>2</v>
      </c>
      <c r="H534" s="156">
        <v>44.255000000000003</v>
      </c>
      <c r="I534" s="156">
        <v>12.8</v>
      </c>
      <c r="J534" s="156">
        <f t="shared" si="56"/>
        <v>57.055000000000007</v>
      </c>
      <c r="K534" s="156">
        <f t="shared" si="57"/>
        <v>43.97</v>
      </c>
      <c r="L534" s="156">
        <f t="shared" si="58"/>
        <v>8.3960000000000008</v>
      </c>
      <c r="M534" s="156">
        <f t="shared" si="59"/>
        <v>26762.959000000003</v>
      </c>
      <c r="N534" s="156">
        <f t="shared" si="60"/>
        <v>2779.527</v>
      </c>
      <c r="O534" s="156">
        <v>35.113999999999997</v>
      </c>
      <c r="P534" s="156">
        <v>8.3960000000000008</v>
      </c>
      <c r="Q534" s="156">
        <v>23360.737000000001</v>
      </c>
      <c r="R534" s="156">
        <v>2779.527</v>
      </c>
      <c r="S534" s="156">
        <v>84</v>
      </c>
      <c r="T534" s="156">
        <v>33.332999999999998</v>
      </c>
      <c r="U534" s="156">
        <v>8.8559999999999999</v>
      </c>
      <c r="V534" s="156"/>
      <c r="W534" s="156">
        <v>3402.2220000000002</v>
      </c>
      <c r="X534" s="156"/>
      <c r="Y534" s="156">
        <v>47.708800000000004</v>
      </c>
      <c r="Z534" s="156">
        <v>27530.077000000001</v>
      </c>
      <c r="AA534" s="156">
        <v>525</v>
      </c>
      <c r="AB534" s="156">
        <f t="shared" si="61"/>
        <v>56.564800000000005</v>
      </c>
      <c r="AC534" s="156">
        <f t="shared" si="62"/>
        <v>30932.299000000003</v>
      </c>
    </row>
    <row r="535" spans="2:29" x14ac:dyDescent="0.25">
      <c r="B535" s="140" t="s">
        <v>4193</v>
      </c>
      <c r="C535" s="143">
        <v>4230</v>
      </c>
      <c r="D535" s="141" t="s">
        <v>4262</v>
      </c>
      <c r="F535" s="149">
        <v>2</v>
      </c>
      <c r="H535" s="156">
        <v>44.642999999999994</v>
      </c>
      <c r="I535" s="156">
        <v>13.838000000000001</v>
      </c>
      <c r="J535" s="156">
        <f t="shared" si="56"/>
        <v>58.480999999999995</v>
      </c>
      <c r="K535" s="156">
        <f t="shared" si="57"/>
        <v>44.201000000000001</v>
      </c>
      <c r="L535" s="156">
        <f t="shared" si="58"/>
        <v>10.119999999999997</v>
      </c>
      <c r="M535" s="156">
        <f t="shared" si="59"/>
        <v>28279.377</v>
      </c>
      <c r="N535" s="156">
        <f t="shared" si="60"/>
        <v>3301.3449999999998</v>
      </c>
      <c r="O535" s="156">
        <v>37.423000000000002</v>
      </c>
      <c r="P535" s="156">
        <v>10.119999999999997</v>
      </c>
      <c r="Q535" s="156">
        <v>25579.659</v>
      </c>
      <c r="R535" s="156">
        <v>3301.3449999999998</v>
      </c>
      <c r="S535" s="156">
        <v>0</v>
      </c>
      <c r="T535" s="156">
        <v>0</v>
      </c>
      <c r="U535" s="156">
        <v>6.7779999999999996</v>
      </c>
      <c r="V535" s="156"/>
      <c r="W535" s="156">
        <v>2699.7179999999998</v>
      </c>
      <c r="X535" s="156"/>
      <c r="Y535" s="156">
        <v>52.6036</v>
      </c>
      <c r="Z535" s="156">
        <v>30531.767</v>
      </c>
      <c r="AA535" s="156">
        <v>526</v>
      </c>
      <c r="AB535" s="156">
        <f t="shared" si="61"/>
        <v>59.381599999999999</v>
      </c>
      <c r="AC535" s="156">
        <f t="shared" si="62"/>
        <v>33231.485000000001</v>
      </c>
    </row>
    <row r="536" spans="2:29" x14ac:dyDescent="0.25">
      <c r="B536" s="140" t="s">
        <v>3732</v>
      </c>
      <c r="C536" s="143">
        <v>4231</v>
      </c>
      <c r="D536" s="141" t="s">
        <v>4263</v>
      </c>
      <c r="F536" s="149">
        <v>2</v>
      </c>
      <c r="H536" s="156">
        <v>24.893999999999998</v>
      </c>
      <c r="I536" s="156">
        <v>5.7</v>
      </c>
      <c r="J536" s="156">
        <f t="shared" si="56"/>
        <v>30.593999999999998</v>
      </c>
      <c r="K536" s="156">
        <f t="shared" si="57"/>
        <v>25.096</v>
      </c>
      <c r="L536" s="156">
        <f t="shared" si="58"/>
        <v>3.8389999999999986</v>
      </c>
      <c r="M536" s="156">
        <f t="shared" si="59"/>
        <v>15851.841</v>
      </c>
      <c r="N536" s="156">
        <f t="shared" si="60"/>
        <v>1296.27</v>
      </c>
      <c r="O536" s="156">
        <v>22.318000000000001</v>
      </c>
      <c r="P536" s="156">
        <v>3.8389999999999986</v>
      </c>
      <c r="Q536" s="156">
        <v>14821.829</v>
      </c>
      <c r="R536" s="156">
        <v>1296.27</v>
      </c>
      <c r="S536" s="156">
        <v>48</v>
      </c>
      <c r="T536" s="156">
        <v>0</v>
      </c>
      <c r="U536" s="156">
        <v>2.778</v>
      </c>
      <c r="V536" s="156"/>
      <c r="W536" s="156">
        <v>1030.0119999999999</v>
      </c>
      <c r="X536" s="156"/>
      <c r="Y536" s="156">
        <v>28.076600000000003</v>
      </c>
      <c r="Z536" s="156">
        <v>16766.281999999999</v>
      </c>
      <c r="AA536" s="156">
        <v>527</v>
      </c>
      <c r="AB536" s="156">
        <f t="shared" si="61"/>
        <v>30.854600000000001</v>
      </c>
      <c r="AC536" s="156">
        <f t="shared" si="62"/>
        <v>17796.293999999998</v>
      </c>
    </row>
    <row r="537" spans="2:29" x14ac:dyDescent="0.25">
      <c r="B537" s="140" t="s">
        <v>3732</v>
      </c>
      <c r="C537" s="143">
        <v>4232</v>
      </c>
      <c r="D537" s="141" t="s">
        <v>4264</v>
      </c>
      <c r="F537" s="149">
        <v>2</v>
      </c>
      <c r="H537" s="156">
        <v>17.888000000000002</v>
      </c>
      <c r="I537" s="156">
        <v>3.38</v>
      </c>
      <c r="J537" s="156">
        <f t="shared" si="56"/>
        <v>21.268000000000001</v>
      </c>
      <c r="K537" s="156">
        <f t="shared" si="57"/>
        <v>17.536000000000001</v>
      </c>
      <c r="L537" s="156">
        <f t="shared" si="58"/>
        <v>2.0099999999999998</v>
      </c>
      <c r="M537" s="156">
        <f t="shared" si="59"/>
        <v>10187.24</v>
      </c>
      <c r="N537" s="156">
        <f t="shared" si="60"/>
        <v>743.45799999999997</v>
      </c>
      <c r="O537" s="156">
        <v>13.369</v>
      </c>
      <c r="P537" s="156">
        <v>2.0099999999999998</v>
      </c>
      <c r="Q537" s="156">
        <v>8580.0589999999993</v>
      </c>
      <c r="R537" s="156">
        <v>743.45799999999997</v>
      </c>
      <c r="S537" s="156">
        <v>92</v>
      </c>
      <c r="T537" s="156">
        <v>28</v>
      </c>
      <c r="U537" s="156">
        <v>4.1669999999999998</v>
      </c>
      <c r="V537" s="156"/>
      <c r="W537" s="156">
        <v>1607.181</v>
      </c>
      <c r="X537" s="156"/>
      <c r="Y537" s="156">
        <v>16.383799999999997</v>
      </c>
      <c r="Z537" s="156">
        <v>9695.2950000000001</v>
      </c>
      <c r="AA537" s="156">
        <v>528</v>
      </c>
      <c r="AB537" s="156">
        <f t="shared" si="61"/>
        <v>20.550799999999995</v>
      </c>
      <c r="AC537" s="156">
        <f t="shared" si="62"/>
        <v>11302.476000000001</v>
      </c>
    </row>
    <row r="538" spans="2:29" x14ac:dyDescent="0.25">
      <c r="B538" s="140" t="s">
        <v>4023</v>
      </c>
      <c r="C538" s="143">
        <v>4233</v>
      </c>
      <c r="D538" s="141" t="s">
        <v>4265</v>
      </c>
      <c r="F538" s="149">
        <v>2</v>
      </c>
      <c r="H538" s="156">
        <v>7.7490000000000006</v>
      </c>
      <c r="I538" s="156">
        <v>2.7</v>
      </c>
      <c r="J538" s="156">
        <f t="shared" si="56"/>
        <v>10.449000000000002</v>
      </c>
      <c r="K538" s="156">
        <f t="shared" si="57"/>
        <v>7.7560000000000002</v>
      </c>
      <c r="L538" s="156">
        <f t="shared" si="58"/>
        <v>2.5339999999999989</v>
      </c>
      <c r="M538" s="156">
        <f t="shared" si="59"/>
        <v>4363.5370000000003</v>
      </c>
      <c r="N538" s="156">
        <f t="shared" si="60"/>
        <v>841.23500000000001</v>
      </c>
      <c r="O538" s="156">
        <v>7.7560000000000002</v>
      </c>
      <c r="P538" s="156">
        <v>2.5339999999999989</v>
      </c>
      <c r="Q538" s="156">
        <v>4363.5370000000003</v>
      </c>
      <c r="R538" s="156">
        <v>841.23500000000001</v>
      </c>
      <c r="S538" s="156">
        <v>0</v>
      </c>
      <c r="T538" s="156">
        <v>0</v>
      </c>
      <c r="U538" s="156">
        <v>0</v>
      </c>
      <c r="V538" s="156"/>
      <c r="W538" s="156">
        <v>0</v>
      </c>
      <c r="X538" s="156"/>
      <c r="Y538" s="156">
        <v>11.557599999999999</v>
      </c>
      <c r="Z538" s="156">
        <v>5625.3890000000001</v>
      </c>
      <c r="AA538" s="156">
        <v>529</v>
      </c>
      <c r="AB538" s="156">
        <f t="shared" si="61"/>
        <v>11.557599999999999</v>
      </c>
      <c r="AC538" s="156">
        <f t="shared" si="62"/>
        <v>5625.3890000000001</v>
      </c>
    </row>
    <row r="539" spans="2:29" x14ac:dyDescent="0.25">
      <c r="B539" s="140" t="s">
        <v>4023</v>
      </c>
      <c r="C539" s="143">
        <v>4234</v>
      </c>
      <c r="D539" s="141" t="s">
        <v>4266</v>
      </c>
      <c r="F539" s="149">
        <v>2</v>
      </c>
      <c r="H539" s="156">
        <v>25.666999999999998</v>
      </c>
      <c r="I539" s="156">
        <v>9.2419999999999991</v>
      </c>
      <c r="J539" s="156">
        <f t="shared" si="56"/>
        <v>34.908999999999999</v>
      </c>
      <c r="K539" s="156">
        <f t="shared" si="57"/>
        <v>25.667999999999999</v>
      </c>
      <c r="L539" s="156">
        <f t="shared" si="58"/>
        <v>5.7609999999999992</v>
      </c>
      <c r="M539" s="156">
        <f t="shared" si="59"/>
        <v>13942.603999999999</v>
      </c>
      <c r="N539" s="156">
        <f t="shared" si="60"/>
        <v>1914.44</v>
      </c>
      <c r="O539" s="156">
        <v>19.823</v>
      </c>
      <c r="P539" s="156">
        <v>5.7609999999999992</v>
      </c>
      <c r="Q539" s="156">
        <v>11725.722</v>
      </c>
      <c r="R539" s="156">
        <v>1914.44</v>
      </c>
      <c r="S539" s="156">
        <v>10</v>
      </c>
      <c r="T539" s="156">
        <v>21.334</v>
      </c>
      <c r="U539" s="156">
        <v>5.8450000000000006</v>
      </c>
      <c r="V539" s="156"/>
      <c r="W539" s="156">
        <v>2216.8820000000001</v>
      </c>
      <c r="X539" s="156"/>
      <c r="Y539" s="156">
        <v>28.465400000000002</v>
      </c>
      <c r="Z539" s="156">
        <v>14597.508</v>
      </c>
      <c r="AA539" s="156">
        <v>530</v>
      </c>
      <c r="AB539" s="156">
        <f t="shared" si="61"/>
        <v>34.310400000000001</v>
      </c>
      <c r="AC539" s="156">
        <f t="shared" si="62"/>
        <v>16814.39</v>
      </c>
    </row>
    <row r="540" spans="2:29" x14ac:dyDescent="0.25">
      <c r="B540" s="140" t="s">
        <v>4193</v>
      </c>
      <c r="C540" s="143">
        <v>4235</v>
      </c>
      <c r="D540" s="141" t="s">
        <v>4267</v>
      </c>
      <c r="F540" s="149">
        <v>2</v>
      </c>
      <c r="H540" s="156">
        <v>10.347999999999999</v>
      </c>
      <c r="I540" s="156">
        <v>1.95</v>
      </c>
      <c r="J540" s="156">
        <f t="shared" si="56"/>
        <v>12.297999999999998</v>
      </c>
      <c r="K540" s="156">
        <f t="shared" si="57"/>
        <v>10.483000000000001</v>
      </c>
      <c r="L540" s="156">
        <f t="shared" si="58"/>
        <v>1.484</v>
      </c>
      <c r="M540" s="156">
        <f t="shared" si="59"/>
        <v>6236.6479999999992</v>
      </c>
      <c r="N540" s="156">
        <f t="shared" si="60"/>
        <v>538.53399999999999</v>
      </c>
      <c r="O540" s="156">
        <v>9.8330000000000002</v>
      </c>
      <c r="P540" s="156">
        <v>1.484</v>
      </c>
      <c r="Q540" s="156">
        <v>5976.9759999999997</v>
      </c>
      <c r="R540" s="156">
        <v>538.53399999999999</v>
      </c>
      <c r="S540" s="156">
        <v>10</v>
      </c>
      <c r="T540" s="156">
        <v>6.6669999999999998</v>
      </c>
      <c r="U540" s="156">
        <v>0.65000000000000013</v>
      </c>
      <c r="V540" s="156"/>
      <c r="W540" s="156">
        <v>259.67200000000003</v>
      </c>
      <c r="X540" s="156"/>
      <c r="Y540" s="156">
        <v>12.059699999999999</v>
      </c>
      <c r="Z540" s="156">
        <v>6784.79</v>
      </c>
      <c r="AA540" s="156">
        <v>531</v>
      </c>
      <c r="AB540" s="156">
        <f t="shared" si="61"/>
        <v>12.7097</v>
      </c>
      <c r="AC540" s="156">
        <f t="shared" si="62"/>
        <v>7044.4619999999995</v>
      </c>
    </row>
    <row r="541" spans="2:29" x14ac:dyDescent="0.25">
      <c r="B541" s="140" t="s">
        <v>3732</v>
      </c>
      <c r="C541" s="143">
        <v>4236</v>
      </c>
      <c r="D541" s="141" t="s">
        <v>4268</v>
      </c>
      <c r="F541" s="149">
        <v>2</v>
      </c>
      <c r="H541" s="156">
        <v>22.231999999999999</v>
      </c>
      <c r="I541" s="156">
        <v>4.7</v>
      </c>
      <c r="J541" s="156">
        <f t="shared" si="56"/>
        <v>26.931999999999999</v>
      </c>
      <c r="K541" s="156">
        <f t="shared" si="57"/>
        <v>23.091000000000001</v>
      </c>
      <c r="L541" s="156">
        <f t="shared" si="58"/>
        <v>3.0910000000000011</v>
      </c>
      <c r="M541" s="156">
        <f t="shared" si="59"/>
        <v>14432.763000000001</v>
      </c>
      <c r="N541" s="156">
        <f t="shared" si="60"/>
        <v>1058.8499999999999</v>
      </c>
      <c r="O541" s="156">
        <v>19.373999999999999</v>
      </c>
      <c r="P541" s="156">
        <v>3.0910000000000011</v>
      </c>
      <c r="Q541" s="156">
        <v>13017.305</v>
      </c>
      <c r="R541" s="156">
        <v>1058.8499999999999</v>
      </c>
      <c r="S541" s="156">
        <v>60</v>
      </c>
      <c r="T541" s="156">
        <v>0</v>
      </c>
      <c r="U541" s="156">
        <v>3.7170000000000005</v>
      </c>
      <c r="V541" s="156"/>
      <c r="W541" s="156">
        <v>1415.4580000000001</v>
      </c>
      <c r="X541" s="156"/>
      <c r="Y541" s="156">
        <v>24.010799999999996</v>
      </c>
      <c r="Z541" s="156">
        <v>14605.626</v>
      </c>
      <c r="AA541" s="156">
        <v>532</v>
      </c>
      <c r="AB541" s="156">
        <f t="shared" si="61"/>
        <v>27.727799999999995</v>
      </c>
      <c r="AC541" s="156">
        <f t="shared" si="62"/>
        <v>16021.084000000001</v>
      </c>
    </row>
    <row r="542" spans="2:29" x14ac:dyDescent="0.25">
      <c r="B542" s="140" t="s">
        <v>4023</v>
      </c>
      <c r="C542" s="143">
        <v>4238</v>
      </c>
      <c r="D542" s="141" t="s">
        <v>4269</v>
      </c>
      <c r="F542" s="149">
        <v>2</v>
      </c>
      <c r="H542" s="156">
        <v>9.5919999999999987</v>
      </c>
      <c r="I542" s="156">
        <v>5.25</v>
      </c>
      <c r="J542" s="156">
        <f t="shared" si="56"/>
        <v>14.841999999999999</v>
      </c>
      <c r="K542" s="156">
        <f t="shared" si="57"/>
        <v>10.866</v>
      </c>
      <c r="L542" s="156">
        <f t="shared" si="58"/>
        <v>3.5830000000000002</v>
      </c>
      <c r="M542" s="156">
        <f t="shared" si="59"/>
        <v>6120.2280000000001</v>
      </c>
      <c r="N542" s="156">
        <f t="shared" si="60"/>
        <v>1162.2739999999999</v>
      </c>
      <c r="O542" s="156">
        <v>10.116</v>
      </c>
      <c r="P542" s="156">
        <v>3.5830000000000002</v>
      </c>
      <c r="Q542" s="156">
        <v>5842.1270000000004</v>
      </c>
      <c r="R542" s="156">
        <v>1162.2739999999999</v>
      </c>
      <c r="S542" s="156">
        <v>0</v>
      </c>
      <c r="T542" s="156">
        <v>26.667000000000002</v>
      </c>
      <c r="U542" s="156">
        <v>0.75</v>
      </c>
      <c r="V542" s="156"/>
      <c r="W542" s="156">
        <v>278.101</v>
      </c>
      <c r="X542" s="156"/>
      <c r="Y542" s="156">
        <v>15.4908</v>
      </c>
      <c r="Z542" s="156">
        <v>7585.6329999999998</v>
      </c>
      <c r="AA542" s="156">
        <v>533</v>
      </c>
      <c r="AB542" s="156">
        <f t="shared" si="61"/>
        <v>16.2408</v>
      </c>
      <c r="AC542" s="156">
        <f t="shared" si="62"/>
        <v>7863.7339999999995</v>
      </c>
    </row>
    <row r="543" spans="2:29" x14ac:dyDescent="0.25">
      <c r="B543" s="140" t="s">
        <v>4023</v>
      </c>
      <c r="C543" s="143">
        <v>4239</v>
      </c>
      <c r="D543" s="141" t="s">
        <v>4270</v>
      </c>
      <c r="F543" s="149">
        <v>2</v>
      </c>
      <c r="H543" s="156">
        <v>4.117</v>
      </c>
      <c r="I543" s="156">
        <v>1</v>
      </c>
      <c r="J543" s="156">
        <f t="shared" si="56"/>
        <v>5.117</v>
      </c>
      <c r="K543" s="156">
        <f t="shared" si="57"/>
        <v>4.1150000000000002</v>
      </c>
      <c r="L543" s="156">
        <f t="shared" si="58"/>
        <v>0.58499999999999996</v>
      </c>
      <c r="M543" s="156">
        <f t="shared" si="59"/>
        <v>2622.3090000000002</v>
      </c>
      <c r="N543" s="156">
        <f t="shared" si="60"/>
        <v>203.24199999999999</v>
      </c>
      <c r="O543" s="156">
        <v>4.1150000000000002</v>
      </c>
      <c r="P543" s="156">
        <v>0.58499999999999996</v>
      </c>
      <c r="Q543" s="156">
        <v>2622.3090000000002</v>
      </c>
      <c r="R543" s="156">
        <v>203.24199999999999</v>
      </c>
      <c r="S543" s="156">
        <v>0</v>
      </c>
      <c r="T543" s="156">
        <v>0</v>
      </c>
      <c r="U543" s="156">
        <v>0</v>
      </c>
      <c r="V543" s="156"/>
      <c r="W543" s="156">
        <v>0</v>
      </c>
      <c r="X543" s="156"/>
      <c r="Y543" s="156">
        <v>4.9924999999999997</v>
      </c>
      <c r="Z543" s="156">
        <v>2927.2069999999999</v>
      </c>
      <c r="AA543" s="156">
        <v>534</v>
      </c>
      <c r="AB543" s="156">
        <f t="shared" si="61"/>
        <v>4.9924999999999997</v>
      </c>
      <c r="AC543" s="156">
        <f t="shared" si="62"/>
        <v>2927.2069999999999</v>
      </c>
    </row>
    <row r="544" spans="2:29" x14ac:dyDescent="0.25">
      <c r="B544" s="140" t="s">
        <v>3732</v>
      </c>
      <c r="C544" s="143">
        <v>4241</v>
      </c>
      <c r="D544" s="141" t="s">
        <v>4271</v>
      </c>
      <c r="F544" s="149">
        <v>2</v>
      </c>
      <c r="H544" s="156">
        <v>31.87</v>
      </c>
      <c r="I544" s="156">
        <v>11.756</v>
      </c>
      <c r="J544" s="156">
        <f t="shared" si="56"/>
        <v>43.626000000000005</v>
      </c>
      <c r="K544" s="156">
        <f t="shared" si="57"/>
        <v>32.017000000000003</v>
      </c>
      <c r="L544" s="156">
        <f t="shared" si="58"/>
        <v>8.0749999999999993</v>
      </c>
      <c r="M544" s="156">
        <f t="shared" si="59"/>
        <v>19426.118000000002</v>
      </c>
      <c r="N544" s="156">
        <f t="shared" si="60"/>
        <v>2627.3870000000002</v>
      </c>
      <c r="O544" s="156">
        <v>27.3</v>
      </c>
      <c r="P544" s="156">
        <v>8.0749999999999993</v>
      </c>
      <c r="Q544" s="156">
        <v>17639.859</v>
      </c>
      <c r="R544" s="156">
        <v>2627.3870000000002</v>
      </c>
      <c r="S544" s="156">
        <v>75</v>
      </c>
      <c r="T544" s="156">
        <v>0</v>
      </c>
      <c r="U544" s="156">
        <v>4.7169999999999996</v>
      </c>
      <c r="V544" s="156"/>
      <c r="W544" s="156">
        <v>1786.259</v>
      </c>
      <c r="X544" s="156"/>
      <c r="Y544" s="156">
        <v>39.411999999999999</v>
      </c>
      <c r="Z544" s="156">
        <v>21581.006000000001</v>
      </c>
      <c r="AA544" s="156">
        <v>535</v>
      </c>
      <c r="AB544" s="156">
        <f t="shared" si="61"/>
        <v>44.128999999999998</v>
      </c>
      <c r="AC544" s="156">
        <f t="shared" si="62"/>
        <v>23367.264999999999</v>
      </c>
    </row>
    <row r="545" spans="2:29" x14ac:dyDescent="0.25">
      <c r="B545" s="140" t="s">
        <v>4193</v>
      </c>
      <c r="C545" s="143">
        <v>4242</v>
      </c>
      <c r="D545" s="141" t="s">
        <v>4272</v>
      </c>
      <c r="F545" s="149">
        <v>2</v>
      </c>
      <c r="H545" s="156">
        <v>8.7029999999999994</v>
      </c>
      <c r="I545" s="156">
        <v>3.1879999999999997</v>
      </c>
      <c r="J545" s="156">
        <f t="shared" si="56"/>
        <v>11.890999999999998</v>
      </c>
      <c r="K545" s="156">
        <f t="shared" si="57"/>
        <v>8.7029999999999994</v>
      </c>
      <c r="L545" s="156">
        <f t="shared" si="58"/>
        <v>2.4139999999999997</v>
      </c>
      <c r="M545" s="156">
        <f t="shared" si="59"/>
        <v>4603.768</v>
      </c>
      <c r="N545" s="156">
        <f t="shared" si="60"/>
        <v>791.18</v>
      </c>
      <c r="O545" s="156">
        <v>6.5640000000000001</v>
      </c>
      <c r="P545" s="156">
        <v>2.4139999999999997</v>
      </c>
      <c r="Q545" s="156">
        <v>3810.6610000000001</v>
      </c>
      <c r="R545" s="156">
        <v>791.18</v>
      </c>
      <c r="S545" s="156">
        <v>0</v>
      </c>
      <c r="T545" s="156">
        <v>67.332999999999998</v>
      </c>
      <c r="U545" s="156">
        <v>2.1390000000000002</v>
      </c>
      <c r="V545" s="156"/>
      <c r="W545" s="156">
        <v>793.10699999999997</v>
      </c>
      <c r="X545" s="156"/>
      <c r="Y545" s="156">
        <v>10.184799999999999</v>
      </c>
      <c r="Z545" s="156">
        <v>4997.4930000000004</v>
      </c>
      <c r="AA545" s="156">
        <v>536</v>
      </c>
      <c r="AB545" s="156">
        <f t="shared" si="61"/>
        <v>12.323799999999999</v>
      </c>
      <c r="AC545" s="156">
        <f t="shared" si="62"/>
        <v>5790.6</v>
      </c>
    </row>
    <row r="546" spans="2:29" x14ac:dyDescent="0.25">
      <c r="B546" s="140" t="s">
        <v>4023</v>
      </c>
      <c r="C546" s="143">
        <v>4243</v>
      </c>
      <c r="D546" s="141" t="s">
        <v>4273</v>
      </c>
      <c r="F546" s="149">
        <v>2</v>
      </c>
      <c r="H546" s="156">
        <v>10.297000000000001</v>
      </c>
      <c r="I546" s="156">
        <v>4.4630000000000001</v>
      </c>
      <c r="J546" s="156">
        <f t="shared" si="56"/>
        <v>14.760000000000002</v>
      </c>
      <c r="K546" s="156">
        <f t="shared" si="57"/>
        <v>10.295999999999999</v>
      </c>
      <c r="L546" s="156">
        <f t="shared" si="58"/>
        <v>3.1120000000000001</v>
      </c>
      <c r="M546" s="156">
        <f t="shared" si="59"/>
        <v>5985.3160000000007</v>
      </c>
      <c r="N546" s="156">
        <f t="shared" si="60"/>
        <v>1039.2139999999999</v>
      </c>
      <c r="O546" s="156">
        <v>9.2959999999999994</v>
      </c>
      <c r="P546" s="156">
        <v>3.1120000000000001</v>
      </c>
      <c r="Q546" s="156">
        <v>5614.5150000000003</v>
      </c>
      <c r="R546" s="156">
        <v>1039.2139999999999</v>
      </c>
      <c r="S546" s="156">
        <v>0</v>
      </c>
      <c r="T546" s="156">
        <v>0</v>
      </c>
      <c r="U546" s="156">
        <v>1</v>
      </c>
      <c r="V546" s="156"/>
      <c r="W546" s="156">
        <v>370.80099999999999</v>
      </c>
      <c r="X546" s="156"/>
      <c r="Y546" s="156">
        <v>13.963800000000001</v>
      </c>
      <c r="Z546" s="156">
        <v>7173.3860000000004</v>
      </c>
      <c r="AA546" s="156">
        <v>537</v>
      </c>
      <c r="AB546" s="156">
        <f t="shared" si="61"/>
        <v>14.963800000000001</v>
      </c>
      <c r="AC546" s="156">
        <f t="shared" si="62"/>
        <v>7544.1870000000008</v>
      </c>
    </row>
    <row r="547" spans="2:29" x14ac:dyDescent="0.25">
      <c r="B547" s="140" t="s">
        <v>4023</v>
      </c>
      <c r="C547" s="143">
        <v>4244</v>
      </c>
      <c r="D547" s="141" t="s">
        <v>4274</v>
      </c>
      <c r="F547" s="149">
        <v>2</v>
      </c>
      <c r="H547" s="156">
        <v>25.891999999999996</v>
      </c>
      <c r="I547" s="156">
        <v>9.25</v>
      </c>
      <c r="J547" s="156">
        <f t="shared" si="56"/>
        <v>35.141999999999996</v>
      </c>
      <c r="K547" s="156">
        <f t="shared" si="57"/>
        <v>25.891999999999999</v>
      </c>
      <c r="L547" s="156">
        <f t="shared" si="58"/>
        <v>6.8990000000000009</v>
      </c>
      <c r="M547" s="156">
        <f t="shared" si="59"/>
        <v>14723.798000000001</v>
      </c>
      <c r="N547" s="156">
        <f t="shared" si="60"/>
        <v>2240.3890000000001</v>
      </c>
      <c r="O547" s="156">
        <v>20.503</v>
      </c>
      <c r="P547" s="156">
        <v>6.8990000000000009</v>
      </c>
      <c r="Q547" s="156">
        <v>12643.263000000001</v>
      </c>
      <c r="R547" s="156">
        <v>2240.3890000000001</v>
      </c>
      <c r="S547" s="156">
        <v>20</v>
      </c>
      <c r="T547" s="156">
        <v>0</v>
      </c>
      <c r="U547" s="156">
        <v>5.3890000000000002</v>
      </c>
      <c r="V547" s="156"/>
      <c r="W547" s="156">
        <v>2080.5349999999999</v>
      </c>
      <c r="X547" s="156"/>
      <c r="Y547" s="156">
        <v>30.852300000000003</v>
      </c>
      <c r="Z547" s="156">
        <v>16003.921</v>
      </c>
      <c r="AA547" s="156">
        <v>538</v>
      </c>
      <c r="AB547" s="156">
        <f t="shared" si="61"/>
        <v>36.241300000000003</v>
      </c>
      <c r="AC547" s="156">
        <f t="shared" si="62"/>
        <v>18084.455999999998</v>
      </c>
    </row>
    <row r="548" spans="2:29" x14ac:dyDescent="0.25">
      <c r="B548" s="140" t="s">
        <v>4023</v>
      </c>
      <c r="C548" s="143">
        <v>4245</v>
      </c>
      <c r="D548" s="141" t="s">
        <v>4275</v>
      </c>
      <c r="F548" s="149">
        <v>2</v>
      </c>
      <c r="H548" s="156">
        <v>40.491</v>
      </c>
      <c r="I548" s="156">
        <v>14.225999999999999</v>
      </c>
      <c r="J548" s="156">
        <f t="shared" si="56"/>
        <v>54.716999999999999</v>
      </c>
      <c r="K548" s="156">
        <f t="shared" si="57"/>
        <v>40.421999999999997</v>
      </c>
      <c r="L548" s="156">
        <f t="shared" si="58"/>
        <v>9.4969999999999999</v>
      </c>
      <c r="M548" s="156">
        <f t="shared" si="59"/>
        <v>22993.11</v>
      </c>
      <c r="N548" s="156">
        <f t="shared" si="60"/>
        <v>3064.9989999999998</v>
      </c>
      <c r="O548" s="156">
        <v>31.954999999999998</v>
      </c>
      <c r="P548" s="156">
        <v>9.4969999999999999</v>
      </c>
      <c r="Q548" s="156">
        <v>19772.536</v>
      </c>
      <c r="R548" s="156">
        <v>3064.9989999999998</v>
      </c>
      <c r="S548" s="156">
        <v>35.200000000000003</v>
      </c>
      <c r="T548" s="156">
        <v>0</v>
      </c>
      <c r="U548" s="156">
        <v>8.4669999999999987</v>
      </c>
      <c r="V548" s="156"/>
      <c r="W548" s="156">
        <v>3220.5740000000001</v>
      </c>
      <c r="X548" s="156"/>
      <c r="Y548" s="156">
        <v>46.200399999999995</v>
      </c>
      <c r="Z548" s="156">
        <v>24370.118999999999</v>
      </c>
      <c r="AA548" s="156">
        <v>539</v>
      </c>
      <c r="AB548" s="156">
        <f t="shared" si="61"/>
        <v>54.667399999999994</v>
      </c>
      <c r="AC548" s="156">
        <f t="shared" si="62"/>
        <v>27590.692999999999</v>
      </c>
    </row>
    <row r="549" spans="2:29" x14ac:dyDescent="0.25">
      <c r="B549" s="140" t="s">
        <v>3732</v>
      </c>
      <c r="C549" s="143">
        <v>4246</v>
      </c>
      <c r="D549" s="141" t="s">
        <v>4276</v>
      </c>
      <c r="F549" s="149">
        <v>2</v>
      </c>
      <c r="H549" s="156">
        <v>24.479999999999997</v>
      </c>
      <c r="I549" s="156">
        <v>8.4</v>
      </c>
      <c r="J549" s="156">
        <f t="shared" si="56"/>
        <v>32.879999999999995</v>
      </c>
      <c r="K549" s="156">
        <f t="shared" si="57"/>
        <v>25.029</v>
      </c>
      <c r="L549" s="156">
        <f t="shared" si="58"/>
        <v>6.8039999999999985</v>
      </c>
      <c r="M549" s="156">
        <f t="shared" si="59"/>
        <v>15532.541999999999</v>
      </c>
      <c r="N549" s="156">
        <f t="shared" si="60"/>
        <v>2271.8890000000001</v>
      </c>
      <c r="O549" s="156">
        <v>23.001000000000001</v>
      </c>
      <c r="P549" s="156">
        <v>6.8039999999999985</v>
      </c>
      <c r="Q549" s="156">
        <v>14780.630999999999</v>
      </c>
      <c r="R549" s="156">
        <v>2271.8890000000001</v>
      </c>
      <c r="S549" s="156">
        <v>170</v>
      </c>
      <c r="T549" s="156">
        <v>0</v>
      </c>
      <c r="U549" s="156">
        <v>2.028</v>
      </c>
      <c r="V549" s="156"/>
      <c r="W549" s="156">
        <v>751.91099999999994</v>
      </c>
      <c r="X549" s="156"/>
      <c r="Y549" s="156">
        <v>33.206999999999994</v>
      </c>
      <c r="Z549" s="156">
        <v>18188.486000000001</v>
      </c>
      <c r="AA549" s="156">
        <v>540</v>
      </c>
      <c r="AB549" s="156">
        <f t="shared" si="61"/>
        <v>35.234999999999992</v>
      </c>
      <c r="AC549" s="156">
        <f t="shared" si="62"/>
        <v>18940.397000000001</v>
      </c>
    </row>
    <row r="550" spans="2:29" x14ac:dyDescent="0.25">
      <c r="B550" s="140" t="s">
        <v>3732</v>
      </c>
      <c r="C550" s="143">
        <v>4247</v>
      </c>
      <c r="D550" s="141" t="s">
        <v>4277</v>
      </c>
      <c r="F550" s="149">
        <v>2</v>
      </c>
      <c r="H550" s="156">
        <v>9.2519999999999989</v>
      </c>
      <c r="I550" s="156">
        <v>3.3</v>
      </c>
      <c r="J550" s="156">
        <f t="shared" si="56"/>
        <v>12.552</v>
      </c>
      <c r="K550" s="156">
        <f t="shared" si="57"/>
        <v>9.261000000000001</v>
      </c>
      <c r="L550" s="156">
        <f t="shared" si="58"/>
        <v>2.6909999999999989</v>
      </c>
      <c r="M550" s="156">
        <f t="shared" si="59"/>
        <v>5267.9229999999998</v>
      </c>
      <c r="N550" s="156">
        <f t="shared" si="60"/>
        <v>892.36800000000005</v>
      </c>
      <c r="O550" s="156">
        <v>8.5220000000000002</v>
      </c>
      <c r="P550" s="156">
        <v>2.6909999999999989</v>
      </c>
      <c r="Q550" s="156">
        <v>4981.5039999999999</v>
      </c>
      <c r="R550" s="156">
        <v>892.36800000000005</v>
      </c>
      <c r="S550" s="156">
        <v>6</v>
      </c>
      <c r="T550" s="156">
        <v>0</v>
      </c>
      <c r="U550" s="156">
        <v>0.7390000000000001</v>
      </c>
      <c r="V550" s="156"/>
      <c r="W550" s="156">
        <v>286.41899999999998</v>
      </c>
      <c r="X550" s="156"/>
      <c r="Y550" s="156">
        <v>12.5587</v>
      </c>
      <c r="Z550" s="156">
        <v>6320.116</v>
      </c>
      <c r="AA550" s="156">
        <v>541</v>
      </c>
      <c r="AB550" s="156">
        <f t="shared" si="61"/>
        <v>13.297700000000001</v>
      </c>
      <c r="AC550" s="156">
        <f t="shared" si="62"/>
        <v>6606.5349999999999</v>
      </c>
    </row>
    <row r="551" spans="2:29" x14ac:dyDescent="0.25">
      <c r="B551" s="140" t="s">
        <v>4023</v>
      </c>
      <c r="C551" s="143">
        <v>4248</v>
      </c>
      <c r="D551" s="141" t="s">
        <v>4278</v>
      </c>
      <c r="F551" s="149">
        <v>2</v>
      </c>
      <c r="H551" s="156">
        <v>16.757999999999999</v>
      </c>
      <c r="I551" s="156">
        <v>7.2249999999999996</v>
      </c>
      <c r="J551" s="156">
        <f t="shared" si="56"/>
        <v>23.982999999999997</v>
      </c>
      <c r="K551" s="156">
        <f t="shared" si="57"/>
        <v>17.073999999999998</v>
      </c>
      <c r="L551" s="156">
        <f t="shared" si="58"/>
        <v>5.234</v>
      </c>
      <c r="M551" s="156">
        <f t="shared" si="59"/>
        <v>9494.8069999999989</v>
      </c>
      <c r="N551" s="156">
        <f t="shared" si="60"/>
        <v>1672.4580000000001</v>
      </c>
      <c r="O551" s="156">
        <v>15.074</v>
      </c>
      <c r="P551" s="156">
        <v>5.234</v>
      </c>
      <c r="Q551" s="156">
        <v>8753.2039999999997</v>
      </c>
      <c r="R551" s="156">
        <v>1672.4580000000001</v>
      </c>
      <c r="S551" s="156">
        <v>0</v>
      </c>
      <c r="T551" s="156">
        <v>0</v>
      </c>
      <c r="U551" s="156">
        <v>2</v>
      </c>
      <c r="V551" s="156"/>
      <c r="W551" s="156">
        <v>741.60299999999995</v>
      </c>
      <c r="X551" s="156"/>
      <c r="Y551" s="156">
        <v>22.924900000000001</v>
      </c>
      <c r="Z551" s="156">
        <v>11261.965</v>
      </c>
      <c r="AA551" s="156">
        <v>542</v>
      </c>
      <c r="AB551" s="156">
        <f t="shared" si="61"/>
        <v>24.924900000000001</v>
      </c>
      <c r="AC551" s="156">
        <f t="shared" si="62"/>
        <v>12003.567999999999</v>
      </c>
    </row>
    <row r="552" spans="2:29" x14ac:dyDescent="0.25">
      <c r="B552" s="140" t="s">
        <v>3732</v>
      </c>
      <c r="C552" s="143">
        <v>4249</v>
      </c>
      <c r="D552" s="141" t="s">
        <v>4279</v>
      </c>
      <c r="F552" s="149">
        <v>2</v>
      </c>
      <c r="H552" s="156">
        <v>29.681999999999999</v>
      </c>
      <c r="I552" s="156">
        <v>11</v>
      </c>
      <c r="J552" s="156">
        <f t="shared" si="56"/>
        <v>40.682000000000002</v>
      </c>
      <c r="K552" s="156">
        <f t="shared" si="57"/>
        <v>28.023000000000003</v>
      </c>
      <c r="L552" s="156">
        <f t="shared" si="58"/>
        <v>7.0499999999999972</v>
      </c>
      <c r="M552" s="156">
        <f t="shared" si="59"/>
        <v>16950.753000000001</v>
      </c>
      <c r="N552" s="156">
        <f t="shared" si="60"/>
        <v>2365.4430000000002</v>
      </c>
      <c r="O552" s="156">
        <v>22.417000000000002</v>
      </c>
      <c r="P552" s="156">
        <v>7.0499999999999972</v>
      </c>
      <c r="Q552" s="156">
        <v>14909.048000000001</v>
      </c>
      <c r="R552" s="156">
        <v>2365.4430000000002</v>
      </c>
      <c r="S552" s="156">
        <v>0</v>
      </c>
      <c r="T552" s="156">
        <v>41.667000000000002</v>
      </c>
      <c r="U552" s="156">
        <v>5.6059999999999999</v>
      </c>
      <c r="V552" s="156"/>
      <c r="W552" s="156">
        <v>2041.7049999999999</v>
      </c>
      <c r="X552" s="156"/>
      <c r="Y552" s="156">
        <v>32.992800000000003</v>
      </c>
      <c r="Z552" s="156">
        <v>18457.261999999999</v>
      </c>
      <c r="AA552" s="156">
        <v>543</v>
      </c>
      <c r="AB552" s="156">
        <f t="shared" si="61"/>
        <v>38.598800000000004</v>
      </c>
      <c r="AC552" s="156">
        <f t="shared" si="62"/>
        <v>20498.966999999997</v>
      </c>
    </row>
    <row r="553" spans="2:29" x14ac:dyDescent="0.25">
      <c r="B553" s="140" t="s">
        <v>3732</v>
      </c>
      <c r="C553" s="143">
        <v>4250</v>
      </c>
      <c r="D553" s="141" t="s">
        <v>4280</v>
      </c>
      <c r="F553" s="149">
        <v>2</v>
      </c>
      <c r="H553" s="156">
        <v>28.655000000000001</v>
      </c>
      <c r="I553" s="156">
        <v>12.799999999999999</v>
      </c>
      <c r="J553" s="156">
        <f t="shared" si="56"/>
        <v>41.454999999999998</v>
      </c>
      <c r="K553" s="156">
        <f t="shared" si="57"/>
        <v>27.957000000000001</v>
      </c>
      <c r="L553" s="156">
        <f t="shared" si="58"/>
        <v>8.8349999999999973</v>
      </c>
      <c r="M553" s="156">
        <f t="shared" si="59"/>
        <v>18497.956999999999</v>
      </c>
      <c r="N553" s="156">
        <f t="shared" si="60"/>
        <v>2936.62</v>
      </c>
      <c r="O553" s="156">
        <v>24.94</v>
      </c>
      <c r="P553" s="156">
        <v>8.8349999999999973</v>
      </c>
      <c r="Q553" s="156">
        <v>17366.927</v>
      </c>
      <c r="R553" s="156">
        <v>2936.62</v>
      </c>
      <c r="S553" s="156">
        <v>30</v>
      </c>
      <c r="T553" s="156">
        <v>0</v>
      </c>
      <c r="U553" s="156">
        <v>3.0170000000000003</v>
      </c>
      <c r="V553" s="156"/>
      <c r="W553" s="156">
        <v>1131.03</v>
      </c>
      <c r="X553" s="156"/>
      <c r="Y553" s="156">
        <v>38.192899999999995</v>
      </c>
      <c r="Z553" s="156">
        <v>21771.883999999998</v>
      </c>
      <c r="AA553" s="156">
        <v>544</v>
      </c>
      <c r="AB553" s="156">
        <f t="shared" si="61"/>
        <v>41.209899999999998</v>
      </c>
      <c r="AC553" s="156">
        <f t="shared" si="62"/>
        <v>22902.913999999997</v>
      </c>
    </row>
    <row r="554" spans="2:29" x14ac:dyDescent="0.25">
      <c r="B554" s="140" t="s">
        <v>4023</v>
      </c>
      <c r="C554" s="143">
        <v>4251</v>
      </c>
      <c r="D554" s="141" t="s">
        <v>4281</v>
      </c>
      <c r="F554" s="149">
        <v>2</v>
      </c>
      <c r="H554" s="156">
        <v>27.149000000000001</v>
      </c>
      <c r="I554" s="156">
        <v>4.3499999999999996</v>
      </c>
      <c r="J554" s="156">
        <f t="shared" si="56"/>
        <v>31.499000000000002</v>
      </c>
      <c r="K554" s="156">
        <f t="shared" si="57"/>
        <v>27.491</v>
      </c>
      <c r="L554" s="156">
        <f t="shared" si="58"/>
        <v>3.5809999999999995</v>
      </c>
      <c r="M554" s="156">
        <f t="shared" si="59"/>
        <v>17140.056</v>
      </c>
      <c r="N554" s="156">
        <f t="shared" si="60"/>
        <v>1224.4960000000001</v>
      </c>
      <c r="O554" s="156">
        <v>23.474</v>
      </c>
      <c r="P554" s="156">
        <v>3.5809999999999995</v>
      </c>
      <c r="Q554" s="156">
        <v>15638.224</v>
      </c>
      <c r="R554" s="156">
        <v>1224.4960000000001</v>
      </c>
      <c r="S554" s="156">
        <v>58</v>
      </c>
      <c r="T554" s="156">
        <v>0</v>
      </c>
      <c r="U554" s="156">
        <v>4.0170000000000003</v>
      </c>
      <c r="V554" s="156"/>
      <c r="W554" s="156">
        <v>1501.8320000000001</v>
      </c>
      <c r="X554" s="156"/>
      <c r="Y554" s="156">
        <v>28.845800000000004</v>
      </c>
      <c r="Z554" s="156">
        <v>17474.989000000001</v>
      </c>
      <c r="AA554" s="156">
        <v>545</v>
      </c>
      <c r="AB554" s="156">
        <f t="shared" si="61"/>
        <v>32.862800000000007</v>
      </c>
      <c r="AC554" s="156">
        <f t="shared" si="62"/>
        <v>18976.821</v>
      </c>
    </row>
    <row r="555" spans="2:29" x14ac:dyDescent="0.25">
      <c r="B555" s="140" t="s">
        <v>4023</v>
      </c>
      <c r="C555" s="143">
        <v>4252</v>
      </c>
      <c r="D555" s="141" t="s">
        <v>4282</v>
      </c>
      <c r="F555" s="149">
        <v>2</v>
      </c>
      <c r="H555" s="156">
        <v>29.617999999999995</v>
      </c>
      <c r="I555" s="156">
        <v>11.5</v>
      </c>
      <c r="J555" s="156">
        <f t="shared" si="56"/>
        <v>41.117999999999995</v>
      </c>
      <c r="K555" s="156">
        <f t="shared" si="57"/>
        <v>30.119999999999997</v>
      </c>
      <c r="L555" s="156">
        <f t="shared" si="58"/>
        <v>8.4400000000000048</v>
      </c>
      <c r="M555" s="156">
        <f t="shared" si="59"/>
        <v>18960.581999999999</v>
      </c>
      <c r="N555" s="156">
        <f t="shared" si="60"/>
        <v>2835.924</v>
      </c>
      <c r="O555" s="156">
        <v>26.652999999999999</v>
      </c>
      <c r="P555" s="156">
        <v>8.4400000000000048</v>
      </c>
      <c r="Q555" s="156">
        <v>17668.907999999999</v>
      </c>
      <c r="R555" s="156">
        <v>2835.924</v>
      </c>
      <c r="S555" s="156">
        <v>96</v>
      </c>
      <c r="T555" s="156">
        <v>46.667000000000002</v>
      </c>
      <c r="U555" s="156">
        <v>3.4670000000000001</v>
      </c>
      <c r="V555" s="156"/>
      <c r="W555" s="156">
        <v>1291.674</v>
      </c>
      <c r="X555" s="156"/>
      <c r="Y555" s="156">
        <v>39.313700000000004</v>
      </c>
      <c r="Z555" s="156">
        <v>21922.826000000001</v>
      </c>
      <c r="AA555" s="156">
        <v>546</v>
      </c>
      <c r="AB555" s="156">
        <f t="shared" si="61"/>
        <v>42.780700000000003</v>
      </c>
      <c r="AC555" s="156">
        <f t="shared" si="62"/>
        <v>23214.5</v>
      </c>
    </row>
    <row r="556" spans="2:29" x14ac:dyDescent="0.25">
      <c r="B556" s="140" t="s">
        <v>4023</v>
      </c>
      <c r="C556" s="143">
        <v>4254</v>
      </c>
      <c r="D556" s="141" t="s">
        <v>4283</v>
      </c>
      <c r="F556" s="149">
        <v>2</v>
      </c>
      <c r="H556" s="156">
        <v>6.4350000000000005</v>
      </c>
      <c r="I556" s="156">
        <v>1</v>
      </c>
      <c r="J556" s="156">
        <f t="shared" si="56"/>
        <v>7.4350000000000005</v>
      </c>
      <c r="K556" s="156">
        <f t="shared" si="57"/>
        <v>6.4319999999999995</v>
      </c>
      <c r="L556" s="156">
        <f t="shared" si="58"/>
        <v>0.73900000000000077</v>
      </c>
      <c r="M556" s="156">
        <f t="shared" si="59"/>
        <v>3617.373</v>
      </c>
      <c r="N556" s="156">
        <f t="shared" si="60"/>
        <v>268.5</v>
      </c>
      <c r="O556" s="156">
        <v>5.1929999999999996</v>
      </c>
      <c r="P556" s="156">
        <v>0.73900000000000077</v>
      </c>
      <c r="Q556" s="156">
        <v>3145.5540000000001</v>
      </c>
      <c r="R556" s="156">
        <v>268.5</v>
      </c>
      <c r="S556" s="156">
        <v>38.56</v>
      </c>
      <c r="T556" s="156">
        <v>0</v>
      </c>
      <c r="U556" s="156">
        <v>1.2389999999999999</v>
      </c>
      <c r="V556" s="156"/>
      <c r="W556" s="156">
        <v>471.81900000000002</v>
      </c>
      <c r="X556" s="156"/>
      <c r="Y556" s="156">
        <v>6.3020000000000005</v>
      </c>
      <c r="Z556" s="156">
        <v>3548.3310000000001</v>
      </c>
      <c r="AA556" s="156">
        <v>547</v>
      </c>
      <c r="AB556" s="156">
        <f t="shared" si="61"/>
        <v>7.5410000000000004</v>
      </c>
      <c r="AC556" s="156">
        <f t="shared" si="62"/>
        <v>4020.15</v>
      </c>
    </row>
    <row r="557" spans="2:29" x14ac:dyDescent="0.25">
      <c r="B557" s="140" t="s">
        <v>3732</v>
      </c>
      <c r="C557" s="143">
        <v>4256</v>
      </c>
      <c r="D557" s="141" t="s">
        <v>4284</v>
      </c>
      <c r="F557" s="149">
        <v>2</v>
      </c>
      <c r="H557" s="156">
        <v>16.237000000000002</v>
      </c>
      <c r="I557" s="156">
        <v>5.4879999999999995</v>
      </c>
      <c r="J557" s="156">
        <f t="shared" si="56"/>
        <v>21.725000000000001</v>
      </c>
      <c r="K557" s="156">
        <f t="shared" si="57"/>
        <v>15.749000000000001</v>
      </c>
      <c r="L557" s="156">
        <f t="shared" si="58"/>
        <v>3.8309999999999977</v>
      </c>
      <c r="M557" s="156">
        <f t="shared" si="59"/>
        <v>9626.9079999999994</v>
      </c>
      <c r="N557" s="156">
        <f t="shared" si="60"/>
        <v>1336.2650000000001</v>
      </c>
      <c r="O557" s="156">
        <v>14.81</v>
      </c>
      <c r="P557" s="156">
        <v>3.8309999999999977</v>
      </c>
      <c r="Q557" s="156">
        <v>9272.5460000000003</v>
      </c>
      <c r="R557" s="156">
        <v>1336.2650000000001</v>
      </c>
      <c r="S557" s="156">
        <v>0</v>
      </c>
      <c r="T557" s="156">
        <v>0</v>
      </c>
      <c r="U557" s="156">
        <v>0.93900000000000006</v>
      </c>
      <c r="V557" s="156"/>
      <c r="W557" s="156">
        <v>354.36200000000002</v>
      </c>
      <c r="X557" s="156"/>
      <c r="Y557" s="156">
        <v>20.555599999999998</v>
      </c>
      <c r="Z557" s="156">
        <v>11276.957</v>
      </c>
      <c r="AA557" s="156">
        <v>548</v>
      </c>
      <c r="AB557" s="156">
        <f t="shared" si="61"/>
        <v>21.494599999999998</v>
      </c>
      <c r="AC557" s="156">
        <f t="shared" si="62"/>
        <v>11631.319</v>
      </c>
    </row>
    <row r="558" spans="2:29" x14ac:dyDescent="0.25">
      <c r="B558" s="140" t="s">
        <v>3732</v>
      </c>
      <c r="C558" s="143">
        <v>4257</v>
      </c>
      <c r="D558" s="141" t="s">
        <v>4285</v>
      </c>
      <c r="F558" s="149">
        <v>2</v>
      </c>
      <c r="H558" s="156">
        <v>15.028</v>
      </c>
      <c r="I558" s="156">
        <v>6.6749999999999998</v>
      </c>
      <c r="J558" s="156">
        <f t="shared" si="56"/>
        <v>21.702999999999999</v>
      </c>
      <c r="K558" s="156">
        <f t="shared" si="57"/>
        <v>14.801</v>
      </c>
      <c r="L558" s="156">
        <f t="shared" si="58"/>
        <v>4.0749999999999993</v>
      </c>
      <c r="M558" s="156">
        <f t="shared" si="59"/>
        <v>8054.2870000000003</v>
      </c>
      <c r="N558" s="156">
        <f t="shared" si="60"/>
        <v>1348.711</v>
      </c>
      <c r="O558" s="156">
        <v>12.773</v>
      </c>
      <c r="P558" s="156">
        <v>4.0749999999999993</v>
      </c>
      <c r="Q558" s="156">
        <v>7302.3760000000002</v>
      </c>
      <c r="R558" s="156">
        <v>1348.711</v>
      </c>
      <c r="S558" s="156">
        <v>0</v>
      </c>
      <c r="T558" s="156">
        <v>0</v>
      </c>
      <c r="U558" s="156">
        <v>2.028</v>
      </c>
      <c r="V558" s="156"/>
      <c r="W558" s="156">
        <v>751.91099999999994</v>
      </c>
      <c r="X558" s="156"/>
      <c r="Y558" s="156">
        <v>18.885399999999997</v>
      </c>
      <c r="Z558" s="156">
        <v>9325.473</v>
      </c>
      <c r="AA558" s="156">
        <v>549</v>
      </c>
      <c r="AB558" s="156">
        <f t="shared" si="61"/>
        <v>20.913399999999996</v>
      </c>
      <c r="AC558" s="156">
        <f t="shared" si="62"/>
        <v>10077.384</v>
      </c>
    </row>
    <row r="559" spans="2:29" x14ac:dyDescent="0.25">
      <c r="B559" s="140" t="s">
        <v>3732</v>
      </c>
      <c r="C559" s="143">
        <v>4306</v>
      </c>
      <c r="D559" s="141" t="s">
        <v>4286</v>
      </c>
      <c r="F559" s="149">
        <v>2</v>
      </c>
      <c r="H559" s="156">
        <v>31.409999999999997</v>
      </c>
      <c r="I559" s="156">
        <v>3</v>
      </c>
      <c r="J559" s="156">
        <f t="shared" si="56"/>
        <v>34.409999999999997</v>
      </c>
      <c r="K559" s="156">
        <f t="shared" si="57"/>
        <v>32.789000000000001</v>
      </c>
      <c r="L559" s="156">
        <f t="shared" si="58"/>
        <v>1.9919999999999973</v>
      </c>
      <c r="M559" s="156">
        <f t="shared" si="59"/>
        <v>20735.573</v>
      </c>
      <c r="N559" s="156">
        <f t="shared" si="60"/>
        <v>709.91200000000003</v>
      </c>
      <c r="O559" s="156">
        <v>32.789000000000001</v>
      </c>
      <c r="P559" s="156">
        <v>1.9919999999999973</v>
      </c>
      <c r="Q559" s="156">
        <v>20735.573</v>
      </c>
      <c r="R559" s="156">
        <v>709.91200000000003</v>
      </c>
      <c r="S559" s="156">
        <v>0</v>
      </c>
      <c r="T559" s="156">
        <v>39.749000000000002</v>
      </c>
      <c r="U559" s="156">
        <v>0</v>
      </c>
      <c r="V559" s="156"/>
      <c r="W559" s="156">
        <v>0</v>
      </c>
      <c r="X559" s="156"/>
      <c r="Y559" s="156">
        <v>35.7774</v>
      </c>
      <c r="Z559" s="156">
        <v>21800.440999999999</v>
      </c>
      <c r="AA559" s="156">
        <v>550</v>
      </c>
      <c r="AB559" s="156">
        <f t="shared" si="61"/>
        <v>35.7774</v>
      </c>
      <c r="AC559" s="156">
        <f t="shared" si="62"/>
        <v>21800.440999999999</v>
      </c>
    </row>
    <row r="560" spans="2:29" x14ac:dyDescent="0.25">
      <c r="B560" s="140" t="s">
        <v>3732</v>
      </c>
      <c r="C560" s="143">
        <v>4307</v>
      </c>
      <c r="D560" s="141" t="s">
        <v>4287</v>
      </c>
      <c r="F560" s="149">
        <v>2</v>
      </c>
      <c r="H560" s="156">
        <v>11.229000000000001</v>
      </c>
      <c r="I560" s="156">
        <v>1.75</v>
      </c>
      <c r="J560" s="156">
        <f t="shared" si="56"/>
        <v>12.979000000000001</v>
      </c>
      <c r="K560" s="156">
        <f t="shared" si="57"/>
        <v>11.03</v>
      </c>
      <c r="L560" s="156">
        <f t="shared" si="58"/>
        <v>0.74200000000000088</v>
      </c>
      <c r="M560" s="156">
        <f t="shared" si="59"/>
        <v>6970.7550000000001</v>
      </c>
      <c r="N560" s="156">
        <f t="shared" si="60"/>
        <v>264.61500000000001</v>
      </c>
      <c r="O560" s="156">
        <v>11.03</v>
      </c>
      <c r="P560" s="156">
        <v>0.74200000000000088</v>
      </c>
      <c r="Q560" s="156">
        <v>6970.7550000000001</v>
      </c>
      <c r="R560" s="156">
        <v>264.61500000000001</v>
      </c>
      <c r="S560" s="156">
        <v>0</v>
      </c>
      <c r="T560" s="156">
        <v>0</v>
      </c>
      <c r="U560" s="156">
        <v>0</v>
      </c>
      <c r="V560" s="156"/>
      <c r="W560" s="156">
        <v>0</v>
      </c>
      <c r="X560" s="156"/>
      <c r="Y560" s="156">
        <v>12.1433</v>
      </c>
      <c r="Z560" s="156">
        <v>7367.6949999999997</v>
      </c>
      <c r="AA560" s="156">
        <v>551</v>
      </c>
      <c r="AB560" s="156">
        <f t="shared" si="61"/>
        <v>12.1433</v>
      </c>
      <c r="AC560" s="156">
        <f t="shared" si="62"/>
        <v>7367.6949999999997</v>
      </c>
    </row>
    <row r="561" spans="2:29" x14ac:dyDescent="0.25">
      <c r="B561" s="140" t="s">
        <v>4023</v>
      </c>
      <c r="C561" s="143">
        <v>4327</v>
      </c>
      <c r="D561" s="141" t="s">
        <v>4288</v>
      </c>
      <c r="F561" s="149">
        <v>2</v>
      </c>
      <c r="H561" s="156">
        <v>4.5</v>
      </c>
      <c r="I561" s="156">
        <v>2.25</v>
      </c>
      <c r="J561" s="156">
        <f t="shared" si="56"/>
        <v>6.75</v>
      </c>
      <c r="K561" s="156">
        <f t="shared" si="57"/>
        <v>4.8810000000000002</v>
      </c>
      <c r="L561" s="156">
        <f t="shared" si="58"/>
        <v>1.6269999999999998</v>
      </c>
      <c r="M561" s="156">
        <f t="shared" si="59"/>
        <v>2737.7719999999999</v>
      </c>
      <c r="N561" s="156">
        <f t="shared" si="60"/>
        <v>624.90499999999997</v>
      </c>
      <c r="O561" s="156">
        <v>4.8810000000000002</v>
      </c>
      <c r="P561" s="156">
        <v>1.6269999999999998</v>
      </c>
      <c r="Q561" s="156">
        <v>2737.7719999999999</v>
      </c>
      <c r="R561" s="156">
        <v>624.90499999999997</v>
      </c>
      <c r="S561" s="156">
        <v>0</v>
      </c>
      <c r="T561" s="156">
        <v>0</v>
      </c>
      <c r="U561" s="156">
        <v>0</v>
      </c>
      <c r="V561" s="156"/>
      <c r="W561" s="156">
        <v>0</v>
      </c>
      <c r="X561" s="156"/>
      <c r="Y561" s="156">
        <v>7.3216000000000001</v>
      </c>
      <c r="Z561" s="156">
        <v>3675.1669999999999</v>
      </c>
      <c r="AA561" s="156">
        <v>552</v>
      </c>
      <c r="AB561" s="156">
        <f t="shared" si="61"/>
        <v>7.3216000000000001</v>
      </c>
      <c r="AC561" s="156">
        <f t="shared" si="62"/>
        <v>3675.1669999999999</v>
      </c>
    </row>
    <row r="562" spans="2:29" x14ac:dyDescent="0.25">
      <c r="B562" s="140" t="s">
        <v>3732</v>
      </c>
      <c r="C562" s="143">
        <v>4601</v>
      </c>
      <c r="D562" s="141" t="s">
        <v>4289</v>
      </c>
      <c r="F562" s="149">
        <v>2</v>
      </c>
      <c r="H562" s="156">
        <v>0</v>
      </c>
      <c r="I562" s="156">
        <v>3.6040000000000001</v>
      </c>
      <c r="J562" s="156">
        <f t="shared" si="56"/>
        <v>3.6040000000000001</v>
      </c>
      <c r="K562" s="156">
        <f t="shared" si="57"/>
        <v>0</v>
      </c>
      <c r="L562" s="156">
        <f t="shared" si="58"/>
        <v>2.3849999999999998</v>
      </c>
      <c r="M562" s="156">
        <f t="shared" si="59"/>
        <v>0</v>
      </c>
      <c r="N562" s="156">
        <f t="shared" si="60"/>
        <v>778.62300000000005</v>
      </c>
      <c r="O562" s="156">
        <v>0</v>
      </c>
      <c r="P562" s="156">
        <v>2.3849999999999998</v>
      </c>
      <c r="Q562" s="156">
        <v>0</v>
      </c>
      <c r="R562" s="156">
        <v>778.62300000000005</v>
      </c>
      <c r="S562" s="156">
        <v>0</v>
      </c>
      <c r="T562" s="156">
        <v>0</v>
      </c>
      <c r="U562" s="156">
        <v>0</v>
      </c>
      <c r="V562" s="156"/>
      <c r="W562" s="156">
        <v>0</v>
      </c>
      <c r="X562" s="156"/>
      <c r="Y562" s="156">
        <v>3.5781000000000001</v>
      </c>
      <c r="Z562" s="156">
        <v>1167.9349999999999</v>
      </c>
      <c r="AA562" s="156">
        <v>553</v>
      </c>
      <c r="AB562" s="156">
        <f t="shared" si="61"/>
        <v>3.5781000000000001</v>
      </c>
      <c r="AC562" s="156">
        <f t="shared" si="62"/>
        <v>1167.9349999999999</v>
      </c>
    </row>
    <row r="563" spans="2:29" x14ac:dyDescent="0.25">
      <c r="B563" s="140" t="s">
        <v>4023</v>
      </c>
      <c r="C563" s="143">
        <v>4603</v>
      </c>
      <c r="D563" s="141" t="s">
        <v>4290</v>
      </c>
      <c r="F563" s="149">
        <v>2</v>
      </c>
      <c r="H563" s="156">
        <v>0</v>
      </c>
      <c r="I563" s="156">
        <v>5.8129999999999997</v>
      </c>
      <c r="J563" s="156">
        <f t="shared" si="56"/>
        <v>5.8129999999999997</v>
      </c>
      <c r="K563" s="156">
        <f t="shared" si="57"/>
        <v>0</v>
      </c>
      <c r="L563" s="156">
        <f t="shared" si="58"/>
        <v>3.9790000000000001</v>
      </c>
      <c r="M563" s="156">
        <f t="shared" si="59"/>
        <v>0</v>
      </c>
      <c r="N563" s="156">
        <f t="shared" si="60"/>
        <v>1298.6949999999999</v>
      </c>
      <c r="O563" s="156">
        <v>0</v>
      </c>
      <c r="P563" s="156">
        <v>3.9790000000000001</v>
      </c>
      <c r="Q563" s="156">
        <v>0</v>
      </c>
      <c r="R563" s="156">
        <v>1298.6949999999999</v>
      </c>
      <c r="S563" s="156">
        <v>0</v>
      </c>
      <c r="T563" s="156">
        <v>0</v>
      </c>
      <c r="U563" s="156">
        <v>0</v>
      </c>
      <c r="V563" s="156"/>
      <c r="W563" s="156">
        <v>0</v>
      </c>
      <c r="X563" s="156"/>
      <c r="Y563" s="156">
        <v>5.9680999999999997</v>
      </c>
      <c r="Z563" s="156">
        <v>1948.06</v>
      </c>
      <c r="AA563" s="156">
        <v>554</v>
      </c>
      <c r="AB563" s="156">
        <f t="shared" si="61"/>
        <v>5.9680999999999997</v>
      </c>
      <c r="AC563" s="156">
        <f t="shared" si="62"/>
        <v>1948.06</v>
      </c>
    </row>
    <row r="564" spans="2:29" x14ac:dyDescent="0.25">
      <c r="B564" s="140" t="s">
        <v>4023</v>
      </c>
      <c r="C564" s="143">
        <v>4804</v>
      </c>
      <c r="D564" s="141" t="s">
        <v>4291</v>
      </c>
      <c r="F564" s="149">
        <v>2</v>
      </c>
      <c r="H564" s="156">
        <v>16.000000000000007</v>
      </c>
      <c r="I564" s="156">
        <v>4.6499999999999995</v>
      </c>
      <c r="J564" s="156">
        <f t="shared" si="56"/>
        <v>20.650000000000006</v>
      </c>
      <c r="K564" s="156">
        <f t="shared" si="57"/>
        <v>16</v>
      </c>
      <c r="L564" s="156">
        <f t="shared" si="58"/>
        <v>3.027000000000001</v>
      </c>
      <c r="M564" s="156">
        <f t="shared" si="59"/>
        <v>11445.165000000001</v>
      </c>
      <c r="N564" s="156">
        <f t="shared" si="60"/>
        <v>1166.973</v>
      </c>
      <c r="O564" s="156">
        <v>16</v>
      </c>
      <c r="P564" s="156">
        <v>3.027000000000001</v>
      </c>
      <c r="Q564" s="156">
        <v>11445.165000000001</v>
      </c>
      <c r="R564" s="156">
        <v>1166.973</v>
      </c>
      <c r="S564" s="156">
        <v>0</v>
      </c>
      <c r="T564" s="156">
        <v>0</v>
      </c>
      <c r="U564" s="156">
        <v>0</v>
      </c>
      <c r="V564" s="156"/>
      <c r="W564" s="156">
        <v>0</v>
      </c>
      <c r="X564" s="156"/>
      <c r="Y564" s="156">
        <v>20.540299999999998</v>
      </c>
      <c r="Z564" s="156">
        <v>13195.647000000001</v>
      </c>
      <c r="AA564" s="156">
        <v>555</v>
      </c>
      <c r="AB564" s="156">
        <f t="shared" si="61"/>
        <v>20.540299999999998</v>
      </c>
      <c r="AC564" s="156">
        <f t="shared" si="62"/>
        <v>13195.647000000001</v>
      </c>
    </row>
    <row r="565" spans="2:29" x14ac:dyDescent="0.25">
      <c r="B565" s="140" t="s">
        <v>4023</v>
      </c>
      <c r="C565" s="143">
        <v>4805</v>
      </c>
      <c r="D565" s="141" t="s">
        <v>4292</v>
      </c>
      <c r="F565" s="149">
        <v>2</v>
      </c>
      <c r="H565" s="156">
        <v>22.905000000000001</v>
      </c>
      <c r="I565" s="156">
        <v>4.5</v>
      </c>
      <c r="J565" s="156">
        <f t="shared" si="56"/>
        <v>27.405000000000001</v>
      </c>
      <c r="K565" s="156">
        <f t="shared" si="57"/>
        <v>22.905000000000001</v>
      </c>
      <c r="L565" s="156">
        <f t="shared" si="58"/>
        <v>3.4859999999999971</v>
      </c>
      <c r="M565" s="156">
        <f t="shared" si="59"/>
        <v>15766.493</v>
      </c>
      <c r="N565" s="156">
        <f t="shared" si="60"/>
        <v>1363.2360000000001</v>
      </c>
      <c r="O565" s="156">
        <v>22.905000000000001</v>
      </c>
      <c r="P565" s="156">
        <v>3.4859999999999971</v>
      </c>
      <c r="Q565" s="156">
        <v>15766.493</v>
      </c>
      <c r="R565" s="156">
        <v>1363.2360000000001</v>
      </c>
      <c r="S565" s="156">
        <v>0</v>
      </c>
      <c r="T565" s="156">
        <v>0</v>
      </c>
      <c r="U565" s="156">
        <v>0</v>
      </c>
      <c r="V565" s="156"/>
      <c r="W565" s="156">
        <v>0</v>
      </c>
      <c r="X565" s="156"/>
      <c r="Y565" s="156">
        <v>28.134600000000002</v>
      </c>
      <c r="Z565" s="156">
        <v>17811.368999999999</v>
      </c>
      <c r="AA565" s="156">
        <v>556</v>
      </c>
      <c r="AB565" s="156">
        <f t="shared" si="61"/>
        <v>28.134600000000002</v>
      </c>
      <c r="AC565" s="156">
        <f t="shared" si="62"/>
        <v>17811.368999999999</v>
      </c>
    </row>
    <row r="566" spans="2:29" x14ac:dyDescent="0.25">
      <c r="B566" s="140" t="s">
        <v>4023</v>
      </c>
      <c r="C566" s="143">
        <v>4814</v>
      </c>
      <c r="D566" s="141" t="s">
        <v>4293</v>
      </c>
      <c r="F566" s="149">
        <v>2</v>
      </c>
      <c r="H566" s="156">
        <v>26.107000000000003</v>
      </c>
      <c r="I566" s="156">
        <v>12.5</v>
      </c>
      <c r="J566" s="156">
        <f t="shared" si="56"/>
        <v>38.606999999999999</v>
      </c>
      <c r="K566" s="156">
        <f t="shared" si="57"/>
        <v>26.734999999999999</v>
      </c>
      <c r="L566" s="156">
        <f t="shared" si="58"/>
        <v>8.272000000000002</v>
      </c>
      <c r="M566" s="156">
        <f t="shared" si="59"/>
        <v>16359.584000000001</v>
      </c>
      <c r="N566" s="156">
        <f t="shared" si="60"/>
        <v>2962.2530000000002</v>
      </c>
      <c r="O566" s="156">
        <v>26.346</v>
      </c>
      <c r="P566" s="156">
        <v>8.272000000000002</v>
      </c>
      <c r="Q566" s="156">
        <v>16215.379000000001</v>
      </c>
      <c r="R566" s="156">
        <v>2962.2530000000002</v>
      </c>
      <c r="S566" s="156">
        <v>0</v>
      </c>
      <c r="T566" s="156">
        <v>0</v>
      </c>
      <c r="U566" s="156">
        <v>0.38900000000000001</v>
      </c>
      <c r="V566" s="156"/>
      <c r="W566" s="156">
        <v>144.20500000000001</v>
      </c>
      <c r="X566" s="156"/>
      <c r="Y566" s="156">
        <v>38.753799999999998</v>
      </c>
      <c r="Z566" s="156">
        <v>20658.813999999998</v>
      </c>
      <c r="AA566" s="156">
        <v>557</v>
      </c>
      <c r="AB566" s="156">
        <f t="shared" si="61"/>
        <v>39.142800000000001</v>
      </c>
      <c r="AC566" s="156">
        <f t="shared" si="62"/>
        <v>20803.019</v>
      </c>
    </row>
    <row r="567" spans="2:29" x14ac:dyDescent="0.25">
      <c r="B567" s="140" t="s">
        <v>4193</v>
      </c>
      <c r="C567" s="143">
        <v>5002</v>
      </c>
      <c r="D567" s="141" t="s">
        <v>4294</v>
      </c>
      <c r="F567" s="149">
        <v>2</v>
      </c>
      <c r="H567" s="156">
        <v>6</v>
      </c>
      <c r="I567" s="156">
        <v>3.05</v>
      </c>
      <c r="J567" s="156">
        <f t="shared" si="56"/>
        <v>9.0500000000000007</v>
      </c>
      <c r="K567" s="156">
        <f t="shared" si="57"/>
        <v>6</v>
      </c>
      <c r="L567" s="156">
        <f t="shared" si="58"/>
        <v>2.3230000000000004</v>
      </c>
      <c r="M567" s="156">
        <f t="shared" si="59"/>
        <v>3375.05</v>
      </c>
      <c r="N567" s="156">
        <f t="shared" si="60"/>
        <v>725.17899999999997</v>
      </c>
      <c r="O567" s="156">
        <v>6</v>
      </c>
      <c r="P567" s="156">
        <v>2.3230000000000004</v>
      </c>
      <c r="Q567" s="156">
        <v>3375.05</v>
      </c>
      <c r="R567" s="156">
        <v>725.17899999999997</v>
      </c>
      <c r="S567" s="156">
        <v>0</v>
      </c>
      <c r="T567" s="156">
        <v>0</v>
      </c>
      <c r="U567" s="156">
        <v>0</v>
      </c>
      <c r="V567" s="156"/>
      <c r="W567" s="156">
        <v>0</v>
      </c>
      <c r="X567" s="156"/>
      <c r="Y567" s="156">
        <v>9.4838000000000005</v>
      </c>
      <c r="Z567" s="156">
        <v>4462.8360000000002</v>
      </c>
      <c r="AA567" s="156">
        <v>558</v>
      </c>
      <c r="AB567" s="156">
        <f t="shared" si="61"/>
        <v>9.4838000000000005</v>
      </c>
      <c r="AC567" s="156">
        <f t="shared" si="62"/>
        <v>4462.8360000000002</v>
      </c>
    </row>
    <row r="568" spans="2:29" x14ac:dyDescent="0.25">
      <c r="B568" s="140" t="s">
        <v>4193</v>
      </c>
      <c r="C568" s="143">
        <v>5005</v>
      </c>
      <c r="D568" s="141" t="s">
        <v>4295</v>
      </c>
      <c r="F568" s="149">
        <v>2</v>
      </c>
      <c r="H568" s="156">
        <v>22.5</v>
      </c>
      <c r="I568" s="156">
        <v>4.8000000000000007</v>
      </c>
      <c r="J568" s="156">
        <f t="shared" si="56"/>
        <v>27.3</v>
      </c>
      <c r="K568" s="156">
        <f t="shared" si="57"/>
        <v>11.204000000000001</v>
      </c>
      <c r="L568" s="156">
        <f t="shared" si="58"/>
        <v>1.6000000000000005</v>
      </c>
      <c r="M568" s="156">
        <f t="shared" si="59"/>
        <v>5843.0300000000007</v>
      </c>
      <c r="N568" s="156">
        <f t="shared" si="60"/>
        <v>470.202</v>
      </c>
      <c r="O568" s="156">
        <v>7.9539999999999997</v>
      </c>
      <c r="P568" s="156">
        <v>1.6000000000000005</v>
      </c>
      <c r="Q568" s="156">
        <v>4637.9260000000004</v>
      </c>
      <c r="R568" s="156">
        <v>470.202</v>
      </c>
      <c r="S568" s="156">
        <v>27</v>
      </c>
      <c r="T568" s="156">
        <v>0</v>
      </c>
      <c r="U568" s="156">
        <v>3.25</v>
      </c>
      <c r="V568" s="156"/>
      <c r="W568" s="156">
        <v>1205.104</v>
      </c>
      <c r="X568" s="156"/>
      <c r="Y568" s="156">
        <v>10.353900000000001</v>
      </c>
      <c r="Z568" s="156">
        <v>5343.2479999999996</v>
      </c>
      <c r="AA568" s="156">
        <v>559</v>
      </c>
      <c r="AB568" s="156">
        <f t="shared" si="61"/>
        <v>13.603900000000001</v>
      </c>
      <c r="AC568" s="156">
        <f t="shared" si="62"/>
        <v>6548.3519999999999</v>
      </c>
    </row>
    <row r="569" spans="2:29" x14ac:dyDescent="0.25">
      <c r="B569" s="140" t="s">
        <v>4193</v>
      </c>
      <c r="C569" s="143">
        <v>5006</v>
      </c>
      <c r="D569" s="141" t="s">
        <v>4296</v>
      </c>
      <c r="F569" s="149">
        <v>2</v>
      </c>
      <c r="H569" s="156">
        <v>10.75</v>
      </c>
      <c r="I569" s="156">
        <v>2.5</v>
      </c>
      <c r="J569" s="156">
        <f t="shared" si="56"/>
        <v>13.25</v>
      </c>
      <c r="K569" s="156">
        <f t="shared" si="57"/>
        <v>10.75</v>
      </c>
      <c r="L569" s="156">
        <f t="shared" si="58"/>
        <v>1.5999999999999996</v>
      </c>
      <c r="M569" s="156">
        <f t="shared" si="59"/>
        <v>5672.9919999999993</v>
      </c>
      <c r="N569" s="156">
        <f t="shared" si="60"/>
        <v>470.202</v>
      </c>
      <c r="O569" s="156">
        <v>8</v>
      </c>
      <c r="P569" s="156">
        <v>1.5999999999999996</v>
      </c>
      <c r="Q569" s="156">
        <v>4653.2879999999996</v>
      </c>
      <c r="R569" s="156">
        <v>470.202</v>
      </c>
      <c r="S569" s="156">
        <v>0</v>
      </c>
      <c r="T569" s="156">
        <v>0</v>
      </c>
      <c r="U569" s="156">
        <v>2.75</v>
      </c>
      <c r="V569" s="156"/>
      <c r="W569" s="156">
        <v>1019.704</v>
      </c>
      <c r="X569" s="156"/>
      <c r="Y569" s="156">
        <v>10.400200000000002</v>
      </c>
      <c r="Z569" s="156">
        <v>5358.61</v>
      </c>
      <c r="AA569" s="156">
        <v>560</v>
      </c>
      <c r="AB569" s="156">
        <f t="shared" si="61"/>
        <v>13.150200000000002</v>
      </c>
      <c r="AC569" s="156">
        <f t="shared" si="62"/>
        <v>6378.3139999999994</v>
      </c>
    </row>
    <row r="570" spans="2:29" x14ac:dyDescent="0.25">
      <c r="B570" s="140" t="s">
        <v>4193</v>
      </c>
      <c r="C570" s="143">
        <v>5007</v>
      </c>
      <c r="D570" s="141" t="s">
        <v>4297</v>
      </c>
      <c r="F570" s="149">
        <v>2</v>
      </c>
      <c r="H570" s="156">
        <v>18.600000000000001</v>
      </c>
      <c r="I570" s="156">
        <v>7.8690000000000007</v>
      </c>
      <c r="J570" s="156">
        <f t="shared" si="56"/>
        <v>26.469000000000001</v>
      </c>
      <c r="K570" s="156">
        <f t="shared" si="57"/>
        <v>18.600000000000001</v>
      </c>
      <c r="L570" s="156">
        <f t="shared" si="58"/>
        <v>5.3830000000000009</v>
      </c>
      <c r="M570" s="156">
        <f t="shared" si="59"/>
        <v>9911.4459999999999</v>
      </c>
      <c r="N570" s="156">
        <f t="shared" si="60"/>
        <v>1643.1379999999999</v>
      </c>
      <c r="O570" s="156">
        <v>15.6</v>
      </c>
      <c r="P570" s="156">
        <v>5.3830000000000009</v>
      </c>
      <c r="Q570" s="156">
        <v>8799.0419999999995</v>
      </c>
      <c r="R570" s="156">
        <v>1643.1379999999999</v>
      </c>
      <c r="S570" s="156">
        <v>0</v>
      </c>
      <c r="T570" s="156">
        <v>0</v>
      </c>
      <c r="U570" s="156">
        <v>3</v>
      </c>
      <c r="V570" s="156"/>
      <c r="W570" s="156">
        <v>1112.404</v>
      </c>
      <c r="X570" s="156"/>
      <c r="Y570" s="156">
        <v>23.673900000000003</v>
      </c>
      <c r="Z570" s="156">
        <v>11263.799000000001</v>
      </c>
      <c r="AA570" s="156">
        <v>561</v>
      </c>
      <c r="AB570" s="156">
        <f t="shared" si="61"/>
        <v>26.673900000000003</v>
      </c>
      <c r="AC570" s="156">
        <f t="shared" si="62"/>
        <v>12376.203000000001</v>
      </c>
    </row>
    <row r="571" spans="2:29" x14ac:dyDescent="0.25">
      <c r="B571" s="140" t="s">
        <v>4193</v>
      </c>
      <c r="C571" s="143">
        <v>5008</v>
      </c>
      <c r="D571" s="141" t="s">
        <v>4298</v>
      </c>
      <c r="F571" s="149">
        <v>2</v>
      </c>
      <c r="H571" s="156">
        <v>16.824999999999999</v>
      </c>
      <c r="I571" s="156">
        <v>7.45</v>
      </c>
      <c r="J571" s="156">
        <f t="shared" si="56"/>
        <v>24.274999999999999</v>
      </c>
      <c r="K571" s="156">
        <f t="shared" si="57"/>
        <v>16.824999999999999</v>
      </c>
      <c r="L571" s="156">
        <f t="shared" si="58"/>
        <v>4.7349999999999994</v>
      </c>
      <c r="M571" s="156">
        <f t="shared" si="59"/>
        <v>8633.5410000000011</v>
      </c>
      <c r="N571" s="156">
        <f t="shared" si="60"/>
        <v>1464.1949999999999</v>
      </c>
      <c r="O571" s="156">
        <v>12.324999999999999</v>
      </c>
      <c r="P571" s="156">
        <v>4.7349999999999994</v>
      </c>
      <c r="Q571" s="156">
        <v>6964.9350000000004</v>
      </c>
      <c r="R571" s="156">
        <v>1464.1949999999999</v>
      </c>
      <c r="S571" s="156">
        <v>0</v>
      </c>
      <c r="T571" s="156">
        <v>0</v>
      </c>
      <c r="U571" s="156">
        <v>4.5</v>
      </c>
      <c r="V571" s="156"/>
      <c r="W571" s="156">
        <v>1668.606</v>
      </c>
      <c r="X571" s="156"/>
      <c r="Y571" s="156">
        <v>19.427700000000002</v>
      </c>
      <c r="Z571" s="156">
        <v>9161.2929999999997</v>
      </c>
      <c r="AA571" s="156">
        <v>562</v>
      </c>
      <c r="AB571" s="156">
        <f t="shared" si="61"/>
        <v>23.927700000000002</v>
      </c>
      <c r="AC571" s="156">
        <f t="shared" si="62"/>
        <v>10829.898999999999</v>
      </c>
    </row>
    <row r="572" spans="2:29" x14ac:dyDescent="0.25">
      <c r="B572" s="140" t="s">
        <v>4193</v>
      </c>
      <c r="C572" s="143">
        <v>5009</v>
      </c>
      <c r="D572" s="141" t="s">
        <v>4299</v>
      </c>
      <c r="F572" s="149">
        <v>2</v>
      </c>
      <c r="H572" s="156">
        <v>10.9</v>
      </c>
      <c r="I572" s="156">
        <v>4.9000000000000004</v>
      </c>
      <c r="J572" s="156">
        <f t="shared" si="56"/>
        <v>15.8</v>
      </c>
      <c r="K572" s="156">
        <f t="shared" si="57"/>
        <v>10.9</v>
      </c>
      <c r="L572" s="156">
        <f t="shared" si="58"/>
        <v>3.1639999999999997</v>
      </c>
      <c r="M572" s="156">
        <f t="shared" si="59"/>
        <v>5837.2669999999998</v>
      </c>
      <c r="N572" s="156">
        <f t="shared" si="60"/>
        <v>980.51499999999999</v>
      </c>
      <c r="O572" s="156">
        <v>8.4</v>
      </c>
      <c r="P572" s="156">
        <v>3.1639999999999997</v>
      </c>
      <c r="Q572" s="156">
        <v>4910.2640000000001</v>
      </c>
      <c r="R572" s="156">
        <v>980.51499999999999</v>
      </c>
      <c r="S572" s="156">
        <v>0</v>
      </c>
      <c r="T572" s="156">
        <v>0</v>
      </c>
      <c r="U572" s="156">
        <v>2.5</v>
      </c>
      <c r="V572" s="156"/>
      <c r="W572" s="156">
        <v>927.00300000000004</v>
      </c>
      <c r="X572" s="156"/>
      <c r="Y572" s="156">
        <v>13.145300000000001</v>
      </c>
      <c r="Z572" s="156">
        <v>6381.0550000000003</v>
      </c>
      <c r="AA572" s="156">
        <v>563</v>
      </c>
      <c r="AB572" s="156">
        <f t="shared" si="61"/>
        <v>15.645300000000001</v>
      </c>
      <c r="AC572" s="156">
        <f t="shared" si="62"/>
        <v>7308.058</v>
      </c>
    </row>
    <row r="573" spans="2:29" x14ac:dyDescent="0.25">
      <c r="B573" s="140" t="s">
        <v>4193</v>
      </c>
      <c r="C573" s="143">
        <v>5010</v>
      </c>
      <c r="D573" s="141" t="s">
        <v>4300</v>
      </c>
      <c r="F573" s="149">
        <v>2</v>
      </c>
      <c r="H573" s="156">
        <v>17.823</v>
      </c>
      <c r="I573" s="156">
        <v>9.5</v>
      </c>
      <c r="J573" s="156">
        <f t="shared" si="56"/>
        <v>27.323</v>
      </c>
      <c r="K573" s="156">
        <f t="shared" si="57"/>
        <v>17.823</v>
      </c>
      <c r="L573" s="156">
        <f t="shared" si="58"/>
        <v>6.2469999999999999</v>
      </c>
      <c r="M573" s="156">
        <f t="shared" si="59"/>
        <v>10144.182999999999</v>
      </c>
      <c r="N573" s="156">
        <f t="shared" si="60"/>
        <v>1913.0050000000001</v>
      </c>
      <c r="O573" s="156">
        <v>16.323</v>
      </c>
      <c r="P573" s="156">
        <v>6.2469999999999999</v>
      </c>
      <c r="Q573" s="156">
        <v>9587.9809999999998</v>
      </c>
      <c r="R573" s="156">
        <v>1913.0050000000001</v>
      </c>
      <c r="S573" s="156">
        <v>0</v>
      </c>
      <c r="T573" s="156">
        <v>0</v>
      </c>
      <c r="U573" s="156">
        <v>1.5</v>
      </c>
      <c r="V573" s="156"/>
      <c r="W573" s="156">
        <v>556.202</v>
      </c>
      <c r="X573" s="156"/>
      <c r="Y573" s="156">
        <v>25.693600000000004</v>
      </c>
      <c r="Z573" s="156">
        <v>12457.572</v>
      </c>
      <c r="AA573" s="156">
        <v>564</v>
      </c>
      <c r="AB573" s="156">
        <f t="shared" si="61"/>
        <v>27.193600000000004</v>
      </c>
      <c r="AC573" s="156">
        <f t="shared" si="62"/>
        <v>13013.773999999999</v>
      </c>
    </row>
    <row r="574" spans="2:29" x14ac:dyDescent="0.25">
      <c r="B574" s="140" t="s">
        <v>4193</v>
      </c>
      <c r="C574" s="143">
        <v>5011</v>
      </c>
      <c r="D574" s="141" t="s">
        <v>4301</v>
      </c>
      <c r="F574" s="149">
        <v>2</v>
      </c>
      <c r="H574" s="156">
        <v>18.777999999999999</v>
      </c>
      <c r="I574" s="156">
        <v>8.3000000000000007</v>
      </c>
      <c r="J574" s="156">
        <f t="shared" si="56"/>
        <v>27.077999999999999</v>
      </c>
      <c r="K574" s="156">
        <f t="shared" si="57"/>
        <v>18.027999999999999</v>
      </c>
      <c r="L574" s="156">
        <f t="shared" si="58"/>
        <v>5.6890000000000001</v>
      </c>
      <c r="M574" s="156">
        <f t="shared" si="59"/>
        <v>9284.1649999999991</v>
      </c>
      <c r="N574" s="156">
        <f t="shared" si="60"/>
        <v>1761.472</v>
      </c>
      <c r="O574" s="156">
        <v>13.5</v>
      </c>
      <c r="P574" s="156">
        <v>5.6890000000000001</v>
      </c>
      <c r="Q574" s="156">
        <v>7654.6909999999998</v>
      </c>
      <c r="R574" s="156">
        <v>1761.472</v>
      </c>
      <c r="S574" s="156">
        <v>0</v>
      </c>
      <c r="T574" s="156">
        <v>0</v>
      </c>
      <c r="U574" s="156">
        <v>4.5280000000000005</v>
      </c>
      <c r="V574" s="156"/>
      <c r="W574" s="156">
        <v>1629.4739999999999</v>
      </c>
      <c r="X574" s="156"/>
      <c r="Y574" s="156">
        <v>22.032899999999998</v>
      </c>
      <c r="Z574" s="156">
        <v>10296.949000000001</v>
      </c>
      <c r="AA574" s="156">
        <v>565</v>
      </c>
      <c r="AB574" s="156">
        <f t="shared" si="61"/>
        <v>26.560899999999997</v>
      </c>
      <c r="AC574" s="156">
        <f t="shared" si="62"/>
        <v>11926.423000000001</v>
      </c>
    </row>
    <row r="575" spans="2:29" x14ac:dyDescent="0.25">
      <c r="B575" s="140" t="s">
        <v>4302</v>
      </c>
      <c r="C575" s="143">
        <v>5012</v>
      </c>
      <c r="D575" s="141" t="s">
        <v>4303</v>
      </c>
      <c r="F575" s="149">
        <v>2</v>
      </c>
      <c r="H575" s="156">
        <v>4</v>
      </c>
      <c r="I575" s="156">
        <v>2.5780000000000003</v>
      </c>
      <c r="J575" s="156">
        <f t="shared" si="56"/>
        <v>6.5780000000000003</v>
      </c>
      <c r="K575" s="156">
        <f t="shared" si="57"/>
        <v>4</v>
      </c>
      <c r="L575" s="156">
        <f t="shared" si="58"/>
        <v>1.8310000000000004</v>
      </c>
      <c r="M575" s="156">
        <f t="shared" si="59"/>
        <v>2365.1509999999998</v>
      </c>
      <c r="N575" s="156">
        <f t="shared" si="60"/>
        <v>571.48800000000006</v>
      </c>
      <c r="O575" s="156">
        <v>4</v>
      </c>
      <c r="P575" s="156">
        <v>1.8310000000000004</v>
      </c>
      <c r="Q575" s="156">
        <v>2365.1509999999998</v>
      </c>
      <c r="R575" s="156">
        <v>571.48800000000006</v>
      </c>
      <c r="S575" s="156">
        <v>0</v>
      </c>
      <c r="T575" s="156">
        <v>0</v>
      </c>
      <c r="U575" s="156">
        <v>0</v>
      </c>
      <c r="V575" s="156"/>
      <c r="W575" s="156">
        <v>0</v>
      </c>
      <c r="X575" s="156"/>
      <c r="Y575" s="156">
        <v>6.7460000000000004</v>
      </c>
      <c r="Z575" s="156">
        <v>3222.4180000000001</v>
      </c>
      <c r="AA575" s="156">
        <v>566</v>
      </c>
      <c r="AB575" s="156">
        <f t="shared" si="61"/>
        <v>6.7460000000000004</v>
      </c>
      <c r="AC575" s="156">
        <f t="shared" si="62"/>
        <v>3222.4180000000001</v>
      </c>
    </row>
    <row r="576" spans="2:29" x14ac:dyDescent="0.25">
      <c r="B576" s="140" t="s">
        <v>4302</v>
      </c>
      <c r="C576" s="143">
        <v>5013</v>
      </c>
      <c r="D576" s="141" t="s">
        <v>4304</v>
      </c>
      <c r="F576" s="149">
        <v>2</v>
      </c>
      <c r="H576" s="156">
        <v>2.371</v>
      </c>
      <c r="I576" s="156">
        <v>1.95</v>
      </c>
      <c r="J576" s="156">
        <f t="shared" si="56"/>
        <v>4.3209999999999997</v>
      </c>
      <c r="K576" s="156">
        <f t="shared" si="57"/>
        <v>2.371</v>
      </c>
      <c r="L576" s="156">
        <f t="shared" si="58"/>
        <v>1.1000000000000001</v>
      </c>
      <c r="M576" s="156">
        <f t="shared" si="59"/>
        <v>1490.41</v>
      </c>
      <c r="N576" s="156">
        <f t="shared" si="60"/>
        <v>346.09500000000003</v>
      </c>
      <c r="O576" s="156">
        <v>2.371</v>
      </c>
      <c r="P576" s="156">
        <v>1.1000000000000001</v>
      </c>
      <c r="Q576" s="156">
        <v>1490.41</v>
      </c>
      <c r="R576" s="156">
        <v>346.09500000000003</v>
      </c>
      <c r="S576" s="156">
        <v>0</v>
      </c>
      <c r="T576" s="156">
        <v>0</v>
      </c>
      <c r="U576" s="156">
        <v>0</v>
      </c>
      <c r="V576" s="156"/>
      <c r="W576" s="156">
        <v>0</v>
      </c>
      <c r="X576" s="156"/>
      <c r="Y576" s="156">
        <v>4.0213999999999999</v>
      </c>
      <c r="Z576" s="156">
        <v>2009.5840000000001</v>
      </c>
      <c r="AA576" s="156">
        <v>567</v>
      </c>
      <c r="AB576" s="156">
        <f t="shared" si="61"/>
        <v>4.0213999999999999</v>
      </c>
      <c r="AC576" s="156">
        <f t="shared" si="62"/>
        <v>2009.5840000000001</v>
      </c>
    </row>
    <row r="577" spans="2:29" x14ac:dyDescent="0.25">
      <c r="B577" s="140" t="s">
        <v>4302</v>
      </c>
      <c r="C577" s="143">
        <v>5014</v>
      </c>
      <c r="D577" s="141" t="s">
        <v>4305</v>
      </c>
      <c r="F577" s="149">
        <v>2</v>
      </c>
      <c r="H577" s="156">
        <v>2.2599999999999998</v>
      </c>
      <c r="I577" s="156">
        <v>1.4990000000000001</v>
      </c>
      <c r="J577" s="156">
        <f t="shared" si="56"/>
        <v>3.7589999999999999</v>
      </c>
      <c r="K577" s="156">
        <f t="shared" si="57"/>
        <v>2.258</v>
      </c>
      <c r="L577" s="156">
        <f t="shared" si="58"/>
        <v>0.94799999999999995</v>
      </c>
      <c r="M577" s="156">
        <f t="shared" si="59"/>
        <v>1396.3910000000001</v>
      </c>
      <c r="N577" s="156">
        <f t="shared" si="60"/>
        <v>293.65199999999999</v>
      </c>
      <c r="O577" s="156">
        <v>2.258</v>
      </c>
      <c r="P577" s="156">
        <v>0.94799999999999995</v>
      </c>
      <c r="Q577" s="156">
        <v>1396.3910000000001</v>
      </c>
      <c r="R577" s="156">
        <v>293.65199999999999</v>
      </c>
      <c r="S577" s="156">
        <v>0</v>
      </c>
      <c r="T577" s="156">
        <v>18.332999999999998</v>
      </c>
      <c r="U577" s="156">
        <v>0</v>
      </c>
      <c r="V577" s="156"/>
      <c r="W577" s="156">
        <v>0</v>
      </c>
      <c r="X577" s="156"/>
      <c r="Y577" s="156">
        <v>3.6798000000000002</v>
      </c>
      <c r="Z577" s="156">
        <v>1836.9159999999999</v>
      </c>
      <c r="AA577" s="156">
        <v>568</v>
      </c>
      <c r="AB577" s="156">
        <f t="shared" si="61"/>
        <v>3.6798000000000002</v>
      </c>
      <c r="AC577" s="156">
        <f t="shared" si="62"/>
        <v>1836.9159999999999</v>
      </c>
    </row>
    <row r="578" spans="2:29" x14ac:dyDescent="0.25">
      <c r="B578" s="140" t="s">
        <v>4302</v>
      </c>
      <c r="C578" s="143">
        <v>5015</v>
      </c>
      <c r="D578" s="141" t="s">
        <v>4306</v>
      </c>
      <c r="F578" s="149">
        <v>2</v>
      </c>
      <c r="H578" s="156">
        <v>8.75</v>
      </c>
      <c r="I578" s="156">
        <v>5</v>
      </c>
      <c r="J578" s="156">
        <f t="shared" si="56"/>
        <v>13.75</v>
      </c>
      <c r="K578" s="156">
        <f t="shared" si="57"/>
        <v>8.75</v>
      </c>
      <c r="L578" s="156">
        <f t="shared" si="58"/>
        <v>3.0060000000000002</v>
      </c>
      <c r="M578" s="156">
        <f t="shared" si="59"/>
        <v>4876.2370000000001</v>
      </c>
      <c r="N578" s="156">
        <f t="shared" si="60"/>
        <v>937.40700000000004</v>
      </c>
      <c r="O578" s="156">
        <v>8</v>
      </c>
      <c r="P578" s="156">
        <v>3.0060000000000002</v>
      </c>
      <c r="Q578" s="156">
        <v>4598.1360000000004</v>
      </c>
      <c r="R578" s="156">
        <v>937.40700000000004</v>
      </c>
      <c r="S578" s="156">
        <v>0</v>
      </c>
      <c r="T578" s="156">
        <v>0</v>
      </c>
      <c r="U578" s="156">
        <v>0.75</v>
      </c>
      <c r="V578" s="156"/>
      <c r="W578" s="156">
        <v>278.101</v>
      </c>
      <c r="X578" s="156"/>
      <c r="Y578" s="156">
        <v>12.509499999999999</v>
      </c>
      <c r="Z578" s="156">
        <v>6004.2659999999996</v>
      </c>
      <c r="AA578" s="156">
        <v>569</v>
      </c>
      <c r="AB578" s="156">
        <f t="shared" si="61"/>
        <v>13.259499999999999</v>
      </c>
      <c r="AC578" s="156">
        <f t="shared" si="62"/>
        <v>6282.3669999999993</v>
      </c>
    </row>
    <row r="579" spans="2:29" x14ac:dyDescent="0.25">
      <c r="B579" s="140" t="s">
        <v>4302</v>
      </c>
      <c r="C579" s="143">
        <v>5016</v>
      </c>
      <c r="D579" s="141" t="s">
        <v>4307</v>
      </c>
      <c r="F579" s="149">
        <v>2</v>
      </c>
      <c r="H579" s="156">
        <v>11.396000000000001</v>
      </c>
      <c r="I579" s="156">
        <v>5.45</v>
      </c>
      <c r="J579" s="156">
        <f t="shared" si="56"/>
        <v>16.846</v>
      </c>
      <c r="K579" s="156">
        <f t="shared" si="57"/>
        <v>11.43</v>
      </c>
      <c r="L579" s="156">
        <f t="shared" si="58"/>
        <v>3.6059999999999999</v>
      </c>
      <c r="M579" s="156">
        <f t="shared" si="59"/>
        <v>6291.6670000000004</v>
      </c>
      <c r="N579" s="156">
        <f t="shared" si="60"/>
        <v>1123.9349999999999</v>
      </c>
      <c r="O579" s="156">
        <v>9.58</v>
      </c>
      <c r="P579" s="156">
        <v>3.6059999999999999</v>
      </c>
      <c r="Q579" s="156">
        <v>5667.4120000000003</v>
      </c>
      <c r="R579" s="156">
        <v>1123.9349999999999</v>
      </c>
      <c r="S579" s="156">
        <v>0</v>
      </c>
      <c r="T579" s="156">
        <v>20</v>
      </c>
      <c r="U579" s="156">
        <v>1.85</v>
      </c>
      <c r="V579" s="156"/>
      <c r="W579" s="156">
        <v>624.255</v>
      </c>
      <c r="X579" s="156"/>
      <c r="Y579" s="156">
        <v>14.989100000000001</v>
      </c>
      <c r="Z579" s="156">
        <v>7353.3620000000001</v>
      </c>
      <c r="AA579" s="156">
        <v>570</v>
      </c>
      <c r="AB579" s="156">
        <f t="shared" si="61"/>
        <v>16.839100000000002</v>
      </c>
      <c r="AC579" s="156">
        <f t="shared" si="62"/>
        <v>7977.6170000000002</v>
      </c>
    </row>
    <row r="580" spans="2:29" x14ac:dyDescent="0.25">
      <c r="B580" s="140" t="s">
        <v>4302</v>
      </c>
      <c r="C580" s="143">
        <v>5018</v>
      </c>
      <c r="D580" s="141" t="s">
        <v>4308</v>
      </c>
      <c r="F580" s="149">
        <v>2</v>
      </c>
      <c r="H580" s="156">
        <v>6.6</v>
      </c>
      <c r="I580" s="156">
        <v>4.0199999999999996</v>
      </c>
      <c r="J580" s="156">
        <f t="shared" si="56"/>
        <v>10.62</v>
      </c>
      <c r="K580" s="156">
        <f t="shared" si="57"/>
        <v>6.6</v>
      </c>
      <c r="L580" s="156">
        <f t="shared" si="58"/>
        <v>2.5030000000000001</v>
      </c>
      <c r="M580" s="156">
        <f t="shared" si="59"/>
        <v>3826.1979999999999</v>
      </c>
      <c r="N580" s="156">
        <f t="shared" si="60"/>
        <v>777.78</v>
      </c>
      <c r="O580" s="156">
        <v>6.6</v>
      </c>
      <c r="P580" s="156">
        <v>2.5030000000000001</v>
      </c>
      <c r="Q580" s="156">
        <v>3826.1979999999999</v>
      </c>
      <c r="R580" s="156">
        <v>777.78</v>
      </c>
      <c r="S580" s="156">
        <v>0</v>
      </c>
      <c r="T580" s="156">
        <v>0</v>
      </c>
      <c r="U580" s="156">
        <v>0</v>
      </c>
      <c r="V580" s="156"/>
      <c r="W580" s="156">
        <v>0</v>
      </c>
      <c r="X580" s="156"/>
      <c r="Y580" s="156">
        <v>10.3538</v>
      </c>
      <c r="Z580" s="156">
        <v>4992.88</v>
      </c>
      <c r="AA580" s="156">
        <v>571</v>
      </c>
      <c r="AB580" s="156">
        <f t="shared" si="61"/>
        <v>10.3538</v>
      </c>
      <c r="AC580" s="156">
        <f t="shared" si="62"/>
        <v>4992.88</v>
      </c>
    </row>
    <row r="581" spans="2:29" x14ac:dyDescent="0.25">
      <c r="B581" s="140" t="s">
        <v>4302</v>
      </c>
      <c r="C581" s="143">
        <v>5021</v>
      </c>
      <c r="D581" s="141" t="s">
        <v>4309</v>
      </c>
      <c r="F581" s="149">
        <v>2</v>
      </c>
      <c r="H581" s="156">
        <v>4</v>
      </c>
      <c r="I581" s="156">
        <v>2.4</v>
      </c>
      <c r="J581" s="156">
        <f t="shared" si="56"/>
        <v>6.4</v>
      </c>
      <c r="K581" s="156">
        <f t="shared" si="57"/>
        <v>4</v>
      </c>
      <c r="L581" s="156">
        <f t="shared" si="58"/>
        <v>1.6559999999999997</v>
      </c>
      <c r="M581" s="156">
        <f t="shared" si="59"/>
        <v>2213.9009999999998</v>
      </c>
      <c r="N581" s="156">
        <f t="shared" si="60"/>
        <v>518.72900000000004</v>
      </c>
      <c r="O581" s="156">
        <v>4</v>
      </c>
      <c r="P581" s="156">
        <v>1.6559999999999997</v>
      </c>
      <c r="Q581" s="156">
        <v>2213.9009999999998</v>
      </c>
      <c r="R581" s="156">
        <v>518.72900000000004</v>
      </c>
      <c r="S581" s="156">
        <v>0</v>
      </c>
      <c r="T581" s="156">
        <v>0</v>
      </c>
      <c r="U581" s="156">
        <v>0</v>
      </c>
      <c r="V581" s="156"/>
      <c r="W581" s="156">
        <v>0</v>
      </c>
      <c r="X581" s="156"/>
      <c r="Y581" s="156">
        <v>6.4847000000000001</v>
      </c>
      <c r="Z581" s="156">
        <v>2992.03</v>
      </c>
      <c r="AA581" s="156">
        <v>572</v>
      </c>
      <c r="AB581" s="156">
        <f t="shared" si="61"/>
        <v>6.4847000000000001</v>
      </c>
      <c r="AC581" s="156">
        <f t="shared" si="62"/>
        <v>2992.03</v>
      </c>
    </row>
    <row r="582" spans="2:29" x14ac:dyDescent="0.25">
      <c r="B582" s="140" t="s">
        <v>4302</v>
      </c>
      <c r="C582" s="143">
        <v>5023</v>
      </c>
      <c r="D582" s="141" t="s">
        <v>4310</v>
      </c>
      <c r="F582" s="149">
        <v>2</v>
      </c>
      <c r="H582" s="156">
        <v>2</v>
      </c>
      <c r="I582" s="156">
        <v>1.7400000000000002</v>
      </c>
      <c r="J582" s="156">
        <f t="shared" si="56"/>
        <v>3.74</v>
      </c>
      <c r="K582" s="156">
        <f t="shared" si="57"/>
        <v>2</v>
      </c>
      <c r="L582" s="156">
        <f t="shared" si="58"/>
        <v>1.0169999999999999</v>
      </c>
      <c r="M582" s="156">
        <f t="shared" si="59"/>
        <v>1187.1559999999999</v>
      </c>
      <c r="N582" s="156">
        <f t="shared" si="60"/>
        <v>319.03500000000003</v>
      </c>
      <c r="O582" s="156">
        <v>2</v>
      </c>
      <c r="P582" s="156">
        <v>1.0169999999999999</v>
      </c>
      <c r="Q582" s="156">
        <v>1187.1559999999999</v>
      </c>
      <c r="R582" s="156">
        <v>319.03500000000003</v>
      </c>
      <c r="S582" s="156">
        <v>0</v>
      </c>
      <c r="T582" s="156">
        <v>0</v>
      </c>
      <c r="U582" s="156">
        <v>0</v>
      </c>
      <c r="V582" s="156"/>
      <c r="W582" s="156">
        <v>0</v>
      </c>
      <c r="X582" s="156"/>
      <c r="Y582" s="156">
        <v>3.5261000000000005</v>
      </c>
      <c r="Z582" s="156">
        <v>1665.7570000000001</v>
      </c>
      <c r="AA582" s="156">
        <v>573</v>
      </c>
      <c r="AB582" s="156">
        <f t="shared" si="61"/>
        <v>3.5261000000000005</v>
      </c>
      <c r="AC582" s="156">
        <f t="shared" si="62"/>
        <v>1665.7570000000001</v>
      </c>
    </row>
    <row r="583" spans="2:29" x14ac:dyDescent="0.25">
      <c r="B583" s="140" t="s">
        <v>4302</v>
      </c>
      <c r="C583" s="143">
        <v>5024</v>
      </c>
      <c r="D583" s="141" t="s">
        <v>4311</v>
      </c>
      <c r="F583" s="149">
        <v>2</v>
      </c>
      <c r="H583" s="156">
        <v>21.5</v>
      </c>
      <c r="I583" s="156">
        <v>10.199999999999999</v>
      </c>
      <c r="J583" s="156">
        <f t="shared" si="56"/>
        <v>31.7</v>
      </c>
      <c r="K583" s="156">
        <f t="shared" si="57"/>
        <v>26.132000000000001</v>
      </c>
      <c r="L583" s="156">
        <f t="shared" si="58"/>
        <v>6.6419999999999995</v>
      </c>
      <c r="M583" s="156">
        <f t="shared" si="59"/>
        <v>11835.262000000001</v>
      </c>
      <c r="N583" s="156">
        <f t="shared" si="60"/>
        <v>2024.9179999999999</v>
      </c>
      <c r="O583" s="156">
        <v>22.632000000000001</v>
      </c>
      <c r="P583" s="156">
        <v>6.6419999999999995</v>
      </c>
      <c r="Q583" s="156">
        <v>10537.458000000001</v>
      </c>
      <c r="R583" s="156">
        <v>2024.9179999999999</v>
      </c>
      <c r="S583" s="156">
        <v>0</v>
      </c>
      <c r="T583" s="156">
        <v>0</v>
      </c>
      <c r="U583" s="156">
        <v>3.5</v>
      </c>
      <c r="V583" s="156"/>
      <c r="W583" s="156">
        <v>1297.8040000000001</v>
      </c>
      <c r="X583" s="156"/>
      <c r="Y583" s="156">
        <v>32.595166666666664</v>
      </c>
      <c r="Z583" s="156">
        <v>13574.915999999999</v>
      </c>
      <c r="AA583" s="156">
        <v>574</v>
      </c>
      <c r="AB583" s="156">
        <f t="shared" si="61"/>
        <v>36.095166666666664</v>
      </c>
      <c r="AC583" s="156">
        <f t="shared" si="62"/>
        <v>14872.72</v>
      </c>
    </row>
    <row r="584" spans="2:29" x14ac:dyDescent="0.25">
      <c r="B584" s="140" t="s">
        <v>4302</v>
      </c>
      <c r="C584" s="143">
        <v>5025</v>
      </c>
      <c r="D584" s="141" t="s">
        <v>4312</v>
      </c>
      <c r="F584" s="149">
        <v>2</v>
      </c>
      <c r="H584" s="156">
        <v>8.75</v>
      </c>
      <c r="I584" s="156">
        <v>2.8170000000000002</v>
      </c>
      <c r="J584" s="156">
        <f t="shared" si="56"/>
        <v>11.567</v>
      </c>
      <c r="K584" s="156">
        <f t="shared" si="57"/>
        <v>8.75</v>
      </c>
      <c r="L584" s="156">
        <f t="shared" si="58"/>
        <v>1.9870000000000001</v>
      </c>
      <c r="M584" s="156">
        <f t="shared" si="59"/>
        <v>4774.7280000000001</v>
      </c>
      <c r="N584" s="156">
        <f t="shared" si="60"/>
        <v>604.63</v>
      </c>
      <c r="O584" s="156">
        <v>8</v>
      </c>
      <c r="P584" s="156">
        <v>1.9870000000000001</v>
      </c>
      <c r="Q584" s="156">
        <v>4496.6270000000004</v>
      </c>
      <c r="R584" s="156">
        <v>604.63</v>
      </c>
      <c r="S584" s="156">
        <v>0</v>
      </c>
      <c r="T584" s="156">
        <v>0</v>
      </c>
      <c r="U584" s="156">
        <v>0.75</v>
      </c>
      <c r="V584" s="156"/>
      <c r="W584" s="156">
        <v>278.101</v>
      </c>
      <c r="X584" s="156"/>
      <c r="Y584" s="156">
        <v>10.9803</v>
      </c>
      <c r="Z584" s="156">
        <v>5403.6080000000002</v>
      </c>
      <c r="AA584" s="156">
        <v>575</v>
      </c>
      <c r="AB584" s="156">
        <f t="shared" si="61"/>
        <v>11.7303</v>
      </c>
      <c r="AC584" s="156">
        <f t="shared" si="62"/>
        <v>5681.7089999999998</v>
      </c>
    </row>
    <row r="585" spans="2:29" x14ac:dyDescent="0.25">
      <c r="B585" s="140" t="s">
        <v>4302</v>
      </c>
      <c r="C585" s="143">
        <v>5026</v>
      </c>
      <c r="D585" s="141" t="s">
        <v>4313</v>
      </c>
      <c r="F585" s="149">
        <v>2</v>
      </c>
      <c r="H585" s="156">
        <v>3.371</v>
      </c>
      <c r="I585" s="156">
        <v>2.35</v>
      </c>
      <c r="J585" s="156">
        <f t="shared" si="56"/>
        <v>5.7210000000000001</v>
      </c>
      <c r="K585" s="156">
        <f t="shared" si="57"/>
        <v>3.371</v>
      </c>
      <c r="L585" s="156">
        <f t="shared" si="58"/>
        <v>1.0390000000000001</v>
      </c>
      <c r="M585" s="156">
        <f t="shared" si="59"/>
        <v>1904.2069999999999</v>
      </c>
      <c r="N585" s="156">
        <f t="shared" si="60"/>
        <v>325.988</v>
      </c>
      <c r="O585" s="156">
        <v>2.371</v>
      </c>
      <c r="P585" s="156">
        <v>1.0390000000000001</v>
      </c>
      <c r="Q585" s="156">
        <v>1533.4059999999999</v>
      </c>
      <c r="R585" s="156">
        <v>325.988</v>
      </c>
      <c r="S585" s="156">
        <v>0</v>
      </c>
      <c r="T585" s="156">
        <v>0</v>
      </c>
      <c r="U585" s="156">
        <v>1</v>
      </c>
      <c r="V585" s="156"/>
      <c r="W585" s="156">
        <v>370.80099999999999</v>
      </c>
      <c r="X585" s="156"/>
      <c r="Y585" s="156">
        <v>3.9290000000000003</v>
      </c>
      <c r="Z585" s="156">
        <v>2022.4190000000001</v>
      </c>
      <c r="AA585" s="156">
        <v>576</v>
      </c>
      <c r="AB585" s="156">
        <f t="shared" si="61"/>
        <v>4.9290000000000003</v>
      </c>
      <c r="AC585" s="156">
        <f t="shared" si="62"/>
        <v>2393.2200000000003</v>
      </c>
    </row>
    <row r="586" spans="2:29" x14ac:dyDescent="0.25">
      <c r="B586" s="140" t="s">
        <v>4302</v>
      </c>
      <c r="C586" s="143">
        <v>5027</v>
      </c>
      <c r="D586" s="141" t="s">
        <v>4314</v>
      </c>
      <c r="F586" s="149">
        <v>2</v>
      </c>
      <c r="H586" s="156">
        <v>4</v>
      </c>
      <c r="I586" s="156">
        <v>2.4849999999999999</v>
      </c>
      <c r="J586" s="156">
        <f t="shared" ref="J586:J649" si="63">SUM(H586:I586)</f>
        <v>6.4849999999999994</v>
      </c>
      <c r="K586" s="156">
        <f t="shared" ref="K586:K649" si="64">O586+U586</f>
        <v>4</v>
      </c>
      <c r="L586" s="156">
        <f t="shared" ref="L586:L649" si="65">P586+V586</f>
        <v>1.6559999999999997</v>
      </c>
      <c r="M586" s="156">
        <f t="shared" ref="M586:M649" si="66">Q586+W586</f>
        <v>2203.9409999999998</v>
      </c>
      <c r="N586" s="156">
        <f t="shared" ref="N586:N649" si="67">R586+X586</f>
        <v>518.72900000000004</v>
      </c>
      <c r="O586" s="156">
        <v>4</v>
      </c>
      <c r="P586" s="156">
        <v>1.6559999999999997</v>
      </c>
      <c r="Q586" s="156">
        <v>2203.9409999999998</v>
      </c>
      <c r="R586" s="156">
        <v>518.72900000000004</v>
      </c>
      <c r="S586" s="156">
        <v>0</v>
      </c>
      <c r="T586" s="156">
        <v>0</v>
      </c>
      <c r="U586" s="156">
        <v>0</v>
      </c>
      <c r="V586" s="156"/>
      <c r="W586" s="156">
        <v>0</v>
      </c>
      <c r="X586" s="156"/>
      <c r="Y586" s="156">
        <v>6.4847000000000001</v>
      </c>
      <c r="Z586" s="156">
        <v>2982.07</v>
      </c>
      <c r="AA586" s="156">
        <v>577</v>
      </c>
      <c r="AB586" s="156">
        <f t="shared" ref="AB586:AB649" si="68">Y586+U586+V586</f>
        <v>6.4847000000000001</v>
      </c>
      <c r="AC586" s="156">
        <f t="shared" ref="AC586:AC649" si="69">Z586+X586+W586</f>
        <v>2982.07</v>
      </c>
    </row>
    <row r="587" spans="2:29" x14ac:dyDescent="0.25">
      <c r="B587" s="140" t="s">
        <v>4302</v>
      </c>
      <c r="C587" s="143">
        <v>5028</v>
      </c>
      <c r="D587" s="141" t="s">
        <v>4315</v>
      </c>
      <c r="F587" s="149">
        <v>2</v>
      </c>
      <c r="H587" s="156">
        <v>6.24</v>
      </c>
      <c r="I587" s="156">
        <v>5.8380000000000001</v>
      </c>
      <c r="J587" s="156">
        <f t="shared" si="63"/>
        <v>12.077999999999999</v>
      </c>
      <c r="K587" s="156">
        <f t="shared" si="64"/>
        <v>6.24</v>
      </c>
      <c r="L587" s="156">
        <f t="shared" si="65"/>
        <v>3.7349999999999994</v>
      </c>
      <c r="M587" s="156">
        <f t="shared" si="66"/>
        <v>3842.1770000000001</v>
      </c>
      <c r="N587" s="156">
        <f t="shared" si="67"/>
        <v>1180.1489999999999</v>
      </c>
      <c r="O587" s="156">
        <v>6.24</v>
      </c>
      <c r="P587" s="156">
        <v>3.7349999999999994</v>
      </c>
      <c r="Q587" s="156">
        <v>3842.1770000000001</v>
      </c>
      <c r="R587" s="156">
        <v>1180.1489999999999</v>
      </c>
      <c r="S587" s="156">
        <v>0</v>
      </c>
      <c r="T587" s="156">
        <v>0</v>
      </c>
      <c r="U587" s="156">
        <v>0</v>
      </c>
      <c r="V587" s="156"/>
      <c r="W587" s="156">
        <v>0</v>
      </c>
      <c r="X587" s="156"/>
      <c r="Y587" s="156">
        <v>11.8429</v>
      </c>
      <c r="Z587" s="156">
        <v>5612.4279999999999</v>
      </c>
      <c r="AA587" s="156">
        <v>578</v>
      </c>
      <c r="AB587" s="156">
        <f t="shared" si="68"/>
        <v>11.8429</v>
      </c>
      <c r="AC587" s="156">
        <f t="shared" si="69"/>
        <v>5612.4279999999999</v>
      </c>
    </row>
    <row r="588" spans="2:29" x14ac:dyDescent="0.25">
      <c r="B588" s="140" t="s">
        <v>4302</v>
      </c>
      <c r="C588" s="143">
        <v>5029</v>
      </c>
      <c r="D588" s="141" t="s">
        <v>4316</v>
      </c>
      <c r="F588" s="149">
        <v>2</v>
      </c>
      <c r="H588" s="156">
        <v>8</v>
      </c>
      <c r="I588" s="156">
        <v>4.657</v>
      </c>
      <c r="J588" s="156">
        <f t="shared" si="63"/>
        <v>12.657</v>
      </c>
      <c r="K588" s="156">
        <f t="shared" si="64"/>
        <v>8</v>
      </c>
      <c r="L588" s="156">
        <f t="shared" si="65"/>
        <v>3.0190000000000001</v>
      </c>
      <c r="M588" s="156">
        <f t="shared" si="66"/>
        <v>4540.3819999999996</v>
      </c>
      <c r="N588" s="156">
        <f t="shared" si="67"/>
        <v>941.45500000000004</v>
      </c>
      <c r="O588" s="156">
        <v>8</v>
      </c>
      <c r="P588" s="156">
        <v>3.0190000000000001</v>
      </c>
      <c r="Q588" s="156">
        <v>4540.3819999999996</v>
      </c>
      <c r="R588" s="156">
        <v>941.45500000000004</v>
      </c>
      <c r="S588" s="156">
        <v>0</v>
      </c>
      <c r="T588" s="156">
        <v>0</v>
      </c>
      <c r="U588" s="156">
        <v>0</v>
      </c>
      <c r="V588" s="156"/>
      <c r="W588" s="156">
        <v>0</v>
      </c>
      <c r="X588" s="156"/>
      <c r="Y588" s="156">
        <v>12.5281</v>
      </c>
      <c r="Z588" s="156">
        <v>5952.5829999999996</v>
      </c>
      <c r="AA588" s="156">
        <v>579</v>
      </c>
      <c r="AB588" s="156">
        <f t="shared" si="68"/>
        <v>12.5281</v>
      </c>
      <c r="AC588" s="156">
        <f t="shared" si="69"/>
        <v>5952.5829999999996</v>
      </c>
    </row>
    <row r="589" spans="2:29" x14ac:dyDescent="0.25">
      <c r="B589" s="140" t="s">
        <v>4302</v>
      </c>
      <c r="C589" s="143">
        <v>5030</v>
      </c>
      <c r="D589" s="141" t="s">
        <v>4317</v>
      </c>
      <c r="F589" s="149">
        <v>2</v>
      </c>
      <c r="H589" s="156">
        <v>36.234000000000002</v>
      </c>
      <c r="I589" s="156">
        <v>15.45</v>
      </c>
      <c r="J589" s="156">
        <f t="shared" si="63"/>
        <v>51.683999999999997</v>
      </c>
      <c r="K589" s="156">
        <f t="shared" si="64"/>
        <v>36.423000000000002</v>
      </c>
      <c r="L589" s="156">
        <f t="shared" si="65"/>
        <v>10.692000000000004</v>
      </c>
      <c r="M589" s="156">
        <f t="shared" si="66"/>
        <v>19618.322</v>
      </c>
      <c r="N589" s="156">
        <f t="shared" si="67"/>
        <v>3230.346</v>
      </c>
      <c r="O589" s="156">
        <v>27.706</v>
      </c>
      <c r="P589" s="156">
        <v>10.692000000000004</v>
      </c>
      <c r="Q589" s="156">
        <v>16348.861999999999</v>
      </c>
      <c r="R589" s="156">
        <v>3230.346</v>
      </c>
      <c r="S589" s="156">
        <v>0</v>
      </c>
      <c r="T589" s="156">
        <v>33.334000000000003</v>
      </c>
      <c r="U589" s="156">
        <v>8.7169999999999987</v>
      </c>
      <c r="V589" s="156"/>
      <c r="W589" s="156">
        <v>3269.46</v>
      </c>
      <c r="X589" s="156"/>
      <c r="Y589" s="156">
        <v>43.743299999999998</v>
      </c>
      <c r="Z589" s="156">
        <v>21194.397000000001</v>
      </c>
      <c r="AA589" s="156">
        <v>580</v>
      </c>
      <c r="AB589" s="156">
        <f t="shared" si="68"/>
        <v>52.460299999999997</v>
      </c>
      <c r="AC589" s="156">
        <f t="shared" si="69"/>
        <v>24463.857</v>
      </c>
    </row>
    <row r="590" spans="2:29" x14ac:dyDescent="0.25">
      <c r="B590" s="140" t="s">
        <v>4302</v>
      </c>
      <c r="C590" s="143">
        <v>5033</v>
      </c>
      <c r="D590" s="141" t="s">
        <v>4318</v>
      </c>
      <c r="F590" s="149">
        <v>2</v>
      </c>
      <c r="H590" s="156">
        <v>9</v>
      </c>
      <c r="I590" s="156">
        <v>4.9000000000000004</v>
      </c>
      <c r="J590" s="156">
        <f t="shared" si="63"/>
        <v>13.9</v>
      </c>
      <c r="K590" s="156">
        <f t="shared" si="64"/>
        <v>9</v>
      </c>
      <c r="L590" s="156">
        <f t="shared" si="65"/>
        <v>3.1639999999999997</v>
      </c>
      <c r="M590" s="156">
        <f t="shared" si="66"/>
        <v>5006.3310000000001</v>
      </c>
      <c r="N590" s="156">
        <f t="shared" si="67"/>
        <v>980.51499999999999</v>
      </c>
      <c r="O590" s="156">
        <v>8</v>
      </c>
      <c r="P590" s="156">
        <v>3.1639999999999997</v>
      </c>
      <c r="Q590" s="156">
        <v>4635.53</v>
      </c>
      <c r="R590" s="156">
        <v>980.51499999999999</v>
      </c>
      <c r="S590" s="156">
        <v>0</v>
      </c>
      <c r="T590" s="156">
        <v>0</v>
      </c>
      <c r="U590" s="156">
        <v>1</v>
      </c>
      <c r="V590" s="156"/>
      <c r="W590" s="156">
        <v>370.80099999999999</v>
      </c>
      <c r="X590" s="156"/>
      <c r="Y590" s="156">
        <v>12.745300000000002</v>
      </c>
      <c r="Z590" s="156">
        <v>6106.3209999999999</v>
      </c>
      <c r="AA590" s="156">
        <v>581</v>
      </c>
      <c r="AB590" s="156">
        <f t="shared" si="68"/>
        <v>13.745300000000002</v>
      </c>
      <c r="AC590" s="156">
        <f t="shared" si="69"/>
        <v>6477.1220000000003</v>
      </c>
    </row>
    <row r="591" spans="2:29" x14ac:dyDescent="0.25">
      <c r="B591" s="140" t="s">
        <v>4302</v>
      </c>
      <c r="C591" s="143">
        <v>5034</v>
      </c>
      <c r="D591" s="141" t="s">
        <v>4319</v>
      </c>
      <c r="F591" s="149">
        <v>2</v>
      </c>
      <c r="H591" s="156">
        <v>11</v>
      </c>
      <c r="I591" s="156">
        <v>6.76</v>
      </c>
      <c r="J591" s="156">
        <f t="shared" si="63"/>
        <v>17.759999999999998</v>
      </c>
      <c r="K591" s="156">
        <f t="shared" si="64"/>
        <v>11</v>
      </c>
      <c r="L591" s="156">
        <f t="shared" si="65"/>
        <v>4.1620000000000008</v>
      </c>
      <c r="M591" s="156">
        <f t="shared" si="66"/>
        <v>6486.9280000000008</v>
      </c>
      <c r="N591" s="156">
        <f t="shared" si="67"/>
        <v>1292.9780000000001</v>
      </c>
      <c r="O591" s="156">
        <v>10</v>
      </c>
      <c r="P591" s="156">
        <v>4.1620000000000008</v>
      </c>
      <c r="Q591" s="156">
        <v>6116.1270000000004</v>
      </c>
      <c r="R591" s="156">
        <v>1292.9780000000001</v>
      </c>
      <c r="S591" s="156">
        <v>0</v>
      </c>
      <c r="T591" s="156">
        <v>0</v>
      </c>
      <c r="U591" s="156">
        <v>1</v>
      </c>
      <c r="V591" s="156"/>
      <c r="W591" s="156">
        <v>370.80099999999999</v>
      </c>
      <c r="X591" s="156"/>
      <c r="Y591" s="156">
        <v>16.242799999999999</v>
      </c>
      <c r="Z591" s="156">
        <v>8055.6229999999996</v>
      </c>
      <c r="AA591" s="156">
        <v>582</v>
      </c>
      <c r="AB591" s="156">
        <f t="shared" si="68"/>
        <v>17.242799999999999</v>
      </c>
      <c r="AC591" s="156">
        <f t="shared" si="69"/>
        <v>8426.4239999999991</v>
      </c>
    </row>
    <row r="592" spans="2:29" x14ac:dyDescent="0.25">
      <c r="B592" s="140" t="s">
        <v>4302</v>
      </c>
      <c r="C592" s="143">
        <v>5035</v>
      </c>
      <c r="D592" s="141" t="s">
        <v>4320</v>
      </c>
      <c r="F592" s="149">
        <v>2</v>
      </c>
      <c r="H592" s="156">
        <v>2.29</v>
      </c>
      <c r="I592" s="156">
        <v>1.0129999999999999</v>
      </c>
      <c r="J592" s="156">
        <f t="shared" si="63"/>
        <v>3.3029999999999999</v>
      </c>
      <c r="K592" s="156">
        <f t="shared" si="64"/>
        <v>2.29</v>
      </c>
      <c r="L592" s="156">
        <f t="shared" si="65"/>
        <v>0.59299999999999997</v>
      </c>
      <c r="M592" s="156">
        <f t="shared" si="66"/>
        <v>1338.028</v>
      </c>
      <c r="N592" s="156">
        <f t="shared" si="67"/>
        <v>180.571</v>
      </c>
      <c r="O592" s="156">
        <v>2.29</v>
      </c>
      <c r="P592" s="156">
        <v>0.59299999999999997</v>
      </c>
      <c r="Q592" s="156">
        <v>1338.028</v>
      </c>
      <c r="R592" s="156">
        <v>180.571</v>
      </c>
      <c r="S592" s="156">
        <v>0</v>
      </c>
      <c r="T592" s="156">
        <v>0</v>
      </c>
      <c r="U592" s="156">
        <v>0</v>
      </c>
      <c r="V592" s="156"/>
      <c r="W592" s="156">
        <v>0</v>
      </c>
      <c r="X592" s="156"/>
      <c r="Y592" s="156">
        <v>3.1800999999999999</v>
      </c>
      <c r="Z592" s="156">
        <v>1608.933</v>
      </c>
      <c r="AA592" s="156">
        <v>583</v>
      </c>
      <c r="AB592" s="156">
        <f t="shared" si="68"/>
        <v>3.1800999999999999</v>
      </c>
      <c r="AC592" s="156">
        <f t="shared" si="69"/>
        <v>1608.933</v>
      </c>
    </row>
    <row r="593" spans="2:29" x14ac:dyDescent="0.25">
      <c r="B593" s="140" t="s">
        <v>4302</v>
      </c>
      <c r="C593" s="143">
        <v>5036</v>
      </c>
      <c r="D593" s="141" t="s">
        <v>4321</v>
      </c>
      <c r="F593" s="149">
        <v>2</v>
      </c>
      <c r="H593" s="156">
        <v>8.25</v>
      </c>
      <c r="I593" s="156">
        <v>5.4600000000000009</v>
      </c>
      <c r="J593" s="156">
        <f t="shared" si="63"/>
        <v>13.71</v>
      </c>
      <c r="K593" s="156">
        <f t="shared" si="64"/>
        <v>8.077</v>
      </c>
      <c r="L593" s="156">
        <f t="shared" si="65"/>
        <v>3.3379999999999992</v>
      </c>
      <c r="M593" s="156">
        <f t="shared" si="66"/>
        <v>4835.0150000000003</v>
      </c>
      <c r="N593" s="156">
        <f t="shared" si="67"/>
        <v>1037.539</v>
      </c>
      <c r="O593" s="156">
        <v>8.077</v>
      </c>
      <c r="P593" s="156">
        <v>3.3379999999999992</v>
      </c>
      <c r="Q593" s="156">
        <v>4835.0150000000003</v>
      </c>
      <c r="R593" s="156">
        <v>1037.539</v>
      </c>
      <c r="S593" s="156">
        <v>0</v>
      </c>
      <c r="T593" s="156">
        <v>0</v>
      </c>
      <c r="U593" s="156">
        <v>0</v>
      </c>
      <c r="V593" s="156"/>
      <c r="W593" s="156">
        <v>0</v>
      </c>
      <c r="X593" s="156"/>
      <c r="Y593" s="156">
        <v>13.084300000000001</v>
      </c>
      <c r="Z593" s="156">
        <v>6391.3580000000002</v>
      </c>
      <c r="AA593" s="156">
        <v>584</v>
      </c>
      <c r="AB593" s="156">
        <f t="shared" si="68"/>
        <v>13.084300000000001</v>
      </c>
      <c r="AC593" s="156">
        <f t="shared" si="69"/>
        <v>6391.3580000000002</v>
      </c>
    </row>
    <row r="594" spans="2:29" x14ac:dyDescent="0.25">
      <c r="B594" s="140" t="s">
        <v>4302</v>
      </c>
      <c r="C594" s="143">
        <v>5038</v>
      </c>
      <c r="D594" s="141" t="s">
        <v>4322</v>
      </c>
      <c r="F594" s="149">
        <v>2</v>
      </c>
      <c r="H594" s="156">
        <v>2.6669999999999998</v>
      </c>
      <c r="I594" s="156">
        <v>1</v>
      </c>
      <c r="J594" s="156">
        <f t="shared" si="63"/>
        <v>3.6669999999999998</v>
      </c>
      <c r="K594" s="156">
        <f t="shared" si="64"/>
        <v>3</v>
      </c>
      <c r="L594" s="156">
        <f t="shared" si="65"/>
        <v>0.56000000000000005</v>
      </c>
      <c r="M594" s="156">
        <f t="shared" si="66"/>
        <v>1511.5459999999998</v>
      </c>
      <c r="N594" s="156">
        <f t="shared" si="67"/>
        <v>171.785</v>
      </c>
      <c r="O594" s="156">
        <v>2</v>
      </c>
      <c r="P594" s="156">
        <v>0.56000000000000005</v>
      </c>
      <c r="Q594" s="156">
        <v>1140.7449999999999</v>
      </c>
      <c r="R594" s="156">
        <v>171.785</v>
      </c>
      <c r="S594" s="156">
        <v>0</v>
      </c>
      <c r="T594" s="156">
        <v>0</v>
      </c>
      <c r="U594" s="156">
        <v>1</v>
      </c>
      <c r="V594" s="156"/>
      <c r="W594" s="156">
        <v>370.80099999999999</v>
      </c>
      <c r="X594" s="156"/>
      <c r="Y594" s="156">
        <v>2.8399000000000001</v>
      </c>
      <c r="Z594" s="156">
        <v>1398.443</v>
      </c>
      <c r="AA594" s="156">
        <v>585</v>
      </c>
      <c r="AB594" s="156">
        <f t="shared" si="68"/>
        <v>3.8399000000000001</v>
      </c>
      <c r="AC594" s="156">
        <f t="shared" si="69"/>
        <v>1769.2439999999999</v>
      </c>
    </row>
    <row r="595" spans="2:29" x14ac:dyDescent="0.25">
      <c r="B595" s="140" t="s">
        <v>4302</v>
      </c>
      <c r="C595" s="143">
        <v>5039</v>
      </c>
      <c r="D595" s="141" t="s">
        <v>4323</v>
      </c>
      <c r="F595" s="149">
        <v>2</v>
      </c>
      <c r="H595" s="156">
        <v>2</v>
      </c>
      <c r="I595" s="156">
        <v>1</v>
      </c>
      <c r="J595" s="156">
        <f t="shared" si="63"/>
        <v>3</v>
      </c>
      <c r="K595" s="156">
        <f t="shared" si="64"/>
        <v>2</v>
      </c>
      <c r="L595" s="156">
        <f t="shared" si="65"/>
        <v>0.56000000000000005</v>
      </c>
      <c r="M595" s="156">
        <f t="shared" si="66"/>
        <v>1105.317</v>
      </c>
      <c r="N595" s="156">
        <f t="shared" si="67"/>
        <v>171.785</v>
      </c>
      <c r="O595" s="156">
        <v>2</v>
      </c>
      <c r="P595" s="156">
        <v>0.56000000000000005</v>
      </c>
      <c r="Q595" s="156">
        <v>1105.317</v>
      </c>
      <c r="R595" s="156">
        <v>171.785</v>
      </c>
      <c r="S595" s="156">
        <v>0</v>
      </c>
      <c r="T595" s="156">
        <v>0</v>
      </c>
      <c r="U595" s="156">
        <v>0</v>
      </c>
      <c r="V595" s="156"/>
      <c r="W595" s="156">
        <v>0</v>
      </c>
      <c r="X595" s="156"/>
      <c r="Y595" s="156">
        <v>2.8399000000000001</v>
      </c>
      <c r="Z595" s="156">
        <v>1363.0150000000001</v>
      </c>
      <c r="AA595" s="156">
        <v>586</v>
      </c>
      <c r="AB595" s="156">
        <f t="shared" si="68"/>
        <v>2.8399000000000001</v>
      </c>
      <c r="AC595" s="156">
        <f t="shared" si="69"/>
        <v>1363.0150000000001</v>
      </c>
    </row>
    <row r="596" spans="2:29" x14ac:dyDescent="0.25">
      <c r="B596" s="140" t="s">
        <v>4302</v>
      </c>
      <c r="C596" s="143">
        <v>5040</v>
      </c>
      <c r="D596" s="141" t="s">
        <v>4324</v>
      </c>
      <c r="F596" s="149">
        <v>2</v>
      </c>
      <c r="H596" s="156">
        <v>2.371</v>
      </c>
      <c r="I596" s="156">
        <v>3.375</v>
      </c>
      <c r="J596" s="156">
        <f t="shared" si="63"/>
        <v>5.7460000000000004</v>
      </c>
      <c r="K596" s="156">
        <f t="shared" si="64"/>
        <v>2.371</v>
      </c>
      <c r="L596" s="156">
        <f t="shared" si="65"/>
        <v>1.6240000000000001</v>
      </c>
      <c r="M596" s="156">
        <f t="shared" si="66"/>
        <v>1418.1869999999999</v>
      </c>
      <c r="N596" s="156">
        <f t="shared" si="67"/>
        <v>517.16800000000001</v>
      </c>
      <c r="O596" s="156">
        <v>2.371</v>
      </c>
      <c r="P596" s="156">
        <v>1.6240000000000001</v>
      </c>
      <c r="Q596" s="156">
        <v>1418.1869999999999</v>
      </c>
      <c r="R596" s="156">
        <v>517.16800000000001</v>
      </c>
      <c r="S596" s="156">
        <v>0</v>
      </c>
      <c r="T596" s="156">
        <v>0</v>
      </c>
      <c r="U596" s="156">
        <v>0</v>
      </c>
      <c r="V596" s="156"/>
      <c r="W596" s="156">
        <v>0</v>
      </c>
      <c r="X596" s="156"/>
      <c r="Y596" s="156">
        <v>4.8076000000000008</v>
      </c>
      <c r="Z596" s="156">
        <v>2193.9859999999999</v>
      </c>
      <c r="AA596" s="156">
        <v>587</v>
      </c>
      <c r="AB596" s="156">
        <f t="shared" si="68"/>
        <v>4.8076000000000008</v>
      </c>
      <c r="AC596" s="156">
        <f t="shared" si="69"/>
        <v>2193.9859999999999</v>
      </c>
    </row>
    <row r="597" spans="2:29" x14ac:dyDescent="0.25">
      <c r="B597" s="140" t="s">
        <v>4302</v>
      </c>
      <c r="C597" s="143">
        <v>5201</v>
      </c>
      <c r="D597" s="141" t="s">
        <v>4325</v>
      </c>
      <c r="F597" s="149">
        <v>2</v>
      </c>
      <c r="H597" s="156">
        <v>22.69</v>
      </c>
      <c r="I597" s="156">
        <v>8.8000000000000007</v>
      </c>
      <c r="J597" s="156">
        <f t="shared" si="63"/>
        <v>31.490000000000002</v>
      </c>
      <c r="K597" s="156">
        <f t="shared" si="64"/>
        <v>21.776</v>
      </c>
      <c r="L597" s="156">
        <f t="shared" si="65"/>
        <v>5.5760000000000005</v>
      </c>
      <c r="M597" s="156">
        <f t="shared" si="66"/>
        <v>12403.601000000001</v>
      </c>
      <c r="N597" s="156">
        <f t="shared" si="67"/>
        <v>1853.0450000000001</v>
      </c>
      <c r="O597" s="156">
        <v>17.998000000000001</v>
      </c>
      <c r="P597" s="156">
        <v>5.5760000000000005</v>
      </c>
      <c r="Q597" s="156">
        <v>11002.787</v>
      </c>
      <c r="R597" s="156">
        <v>1853.0450000000001</v>
      </c>
      <c r="S597" s="156">
        <v>15</v>
      </c>
      <c r="T597" s="156">
        <v>0</v>
      </c>
      <c r="U597" s="156">
        <v>3.7779999999999996</v>
      </c>
      <c r="V597" s="156"/>
      <c r="W597" s="156">
        <v>1400.8140000000001</v>
      </c>
      <c r="X597" s="156"/>
      <c r="Y597" s="156">
        <v>26.361800000000002</v>
      </c>
      <c r="Z597" s="156">
        <v>13782.473</v>
      </c>
      <c r="AA597" s="156">
        <v>588</v>
      </c>
      <c r="AB597" s="156">
        <f t="shared" si="68"/>
        <v>30.139800000000001</v>
      </c>
      <c r="AC597" s="156">
        <f t="shared" si="69"/>
        <v>15183.287</v>
      </c>
    </row>
    <row r="598" spans="2:29" x14ac:dyDescent="0.25">
      <c r="B598" s="140" t="s">
        <v>4302</v>
      </c>
      <c r="C598" s="143">
        <v>5202</v>
      </c>
      <c r="D598" s="141" t="s">
        <v>4326</v>
      </c>
      <c r="F598" s="149">
        <v>2</v>
      </c>
      <c r="H598" s="156">
        <v>25.749000000000002</v>
      </c>
      <c r="I598" s="156">
        <v>14.45</v>
      </c>
      <c r="J598" s="156">
        <f t="shared" si="63"/>
        <v>40.198999999999998</v>
      </c>
      <c r="K598" s="156">
        <f t="shared" si="64"/>
        <v>25.735999999999997</v>
      </c>
      <c r="L598" s="156">
        <f t="shared" si="65"/>
        <v>7.6329999999999991</v>
      </c>
      <c r="M598" s="156">
        <f t="shared" si="66"/>
        <v>14984.828</v>
      </c>
      <c r="N598" s="156">
        <f t="shared" si="67"/>
        <v>2462.4789999999998</v>
      </c>
      <c r="O598" s="156">
        <v>22.497</v>
      </c>
      <c r="P598" s="156">
        <v>7.6329999999999991</v>
      </c>
      <c r="Q598" s="156">
        <v>13740.322</v>
      </c>
      <c r="R598" s="156">
        <v>2462.4789999999998</v>
      </c>
      <c r="S598" s="156">
        <v>37.6</v>
      </c>
      <c r="T598" s="156">
        <v>21.332999999999998</v>
      </c>
      <c r="U598" s="156">
        <v>3.238999999999999</v>
      </c>
      <c r="V598" s="156"/>
      <c r="W598" s="156">
        <v>1244.5060000000001</v>
      </c>
      <c r="X598" s="156"/>
      <c r="Y598" s="156">
        <v>33.947000000000003</v>
      </c>
      <c r="Z598" s="156">
        <v>17434.120999999999</v>
      </c>
      <c r="AA598" s="156">
        <v>589</v>
      </c>
      <c r="AB598" s="156">
        <f t="shared" si="68"/>
        <v>37.186</v>
      </c>
      <c r="AC598" s="156">
        <f t="shared" si="69"/>
        <v>18678.627</v>
      </c>
    </row>
    <row r="599" spans="2:29" x14ac:dyDescent="0.25">
      <c r="B599" s="140" t="s">
        <v>4302</v>
      </c>
      <c r="C599" s="143">
        <v>5203</v>
      </c>
      <c r="D599" s="141" t="s">
        <v>4327</v>
      </c>
      <c r="F599" s="149">
        <v>2</v>
      </c>
      <c r="H599" s="156">
        <v>6.0739999999999998</v>
      </c>
      <c r="I599" s="156">
        <v>1.5</v>
      </c>
      <c r="J599" s="156">
        <f t="shared" si="63"/>
        <v>7.5739999999999998</v>
      </c>
      <c r="K599" s="156">
        <f t="shared" si="64"/>
        <v>5.7140000000000004</v>
      </c>
      <c r="L599" s="156">
        <f t="shared" si="65"/>
        <v>1.21</v>
      </c>
      <c r="M599" s="156">
        <f t="shared" si="66"/>
        <v>3204.3589999999999</v>
      </c>
      <c r="N599" s="156">
        <f t="shared" si="67"/>
        <v>406.286</v>
      </c>
      <c r="O599" s="156">
        <v>4.8250000000000002</v>
      </c>
      <c r="P599" s="156">
        <v>1.21</v>
      </c>
      <c r="Q599" s="156">
        <v>2874.7539999999999</v>
      </c>
      <c r="R599" s="156">
        <v>406.286</v>
      </c>
      <c r="S599" s="156">
        <v>0</v>
      </c>
      <c r="T599" s="156">
        <v>0</v>
      </c>
      <c r="U599" s="156">
        <v>0.88900000000000001</v>
      </c>
      <c r="V599" s="156"/>
      <c r="W599" s="156">
        <v>329.60500000000002</v>
      </c>
      <c r="X599" s="156"/>
      <c r="Y599" s="156">
        <v>6.6399000000000008</v>
      </c>
      <c r="Z599" s="156">
        <v>3484.2130000000002</v>
      </c>
      <c r="AA599" s="156">
        <v>590</v>
      </c>
      <c r="AB599" s="156">
        <f t="shared" si="68"/>
        <v>7.528900000000001</v>
      </c>
      <c r="AC599" s="156">
        <f t="shared" si="69"/>
        <v>3813.8180000000002</v>
      </c>
    </row>
    <row r="600" spans="2:29" x14ac:dyDescent="0.25">
      <c r="B600" s="140" t="s">
        <v>4302</v>
      </c>
      <c r="C600" s="143">
        <v>5204</v>
      </c>
      <c r="D600" s="141" t="s">
        <v>4328</v>
      </c>
      <c r="F600" s="149">
        <v>2</v>
      </c>
      <c r="H600" s="156">
        <v>47.246000000000002</v>
      </c>
      <c r="I600" s="156">
        <v>15.935</v>
      </c>
      <c r="J600" s="156">
        <f t="shared" si="63"/>
        <v>63.181000000000004</v>
      </c>
      <c r="K600" s="156">
        <f t="shared" si="64"/>
        <v>47.192</v>
      </c>
      <c r="L600" s="156">
        <f t="shared" si="65"/>
        <v>9.3089999999999975</v>
      </c>
      <c r="M600" s="156">
        <f t="shared" si="66"/>
        <v>29057.371999999999</v>
      </c>
      <c r="N600" s="156">
        <f t="shared" si="67"/>
        <v>2935.13</v>
      </c>
      <c r="O600" s="156">
        <v>40.625</v>
      </c>
      <c r="P600" s="156">
        <v>9.3089999999999975</v>
      </c>
      <c r="Q600" s="156">
        <v>26510.539000000001</v>
      </c>
      <c r="R600" s="156">
        <v>2935.13</v>
      </c>
      <c r="S600" s="156">
        <v>36</v>
      </c>
      <c r="T600" s="156">
        <v>0</v>
      </c>
      <c r="U600" s="156">
        <v>6.5670000000000002</v>
      </c>
      <c r="V600" s="156"/>
      <c r="W600" s="156">
        <v>2546.8330000000001</v>
      </c>
      <c r="X600" s="156"/>
      <c r="Y600" s="156">
        <v>54.588800000000006</v>
      </c>
      <c r="Z600" s="156">
        <v>30913.312999999998</v>
      </c>
      <c r="AA600" s="156">
        <v>591</v>
      </c>
      <c r="AB600" s="156">
        <f t="shared" si="68"/>
        <v>61.155800000000006</v>
      </c>
      <c r="AC600" s="156">
        <f t="shared" si="69"/>
        <v>33460.146000000001</v>
      </c>
    </row>
    <row r="601" spans="2:29" x14ac:dyDescent="0.25">
      <c r="B601" s="140" t="s">
        <v>4193</v>
      </c>
      <c r="C601" s="143">
        <v>5205</v>
      </c>
      <c r="D601" s="141" t="s">
        <v>4329</v>
      </c>
      <c r="F601" s="149">
        <v>2</v>
      </c>
      <c r="H601" s="156">
        <v>15.123999999999999</v>
      </c>
      <c r="I601" s="156">
        <v>6.84</v>
      </c>
      <c r="J601" s="156">
        <f t="shared" si="63"/>
        <v>21.963999999999999</v>
      </c>
      <c r="K601" s="156">
        <f t="shared" si="64"/>
        <v>15.132</v>
      </c>
      <c r="L601" s="156">
        <f t="shared" si="65"/>
        <v>4.5459999999999994</v>
      </c>
      <c r="M601" s="156">
        <f t="shared" si="66"/>
        <v>8618.0910000000003</v>
      </c>
      <c r="N601" s="156">
        <f t="shared" si="67"/>
        <v>1481.6510000000001</v>
      </c>
      <c r="O601" s="156">
        <v>13.353999999999999</v>
      </c>
      <c r="P601" s="156">
        <v>4.5459999999999994</v>
      </c>
      <c r="Q601" s="156">
        <v>7958.8810000000003</v>
      </c>
      <c r="R601" s="156">
        <v>1481.6510000000001</v>
      </c>
      <c r="S601" s="156">
        <v>20</v>
      </c>
      <c r="T601" s="156">
        <v>0</v>
      </c>
      <c r="U601" s="156">
        <v>1.778</v>
      </c>
      <c r="V601" s="156"/>
      <c r="W601" s="156">
        <v>659.21</v>
      </c>
      <c r="X601" s="156"/>
      <c r="Y601" s="156">
        <v>20.1737</v>
      </c>
      <c r="Z601" s="156">
        <v>10181.43</v>
      </c>
      <c r="AA601" s="156">
        <v>592</v>
      </c>
      <c r="AB601" s="156">
        <f t="shared" si="68"/>
        <v>21.951699999999999</v>
      </c>
      <c r="AC601" s="156">
        <f t="shared" si="69"/>
        <v>10840.64</v>
      </c>
    </row>
    <row r="602" spans="2:29" x14ac:dyDescent="0.25">
      <c r="B602" s="140" t="s">
        <v>4193</v>
      </c>
      <c r="C602" s="143">
        <v>5206</v>
      </c>
      <c r="D602" s="141" t="s">
        <v>4330</v>
      </c>
      <c r="F602" s="149">
        <v>2</v>
      </c>
      <c r="H602" s="156">
        <v>28.619</v>
      </c>
      <c r="I602" s="156">
        <v>8.4339999999999993</v>
      </c>
      <c r="J602" s="156">
        <f t="shared" si="63"/>
        <v>37.052999999999997</v>
      </c>
      <c r="K602" s="156">
        <f t="shared" si="64"/>
        <v>29.14</v>
      </c>
      <c r="L602" s="156">
        <f t="shared" si="65"/>
        <v>6.1720000000000006</v>
      </c>
      <c r="M602" s="156">
        <f t="shared" si="66"/>
        <v>16826.438999999998</v>
      </c>
      <c r="N602" s="156">
        <f t="shared" si="67"/>
        <v>2067.7420000000002</v>
      </c>
      <c r="O602" s="156">
        <v>22.533999999999999</v>
      </c>
      <c r="P602" s="156">
        <v>6.1720000000000006</v>
      </c>
      <c r="Q602" s="156">
        <v>14370.857</v>
      </c>
      <c r="R602" s="156">
        <v>2067.7420000000002</v>
      </c>
      <c r="S602" s="156">
        <v>128</v>
      </c>
      <c r="T602" s="156">
        <v>0</v>
      </c>
      <c r="U602" s="156">
        <v>6.6059999999999999</v>
      </c>
      <c r="V602" s="156"/>
      <c r="W602" s="156">
        <v>2455.5819999999999</v>
      </c>
      <c r="X602" s="156"/>
      <c r="Y602" s="156">
        <v>31.791900000000002</v>
      </c>
      <c r="Z602" s="156">
        <v>17472.508000000002</v>
      </c>
      <c r="AA602" s="156">
        <v>593</v>
      </c>
      <c r="AB602" s="156">
        <f t="shared" si="68"/>
        <v>38.3979</v>
      </c>
      <c r="AC602" s="156">
        <f t="shared" si="69"/>
        <v>19928.09</v>
      </c>
    </row>
    <row r="603" spans="2:29" x14ac:dyDescent="0.25">
      <c r="B603" s="140" t="s">
        <v>4302</v>
      </c>
      <c r="C603" s="143">
        <v>5207</v>
      </c>
      <c r="D603" s="141" t="s">
        <v>4331</v>
      </c>
      <c r="F603" s="149">
        <v>2</v>
      </c>
      <c r="H603" s="156">
        <v>27.788000000000004</v>
      </c>
      <c r="I603" s="156">
        <v>10</v>
      </c>
      <c r="J603" s="156">
        <f t="shared" si="63"/>
        <v>37.788000000000004</v>
      </c>
      <c r="K603" s="156">
        <f t="shared" si="64"/>
        <v>27.825999999999997</v>
      </c>
      <c r="L603" s="156">
        <f t="shared" si="65"/>
        <v>6.8150000000000013</v>
      </c>
      <c r="M603" s="156">
        <f t="shared" si="66"/>
        <v>15873.683000000001</v>
      </c>
      <c r="N603" s="156">
        <f t="shared" si="67"/>
        <v>2225.616</v>
      </c>
      <c r="O603" s="156">
        <v>20.908999999999999</v>
      </c>
      <c r="P603" s="156">
        <v>6.8150000000000013</v>
      </c>
      <c r="Q603" s="156">
        <v>13277.879000000001</v>
      </c>
      <c r="R603" s="156">
        <v>2225.616</v>
      </c>
      <c r="S603" s="156">
        <v>0</v>
      </c>
      <c r="T603" s="156">
        <v>0</v>
      </c>
      <c r="U603" s="156">
        <v>6.9169999999999989</v>
      </c>
      <c r="V603" s="156"/>
      <c r="W603" s="156">
        <v>2595.8040000000001</v>
      </c>
      <c r="X603" s="156"/>
      <c r="Y603" s="156">
        <v>31.130799999999997</v>
      </c>
      <c r="Z603" s="156">
        <v>16616.366000000002</v>
      </c>
      <c r="AA603" s="156">
        <v>594</v>
      </c>
      <c r="AB603" s="156">
        <f t="shared" si="68"/>
        <v>38.047799999999995</v>
      </c>
      <c r="AC603" s="156">
        <f t="shared" si="69"/>
        <v>19212.170000000002</v>
      </c>
    </row>
    <row r="604" spans="2:29" x14ac:dyDescent="0.25">
      <c r="B604" s="140" t="s">
        <v>4193</v>
      </c>
      <c r="C604" s="143">
        <v>5208</v>
      </c>
      <c r="D604" s="141" t="s">
        <v>4332</v>
      </c>
      <c r="F604" s="149">
        <v>2</v>
      </c>
      <c r="H604" s="156">
        <v>41.536000000000001</v>
      </c>
      <c r="I604" s="156">
        <v>15.15</v>
      </c>
      <c r="J604" s="156">
        <f t="shared" si="63"/>
        <v>56.686</v>
      </c>
      <c r="K604" s="156">
        <f t="shared" si="64"/>
        <v>41.536000000000001</v>
      </c>
      <c r="L604" s="156">
        <f t="shared" si="65"/>
        <v>10.533999999999999</v>
      </c>
      <c r="M604" s="156">
        <f t="shared" si="66"/>
        <v>25006.281999999999</v>
      </c>
      <c r="N604" s="156">
        <f t="shared" si="67"/>
        <v>3384.4920000000002</v>
      </c>
      <c r="O604" s="156">
        <v>34.880000000000003</v>
      </c>
      <c r="P604" s="156">
        <v>10.533999999999999</v>
      </c>
      <c r="Q604" s="156">
        <v>22525.942999999999</v>
      </c>
      <c r="R604" s="156">
        <v>3384.4920000000002</v>
      </c>
      <c r="S604" s="156">
        <v>24</v>
      </c>
      <c r="T604" s="156">
        <v>64.599999999999994</v>
      </c>
      <c r="U604" s="156">
        <v>6.6560000000000006</v>
      </c>
      <c r="V604" s="156"/>
      <c r="W604" s="156">
        <v>2480.3389999999999</v>
      </c>
      <c r="X604" s="156"/>
      <c r="Y604" s="156">
        <v>50.681899999999999</v>
      </c>
      <c r="Z604" s="156">
        <v>27602.755000000001</v>
      </c>
      <c r="AA604" s="156">
        <v>595</v>
      </c>
      <c r="AB604" s="156">
        <f t="shared" si="68"/>
        <v>57.337899999999998</v>
      </c>
      <c r="AC604" s="156">
        <f t="shared" si="69"/>
        <v>30083.094000000001</v>
      </c>
    </row>
    <row r="605" spans="2:29" x14ac:dyDescent="0.25">
      <c r="B605" s="140" t="s">
        <v>4302</v>
      </c>
      <c r="C605" s="143">
        <v>5209</v>
      </c>
      <c r="D605" s="141" t="s">
        <v>4333</v>
      </c>
      <c r="F605" s="149">
        <v>2</v>
      </c>
      <c r="H605" s="156">
        <v>13.185999999999998</v>
      </c>
      <c r="I605" s="156">
        <v>7.1300000000000008</v>
      </c>
      <c r="J605" s="156">
        <f t="shared" si="63"/>
        <v>20.315999999999999</v>
      </c>
      <c r="K605" s="156">
        <f t="shared" si="64"/>
        <v>13.379</v>
      </c>
      <c r="L605" s="156">
        <f t="shared" si="65"/>
        <v>4.7830000000000013</v>
      </c>
      <c r="M605" s="156">
        <f t="shared" si="66"/>
        <v>7745.0709999999999</v>
      </c>
      <c r="N605" s="156">
        <f t="shared" si="67"/>
        <v>1560.846</v>
      </c>
      <c r="O605" s="156">
        <v>12.59</v>
      </c>
      <c r="P605" s="156">
        <v>4.7830000000000013</v>
      </c>
      <c r="Q605" s="156">
        <v>7433.8959999999997</v>
      </c>
      <c r="R605" s="156">
        <v>1560.846</v>
      </c>
      <c r="S605" s="156">
        <v>16</v>
      </c>
      <c r="T605" s="156">
        <v>8</v>
      </c>
      <c r="U605" s="156">
        <v>0.78900000000000003</v>
      </c>
      <c r="V605" s="156"/>
      <c r="W605" s="156">
        <v>311.17500000000001</v>
      </c>
      <c r="X605" s="156"/>
      <c r="Y605" s="156">
        <v>19.764099999999999</v>
      </c>
      <c r="Z605" s="156">
        <v>9775.2279999999992</v>
      </c>
      <c r="AA605" s="156">
        <v>596</v>
      </c>
      <c r="AB605" s="156">
        <f t="shared" si="68"/>
        <v>20.553100000000001</v>
      </c>
      <c r="AC605" s="156">
        <f t="shared" si="69"/>
        <v>10086.402999999998</v>
      </c>
    </row>
    <row r="606" spans="2:29" x14ac:dyDescent="0.25">
      <c r="B606" s="140" t="s">
        <v>4193</v>
      </c>
      <c r="C606" s="143">
        <v>5210</v>
      </c>
      <c r="D606" s="141" t="s">
        <v>4334</v>
      </c>
      <c r="F606" s="149">
        <v>2</v>
      </c>
      <c r="H606" s="156">
        <v>52.74</v>
      </c>
      <c r="I606" s="156">
        <v>8.5</v>
      </c>
      <c r="J606" s="156">
        <f t="shared" si="63"/>
        <v>61.24</v>
      </c>
      <c r="K606" s="156">
        <f t="shared" si="64"/>
        <v>51.678999999999995</v>
      </c>
      <c r="L606" s="156">
        <f t="shared" si="65"/>
        <v>5.605000000000004</v>
      </c>
      <c r="M606" s="156">
        <f t="shared" si="66"/>
        <v>30837.264999999999</v>
      </c>
      <c r="N606" s="156">
        <f t="shared" si="67"/>
        <v>1855.693</v>
      </c>
      <c r="O606" s="156">
        <v>40.378999999999998</v>
      </c>
      <c r="P606" s="156">
        <v>5.605000000000004</v>
      </c>
      <c r="Q606" s="156">
        <v>26547.704000000002</v>
      </c>
      <c r="R606" s="156">
        <v>1855.693</v>
      </c>
      <c r="S606" s="156">
        <v>0</v>
      </c>
      <c r="T606" s="156">
        <v>0</v>
      </c>
      <c r="U606" s="156">
        <v>11.299999999999999</v>
      </c>
      <c r="V606" s="156"/>
      <c r="W606" s="156">
        <v>4289.5609999999997</v>
      </c>
      <c r="X606" s="156"/>
      <c r="Y606" s="156">
        <v>48.786799999999999</v>
      </c>
      <c r="Z606" s="156">
        <v>29331.292000000001</v>
      </c>
      <c r="AA606" s="156">
        <v>597</v>
      </c>
      <c r="AB606" s="156">
        <f t="shared" si="68"/>
        <v>60.086799999999997</v>
      </c>
      <c r="AC606" s="156">
        <f t="shared" si="69"/>
        <v>33620.853000000003</v>
      </c>
    </row>
    <row r="607" spans="2:29" x14ac:dyDescent="0.25">
      <c r="B607" s="140" t="s">
        <v>4193</v>
      </c>
      <c r="C607" s="143">
        <v>5211</v>
      </c>
      <c r="D607" s="141" t="s">
        <v>4335</v>
      </c>
      <c r="F607" s="149">
        <v>2</v>
      </c>
      <c r="H607" s="156">
        <v>38.269999999999996</v>
      </c>
      <c r="I607" s="156">
        <v>5.6959999999999997</v>
      </c>
      <c r="J607" s="156">
        <f t="shared" si="63"/>
        <v>43.965999999999994</v>
      </c>
      <c r="K607" s="156">
        <f t="shared" si="64"/>
        <v>38.271000000000001</v>
      </c>
      <c r="L607" s="156">
        <f t="shared" si="65"/>
        <v>4.4310000000000009</v>
      </c>
      <c r="M607" s="156">
        <f t="shared" si="66"/>
        <v>22167.927000000003</v>
      </c>
      <c r="N607" s="156">
        <f t="shared" si="67"/>
        <v>1491.4359999999999</v>
      </c>
      <c r="O607" s="156">
        <v>28.687999999999999</v>
      </c>
      <c r="P607" s="156">
        <v>4.4310000000000009</v>
      </c>
      <c r="Q607" s="156">
        <v>18552.221000000001</v>
      </c>
      <c r="R607" s="156">
        <v>1491.4359999999999</v>
      </c>
      <c r="S607" s="156">
        <v>0</v>
      </c>
      <c r="T607" s="156">
        <v>16.667000000000002</v>
      </c>
      <c r="U607" s="156">
        <v>9.5830000000000002</v>
      </c>
      <c r="V607" s="156"/>
      <c r="W607" s="156">
        <v>3615.7060000000001</v>
      </c>
      <c r="X607" s="156"/>
      <c r="Y607" s="156">
        <v>35.335000000000001</v>
      </c>
      <c r="Z607" s="156">
        <v>20789.401000000002</v>
      </c>
      <c r="AA607" s="156">
        <v>598</v>
      </c>
      <c r="AB607" s="156">
        <f t="shared" si="68"/>
        <v>44.917999999999999</v>
      </c>
      <c r="AC607" s="156">
        <f t="shared" si="69"/>
        <v>24405.107000000004</v>
      </c>
    </row>
    <row r="608" spans="2:29" x14ac:dyDescent="0.25">
      <c r="B608" s="140" t="s">
        <v>4193</v>
      </c>
      <c r="C608" s="143">
        <v>5212</v>
      </c>
      <c r="D608" s="141" t="s">
        <v>4336</v>
      </c>
      <c r="F608" s="149">
        <v>2</v>
      </c>
      <c r="H608" s="156">
        <v>54.428000000000004</v>
      </c>
      <c r="I608" s="156">
        <v>16.84</v>
      </c>
      <c r="J608" s="156">
        <f t="shared" si="63"/>
        <v>71.268000000000001</v>
      </c>
      <c r="K608" s="156">
        <f t="shared" si="64"/>
        <v>53.955999999999996</v>
      </c>
      <c r="L608" s="156">
        <f t="shared" si="65"/>
        <v>10.915000000000006</v>
      </c>
      <c r="M608" s="156">
        <f t="shared" si="66"/>
        <v>34561.923999999999</v>
      </c>
      <c r="N608" s="156">
        <f t="shared" si="67"/>
        <v>3574.3180000000002</v>
      </c>
      <c r="O608" s="156">
        <v>46.427999999999997</v>
      </c>
      <c r="P608" s="156">
        <v>10.915000000000006</v>
      </c>
      <c r="Q608" s="156">
        <v>31770.603999999999</v>
      </c>
      <c r="R608" s="156">
        <v>3574.3180000000002</v>
      </c>
      <c r="S608" s="156">
        <v>250</v>
      </c>
      <c r="T608" s="156">
        <v>0</v>
      </c>
      <c r="U608" s="156">
        <v>7.5280000000000005</v>
      </c>
      <c r="V608" s="156"/>
      <c r="W608" s="156">
        <v>2791.32</v>
      </c>
      <c r="X608" s="156"/>
      <c r="Y608" s="156">
        <v>62.801100000000012</v>
      </c>
      <c r="Z608" s="156">
        <v>37132.131000000001</v>
      </c>
      <c r="AA608" s="156">
        <v>599</v>
      </c>
      <c r="AB608" s="156">
        <f t="shared" si="68"/>
        <v>70.329100000000011</v>
      </c>
      <c r="AC608" s="156">
        <f t="shared" si="69"/>
        <v>39923.451000000001</v>
      </c>
    </row>
    <row r="609" spans="2:29" x14ac:dyDescent="0.25">
      <c r="B609" s="140" t="s">
        <v>4193</v>
      </c>
      <c r="C609" s="143">
        <v>5213</v>
      </c>
      <c r="D609" s="141" t="s">
        <v>4337</v>
      </c>
      <c r="F609" s="149">
        <v>2</v>
      </c>
      <c r="H609" s="156">
        <v>56.273999999999994</v>
      </c>
      <c r="I609" s="156">
        <v>13.913</v>
      </c>
      <c r="J609" s="156">
        <f t="shared" si="63"/>
        <v>70.186999999999998</v>
      </c>
      <c r="K609" s="156">
        <f t="shared" si="64"/>
        <v>56.49</v>
      </c>
      <c r="L609" s="156">
        <f t="shared" si="65"/>
        <v>10.394999999999996</v>
      </c>
      <c r="M609" s="156">
        <f t="shared" si="66"/>
        <v>34313.307000000001</v>
      </c>
      <c r="N609" s="156">
        <f t="shared" si="67"/>
        <v>3412.98</v>
      </c>
      <c r="O609" s="156">
        <v>45.612000000000002</v>
      </c>
      <c r="P609" s="156">
        <v>10.394999999999996</v>
      </c>
      <c r="Q609" s="156">
        <v>30205.202000000001</v>
      </c>
      <c r="R609" s="156">
        <v>3412.98</v>
      </c>
      <c r="S609" s="156">
        <v>0</v>
      </c>
      <c r="T609" s="156">
        <v>26.666</v>
      </c>
      <c r="U609" s="156">
        <v>10.878</v>
      </c>
      <c r="V609" s="156"/>
      <c r="W609" s="156">
        <v>4108.1049999999996</v>
      </c>
      <c r="X609" s="156"/>
      <c r="Y609" s="156">
        <v>61.204100000000011</v>
      </c>
      <c r="Z609" s="156">
        <v>35324.697</v>
      </c>
      <c r="AA609" s="156">
        <v>600</v>
      </c>
      <c r="AB609" s="156">
        <f t="shared" si="68"/>
        <v>72.082100000000011</v>
      </c>
      <c r="AC609" s="156">
        <f t="shared" si="69"/>
        <v>39432.801999999996</v>
      </c>
    </row>
    <row r="610" spans="2:29" x14ac:dyDescent="0.25">
      <c r="B610" s="140" t="s">
        <v>4193</v>
      </c>
      <c r="C610" s="143">
        <v>5214</v>
      </c>
      <c r="D610" s="141" t="s">
        <v>4338</v>
      </c>
      <c r="F610" s="149">
        <v>2</v>
      </c>
      <c r="H610" s="156">
        <v>61.212000000000003</v>
      </c>
      <c r="I610" s="156">
        <v>18.401</v>
      </c>
      <c r="J610" s="156">
        <f t="shared" si="63"/>
        <v>79.613</v>
      </c>
      <c r="K610" s="156">
        <f t="shared" si="64"/>
        <v>60.579000000000001</v>
      </c>
      <c r="L610" s="156">
        <f t="shared" si="65"/>
        <v>12.465999999999994</v>
      </c>
      <c r="M610" s="156">
        <f t="shared" si="66"/>
        <v>37195.934999999998</v>
      </c>
      <c r="N610" s="156">
        <f t="shared" si="67"/>
        <v>4086.692</v>
      </c>
      <c r="O610" s="156">
        <v>47.523000000000003</v>
      </c>
      <c r="P610" s="156">
        <v>12.465999999999994</v>
      </c>
      <c r="Q610" s="156">
        <v>32323.815999999999</v>
      </c>
      <c r="R610" s="156">
        <v>4086.692</v>
      </c>
      <c r="S610" s="156">
        <v>0</v>
      </c>
      <c r="T610" s="156">
        <v>0</v>
      </c>
      <c r="U610" s="156">
        <v>13.055999999999999</v>
      </c>
      <c r="V610" s="156"/>
      <c r="W610" s="156">
        <v>4872.1189999999997</v>
      </c>
      <c r="X610" s="156"/>
      <c r="Y610" s="156">
        <v>66.222000000000008</v>
      </c>
      <c r="Z610" s="156">
        <v>38453.896999999997</v>
      </c>
      <c r="AA610" s="156">
        <v>601</v>
      </c>
      <c r="AB610" s="156">
        <f t="shared" si="68"/>
        <v>79.278000000000006</v>
      </c>
      <c r="AC610" s="156">
        <f t="shared" si="69"/>
        <v>43326.015999999996</v>
      </c>
    </row>
    <row r="611" spans="2:29" x14ac:dyDescent="0.25">
      <c r="B611" s="140" t="s">
        <v>4302</v>
      </c>
      <c r="C611" s="143">
        <v>5216</v>
      </c>
      <c r="D611" s="141" t="s">
        <v>4339</v>
      </c>
      <c r="F611" s="149">
        <v>2</v>
      </c>
      <c r="H611" s="156">
        <v>37.552</v>
      </c>
      <c r="I611" s="156">
        <v>10.925000000000001</v>
      </c>
      <c r="J611" s="156">
        <f t="shared" si="63"/>
        <v>48.477000000000004</v>
      </c>
      <c r="K611" s="156">
        <f t="shared" si="64"/>
        <v>37.536999999999999</v>
      </c>
      <c r="L611" s="156">
        <f t="shared" si="65"/>
        <v>8.6950000000000003</v>
      </c>
      <c r="M611" s="156">
        <f t="shared" si="66"/>
        <v>21645.920999999998</v>
      </c>
      <c r="N611" s="156">
        <f t="shared" si="67"/>
        <v>2820.41</v>
      </c>
      <c r="O611" s="156">
        <v>30.109000000000002</v>
      </c>
      <c r="P611" s="156">
        <v>8.6950000000000003</v>
      </c>
      <c r="Q611" s="156">
        <v>18947.192999999999</v>
      </c>
      <c r="R611" s="156">
        <v>2820.41</v>
      </c>
      <c r="S611" s="156">
        <v>40</v>
      </c>
      <c r="T611" s="156">
        <v>0</v>
      </c>
      <c r="U611" s="156">
        <v>7.4279999999999999</v>
      </c>
      <c r="V611" s="156"/>
      <c r="W611" s="156">
        <v>2698.7280000000001</v>
      </c>
      <c r="X611" s="156"/>
      <c r="Y611" s="156">
        <v>43.150800000000004</v>
      </c>
      <c r="Z611" s="156">
        <v>23177.841</v>
      </c>
      <c r="AA611" s="156">
        <v>602</v>
      </c>
      <c r="AB611" s="156">
        <f t="shared" si="68"/>
        <v>50.578800000000001</v>
      </c>
      <c r="AC611" s="156">
        <f t="shared" si="69"/>
        <v>25876.569</v>
      </c>
    </row>
    <row r="612" spans="2:29" x14ac:dyDescent="0.25">
      <c r="B612" s="140" t="s">
        <v>4302</v>
      </c>
      <c r="C612" s="143">
        <v>5217</v>
      </c>
      <c r="D612" s="141" t="s">
        <v>4340</v>
      </c>
      <c r="F612" s="149">
        <v>2</v>
      </c>
      <c r="H612" s="156">
        <v>24.821999999999999</v>
      </c>
      <c r="I612" s="156">
        <v>7.726</v>
      </c>
      <c r="J612" s="156">
        <f t="shared" si="63"/>
        <v>32.548000000000002</v>
      </c>
      <c r="K612" s="156">
        <f t="shared" si="64"/>
        <v>25.895</v>
      </c>
      <c r="L612" s="156">
        <f t="shared" si="65"/>
        <v>5.3239999999999981</v>
      </c>
      <c r="M612" s="156">
        <f t="shared" si="66"/>
        <v>15470.085000000001</v>
      </c>
      <c r="N612" s="156">
        <f t="shared" si="67"/>
        <v>1749.771</v>
      </c>
      <c r="O612" s="156">
        <v>22.567</v>
      </c>
      <c r="P612" s="156">
        <v>5.3239999999999981</v>
      </c>
      <c r="Q612" s="156">
        <v>14198.832</v>
      </c>
      <c r="R612" s="156">
        <v>1749.771</v>
      </c>
      <c r="S612" s="156">
        <v>178.4</v>
      </c>
      <c r="T612" s="156">
        <v>26.666</v>
      </c>
      <c r="U612" s="156">
        <v>3.3280000000000003</v>
      </c>
      <c r="V612" s="156"/>
      <c r="W612" s="156">
        <v>1271.2529999999999</v>
      </c>
      <c r="X612" s="156"/>
      <c r="Y612" s="156">
        <v>30.553899999999999</v>
      </c>
      <c r="Z612" s="156">
        <v>16823.618999999999</v>
      </c>
      <c r="AA612" s="156">
        <v>603</v>
      </c>
      <c r="AB612" s="156">
        <f t="shared" si="68"/>
        <v>33.881900000000002</v>
      </c>
      <c r="AC612" s="156">
        <f t="shared" si="69"/>
        <v>18094.871999999999</v>
      </c>
    </row>
    <row r="613" spans="2:29" x14ac:dyDescent="0.25">
      <c r="B613" s="140" t="s">
        <v>4302</v>
      </c>
      <c r="C613" s="143">
        <v>5218</v>
      </c>
      <c r="D613" s="141" t="s">
        <v>4341</v>
      </c>
      <c r="F613" s="149">
        <v>2</v>
      </c>
      <c r="H613" s="156">
        <v>12.215999999999999</v>
      </c>
      <c r="I613" s="156">
        <v>5</v>
      </c>
      <c r="J613" s="156">
        <f t="shared" si="63"/>
        <v>17.216000000000001</v>
      </c>
      <c r="K613" s="156">
        <f t="shared" si="64"/>
        <v>12.215999999999999</v>
      </c>
      <c r="L613" s="156">
        <f t="shared" si="65"/>
        <v>2.7710000000000008</v>
      </c>
      <c r="M613" s="156">
        <f t="shared" si="66"/>
        <v>6424.0069999999996</v>
      </c>
      <c r="N613" s="156">
        <f t="shared" si="67"/>
        <v>911.64499999999998</v>
      </c>
      <c r="O613" s="156">
        <v>9.2989999999999995</v>
      </c>
      <c r="P613" s="156">
        <v>2.7710000000000008</v>
      </c>
      <c r="Q613" s="156">
        <v>5342.491</v>
      </c>
      <c r="R613" s="156">
        <v>911.64499999999998</v>
      </c>
      <c r="S613" s="156">
        <v>0</v>
      </c>
      <c r="T613" s="156">
        <v>26.667000000000002</v>
      </c>
      <c r="U613" s="156">
        <v>2.9169999999999998</v>
      </c>
      <c r="V613" s="156"/>
      <c r="W613" s="156">
        <v>1081.5160000000001</v>
      </c>
      <c r="X613" s="156"/>
      <c r="Y613" s="156">
        <v>13.4559</v>
      </c>
      <c r="Z613" s="156">
        <v>6709.9750000000004</v>
      </c>
      <c r="AA613" s="156">
        <v>604</v>
      </c>
      <c r="AB613" s="156">
        <f t="shared" si="68"/>
        <v>16.372900000000001</v>
      </c>
      <c r="AC613" s="156">
        <f t="shared" si="69"/>
        <v>7791.491</v>
      </c>
    </row>
    <row r="614" spans="2:29" x14ac:dyDescent="0.25">
      <c r="B614" s="140" t="s">
        <v>4302</v>
      </c>
      <c r="C614" s="143">
        <v>5219</v>
      </c>
      <c r="D614" s="141" t="s">
        <v>4342</v>
      </c>
      <c r="F614" s="149">
        <v>2</v>
      </c>
      <c r="H614" s="156">
        <v>16.012</v>
      </c>
      <c r="I614" s="156">
        <v>5.7200000000000006</v>
      </c>
      <c r="J614" s="156">
        <f t="shared" si="63"/>
        <v>21.731999999999999</v>
      </c>
      <c r="K614" s="156">
        <f t="shared" si="64"/>
        <v>15.814</v>
      </c>
      <c r="L614" s="156">
        <f t="shared" si="65"/>
        <v>4.006000000000002</v>
      </c>
      <c r="M614" s="156">
        <f t="shared" si="66"/>
        <v>8835.5990000000002</v>
      </c>
      <c r="N614" s="156">
        <f t="shared" si="67"/>
        <v>1385.5170000000001</v>
      </c>
      <c r="O614" s="156">
        <v>13.286</v>
      </c>
      <c r="P614" s="156">
        <v>4.006000000000002</v>
      </c>
      <c r="Q614" s="156">
        <v>7898.2870000000003</v>
      </c>
      <c r="R614" s="156">
        <v>1385.5170000000001</v>
      </c>
      <c r="S614" s="156">
        <v>18</v>
      </c>
      <c r="T614" s="156">
        <v>0</v>
      </c>
      <c r="U614" s="156">
        <v>2.528</v>
      </c>
      <c r="V614" s="156"/>
      <c r="W614" s="156">
        <v>937.31200000000001</v>
      </c>
      <c r="X614" s="156"/>
      <c r="Y614" s="156">
        <v>19.2956</v>
      </c>
      <c r="Z614" s="156">
        <v>9976.6090000000004</v>
      </c>
      <c r="AA614" s="156">
        <v>605</v>
      </c>
      <c r="AB614" s="156">
        <f t="shared" si="68"/>
        <v>21.823599999999999</v>
      </c>
      <c r="AC614" s="156">
        <f t="shared" si="69"/>
        <v>10913.921</v>
      </c>
    </row>
    <row r="615" spans="2:29" x14ac:dyDescent="0.25">
      <c r="B615" s="140" t="s">
        <v>4302</v>
      </c>
      <c r="C615" s="143">
        <v>5220</v>
      </c>
      <c r="D615" s="141" t="s">
        <v>4343</v>
      </c>
      <c r="F615" s="149">
        <v>2</v>
      </c>
      <c r="H615" s="156">
        <v>10.100000000000001</v>
      </c>
      <c r="I615" s="156">
        <v>4.7</v>
      </c>
      <c r="J615" s="156">
        <f t="shared" si="63"/>
        <v>14.8</v>
      </c>
      <c r="K615" s="156">
        <f t="shared" si="64"/>
        <v>10.1</v>
      </c>
      <c r="L615" s="156">
        <f t="shared" si="65"/>
        <v>3.41</v>
      </c>
      <c r="M615" s="156">
        <f t="shared" si="66"/>
        <v>6049.2690000000002</v>
      </c>
      <c r="N615" s="156">
        <f t="shared" si="67"/>
        <v>1101.8489999999999</v>
      </c>
      <c r="O615" s="156">
        <v>8.85</v>
      </c>
      <c r="P615" s="156">
        <v>3.41</v>
      </c>
      <c r="Q615" s="156">
        <v>5585.7669999999998</v>
      </c>
      <c r="R615" s="156">
        <v>1101.8489999999999</v>
      </c>
      <c r="S615" s="156">
        <v>0</v>
      </c>
      <c r="T615" s="156">
        <v>0</v>
      </c>
      <c r="U615" s="156">
        <v>1.25</v>
      </c>
      <c r="V615" s="156"/>
      <c r="W615" s="156">
        <v>463.50200000000001</v>
      </c>
      <c r="X615" s="156"/>
      <c r="Y615" s="156">
        <v>13.965000000000002</v>
      </c>
      <c r="Z615" s="156">
        <v>7238.585</v>
      </c>
      <c r="AA615" s="156">
        <v>606</v>
      </c>
      <c r="AB615" s="156">
        <f t="shared" si="68"/>
        <v>15.215000000000002</v>
      </c>
      <c r="AC615" s="156">
        <f t="shared" si="69"/>
        <v>7702.0870000000004</v>
      </c>
    </row>
    <row r="616" spans="2:29" x14ac:dyDescent="0.25">
      <c r="B616" s="140" t="s">
        <v>4302</v>
      </c>
      <c r="C616" s="143">
        <v>5221</v>
      </c>
      <c r="D616" s="141" t="s">
        <v>4344</v>
      </c>
      <c r="F616" s="149">
        <v>2</v>
      </c>
      <c r="H616" s="156">
        <v>11.824999999999999</v>
      </c>
      <c r="I616" s="156">
        <v>3.4</v>
      </c>
      <c r="J616" s="156">
        <f t="shared" si="63"/>
        <v>15.225</v>
      </c>
      <c r="K616" s="156">
        <f t="shared" si="64"/>
        <v>11.208000000000002</v>
      </c>
      <c r="L616" s="156">
        <f t="shared" si="65"/>
        <v>2.7149999999999999</v>
      </c>
      <c r="M616" s="156">
        <f t="shared" si="66"/>
        <v>5914.4009999999998</v>
      </c>
      <c r="N616" s="156">
        <f t="shared" si="67"/>
        <v>885.87699999999995</v>
      </c>
      <c r="O616" s="156">
        <v>8.8190000000000008</v>
      </c>
      <c r="P616" s="156">
        <v>2.7149999999999999</v>
      </c>
      <c r="Q616" s="156">
        <v>5028.5940000000001</v>
      </c>
      <c r="R616" s="156">
        <v>885.87699999999995</v>
      </c>
      <c r="S616" s="156">
        <v>16</v>
      </c>
      <c r="T616" s="156">
        <v>18</v>
      </c>
      <c r="U616" s="156">
        <v>2.3890000000000002</v>
      </c>
      <c r="V616" s="156"/>
      <c r="W616" s="156">
        <v>885.80700000000002</v>
      </c>
      <c r="X616" s="156"/>
      <c r="Y616" s="156">
        <v>12.892299999999999</v>
      </c>
      <c r="Z616" s="156">
        <v>6357.4759999999997</v>
      </c>
      <c r="AA616" s="156">
        <v>607</v>
      </c>
      <c r="AB616" s="156">
        <f t="shared" si="68"/>
        <v>15.281299999999998</v>
      </c>
      <c r="AC616" s="156">
        <f t="shared" si="69"/>
        <v>7243.2829999999994</v>
      </c>
    </row>
    <row r="617" spans="2:29" x14ac:dyDescent="0.25">
      <c r="B617" s="140" t="s">
        <v>4302</v>
      </c>
      <c r="C617" s="143">
        <v>5222</v>
      </c>
      <c r="D617" s="141" t="s">
        <v>4345</v>
      </c>
      <c r="F617" s="149">
        <v>2</v>
      </c>
      <c r="H617" s="156">
        <v>14.41</v>
      </c>
      <c r="I617" s="156">
        <v>4.2</v>
      </c>
      <c r="J617" s="156">
        <f t="shared" si="63"/>
        <v>18.61</v>
      </c>
      <c r="K617" s="156">
        <f t="shared" si="64"/>
        <v>12.278</v>
      </c>
      <c r="L617" s="156">
        <f t="shared" si="65"/>
        <v>2.8849999999999998</v>
      </c>
      <c r="M617" s="156">
        <f t="shared" si="66"/>
        <v>6874.1379999999999</v>
      </c>
      <c r="N617" s="156">
        <f t="shared" si="67"/>
        <v>1049.4960000000001</v>
      </c>
      <c r="O617" s="156">
        <v>10.489000000000001</v>
      </c>
      <c r="P617" s="156">
        <v>2.8849999999999998</v>
      </c>
      <c r="Q617" s="156">
        <v>6192.1629999999996</v>
      </c>
      <c r="R617" s="156">
        <v>1049.4960000000001</v>
      </c>
      <c r="S617" s="156">
        <v>0</v>
      </c>
      <c r="T617" s="156">
        <v>0</v>
      </c>
      <c r="U617" s="156">
        <v>1.7890000000000001</v>
      </c>
      <c r="V617" s="156"/>
      <c r="W617" s="156">
        <v>681.97500000000002</v>
      </c>
      <c r="X617" s="156"/>
      <c r="Y617" s="156">
        <v>14.817099999999998</v>
      </c>
      <c r="Z617" s="156">
        <v>7766.47</v>
      </c>
      <c r="AA617" s="156">
        <v>608</v>
      </c>
      <c r="AB617" s="156">
        <f t="shared" si="68"/>
        <v>16.606099999999998</v>
      </c>
      <c r="AC617" s="156">
        <f t="shared" si="69"/>
        <v>8448.4449999999997</v>
      </c>
    </row>
    <row r="618" spans="2:29" x14ac:dyDescent="0.25">
      <c r="B618" s="140" t="s">
        <v>4302</v>
      </c>
      <c r="C618" s="143">
        <v>5223</v>
      </c>
      <c r="D618" s="141" t="s">
        <v>4346</v>
      </c>
      <c r="F618" s="149">
        <v>2</v>
      </c>
      <c r="H618" s="156">
        <v>50.77</v>
      </c>
      <c r="I618" s="156">
        <v>16.5</v>
      </c>
      <c r="J618" s="156">
        <f t="shared" si="63"/>
        <v>67.27000000000001</v>
      </c>
      <c r="K618" s="156">
        <f t="shared" si="64"/>
        <v>50</v>
      </c>
      <c r="L618" s="156">
        <f t="shared" si="65"/>
        <v>11.786000000000001</v>
      </c>
      <c r="M618" s="156">
        <f t="shared" si="66"/>
        <v>32406.841</v>
      </c>
      <c r="N618" s="156">
        <f t="shared" si="67"/>
        <v>3808.6060000000002</v>
      </c>
      <c r="O618" s="156">
        <v>42.460999999999999</v>
      </c>
      <c r="P618" s="156">
        <v>11.786000000000001</v>
      </c>
      <c r="Q618" s="156">
        <v>29635.837</v>
      </c>
      <c r="R618" s="156">
        <v>3808.6060000000002</v>
      </c>
      <c r="S618" s="156">
        <v>114</v>
      </c>
      <c r="T618" s="156">
        <v>14.666</v>
      </c>
      <c r="U618" s="156">
        <v>7.5390000000000006</v>
      </c>
      <c r="V618" s="156"/>
      <c r="W618" s="156">
        <v>2771.0039999999999</v>
      </c>
      <c r="X618" s="156"/>
      <c r="Y618" s="156">
        <v>60.1402</v>
      </c>
      <c r="Z618" s="156">
        <v>35348.792000000001</v>
      </c>
      <c r="AA618" s="156">
        <v>609</v>
      </c>
      <c r="AB618" s="156">
        <f t="shared" si="68"/>
        <v>67.679199999999994</v>
      </c>
      <c r="AC618" s="156">
        <f t="shared" si="69"/>
        <v>38119.796000000002</v>
      </c>
    </row>
    <row r="619" spans="2:29" x14ac:dyDescent="0.25">
      <c r="B619" s="140" t="s">
        <v>4302</v>
      </c>
      <c r="C619" s="143">
        <v>5224</v>
      </c>
      <c r="D619" s="141" t="s">
        <v>4347</v>
      </c>
      <c r="F619" s="149">
        <v>2</v>
      </c>
      <c r="H619" s="156">
        <v>0</v>
      </c>
      <c r="I619" s="156">
        <v>0</v>
      </c>
      <c r="J619" s="156">
        <f t="shared" si="63"/>
        <v>0</v>
      </c>
      <c r="K619" s="156">
        <f t="shared" si="64"/>
        <v>68.222000000000008</v>
      </c>
      <c r="L619" s="156">
        <f t="shared" si="65"/>
        <v>15.426999999999992</v>
      </c>
      <c r="M619" s="156">
        <f t="shared" si="66"/>
        <v>43802.603999999999</v>
      </c>
      <c r="N619" s="156">
        <f t="shared" si="67"/>
        <v>4992.8959999999997</v>
      </c>
      <c r="O619" s="156">
        <v>60.06</v>
      </c>
      <c r="P619" s="156">
        <v>15.426999999999992</v>
      </c>
      <c r="Q619" s="156">
        <v>40676.957999999999</v>
      </c>
      <c r="R619" s="156">
        <v>4992.8959999999997</v>
      </c>
      <c r="S619" s="156">
        <v>260.36</v>
      </c>
      <c r="T619" s="156">
        <v>10</v>
      </c>
      <c r="U619" s="156">
        <v>8.161999999999999</v>
      </c>
      <c r="V619" s="156"/>
      <c r="W619" s="156">
        <v>3125.6460000000002</v>
      </c>
      <c r="X619" s="156"/>
      <c r="Y619" s="156">
        <v>83.201199999999986</v>
      </c>
      <c r="Z619" s="156">
        <v>48166.345999999998</v>
      </c>
      <c r="AA619" s="156">
        <v>610</v>
      </c>
      <c r="AB619" s="156">
        <f t="shared" si="68"/>
        <v>91.363199999999978</v>
      </c>
      <c r="AC619" s="156">
        <f t="shared" si="69"/>
        <v>51291.991999999998</v>
      </c>
    </row>
    <row r="620" spans="2:29" x14ac:dyDescent="0.25">
      <c r="B620" s="140" t="s">
        <v>4302</v>
      </c>
      <c r="C620" s="143">
        <v>5226</v>
      </c>
      <c r="D620" s="141" t="s">
        <v>4348</v>
      </c>
      <c r="F620" s="149">
        <v>2</v>
      </c>
      <c r="H620" s="156">
        <v>7.82</v>
      </c>
      <c r="I620" s="156">
        <v>3</v>
      </c>
      <c r="J620" s="156">
        <f t="shared" si="63"/>
        <v>10.82</v>
      </c>
      <c r="K620" s="156">
        <f t="shared" si="64"/>
        <v>7.867</v>
      </c>
      <c r="L620" s="156">
        <f t="shared" si="65"/>
        <v>2.33</v>
      </c>
      <c r="M620" s="156">
        <f t="shared" si="66"/>
        <v>4269.8710000000001</v>
      </c>
      <c r="N620" s="156">
        <f t="shared" si="67"/>
        <v>747.16300000000001</v>
      </c>
      <c r="O620" s="156">
        <v>5.2670000000000003</v>
      </c>
      <c r="P620" s="156">
        <v>2.33</v>
      </c>
      <c r="Q620" s="156">
        <v>3262.2730000000001</v>
      </c>
      <c r="R620" s="156">
        <v>747.16300000000001</v>
      </c>
      <c r="S620" s="156">
        <v>31</v>
      </c>
      <c r="T620" s="156">
        <v>0</v>
      </c>
      <c r="U620" s="156">
        <v>2.5999999999999996</v>
      </c>
      <c r="V620" s="156"/>
      <c r="W620" s="156">
        <v>1007.598</v>
      </c>
      <c r="X620" s="156"/>
      <c r="Y620" s="156">
        <v>8.7624999999999993</v>
      </c>
      <c r="Z620" s="156">
        <v>4383.0770000000002</v>
      </c>
      <c r="AA620" s="156">
        <v>611</v>
      </c>
      <c r="AB620" s="156">
        <f t="shared" si="68"/>
        <v>11.362499999999999</v>
      </c>
      <c r="AC620" s="156">
        <f t="shared" si="69"/>
        <v>5390.6750000000002</v>
      </c>
    </row>
    <row r="621" spans="2:29" x14ac:dyDescent="0.25">
      <c r="B621" s="140" t="s">
        <v>4302</v>
      </c>
      <c r="C621" s="143">
        <v>5227</v>
      </c>
      <c r="D621" s="141" t="s">
        <v>4349</v>
      </c>
      <c r="F621" s="149">
        <v>2</v>
      </c>
      <c r="H621" s="156">
        <v>20.946000000000002</v>
      </c>
      <c r="I621" s="156">
        <v>10.375</v>
      </c>
      <c r="J621" s="156">
        <f t="shared" si="63"/>
        <v>31.321000000000002</v>
      </c>
      <c r="K621" s="156">
        <f t="shared" si="64"/>
        <v>21.148</v>
      </c>
      <c r="L621" s="156">
        <f t="shared" si="65"/>
        <v>6.2339999999999982</v>
      </c>
      <c r="M621" s="156">
        <f t="shared" si="66"/>
        <v>12895.727999999999</v>
      </c>
      <c r="N621" s="156">
        <f t="shared" si="67"/>
        <v>2039.519</v>
      </c>
      <c r="O621" s="156">
        <v>17.82</v>
      </c>
      <c r="P621" s="156">
        <v>6.2339999999999982</v>
      </c>
      <c r="Q621" s="156">
        <v>11655.558999999999</v>
      </c>
      <c r="R621" s="156">
        <v>2039.519</v>
      </c>
      <c r="S621" s="156">
        <v>209</v>
      </c>
      <c r="T621" s="156">
        <v>0</v>
      </c>
      <c r="U621" s="156">
        <v>3.3280000000000003</v>
      </c>
      <c r="V621" s="156"/>
      <c r="W621" s="156">
        <v>1240.1690000000001</v>
      </c>
      <c r="X621" s="156"/>
      <c r="Y621" s="156">
        <v>27.171299999999999</v>
      </c>
      <c r="Z621" s="156">
        <v>14714.916999999999</v>
      </c>
      <c r="AA621" s="156">
        <v>612</v>
      </c>
      <c r="AB621" s="156">
        <f t="shared" si="68"/>
        <v>30.499299999999998</v>
      </c>
      <c r="AC621" s="156">
        <f t="shared" si="69"/>
        <v>15955.085999999999</v>
      </c>
    </row>
    <row r="622" spans="2:29" x14ac:dyDescent="0.25">
      <c r="B622" s="140" t="s">
        <v>4302</v>
      </c>
      <c r="C622" s="143">
        <v>5228</v>
      </c>
      <c r="D622" s="141" t="s">
        <v>4350</v>
      </c>
      <c r="F622" s="149">
        <v>2</v>
      </c>
      <c r="H622" s="156">
        <v>8</v>
      </c>
      <c r="I622" s="156">
        <v>4.5</v>
      </c>
      <c r="J622" s="156">
        <f t="shared" si="63"/>
        <v>12.5</v>
      </c>
      <c r="K622" s="156">
        <f t="shared" si="64"/>
        <v>7.6710000000000003</v>
      </c>
      <c r="L622" s="156">
        <f t="shared" si="65"/>
        <v>2.5639999999999992</v>
      </c>
      <c r="M622" s="156">
        <f t="shared" si="66"/>
        <v>4154.1629999999996</v>
      </c>
      <c r="N622" s="156">
        <f t="shared" si="67"/>
        <v>852.15899999999999</v>
      </c>
      <c r="O622" s="156">
        <v>7.6710000000000003</v>
      </c>
      <c r="P622" s="156">
        <v>2.5639999999999992</v>
      </c>
      <c r="Q622" s="156">
        <v>4154.1629999999996</v>
      </c>
      <c r="R622" s="156">
        <v>852.15899999999999</v>
      </c>
      <c r="S622" s="156">
        <v>10</v>
      </c>
      <c r="T622" s="156">
        <v>0</v>
      </c>
      <c r="U622" s="156">
        <v>0</v>
      </c>
      <c r="V622" s="156"/>
      <c r="W622" s="156">
        <v>0</v>
      </c>
      <c r="X622" s="156"/>
      <c r="Y622" s="156">
        <v>11.517800000000001</v>
      </c>
      <c r="Z622" s="156">
        <v>5432.4620000000004</v>
      </c>
      <c r="AA622" s="156">
        <v>613</v>
      </c>
      <c r="AB622" s="156">
        <f t="shared" si="68"/>
        <v>11.517800000000001</v>
      </c>
      <c r="AC622" s="156">
        <f t="shared" si="69"/>
        <v>5432.4620000000004</v>
      </c>
    </row>
    <row r="623" spans="2:29" x14ac:dyDescent="0.25">
      <c r="B623" s="140" t="s">
        <v>4193</v>
      </c>
      <c r="C623" s="143">
        <v>5229</v>
      </c>
      <c r="D623" s="141" t="s">
        <v>4351</v>
      </c>
      <c r="F623" s="149">
        <v>2</v>
      </c>
      <c r="H623" s="156">
        <v>32.991</v>
      </c>
      <c r="I623" s="156">
        <v>11.75</v>
      </c>
      <c r="J623" s="156">
        <f t="shared" si="63"/>
        <v>44.741</v>
      </c>
      <c r="K623" s="156">
        <f t="shared" si="64"/>
        <v>32.76</v>
      </c>
      <c r="L623" s="156">
        <f t="shared" si="65"/>
        <v>8.4369999999999976</v>
      </c>
      <c r="M623" s="156">
        <f t="shared" si="66"/>
        <v>19027.832999999999</v>
      </c>
      <c r="N623" s="156">
        <f t="shared" si="67"/>
        <v>2729.6410000000001</v>
      </c>
      <c r="O623" s="156">
        <v>27.231999999999999</v>
      </c>
      <c r="P623" s="156">
        <v>8.4369999999999976</v>
      </c>
      <c r="Q623" s="156">
        <v>16978.116999999998</v>
      </c>
      <c r="R623" s="156">
        <v>2729.6410000000001</v>
      </c>
      <c r="S623" s="156">
        <v>0</v>
      </c>
      <c r="T623" s="156">
        <v>20.626999999999999</v>
      </c>
      <c r="U623" s="156">
        <v>5.5279999999999996</v>
      </c>
      <c r="V623" s="156"/>
      <c r="W623" s="156">
        <v>2049.7159999999999</v>
      </c>
      <c r="X623" s="156"/>
      <c r="Y623" s="156">
        <v>39.888299999999994</v>
      </c>
      <c r="Z623" s="156">
        <v>21072.653999999999</v>
      </c>
      <c r="AA623" s="156">
        <v>614</v>
      </c>
      <c r="AB623" s="156">
        <f t="shared" si="68"/>
        <v>45.416299999999993</v>
      </c>
      <c r="AC623" s="156">
        <f t="shared" si="69"/>
        <v>23122.37</v>
      </c>
    </row>
    <row r="624" spans="2:29" x14ac:dyDescent="0.25">
      <c r="B624" s="140" t="s">
        <v>4193</v>
      </c>
      <c r="C624" s="143">
        <v>5230</v>
      </c>
      <c r="D624" s="141" t="s">
        <v>4352</v>
      </c>
      <c r="F624" s="149">
        <v>2</v>
      </c>
      <c r="H624" s="156">
        <v>23.646999999999998</v>
      </c>
      <c r="I624" s="156">
        <v>9.1</v>
      </c>
      <c r="J624" s="156">
        <f t="shared" si="63"/>
        <v>32.747</v>
      </c>
      <c r="K624" s="156">
        <f t="shared" si="64"/>
        <v>23.571999999999999</v>
      </c>
      <c r="L624" s="156">
        <f t="shared" si="65"/>
        <v>6.8709999999999987</v>
      </c>
      <c r="M624" s="156">
        <f t="shared" si="66"/>
        <v>14001.575999999999</v>
      </c>
      <c r="N624" s="156">
        <f t="shared" si="67"/>
        <v>2240.241</v>
      </c>
      <c r="O624" s="156">
        <v>20.433</v>
      </c>
      <c r="P624" s="156">
        <v>6.8709999999999987</v>
      </c>
      <c r="Q624" s="156">
        <v>12837.666999999999</v>
      </c>
      <c r="R624" s="156">
        <v>2240.241</v>
      </c>
      <c r="S624" s="156">
        <v>0</v>
      </c>
      <c r="T624" s="156">
        <v>0</v>
      </c>
      <c r="U624" s="156">
        <v>3.1390000000000002</v>
      </c>
      <c r="V624" s="156"/>
      <c r="W624" s="156">
        <v>1163.9090000000001</v>
      </c>
      <c r="X624" s="156"/>
      <c r="Y624" s="156">
        <v>30.739899999999999</v>
      </c>
      <c r="Z624" s="156">
        <v>16198.093000000001</v>
      </c>
      <c r="AA624" s="156">
        <v>615</v>
      </c>
      <c r="AB624" s="156">
        <f t="shared" si="68"/>
        <v>33.878900000000002</v>
      </c>
      <c r="AC624" s="156">
        <f t="shared" si="69"/>
        <v>17362.002</v>
      </c>
    </row>
    <row r="625" spans="2:29" x14ac:dyDescent="0.25">
      <c r="B625" s="140" t="s">
        <v>4302</v>
      </c>
      <c r="C625" s="143">
        <v>5231</v>
      </c>
      <c r="D625" s="141" t="s">
        <v>4353</v>
      </c>
      <c r="F625" s="149">
        <v>2</v>
      </c>
      <c r="H625" s="156">
        <v>29.18</v>
      </c>
      <c r="I625" s="156">
        <v>12</v>
      </c>
      <c r="J625" s="156">
        <f t="shared" si="63"/>
        <v>41.18</v>
      </c>
      <c r="K625" s="156">
        <f t="shared" si="64"/>
        <v>29.378999999999998</v>
      </c>
      <c r="L625" s="156">
        <f t="shared" si="65"/>
        <v>8.2659999999999982</v>
      </c>
      <c r="M625" s="156">
        <f t="shared" si="66"/>
        <v>17502.912</v>
      </c>
      <c r="N625" s="156">
        <f t="shared" si="67"/>
        <v>2682.4409999999998</v>
      </c>
      <c r="O625" s="156">
        <v>25.79</v>
      </c>
      <c r="P625" s="156">
        <v>8.2659999999999982</v>
      </c>
      <c r="Q625" s="156">
        <v>16147.276</v>
      </c>
      <c r="R625" s="156">
        <v>2682.4409999999998</v>
      </c>
      <c r="S625" s="156">
        <v>54</v>
      </c>
      <c r="T625" s="156">
        <v>53.332999999999998</v>
      </c>
      <c r="U625" s="156">
        <v>3.5890000000000004</v>
      </c>
      <c r="V625" s="156"/>
      <c r="W625" s="156">
        <v>1355.636</v>
      </c>
      <c r="X625" s="156"/>
      <c r="Y625" s="156">
        <v>38.188399999999994</v>
      </c>
      <c r="Z625" s="156">
        <v>20170.983</v>
      </c>
      <c r="AA625" s="156">
        <v>616</v>
      </c>
      <c r="AB625" s="156">
        <f t="shared" si="68"/>
        <v>41.777399999999993</v>
      </c>
      <c r="AC625" s="156">
        <f t="shared" si="69"/>
        <v>21526.618999999999</v>
      </c>
    </row>
    <row r="626" spans="2:29" x14ac:dyDescent="0.25">
      <c r="B626" s="140" t="s">
        <v>4302</v>
      </c>
      <c r="C626" s="143">
        <v>5232</v>
      </c>
      <c r="D626" s="141" t="s">
        <v>4354</v>
      </c>
      <c r="F626" s="149">
        <v>2</v>
      </c>
      <c r="H626" s="156">
        <v>6.556</v>
      </c>
      <c r="I626" s="156">
        <v>3.45</v>
      </c>
      <c r="J626" s="156">
        <f t="shared" si="63"/>
        <v>10.006</v>
      </c>
      <c r="K626" s="156">
        <f t="shared" si="64"/>
        <v>6.5960000000000001</v>
      </c>
      <c r="L626" s="156">
        <f t="shared" si="65"/>
        <v>2.3289999999999997</v>
      </c>
      <c r="M626" s="156">
        <f t="shared" si="66"/>
        <v>3913.7979999999998</v>
      </c>
      <c r="N626" s="156">
        <f t="shared" si="67"/>
        <v>747.16499999999996</v>
      </c>
      <c r="O626" s="156">
        <v>5.2069999999999999</v>
      </c>
      <c r="P626" s="156">
        <v>2.3289999999999997</v>
      </c>
      <c r="Q626" s="156">
        <v>3398.7919999999999</v>
      </c>
      <c r="R626" s="156">
        <v>747.16499999999996</v>
      </c>
      <c r="S626" s="156">
        <v>6</v>
      </c>
      <c r="T626" s="156">
        <v>0</v>
      </c>
      <c r="U626" s="156">
        <v>1.389</v>
      </c>
      <c r="V626" s="156"/>
      <c r="W626" s="156">
        <v>515.00599999999997</v>
      </c>
      <c r="X626" s="156"/>
      <c r="Y626" s="156">
        <v>8.7012</v>
      </c>
      <c r="Z626" s="156">
        <v>4519.58</v>
      </c>
      <c r="AA626" s="156">
        <v>617</v>
      </c>
      <c r="AB626" s="156">
        <f t="shared" si="68"/>
        <v>10.090199999999999</v>
      </c>
      <c r="AC626" s="156">
        <f t="shared" si="69"/>
        <v>5034.5860000000002</v>
      </c>
    </row>
    <row r="627" spans="2:29" x14ac:dyDescent="0.25">
      <c r="B627" s="140" t="s">
        <v>4302</v>
      </c>
      <c r="C627" s="143">
        <v>5233</v>
      </c>
      <c r="D627" s="141" t="s">
        <v>4355</v>
      </c>
      <c r="F627" s="149">
        <v>2</v>
      </c>
      <c r="H627" s="156">
        <v>28.584000000000003</v>
      </c>
      <c r="I627" s="156">
        <v>11.341999999999999</v>
      </c>
      <c r="J627" s="156">
        <f t="shared" si="63"/>
        <v>39.926000000000002</v>
      </c>
      <c r="K627" s="156">
        <f t="shared" si="64"/>
        <v>28.734000000000002</v>
      </c>
      <c r="L627" s="156">
        <f t="shared" si="65"/>
        <v>7.1559999999999988</v>
      </c>
      <c r="M627" s="156">
        <f t="shared" si="66"/>
        <v>16981.66</v>
      </c>
      <c r="N627" s="156">
        <f t="shared" si="67"/>
        <v>2322.9160000000002</v>
      </c>
      <c r="O627" s="156">
        <v>23.917000000000002</v>
      </c>
      <c r="P627" s="156">
        <v>7.1559999999999988</v>
      </c>
      <c r="Q627" s="156">
        <v>15176.972</v>
      </c>
      <c r="R627" s="156">
        <v>2322.9160000000002</v>
      </c>
      <c r="S627" s="156">
        <v>24</v>
      </c>
      <c r="T627" s="156">
        <v>0</v>
      </c>
      <c r="U627" s="156">
        <v>4.8170000000000002</v>
      </c>
      <c r="V627" s="156"/>
      <c r="W627" s="156">
        <v>1804.6880000000001</v>
      </c>
      <c r="X627" s="156"/>
      <c r="Y627" s="156">
        <v>34.651599999999995</v>
      </c>
      <c r="Z627" s="156">
        <v>18661.444</v>
      </c>
      <c r="AA627" s="156">
        <v>618</v>
      </c>
      <c r="AB627" s="156">
        <f t="shared" si="68"/>
        <v>39.468599999999995</v>
      </c>
      <c r="AC627" s="156">
        <f t="shared" si="69"/>
        <v>20466.131999999998</v>
      </c>
    </row>
    <row r="628" spans="2:29" x14ac:dyDescent="0.25">
      <c r="B628" s="140" t="s">
        <v>4193</v>
      </c>
      <c r="C628" s="143">
        <v>5234</v>
      </c>
      <c r="D628" s="141" t="s">
        <v>4356</v>
      </c>
      <c r="F628" s="149">
        <v>2</v>
      </c>
      <c r="H628" s="156">
        <v>46.5</v>
      </c>
      <c r="I628" s="156">
        <v>14.999999999999998</v>
      </c>
      <c r="J628" s="156">
        <f t="shared" si="63"/>
        <v>61.5</v>
      </c>
      <c r="K628" s="156">
        <f t="shared" si="64"/>
        <v>47.012999999999998</v>
      </c>
      <c r="L628" s="156">
        <f t="shared" si="65"/>
        <v>11.248000000000005</v>
      </c>
      <c r="M628" s="156">
        <f t="shared" si="66"/>
        <v>26955.834000000003</v>
      </c>
      <c r="N628" s="156">
        <f t="shared" si="67"/>
        <v>3609.3339999999998</v>
      </c>
      <c r="O628" s="156">
        <v>37.845999999999997</v>
      </c>
      <c r="P628" s="156">
        <v>11.248000000000005</v>
      </c>
      <c r="Q628" s="156">
        <v>23556.81</v>
      </c>
      <c r="R628" s="156">
        <v>3609.3339999999998</v>
      </c>
      <c r="S628" s="156">
        <v>154</v>
      </c>
      <c r="T628" s="156">
        <v>14</v>
      </c>
      <c r="U628" s="156">
        <v>9.1669999999999998</v>
      </c>
      <c r="V628" s="156"/>
      <c r="W628" s="156">
        <v>3399.0239999999999</v>
      </c>
      <c r="X628" s="156"/>
      <c r="Y628" s="156">
        <v>54.718800000000002</v>
      </c>
      <c r="Z628" s="156">
        <v>28970.914000000001</v>
      </c>
      <c r="AA628" s="156">
        <v>619</v>
      </c>
      <c r="AB628" s="156">
        <f t="shared" si="68"/>
        <v>63.885800000000003</v>
      </c>
      <c r="AC628" s="156">
        <f t="shared" si="69"/>
        <v>32369.938000000002</v>
      </c>
    </row>
    <row r="629" spans="2:29" x14ac:dyDescent="0.25">
      <c r="B629" s="140" t="s">
        <v>4302</v>
      </c>
      <c r="C629" s="143">
        <v>5235</v>
      </c>
      <c r="D629" s="141" t="s">
        <v>4357</v>
      </c>
      <c r="F629" s="149">
        <v>2</v>
      </c>
      <c r="H629" s="156">
        <v>5.3530000000000006</v>
      </c>
      <c r="I629" s="156">
        <v>2.17</v>
      </c>
      <c r="J629" s="156">
        <f t="shared" si="63"/>
        <v>7.5230000000000006</v>
      </c>
      <c r="K629" s="156">
        <f t="shared" si="64"/>
        <v>5.2519999999999998</v>
      </c>
      <c r="L629" s="156">
        <f t="shared" si="65"/>
        <v>1.665</v>
      </c>
      <c r="M629" s="156">
        <f t="shared" si="66"/>
        <v>2668.3269999999998</v>
      </c>
      <c r="N629" s="156">
        <f t="shared" si="67"/>
        <v>559.298</v>
      </c>
      <c r="O629" s="156">
        <v>4.5019999999999998</v>
      </c>
      <c r="P629" s="156">
        <v>1.665</v>
      </c>
      <c r="Q629" s="156">
        <v>2464.386</v>
      </c>
      <c r="R629" s="156">
        <v>559.298</v>
      </c>
      <c r="S629" s="156">
        <v>0</v>
      </c>
      <c r="T629" s="156">
        <v>0</v>
      </c>
      <c r="U629" s="156">
        <v>0.75</v>
      </c>
      <c r="V629" s="156"/>
      <c r="W629" s="156">
        <v>203.941</v>
      </c>
      <c r="X629" s="156"/>
      <c r="Y629" s="156">
        <v>7.0001999999999995</v>
      </c>
      <c r="Z629" s="156">
        <v>3303.37</v>
      </c>
      <c r="AA629" s="156">
        <v>620</v>
      </c>
      <c r="AB629" s="156">
        <f t="shared" si="68"/>
        <v>7.7501999999999995</v>
      </c>
      <c r="AC629" s="156">
        <f t="shared" si="69"/>
        <v>3507.3109999999997</v>
      </c>
    </row>
    <row r="630" spans="2:29" x14ac:dyDescent="0.25">
      <c r="B630" s="140" t="s">
        <v>4302</v>
      </c>
      <c r="C630" s="143">
        <v>5236</v>
      </c>
      <c r="D630" s="141" t="s">
        <v>4358</v>
      </c>
      <c r="F630" s="149">
        <v>2</v>
      </c>
      <c r="H630" s="156">
        <v>21.640000000000004</v>
      </c>
      <c r="I630" s="156">
        <v>7.72</v>
      </c>
      <c r="J630" s="156">
        <f t="shared" si="63"/>
        <v>29.360000000000003</v>
      </c>
      <c r="K630" s="156">
        <f t="shared" si="64"/>
        <v>21.564</v>
      </c>
      <c r="L630" s="156">
        <f t="shared" si="65"/>
        <v>5.472999999999999</v>
      </c>
      <c r="M630" s="156">
        <f t="shared" si="66"/>
        <v>12350.796999999999</v>
      </c>
      <c r="N630" s="156">
        <f t="shared" si="67"/>
        <v>1829.1849999999999</v>
      </c>
      <c r="O630" s="156">
        <v>18.097000000000001</v>
      </c>
      <c r="P630" s="156">
        <v>5.472999999999999</v>
      </c>
      <c r="Q630" s="156">
        <v>11059.123</v>
      </c>
      <c r="R630" s="156">
        <v>1829.1849999999999</v>
      </c>
      <c r="S630" s="156">
        <v>12</v>
      </c>
      <c r="T630" s="156">
        <v>0</v>
      </c>
      <c r="U630" s="156">
        <v>3.4670000000000005</v>
      </c>
      <c r="V630" s="156"/>
      <c r="W630" s="156">
        <v>1291.674</v>
      </c>
      <c r="X630" s="156"/>
      <c r="Y630" s="156">
        <v>26.306999999999995</v>
      </c>
      <c r="Z630" s="156">
        <v>13802.968000000001</v>
      </c>
      <c r="AA630" s="156">
        <v>621</v>
      </c>
      <c r="AB630" s="156">
        <f t="shared" si="68"/>
        <v>29.773999999999994</v>
      </c>
      <c r="AC630" s="156">
        <f t="shared" si="69"/>
        <v>15094.642</v>
      </c>
    </row>
    <row r="631" spans="2:29" x14ac:dyDescent="0.25">
      <c r="B631" s="140" t="s">
        <v>4302</v>
      </c>
      <c r="C631" s="143">
        <v>5237</v>
      </c>
      <c r="D631" s="141" t="s">
        <v>4359</v>
      </c>
      <c r="F631" s="149">
        <v>2</v>
      </c>
      <c r="H631" s="156">
        <v>7.5939999999999994</v>
      </c>
      <c r="I631" s="156">
        <v>4.3129999999999997</v>
      </c>
      <c r="J631" s="156">
        <f t="shared" si="63"/>
        <v>11.907</v>
      </c>
      <c r="K631" s="156">
        <f t="shared" si="64"/>
        <v>7.6190000000000007</v>
      </c>
      <c r="L631" s="156">
        <f t="shared" si="65"/>
        <v>2.2690000000000001</v>
      </c>
      <c r="M631" s="156">
        <f t="shared" si="66"/>
        <v>4099.5749999999998</v>
      </c>
      <c r="N631" s="156">
        <f t="shared" si="67"/>
        <v>743.6</v>
      </c>
      <c r="O631" s="156">
        <v>6.98</v>
      </c>
      <c r="P631" s="156">
        <v>2.2690000000000001</v>
      </c>
      <c r="Q631" s="156">
        <v>3862.67</v>
      </c>
      <c r="R631" s="156">
        <v>743.6</v>
      </c>
      <c r="S631" s="156">
        <v>24</v>
      </c>
      <c r="T631" s="156">
        <v>0</v>
      </c>
      <c r="U631" s="156">
        <v>0.63900000000000001</v>
      </c>
      <c r="V631" s="156"/>
      <c r="W631" s="156">
        <v>236.905</v>
      </c>
      <c r="X631" s="156"/>
      <c r="Y631" s="156">
        <v>10.383700000000001</v>
      </c>
      <c r="Z631" s="156">
        <v>4978.134</v>
      </c>
      <c r="AA631" s="156">
        <v>622</v>
      </c>
      <c r="AB631" s="156">
        <f t="shared" si="68"/>
        <v>11.0227</v>
      </c>
      <c r="AC631" s="156">
        <f t="shared" si="69"/>
        <v>5215.0389999999998</v>
      </c>
    </row>
    <row r="632" spans="2:29" x14ac:dyDescent="0.25">
      <c r="B632" s="140" t="s">
        <v>4193</v>
      </c>
      <c r="C632" s="143">
        <v>5238</v>
      </c>
      <c r="D632" s="141" t="s">
        <v>4360</v>
      </c>
      <c r="F632" s="149">
        <v>2</v>
      </c>
      <c r="H632" s="156">
        <v>11.318</v>
      </c>
      <c r="I632" s="156">
        <v>6.14</v>
      </c>
      <c r="J632" s="156">
        <f t="shared" si="63"/>
        <v>17.457999999999998</v>
      </c>
      <c r="K632" s="156">
        <f t="shared" si="64"/>
        <v>11.468</v>
      </c>
      <c r="L632" s="156">
        <f t="shared" si="65"/>
        <v>3.6180000000000003</v>
      </c>
      <c r="M632" s="156">
        <f t="shared" si="66"/>
        <v>6425.7619999999997</v>
      </c>
      <c r="N632" s="156">
        <f t="shared" si="67"/>
        <v>1186.3579999999999</v>
      </c>
      <c r="O632" s="156">
        <v>9.8179999999999996</v>
      </c>
      <c r="P632" s="156">
        <v>3.6180000000000003</v>
      </c>
      <c r="Q632" s="156">
        <v>5795.2889999999998</v>
      </c>
      <c r="R632" s="156">
        <v>1186.3579999999999</v>
      </c>
      <c r="S632" s="156">
        <v>14.4</v>
      </c>
      <c r="T632" s="156">
        <v>0</v>
      </c>
      <c r="U632" s="156">
        <v>1.65</v>
      </c>
      <c r="V632" s="156"/>
      <c r="W632" s="156">
        <v>630.47299999999996</v>
      </c>
      <c r="X632" s="156"/>
      <c r="Y632" s="156">
        <v>15.244400000000001</v>
      </c>
      <c r="Z632" s="156">
        <v>7574.9049999999997</v>
      </c>
      <c r="AA632" s="156">
        <v>623</v>
      </c>
      <c r="AB632" s="156">
        <f t="shared" si="68"/>
        <v>16.894400000000001</v>
      </c>
      <c r="AC632" s="156">
        <f t="shared" si="69"/>
        <v>8205.3780000000006</v>
      </c>
    </row>
    <row r="633" spans="2:29" x14ac:dyDescent="0.25">
      <c r="B633" s="140" t="s">
        <v>4193</v>
      </c>
      <c r="C633" s="143">
        <v>5239</v>
      </c>
      <c r="D633" s="141" t="s">
        <v>4361</v>
      </c>
      <c r="F633" s="149">
        <v>2</v>
      </c>
      <c r="H633" s="156">
        <v>35.405000000000001</v>
      </c>
      <c r="I633" s="156">
        <v>13.625</v>
      </c>
      <c r="J633" s="156">
        <f t="shared" si="63"/>
        <v>49.03</v>
      </c>
      <c r="K633" s="156">
        <f t="shared" si="64"/>
        <v>34.823999999999998</v>
      </c>
      <c r="L633" s="156">
        <f t="shared" si="65"/>
        <v>8.6409999999999982</v>
      </c>
      <c r="M633" s="156">
        <f t="shared" si="66"/>
        <v>20236.474000000002</v>
      </c>
      <c r="N633" s="156">
        <f t="shared" si="67"/>
        <v>2781.3510000000001</v>
      </c>
      <c r="O633" s="156">
        <v>29.018000000000001</v>
      </c>
      <c r="P633" s="156">
        <v>8.6409999999999982</v>
      </c>
      <c r="Q633" s="156">
        <v>18083.75</v>
      </c>
      <c r="R633" s="156">
        <v>2781.3510000000001</v>
      </c>
      <c r="S633" s="156">
        <v>23.1</v>
      </c>
      <c r="T633" s="156">
        <v>0</v>
      </c>
      <c r="U633" s="156">
        <v>5.806</v>
      </c>
      <c r="V633" s="156"/>
      <c r="W633" s="156">
        <v>2152.7240000000002</v>
      </c>
      <c r="X633" s="156"/>
      <c r="Y633" s="156">
        <v>41.9788</v>
      </c>
      <c r="Z633" s="156">
        <v>22255.851999999999</v>
      </c>
      <c r="AA633" s="156">
        <v>624</v>
      </c>
      <c r="AB633" s="156">
        <f t="shared" si="68"/>
        <v>47.784799999999997</v>
      </c>
      <c r="AC633" s="156">
        <f t="shared" si="69"/>
        <v>24408.576000000001</v>
      </c>
    </row>
    <row r="634" spans="2:29" x14ac:dyDescent="0.25">
      <c r="B634" s="140" t="s">
        <v>4302</v>
      </c>
      <c r="C634" s="143">
        <v>5240</v>
      </c>
      <c r="D634" s="141" t="s">
        <v>4362</v>
      </c>
      <c r="F634" s="149">
        <v>2</v>
      </c>
      <c r="H634" s="156">
        <v>8.5470000000000006</v>
      </c>
      <c r="I634" s="156">
        <v>3.12</v>
      </c>
      <c r="J634" s="156">
        <f t="shared" si="63"/>
        <v>11.667000000000002</v>
      </c>
      <c r="K634" s="156">
        <f t="shared" si="64"/>
        <v>8.548</v>
      </c>
      <c r="L634" s="156">
        <f t="shared" si="65"/>
        <v>2.306</v>
      </c>
      <c r="M634" s="156">
        <f t="shared" si="66"/>
        <v>4670.3860000000004</v>
      </c>
      <c r="N634" s="156">
        <f t="shared" si="67"/>
        <v>775.10199999999998</v>
      </c>
      <c r="O634" s="156">
        <v>6.4089999999999998</v>
      </c>
      <c r="P634" s="156">
        <v>2.306</v>
      </c>
      <c r="Q634" s="156">
        <v>3877.279</v>
      </c>
      <c r="R634" s="156">
        <v>775.10199999999998</v>
      </c>
      <c r="S634" s="156">
        <v>0</v>
      </c>
      <c r="T634" s="156">
        <v>0</v>
      </c>
      <c r="U634" s="156">
        <v>2.1390000000000002</v>
      </c>
      <c r="V634" s="156"/>
      <c r="W634" s="156">
        <v>793.10699999999997</v>
      </c>
      <c r="X634" s="156"/>
      <c r="Y634" s="156">
        <v>9.8685000000000009</v>
      </c>
      <c r="Z634" s="156">
        <v>5039.9639999999999</v>
      </c>
      <c r="AA634" s="156">
        <v>625</v>
      </c>
      <c r="AB634" s="156">
        <f t="shared" si="68"/>
        <v>12.0075</v>
      </c>
      <c r="AC634" s="156">
        <f t="shared" si="69"/>
        <v>5833.0709999999999</v>
      </c>
    </row>
    <row r="635" spans="2:29" x14ac:dyDescent="0.25">
      <c r="B635" s="140" t="s">
        <v>4193</v>
      </c>
      <c r="C635" s="143">
        <v>5241</v>
      </c>
      <c r="D635" s="141" t="s">
        <v>4363</v>
      </c>
      <c r="F635" s="149">
        <v>2</v>
      </c>
      <c r="H635" s="156">
        <v>45.667000000000002</v>
      </c>
      <c r="I635" s="156">
        <v>18.39</v>
      </c>
      <c r="J635" s="156">
        <f t="shared" si="63"/>
        <v>64.057000000000002</v>
      </c>
      <c r="K635" s="156">
        <f t="shared" si="64"/>
        <v>45.767000000000003</v>
      </c>
      <c r="L635" s="156">
        <f t="shared" si="65"/>
        <v>12.587999999999994</v>
      </c>
      <c r="M635" s="156">
        <f t="shared" si="66"/>
        <v>27344.535</v>
      </c>
      <c r="N635" s="156">
        <f t="shared" si="67"/>
        <v>4016.2829999999999</v>
      </c>
      <c r="O635" s="156">
        <v>39.639000000000003</v>
      </c>
      <c r="P635" s="156">
        <v>12.587999999999994</v>
      </c>
      <c r="Q635" s="156">
        <v>25059.904999999999</v>
      </c>
      <c r="R635" s="156">
        <v>4016.2829999999999</v>
      </c>
      <c r="S635" s="156">
        <v>40</v>
      </c>
      <c r="T635" s="156">
        <v>6.6669999999999998</v>
      </c>
      <c r="U635" s="156">
        <v>6.1279999999999992</v>
      </c>
      <c r="V635" s="156"/>
      <c r="W635" s="156">
        <v>2284.63</v>
      </c>
      <c r="X635" s="156"/>
      <c r="Y635" s="156">
        <v>58.5214</v>
      </c>
      <c r="Z635" s="156">
        <v>31084.358</v>
      </c>
      <c r="AA635" s="156">
        <v>626</v>
      </c>
      <c r="AB635" s="156">
        <f t="shared" si="68"/>
        <v>64.6494</v>
      </c>
      <c r="AC635" s="156">
        <f t="shared" si="69"/>
        <v>33368.987999999998</v>
      </c>
    </row>
    <row r="636" spans="2:29" x14ac:dyDescent="0.25">
      <c r="B636" s="140" t="s">
        <v>4193</v>
      </c>
      <c r="C636" s="143">
        <v>5242</v>
      </c>
      <c r="D636" s="141" t="s">
        <v>4364</v>
      </c>
      <c r="F636" s="149">
        <v>2</v>
      </c>
      <c r="H636" s="156">
        <v>29.838999999999999</v>
      </c>
      <c r="I636" s="156">
        <v>13.05</v>
      </c>
      <c r="J636" s="156">
        <f t="shared" si="63"/>
        <v>42.888999999999996</v>
      </c>
      <c r="K636" s="156">
        <f t="shared" si="64"/>
        <v>29.894000000000002</v>
      </c>
      <c r="L636" s="156">
        <f t="shared" si="65"/>
        <v>7.9179999999999993</v>
      </c>
      <c r="M636" s="156">
        <f t="shared" si="66"/>
        <v>17365.04</v>
      </c>
      <c r="N636" s="156">
        <f t="shared" si="67"/>
        <v>2564.9690000000001</v>
      </c>
      <c r="O636" s="156">
        <v>24.655000000000001</v>
      </c>
      <c r="P636" s="156">
        <v>7.9179999999999993</v>
      </c>
      <c r="Q636" s="156">
        <v>15410.014999999999</v>
      </c>
      <c r="R636" s="156">
        <v>2564.9690000000001</v>
      </c>
      <c r="S636" s="156">
        <v>30</v>
      </c>
      <c r="T636" s="156">
        <v>0</v>
      </c>
      <c r="U636" s="156">
        <v>5.2389999999999999</v>
      </c>
      <c r="V636" s="156"/>
      <c r="W636" s="156">
        <v>1955.0250000000001</v>
      </c>
      <c r="X636" s="156"/>
      <c r="Y636" s="156">
        <v>36.532399999999996</v>
      </c>
      <c r="Z636" s="156">
        <v>19257.565999999999</v>
      </c>
      <c r="AA636" s="156">
        <v>627</v>
      </c>
      <c r="AB636" s="156">
        <f t="shared" si="68"/>
        <v>41.771399999999993</v>
      </c>
      <c r="AC636" s="156">
        <f t="shared" si="69"/>
        <v>21212.591</v>
      </c>
    </row>
    <row r="637" spans="2:29" x14ac:dyDescent="0.25">
      <c r="B637" s="140" t="s">
        <v>4302</v>
      </c>
      <c r="C637" s="143">
        <v>5243</v>
      </c>
      <c r="D637" s="141" t="s">
        <v>4365</v>
      </c>
      <c r="F637" s="149">
        <v>2</v>
      </c>
      <c r="H637" s="156">
        <v>6.7610000000000001</v>
      </c>
      <c r="I637" s="156">
        <v>3.6310000000000002</v>
      </c>
      <c r="J637" s="156">
        <f t="shared" si="63"/>
        <v>10.391999999999999</v>
      </c>
      <c r="K637" s="156">
        <f t="shared" si="64"/>
        <v>6.8109999999999999</v>
      </c>
      <c r="L637" s="156">
        <f t="shared" si="65"/>
        <v>2.4780000000000006</v>
      </c>
      <c r="M637" s="156">
        <f t="shared" si="66"/>
        <v>4082.4700000000003</v>
      </c>
      <c r="N637" s="156">
        <f t="shared" si="67"/>
        <v>839.35</v>
      </c>
      <c r="O637" s="156">
        <v>6.7610000000000001</v>
      </c>
      <c r="P637" s="156">
        <v>2.4780000000000006</v>
      </c>
      <c r="Q637" s="156">
        <v>4057.7130000000002</v>
      </c>
      <c r="R637" s="156">
        <v>839.35</v>
      </c>
      <c r="S637" s="156">
        <v>16</v>
      </c>
      <c r="T637" s="156">
        <v>3.8</v>
      </c>
      <c r="U637" s="156">
        <v>0.05</v>
      </c>
      <c r="V637" s="156"/>
      <c r="W637" s="156">
        <v>24.757000000000001</v>
      </c>
      <c r="X637" s="156"/>
      <c r="Y637" s="156">
        <v>10.478199999999999</v>
      </c>
      <c r="Z637" s="156">
        <v>5316.7820000000002</v>
      </c>
      <c r="AA637" s="156">
        <v>628</v>
      </c>
      <c r="AB637" s="156">
        <f t="shared" si="68"/>
        <v>10.5282</v>
      </c>
      <c r="AC637" s="156">
        <f t="shared" si="69"/>
        <v>5341.5389999999998</v>
      </c>
    </row>
    <row r="638" spans="2:29" x14ac:dyDescent="0.25">
      <c r="B638" s="140" t="s">
        <v>4193</v>
      </c>
      <c r="C638" s="143">
        <v>5244</v>
      </c>
      <c r="D638" s="141" t="s">
        <v>4366</v>
      </c>
      <c r="F638" s="149">
        <v>2</v>
      </c>
      <c r="H638" s="156">
        <v>10.07</v>
      </c>
      <c r="I638" s="156">
        <v>4.3499999999999996</v>
      </c>
      <c r="J638" s="156">
        <f t="shared" si="63"/>
        <v>14.42</v>
      </c>
      <c r="K638" s="156">
        <f t="shared" si="64"/>
        <v>9.8699999999999992</v>
      </c>
      <c r="L638" s="156">
        <f t="shared" si="65"/>
        <v>3.3330000000000002</v>
      </c>
      <c r="M638" s="156">
        <f t="shared" si="66"/>
        <v>5844.9259999999995</v>
      </c>
      <c r="N638" s="156">
        <f t="shared" si="67"/>
        <v>1098.79</v>
      </c>
      <c r="O638" s="156">
        <v>8.9809999999999999</v>
      </c>
      <c r="P638" s="156">
        <v>3.3330000000000002</v>
      </c>
      <c r="Q638" s="156">
        <v>5515.3209999999999</v>
      </c>
      <c r="R638" s="156">
        <v>1098.79</v>
      </c>
      <c r="S638" s="156">
        <v>24</v>
      </c>
      <c r="T638" s="156">
        <v>0</v>
      </c>
      <c r="U638" s="156">
        <v>0.88900000000000001</v>
      </c>
      <c r="V638" s="156"/>
      <c r="W638" s="156">
        <v>329.60500000000002</v>
      </c>
      <c r="X638" s="156"/>
      <c r="Y638" s="156">
        <v>13.980900000000002</v>
      </c>
      <c r="Z638" s="156">
        <v>7163.57</v>
      </c>
      <c r="AA638" s="156">
        <v>629</v>
      </c>
      <c r="AB638" s="156">
        <f t="shared" si="68"/>
        <v>14.869900000000001</v>
      </c>
      <c r="AC638" s="156">
        <f t="shared" si="69"/>
        <v>7493.1749999999993</v>
      </c>
    </row>
    <row r="639" spans="2:29" x14ac:dyDescent="0.25">
      <c r="B639" s="140" t="s">
        <v>4302</v>
      </c>
      <c r="C639" s="143">
        <v>5245</v>
      </c>
      <c r="D639" s="141" t="s">
        <v>4367</v>
      </c>
      <c r="F639" s="149">
        <v>2</v>
      </c>
      <c r="H639" s="156">
        <v>35.234999999999999</v>
      </c>
      <c r="I639" s="156">
        <v>10.66</v>
      </c>
      <c r="J639" s="156">
        <f t="shared" si="63"/>
        <v>45.894999999999996</v>
      </c>
      <c r="K639" s="156">
        <f t="shared" si="64"/>
        <v>35.159999999999997</v>
      </c>
      <c r="L639" s="156">
        <f t="shared" si="65"/>
        <v>7.054000000000002</v>
      </c>
      <c r="M639" s="156">
        <f t="shared" si="66"/>
        <v>20887.207999999999</v>
      </c>
      <c r="N639" s="156">
        <f t="shared" si="67"/>
        <v>2351.2930000000001</v>
      </c>
      <c r="O639" s="156">
        <v>27.332000000000001</v>
      </c>
      <c r="P639" s="156">
        <v>7.054000000000002</v>
      </c>
      <c r="Q639" s="156">
        <v>17782.706999999999</v>
      </c>
      <c r="R639" s="156">
        <v>2351.2930000000001</v>
      </c>
      <c r="S639" s="156">
        <v>142.4</v>
      </c>
      <c r="T639" s="156">
        <v>3.3330000000000002</v>
      </c>
      <c r="U639" s="156">
        <v>7.8279999999999985</v>
      </c>
      <c r="V639" s="156"/>
      <c r="W639" s="156">
        <v>3104.5010000000002</v>
      </c>
      <c r="X639" s="156"/>
      <c r="Y639" s="156">
        <v>37.912400000000005</v>
      </c>
      <c r="Z639" s="156">
        <v>21309.69</v>
      </c>
      <c r="AA639" s="156">
        <v>630</v>
      </c>
      <c r="AB639" s="156">
        <f t="shared" si="68"/>
        <v>45.740400000000001</v>
      </c>
      <c r="AC639" s="156">
        <f t="shared" si="69"/>
        <v>24414.190999999999</v>
      </c>
    </row>
    <row r="640" spans="2:29" x14ac:dyDescent="0.25">
      <c r="B640" s="140" t="s">
        <v>4302</v>
      </c>
      <c r="C640" s="143">
        <v>5246</v>
      </c>
      <c r="D640" s="141" t="s">
        <v>4368</v>
      </c>
      <c r="F640" s="149">
        <v>2</v>
      </c>
      <c r="H640" s="156">
        <v>27</v>
      </c>
      <c r="I640" s="156">
        <v>10</v>
      </c>
      <c r="J640" s="156">
        <f t="shared" si="63"/>
        <v>37</v>
      </c>
      <c r="K640" s="156">
        <f t="shared" si="64"/>
        <v>27.347999999999999</v>
      </c>
      <c r="L640" s="156">
        <f t="shared" si="65"/>
        <v>6.3129999999999988</v>
      </c>
      <c r="M640" s="156">
        <f t="shared" si="66"/>
        <v>16620.326000000001</v>
      </c>
      <c r="N640" s="156">
        <f t="shared" si="67"/>
        <v>2112.4520000000002</v>
      </c>
      <c r="O640" s="156">
        <v>23.57</v>
      </c>
      <c r="P640" s="156">
        <v>6.3129999999999988</v>
      </c>
      <c r="Q640" s="156">
        <v>15137.19</v>
      </c>
      <c r="R640" s="156">
        <v>2112.4520000000002</v>
      </c>
      <c r="S640" s="156">
        <v>24</v>
      </c>
      <c r="T640" s="156">
        <v>0</v>
      </c>
      <c r="U640" s="156">
        <v>3.778</v>
      </c>
      <c r="V640" s="156"/>
      <c r="W640" s="156">
        <v>1483.136</v>
      </c>
      <c r="X640" s="156"/>
      <c r="Y640" s="156">
        <v>33.039499999999997</v>
      </c>
      <c r="Z640" s="156">
        <v>18305.901000000002</v>
      </c>
      <c r="AA640" s="156">
        <v>631</v>
      </c>
      <c r="AB640" s="156">
        <f t="shared" si="68"/>
        <v>36.817499999999995</v>
      </c>
      <c r="AC640" s="156">
        <f t="shared" si="69"/>
        <v>19789.037</v>
      </c>
    </row>
    <row r="641" spans="2:29" x14ac:dyDescent="0.25">
      <c r="B641" s="140" t="s">
        <v>4302</v>
      </c>
      <c r="C641" s="143">
        <v>5247</v>
      </c>
      <c r="D641" s="141" t="s">
        <v>4369</v>
      </c>
      <c r="F641" s="149">
        <v>2</v>
      </c>
      <c r="H641" s="156">
        <v>8.0920000000000005</v>
      </c>
      <c r="I641" s="156">
        <v>2</v>
      </c>
      <c r="J641" s="156">
        <f t="shared" si="63"/>
        <v>10.092000000000001</v>
      </c>
      <c r="K641" s="156">
        <f t="shared" si="64"/>
        <v>7.952</v>
      </c>
      <c r="L641" s="156">
        <f t="shared" si="65"/>
        <v>2.3650000000000002</v>
      </c>
      <c r="M641" s="156">
        <f t="shared" si="66"/>
        <v>4548.634</v>
      </c>
      <c r="N641" s="156">
        <f t="shared" si="67"/>
        <v>784.53</v>
      </c>
      <c r="O641" s="156">
        <v>7.952</v>
      </c>
      <c r="P641" s="156">
        <v>2.3650000000000002</v>
      </c>
      <c r="Q641" s="156">
        <v>4548.634</v>
      </c>
      <c r="R641" s="156">
        <v>784.53</v>
      </c>
      <c r="S641" s="156">
        <v>0</v>
      </c>
      <c r="T641" s="156">
        <v>13.333</v>
      </c>
      <c r="U641" s="156">
        <v>0</v>
      </c>
      <c r="V641" s="156"/>
      <c r="W641" s="156">
        <v>0</v>
      </c>
      <c r="X641" s="156"/>
      <c r="Y641" s="156">
        <v>11.499500000000001</v>
      </c>
      <c r="Z641" s="156">
        <v>5725.4570000000003</v>
      </c>
      <c r="AA641" s="156">
        <v>632</v>
      </c>
      <c r="AB641" s="156">
        <f t="shared" si="68"/>
        <v>11.499500000000001</v>
      </c>
      <c r="AC641" s="156">
        <f t="shared" si="69"/>
        <v>5725.4570000000003</v>
      </c>
    </row>
    <row r="642" spans="2:29" x14ac:dyDescent="0.25">
      <c r="B642" s="140" t="s">
        <v>4193</v>
      </c>
      <c r="C642" s="143">
        <v>5248</v>
      </c>
      <c r="D642" s="141" t="s">
        <v>4370</v>
      </c>
      <c r="F642" s="149">
        <v>2</v>
      </c>
      <c r="H642" s="156">
        <v>12.808999999999999</v>
      </c>
      <c r="I642" s="156">
        <v>5.12</v>
      </c>
      <c r="J642" s="156">
        <f t="shared" si="63"/>
        <v>17.928999999999998</v>
      </c>
      <c r="K642" s="156">
        <f t="shared" si="64"/>
        <v>12.909000000000001</v>
      </c>
      <c r="L642" s="156">
        <f t="shared" si="65"/>
        <v>3.6259999999999994</v>
      </c>
      <c r="M642" s="156">
        <f t="shared" si="66"/>
        <v>7154.2730000000001</v>
      </c>
      <c r="N642" s="156">
        <f t="shared" si="67"/>
        <v>1208.8140000000001</v>
      </c>
      <c r="O642" s="156">
        <v>10.92</v>
      </c>
      <c r="P642" s="156">
        <v>3.6259999999999994</v>
      </c>
      <c r="Q642" s="156">
        <v>6404.3530000000001</v>
      </c>
      <c r="R642" s="156">
        <v>1208.8140000000001</v>
      </c>
      <c r="S642" s="156">
        <v>24</v>
      </c>
      <c r="T642" s="156">
        <v>21.334</v>
      </c>
      <c r="U642" s="156">
        <v>1.9890000000000001</v>
      </c>
      <c r="V642" s="156"/>
      <c r="W642" s="156">
        <v>749.92</v>
      </c>
      <c r="X642" s="156"/>
      <c r="Y642" s="156">
        <v>16.358799999999999</v>
      </c>
      <c r="Z642" s="156">
        <v>8217.6460000000006</v>
      </c>
      <c r="AA642" s="156">
        <v>633</v>
      </c>
      <c r="AB642" s="156">
        <f t="shared" si="68"/>
        <v>18.347799999999999</v>
      </c>
      <c r="AC642" s="156">
        <f t="shared" si="69"/>
        <v>8967.5660000000007</v>
      </c>
    </row>
    <row r="643" spans="2:29" x14ac:dyDescent="0.25">
      <c r="B643" s="140" t="s">
        <v>4302</v>
      </c>
      <c r="C643" s="143">
        <v>5250</v>
      </c>
      <c r="D643" s="141" t="s">
        <v>4371</v>
      </c>
      <c r="F643" s="149">
        <v>2</v>
      </c>
      <c r="H643" s="156">
        <v>48.586000000000006</v>
      </c>
      <c r="I643" s="156">
        <v>15.975</v>
      </c>
      <c r="J643" s="156">
        <f t="shared" si="63"/>
        <v>64.561000000000007</v>
      </c>
      <c r="K643" s="156">
        <f t="shared" si="64"/>
        <v>47.022000000000006</v>
      </c>
      <c r="L643" s="156">
        <f t="shared" si="65"/>
        <v>11.091999999999999</v>
      </c>
      <c r="M643" s="156">
        <f t="shared" si="66"/>
        <v>26967.816000000003</v>
      </c>
      <c r="N643" s="156">
        <f t="shared" si="67"/>
        <v>3570.1179999999999</v>
      </c>
      <c r="O643" s="156">
        <v>37.472000000000001</v>
      </c>
      <c r="P643" s="156">
        <v>11.091999999999999</v>
      </c>
      <c r="Q643" s="156">
        <v>23463.524000000001</v>
      </c>
      <c r="R643" s="156">
        <v>3570.1179999999999</v>
      </c>
      <c r="S643" s="156">
        <v>54</v>
      </c>
      <c r="T643" s="156">
        <v>0</v>
      </c>
      <c r="U643" s="156">
        <v>9.5500000000000007</v>
      </c>
      <c r="V643" s="156"/>
      <c r="W643" s="156">
        <v>3504.2919999999999</v>
      </c>
      <c r="X643" s="156"/>
      <c r="Y643" s="156">
        <v>54.110999999999997</v>
      </c>
      <c r="Z643" s="156">
        <v>28818.776999999998</v>
      </c>
      <c r="AA643" s="156">
        <v>634</v>
      </c>
      <c r="AB643" s="156">
        <f t="shared" si="68"/>
        <v>63.661000000000001</v>
      </c>
      <c r="AC643" s="156">
        <f t="shared" si="69"/>
        <v>32323.069</v>
      </c>
    </row>
    <row r="644" spans="2:29" x14ac:dyDescent="0.25">
      <c r="B644" s="140" t="s">
        <v>4302</v>
      </c>
      <c r="C644" s="143">
        <v>5251</v>
      </c>
      <c r="D644" s="141" t="s">
        <v>4372</v>
      </c>
      <c r="F644" s="149">
        <v>2</v>
      </c>
      <c r="H644" s="156">
        <v>16.23</v>
      </c>
      <c r="I644" s="156">
        <v>3.8</v>
      </c>
      <c r="J644" s="156">
        <f t="shared" si="63"/>
        <v>20.03</v>
      </c>
      <c r="K644" s="156">
        <f t="shared" si="64"/>
        <v>17.02</v>
      </c>
      <c r="L644" s="156">
        <f t="shared" si="65"/>
        <v>2.1190000000000015</v>
      </c>
      <c r="M644" s="156">
        <f t="shared" si="66"/>
        <v>9841.2240000000002</v>
      </c>
      <c r="N644" s="156">
        <f t="shared" si="67"/>
        <v>772.46799999999996</v>
      </c>
      <c r="O644" s="156">
        <v>13.430999999999999</v>
      </c>
      <c r="P644" s="156">
        <v>2.1190000000000015</v>
      </c>
      <c r="Q644" s="156">
        <v>8485.5889999999999</v>
      </c>
      <c r="R644" s="156">
        <v>772.46799999999996</v>
      </c>
      <c r="S644" s="156">
        <v>202</v>
      </c>
      <c r="T644" s="156">
        <v>0</v>
      </c>
      <c r="U644" s="156">
        <v>3.589</v>
      </c>
      <c r="V644" s="156"/>
      <c r="W644" s="156">
        <v>1355.635</v>
      </c>
      <c r="X644" s="156"/>
      <c r="Y644" s="156">
        <v>16.609299999999998</v>
      </c>
      <c r="Z644" s="156">
        <v>9644.34</v>
      </c>
      <c r="AA644" s="156">
        <v>635</v>
      </c>
      <c r="AB644" s="156">
        <f t="shared" si="68"/>
        <v>20.198299999999996</v>
      </c>
      <c r="AC644" s="156">
        <f t="shared" si="69"/>
        <v>10999.975</v>
      </c>
    </row>
    <row r="645" spans="2:29" x14ac:dyDescent="0.25">
      <c r="B645" s="140" t="s">
        <v>4302</v>
      </c>
      <c r="C645" s="143">
        <v>5253</v>
      </c>
      <c r="D645" s="141" t="s">
        <v>4373</v>
      </c>
      <c r="F645" s="149">
        <v>2</v>
      </c>
      <c r="H645" s="156">
        <v>11.768999999999998</v>
      </c>
      <c r="I645" s="156">
        <v>5</v>
      </c>
      <c r="J645" s="156">
        <f t="shared" si="63"/>
        <v>16.768999999999998</v>
      </c>
      <c r="K645" s="156">
        <f t="shared" si="64"/>
        <v>11.546999999999999</v>
      </c>
      <c r="L645" s="156">
        <f t="shared" si="65"/>
        <v>3.0010000000000012</v>
      </c>
      <c r="M645" s="156">
        <f t="shared" si="66"/>
        <v>6061.04</v>
      </c>
      <c r="N645" s="156">
        <f t="shared" si="67"/>
        <v>1003.69</v>
      </c>
      <c r="O645" s="156">
        <v>10.007999999999999</v>
      </c>
      <c r="P645" s="156">
        <v>3.0010000000000012</v>
      </c>
      <c r="Q645" s="156">
        <v>5409.6019999999999</v>
      </c>
      <c r="R645" s="156">
        <v>1003.69</v>
      </c>
      <c r="S645" s="156">
        <v>32</v>
      </c>
      <c r="T645" s="156">
        <v>0</v>
      </c>
      <c r="U645" s="156">
        <v>1.5390000000000001</v>
      </c>
      <c r="V645" s="156"/>
      <c r="W645" s="156">
        <v>651.43799999999999</v>
      </c>
      <c r="X645" s="156"/>
      <c r="Y645" s="156">
        <v>14.509899999999998</v>
      </c>
      <c r="Z645" s="156">
        <v>6915.1719999999996</v>
      </c>
      <c r="AA645" s="156">
        <v>636</v>
      </c>
      <c r="AB645" s="156">
        <f t="shared" si="68"/>
        <v>16.0489</v>
      </c>
      <c r="AC645" s="156">
        <f t="shared" si="69"/>
        <v>7566.61</v>
      </c>
    </row>
    <row r="646" spans="2:29" x14ac:dyDescent="0.25">
      <c r="B646" s="140" t="s">
        <v>4302</v>
      </c>
      <c r="C646" s="143">
        <v>5254</v>
      </c>
      <c r="D646" s="141" t="s">
        <v>4374</v>
      </c>
      <c r="F646" s="149">
        <v>2</v>
      </c>
      <c r="H646" s="156">
        <v>11.484999999999999</v>
      </c>
      <c r="I646" s="156">
        <v>3.4749999999999996</v>
      </c>
      <c r="J646" s="156">
        <f t="shared" si="63"/>
        <v>14.959999999999999</v>
      </c>
      <c r="K646" s="156">
        <f t="shared" si="64"/>
        <v>11.584999999999999</v>
      </c>
      <c r="L646" s="156">
        <f t="shared" si="65"/>
        <v>2.4480000000000004</v>
      </c>
      <c r="M646" s="156">
        <f t="shared" si="66"/>
        <v>6775.3560000000007</v>
      </c>
      <c r="N646" s="156">
        <f t="shared" si="67"/>
        <v>842.98699999999997</v>
      </c>
      <c r="O646" s="156">
        <v>10.234999999999999</v>
      </c>
      <c r="P646" s="156">
        <v>2.4480000000000004</v>
      </c>
      <c r="Q646" s="156">
        <v>6262.3410000000003</v>
      </c>
      <c r="R646" s="156">
        <v>842.98699999999997</v>
      </c>
      <c r="S646" s="156">
        <v>39</v>
      </c>
      <c r="T646" s="156">
        <v>0</v>
      </c>
      <c r="U646" s="156">
        <v>1.35</v>
      </c>
      <c r="V646" s="156"/>
      <c r="W646" s="156">
        <v>513.01499999999999</v>
      </c>
      <c r="X646" s="156"/>
      <c r="Y646" s="156">
        <v>13.906299999999998</v>
      </c>
      <c r="Z646" s="156">
        <v>7526.87</v>
      </c>
      <c r="AA646" s="156">
        <v>637</v>
      </c>
      <c r="AB646" s="156">
        <f t="shared" si="68"/>
        <v>15.256299999999998</v>
      </c>
      <c r="AC646" s="156">
        <f t="shared" si="69"/>
        <v>8039.8850000000002</v>
      </c>
    </row>
    <row r="647" spans="2:29" x14ac:dyDescent="0.25">
      <c r="B647" s="140" t="s">
        <v>4302</v>
      </c>
      <c r="C647" s="143">
        <v>5255</v>
      </c>
      <c r="D647" s="141" t="s">
        <v>4375</v>
      </c>
      <c r="F647" s="149">
        <v>2</v>
      </c>
      <c r="H647" s="156">
        <v>21.987000000000002</v>
      </c>
      <c r="I647" s="156">
        <v>9.3379999999999992</v>
      </c>
      <c r="J647" s="156">
        <f t="shared" si="63"/>
        <v>31.325000000000003</v>
      </c>
      <c r="K647" s="156">
        <f t="shared" si="64"/>
        <v>22.285</v>
      </c>
      <c r="L647" s="156">
        <f t="shared" si="65"/>
        <v>5.8989999999999974</v>
      </c>
      <c r="M647" s="156">
        <f t="shared" si="66"/>
        <v>14171.751</v>
      </c>
      <c r="N647" s="156">
        <f t="shared" si="67"/>
        <v>1982.0260000000001</v>
      </c>
      <c r="O647" s="156">
        <v>20.068000000000001</v>
      </c>
      <c r="P647" s="156">
        <v>5.8989999999999974</v>
      </c>
      <c r="Q647" s="156">
        <v>13343.578</v>
      </c>
      <c r="R647" s="156">
        <v>1982.0260000000001</v>
      </c>
      <c r="S647" s="156">
        <v>68.400000000000006</v>
      </c>
      <c r="T647" s="156">
        <v>10</v>
      </c>
      <c r="U647" s="156">
        <v>2.2169999999999996</v>
      </c>
      <c r="V647" s="156"/>
      <c r="W647" s="156">
        <v>828.173</v>
      </c>
      <c r="X647" s="156"/>
      <c r="Y647" s="156">
        <v>28.917000000000002</v>
      </c>
      <c r="Z647" s="156">
        <v>16316.68</v>
      </c>
      <c r="AA647" s="156">
        <v>638</v>
      </c>
      <c r="AB647" s="156">
        <f t="shared" si="68"/>
        <v>31.134</v>
      </c>
      <c r="AC647" s="156">
        <f t="shared" si="69"/>
        <v>17144.852999999999</v>
      </c>
    </row>
    <row r="648" spans="2:29" x14ac:dyDescent="0.25">
      <c r="B648" s="140" t="s">
        <v>4302</v>
      </c>
      <c r="C648" s="143">
        <v>5256</v>
      </c>
      <c r="D648" s="141" t="s">
        <v>4376</v>
      </c>
      <c r="F648" s="149">
        <v>2</v>
      </c>
      <c r="H648" s="156">
        <v>34.973999999999997</v>
      </c>
      <c r="I648" s="156">
        <v>12.69</v>
      </c>
      <c r="J648" s="156">
        <f t="shared" si="63"/>
        <v>47.663999999999994</v>
      </c>
      <c r="K648" s="156">
        <f t="shared" si="64"/>
        <v>34.512999999999998</v>
      </c>
      <c r="L648" s="156">
        <f t="shared" si="65"/>
        <v>7.9940000000000033</v>
      </c>
      <c r="M648" s="156">
        <f t="shared" si="66"/>
        <v>22605.775000000001</v>
      </c>
      <c r="N648" s="156">
        <f t="shared" si="67"/>
        <v>2650.989</v>
      </c>
      <c r="O648" s="156">
        <v>30.934999999999999</v>
      </c>
      <c r="P648" s="156">
        <v>7.9940000000000033</v>
      </c>
      <c r="Q648" s="156">
        <v>21315.982</v>
      </c>
      <c r="R648" s="156">
        <v>2650.989</v>
      </c>
      <c r="S648" s="156">
        <v>239</v>
      </c>
      <c r="T648" s="156">
        <v>0</v>
      </c>
      <c r="U648" s="156">
        <v>3.5779999999999998</v>
      </c>
      <c r="V648" s="156"/>
      <c r="W648" s="156">
        <v>1289.7929999999999</v>
      </c>
      <c r="X648" s="156"/>
      <c r="Y648" s="156">
        <v>42.925900000000013</v>
      </c>
      <c r="Z648" s="156">
        <v>25292.48</v>
      </c>
      <c r="AA648" s="156">
        <v>639</v>
      </c>
      <c r="AB648" s="156">
        <f t="shared" si="68"/>
        <v>46.503900000000016</v>
      </c>
      <c r="AC648" s="156">
        <f t="shared" si="69"/>
        <v>26582.273000000001</v>
      </c>
    </row>
    <row r="649" spans="2:29" x14ac:dyDescent="0.25">
      <c r="B649" s="140" t="s">
        <v>4302</v>
      </c>
      <c r="C649" s="143">
        <v>5260</v>
      </c>
      <c r="D649" s="141" t="s">
        <v>4377</v>
      </c>
      <c r="F649" s="149">
        <v>2</v>
      </c>
      <c r="H649" s="156">
        <v>9.7000000000000011</v>
      </c>
      <c r="I649" s="156">
        <v>6.4</v>
      </c>
      <c r="J649" s="156">
        <f t="shared" si="63"/>
        <v>16.100000000000001</v>
      </c>
      <c r="K649" s="156">
        <f t="shared" si="64"/>
        <v>9.1000000000000014</v>
      </c>
      <c r="L649" s="156">
        <f t="shared" si="65"/>
        <v>3.09</v>
      </c>
      <c r="M649" s="156">
        <f t="shared" si="66"/>
        <v>6145.2260000000006</v>
      </c>
      <c r="N649" s="156">
        <f t="shared" si="67"/>
        <v>1043.5940000000001</v>
      </c>
      <c r="O649" s="156">
        <v>8.8000000000000007</v>
      </c>
      <c r="P649" s="156">
        <v>3.09</v>
      </c>
      <c r="Q649" s="156">
        <v>6027.7690000000002</v>
      </c>
      <c r="R649" s="156">
        <v>1043.5940000000001</v>
      </c>
      <c r="S649" s="156">
        <v>18</v>
      </c>
      <c r="T649" s="156">
        <v>73.332999999999998</v>
      </c>
      <c r="U649" s="156">
        <v>0.30000000000000004</v>
      </c>
      <c r="V649" s="156"/>
      <c r="W649" s="156">
        <v>117.45699999999999</v>
      </c>
      <c r="X649" s="156"/>
      <c r="Y649" s="156">
        <v>13.435300000000002</v>
      </c>
      <c r="Z649" s="156">
        <v>7593.1890000000003</v>
      </c>
      <c r="AA649" s="156">
        <v>640</v>
      </c>
      <c r="AB649" s="156">
        <f t="shared" si="68"/>
        <v>13.735300000000002</v>
      </c>
      <c r="AC649" s="156">
        <f t="shared" si="69"/>
        <v>7710.6460000000006</v>
      </c>
    </row>
    <row r="650" spans="2:29" x14ac:dyDescent="0.25">
      <c r="B650" s="140" t="s">
        <v>4302</v>
      </c>
      <c r="C650" s="143">
        <v>5261</v>
      </c>
      <c r="D650" s="141" t="s">
        <v>4378</v>
      </c>
      <c r="F650" s="149">
        <v>2</v>
      </c>
      <c r="H650" s="156">
        <v>22.5</v>
      </c>
      <c r="I650" s="156">
        <v>8.6999999999999993</v>
      </c>
      <c r="J650" s="156">
        <f t="shared" ref="J650:J713" si="70">SUM(H650:I650)</f>
        <v>31.2</v>
      </c>
      <c r="K650" s="156">
        <f t="shared" ref="K650:K713" si="71">O650+U650</f>
        <v>22.543000000000003</v>
      </c>
      <c r="L650" s="156">
        <f t="shared" ref="L650:L713" si="72">P650+V650</f>
        <v>5.9770000000000003</v>
      </c>
      <c r="M650" s="156">
        <f t="shared" ref="M650:M713" si="73">Q650+W650</f>
        <v>14071.002999999999</v>
      </c>
      <c r="N650" s="156">
        <f t="shared" ref="N650:N713" si="74">R650+X650</f>
        <v>2009.1079999999999</v>
      </c>
      <c r="O650" s="156">
        <v>19.443000000000001</v>
      </c>
      <c r="P650" s="156">
        <v>5.9770000000000003</v>
      </c>
      <c r="Q650" s="156">
        <v>12909.084999999999</v>
      </c>
      <c r="R650" s="156">
        <v>2009.1079999999999</v>
      </c>
      <c r="S650" s="156">
        <v>108</v>
      </c>
      <c r="T650" s="156">
        <v>0</v>
      </c>
      <c r="U650" s="156">
        <v>3.1</v>
      </c>
      <c r="V650" s="156"/>
      <c r="W650" s="156">
        <v>1161.9179999999999</v>
      </c>
      <c r="X650" s="156"/>
      <c r="Y650" s="156">
        <v>28.408000000000001</v>
      </c>
      <c r="Z650" s="156">
        <v>15922.798000000001</v>
      </c>
      <c r="AA650" s="156">
        <v>641</v>
      </c>
      <c r="AB650" s="156">
        <f t="shared" ref="AB650:AB713" si="75">Y650+U650+V650</f>
        <v>31.508000000000003</v>
      </c>
      <c r="AC650" s="156">
        <f t="shared" ref="AC650:AC713" si="76">Z650+X650+W650</f>
        <v>17084.716</v>
      </c>
    </row>
    <row r="651" spans="2:29" x14ac:dyDescent="0.25">
      <c r="B651" s="140" t="s">
        <v>4302</v>
      </c>
      <c r="C651" s="143">
        <v>5262</v>
      </c>
      <c r="D651" s="141" t="s">
        <v>4379</v>
      </c>
      <c r="F651" s="149">
        <v>2</v>
      </c>
      <c r="H651" s="156">
        <v>33.941000000000003</v>
      </c>
      <c r="I651" s="156">
        <v>10.6</v>
      </c>
      <c r="J651" s="156">
        <f t="shared" si="70"/>
        <v>44.541000000000004</v>
      </c>
      <c r="K651" s="156">
        <f t="shared" si="71"/>
        <v>34.173000000000002</v>
      </c>
      <c r="L651" s="156">
        <f t="shared" si="72"/>
        <v>8.0859999999999985</v>
      </c>
      <c r="M651" s="156">
        <f t="shared" si="73"/>
        <v>22082.436000000002</v>
      </c>
      <c r="N651" s="156">
        <f t="shared" si="74"/>
        <v>2685.7269999999999</v>
      </c>
      <c r="O651" s="156">
        <v>30.533999999999999</v>
      </c>
      <c r="P651" s="156">
        <v>8.0859999999999985</v>
      </c>
      <c r="Q651" s="156">
        <v>20733.127</v>
      </c>
      <c r="R651" s="156">
        <v>2685.7269999999999</v>
      </c>
      <c r="S651" s="156">
        <v>8</v>
      </c>
      <c r="T651" s="156">
        <v>0</v>
      </c>
      <c r="U651" s="156">
        <v>3.6390000000000002</v>
      </c>
      <c r="V651" s="156"/>
      <c r="W651" s="156">
        <v>1349.309</v>
      </c>
      <c r="X651" s="156"/>
      <c r="Y651" s="156">
        <v>42.662700000000001</v>
      </c>
      <c r="Z651" s="156">
        <v>24761.734</v>
      </c>
      <c r="AA651" s="156">
        <v>642</v>
      </c>
      <c r="AB651" s="156">
        <f t="shared" si="75"/>
        <v>46.301700000000004</v>
      </c>
      <c r="AC651" s="156">
        <f t="shared" si="76"/>
        <v>26111.043000000001</v>
      </c>
    </row>
    <row r="652" spans="2:29" x14ac:dyDescent="0.25">
      <c r="B652" s="140" t="s">
        <v>4302</v>
      </c>
      <c r="C652" s="143">
        <v>5264</v>
      </c>
      <c r="D652" s="141" t="s">
        <v>4380</v>
      </c>
      <c r="F652" s="149">
        <v>2</v>
      </c>
      <c r="H652" s="156">
        <v>26.782999999999998</v>
      </c>
      <c r="I652" s="156">
        <v>10.788</v>
      </c>
      <c r="J652" s="156">
        <f t="shared" si="70"/>
        <v>37.570999999999998</v>
      </c>
      <c r="K652" s="156">
        <f t="shared" si="71"/>
        <v>27.148</v>
      </c>
      <c r="L652" s="156">
        <f t="shared" si="72"/>
        <v>6.6329999999999991</v>
      </c>
      <c r="M652" s="156">
        <f t="shared" si="73"/>
        <v>16375.912</v>
      </c>
      <c r="N652" s="156">
        <f t="shared" si="74"/>
        <v>2166.4949999999999</v>
      </c>
      <c r="O652" s="156">
        <v>23.259</v>
      </c>
      <c r="P652" s="156">
        <v>6.6329999999999991</v>
      </c>
      <c r="Q652" s="156">
        <v>14871.74</v>
      </c>
      <c r="R652" s="156">
        <v>2166.4949999999999</v>
      </c>
      <c r="S652" s="156">
        <v>220</v>
      </c>
      <c r="T652" s="156">
        <v>80</v>
      </c>
      <c r="U652" s="156">
        <v>3.8890000000000002</v>
      </c>
      <c r="V652" s="156"/>
      <c r="W652" s="156">
        <v>1504.172</v>
      </c>
      <c r="X652" s="156"/>
      <c r="Y652" s="156">
        <v>33.207999999999998</v>
      </c>
      <c r="Z652" s="156">
        <v>18121.55</v>
      </c>
      <c r="AA652" s="156">
        <v>643</v>
      </c>
      <c r="AB652" s="156">
        <f t="shared" si="75"/>
        <v>37.097000000000001</v>
      </c>
      <c r="AC652" s="156">
        <f t="shared" si="76"/>
        <v>19625.721999999998</v>
      </c>
    </row>
    <row r="653" spans="2:29" x14ac:dyDescent="0.25">
      <c r="B653" s="140" t="s">
        <v>4302</v>
      </c>
      <c r="C653" s="143">
        <v>5265</v>
      </c>
      <c r="D653" s="141" t="s">
        <v>4381</v>
      </c>
      <c r="F653" s="149">
        <v>2</v>
      </c>
      <c r="H653" s="156">
        <v>24.216999999999999</v>
      </c>
      <c r="I653" s="156">
        <v>5.5</v>
      </c>
      <c r="J653" s="156">
        <f t="shared" si="70"/>
        <v>29.716999999999999</v>
      </c>
      <c r="K653" s="156">
        <f t="shared" si="71"/>
        <v>24.317</v>
      </c>
      <c r="L653" s="156">
        <f t="shared" si="72"/>
        <v>3.3979999999999997</v>
      </c>
      <c r="M653" s="156">
        <f t="shared" si="73"/>
        <v>15956.442000000001</v>
      </c>
      <c r="N653" s="156">
        <f t="shared" si="74"/>
        <v>1164.5840000000001</v>
      </c>
      <c r="O653" s="156">
        <v>22.966999999999999</v>
      </c>
      <c r="P653" s="156">
        <v>3.3979999999999997</v>
      </c>
      <c r="Q653" s="156">
        <v>15381.263000000001</v>
      </c>
      <c r="R653" s="156">
        <v>1164.5840000000001</v>
      </c>
      <c r="S653" s="156">
        <v>0</v>
      </c>
      <c r="T653" s="156">
        <v>0</v>
      </c>
      <c r="U653" s="156">
        <v>1.35</v>
      </c>
      <c r="V653" s="156"/>
      <c r="W653" s="156">
        <v>575.17899999999997</v>
      </c>
      <c r="X653" s="156"/>
      <c r="Y653" s="156">
        <v>28.064599999999995</v>
      </c>
      <c r="Z653" s="156">
        <v>17128.187000000002</v>
      </c>
      <c r="AA653" s="156">
        <v>644</v>
      </c>
      <c r="AB653" s="156">
        <f t="shared" si="75"/>
        <v>29.414599999999997</v>
      </c>
      <c r="AC653" s="156">
        <f t="shared" si="76"/>
        <v>17703.366000000002</v>
      </c>
    </row>
    <row r="654" spans="2:29" x14ac:dyDescent="0.25">
      <c r="B654" s="140" t="s">
        <v>4302</v>
      </c>
      <c r="C654" s="143">
        <v>5266</v>
      </c>
      <c r="D654" s="141" t="s">
        <v>4382</v>
      </c>
      <c r="F654" s="149">
        <v>2</v>
      </c>
      <c r="H654" s="156">
        <v>16.945</v>
      </c>
      <c r="I654" s="156">
        <v>5.6950000000000003</v>
      </c>
      <c r="J654" s="156">
        <f t="shared" si="70"/>
        <v>22.64</v>
      </c>
      <c r="K654" s="156">
        <f t="shared" si="71"/>
        <v>17.029</v>
      </c>
      <c r="L654" s="156">
        <f t="shared" si="72"/>
        <v>3.7270000000000003</v>
      </c>
      <c r="M654" s="156">
        <f t="shared" si="73"/>
        <v>8878.1369999999988</v>
      </c>
      <c r="N654" s="156">
        <f t="shared" si="74"/>
        <v>1272.9369999999999</v>
      </c>
      <c r="O654" s="156">
        <v>12.54</v>
      </c>
      <c r="P654" s="156">
        <v>3.7270000000000003</v>
      </c>
      <c r="Q654" s="156">
        <v>7201.2129999999997</v>
      </c>
      <c r="R654" s="156">
        <v>1272.9369999999999</v>
      </c>
      <c r="S654" s="156">
        <v>20</v>
      </c>
      <c r="T654" s="156">
        <v>0</v>
      </c>
      <c r="U654" s="156">
        <v>4.4889999999999999</v>
      </c>
      <c r="V654" s="156"/>
      <c r="W654" s="156">
        <v>1676.924</v>
      </c>
      <c r="X654" s="156"/>
      <c r="Y654" s="156">
        <v>18.130299999999998</v>
      </c>
      <c r="Z654" s="156">
        <v>9110.6380000000008</v>
      </c>
      <c r="AA654" s="156">
        <v>645</v>
      </c>
      <c r="AB654" s="156">
        <f t="shared" si="75"/>
        <v>22.619299999999999</v>
      </c>
      <c r="AC654" s="156">
        <f t="shared" si="76"/>
        <v>10787.562000000002</v>
      </c>
    </row>
    <row r="655" spans="2:29" x14ac:dyDescent="0.25">
      <c r="B655" s="140" t="s">
        <v>4302</v>
      </c>
      <c r="C655" s="143">
        <v>5267</v>
      </c>
      <c r="D655" s="141" t="s">
        <v>4383</v>
      </c>
      <c r="F655" s="149">
        <v>2</v>
      </c>
      <c r="H655" s="156">
        <v>9.0570000000000004</v>
      </c>
      <c r="I655" s="156">
        <v>3.38</v>
      </c>
      <c r="J655" s="156">
        <f t="shared" si="70"/>
        <v>12.437000000000001</v>
      </c>
      <c r="K655" s="156">
        <f t="shared" si="71"/>
        <v>9.0169999999999995</v>
      </c>
      <c r="L655" s="156">
        <f t="shared" si="72"/>
        <v>2.447000000000001</v>
      </c>
      <c r="M655" s="156">
        <f t="shared" si="73"/>
        <v>4875.3179999999993</v>
      </c>
      <c r="N655" s="156">
        <f t="shared" si="74"/>
        <v>813.13900000000001</v>
      </c>
      <c r="O655" s="156">
        <v>8.2669999999999995</v>
      </c>
      <c r="P655" s="156">
        <v>2.447000000000001</v>
      </c>
      <c r="Q655" s="156">
        <v>4597.2169999999996</v>
      </c>
      <c r="R655" s="156">
        <v>813.13900000000001</v>
      </c>
      <c r="S655" s="156">
        <v>0</v>
      </c>
      <c r="T655" s="156">
        <v>0</v>
      </c>
      <c r="U655" s="156">
        <v>0.75</v>
      </c>
      <c r="V655" s="156"/>
      <c r="W655" s="156">
        <v>278.101</v>
      </c>
      <c r="X655" s="156"/>
      <c r="Y655" s="156">
        <v>11.9382</v>
      </c>
      <c r="Z655" s="156">
        <v>5816.9250000000002</v>
      </c>
      <c r="AA655" s="156">
        <v>646</v>
      </c>
      <c r="AB655" s="156">
        <f t="shared" si="75"/>
        <v>12.6882</v>
      </c>
      <c r="AC655" s="156">
        <f t="shared" si="76"/>
        <v>6095.0259999999998</v>
      </c>
    </row>
    <row r="656" spans="2:29" x14ac:dyDescent="0.25">
      <c r="B656" s="140" t="s">
        <v>4302</v>
      </c>
      <c r="C656" s="143">
        <v>5268</v>
      </c>
      <c r="D656" s="141" t="s">
        <v>4384</v>
      </c>
      <c r="F656" s="149">
        <v>2</v>
      </c>
      <c r="H656" s="156">
        <v>4.8019999999999996</v>
      </c>
      <c r="I656" s="156">
        <v>0.75</v>
      </c>
      <c r="J656" s="156">
        <f t="shared" si="70"/>
        <v>5.5519999999999996</v>
      </c>
      <c r="K656" s="156">
        <f t="shared" si="71"/>
        <v>4.8019999999999996</v>
      </c>
      <c r="L656" s="156">
        <f t="shared" si="72"/>
        <v>0.60400000000000009</v>
      </c>
      <c r="M656" s="156">
        <f t="shared" si="73"/>
        <v>2994.404</v>
      </c>
      <c r="N656" s="156">
        <f t="shared" si="74"/>
        <v>232.63300000000001</v>
      </c>
      <c r="O656" s="156">
        <v>4.3019999999999996</v>
      </c>
      <c r="P656" s="156">
        <v>0.60400000000000009</v>
      </c>
      <c r="Q656" s="156">
        <v>2809.0030000000002</v>
      </c>
      <c r="R656" s="156">
        <v>232.63300000000001</v>
      </c>
      <c r="S656" s="156">
        <v>0</v>
      </c>
      <c r="T656" s="156">
        <v>0</v>
      </c>
      <c r="U656" s="156">
        <v>0.5</v>
      </c>
      <c r="V656" s="156"/>
      <c r="W656" s="156">
        <v>185.40100000000001</v>
      </c>
      <c r="X656" s="156"/>
      <c r="Y656" s="156">
        <v>5.2076000000000002</v>
      </c>
      <c r="Z656" s="156">
        <v>3157.9659999999999</v>
      </c>
      <c r="AA656" s="156">
        <v>647</v>
      </c>
      <c r="AB656" s="156">
        <f t="shared" si="75"/>
        <v>5.7076000000000002</v>
      </c>
      <c r="AC656" s="156">
        <f t="shared" si="76"/>
        <v>3343.3669999999997</v>
      </c>
    </row>
    <row r="657" spans="2:29" x14ac:dyDescent="0.25">
      <c r="B657" s="140" t="s">
        <v>4193</v>
      </c>
      <c r="C657" s="143">
        <v>5306</v>
      </c>
      <c r="D657" s="141" t="s">
        <v>4385</v>
      </c>
      <c r="F657" s="149">
        <v>2</v>
      </c>
      <c r="H657" s="156">
        <v>17.187000000000001</v>
      </c>
      <c r="I657" s="156">
        <v>1.7</v>
      </c>
      <c r="J657" s="156">
        <f t="shared" si="70"/>
        <v>18.887</v>
      </c>
      <c r="K657" s="156">
        <f t="shared" si="71"/>
        <v>17.402999999999999</v>
      </c>
      <c r="L657" s="156">
        <f t="shared" si="72"/>
        <v>1.1410000000000018</v>
      </c>
      <c r="M657" s="156">
        <f t="shared" si="73"/>
        <v>11003.722</v>
      </c>
      <c r="N657" s="156">
        <f t="shared" si="74"/>
        <v>406.762</v>
      </c>
      <c r="O657" s="156">
        <v>17.402999999999999</v>
      </c>
      <c r="P657" s="156">
        <v>1.1410000000000018</v>
      </c>
      <c r="Q657" s="156">
        <v>11003.722</v>
      </c>
      <c r="R657" s="156">
        <v>406.762</v>
      </c>
      <c r="S657" s="156">
        <v>0</v>
      </c>
      <c r="T657" s="156">
        <v>0</v>
      </c>
      <c r="U657" s="156">
        <v>0</v>
      </c>
      <c r="V657" s="156"/>
      <c r="W657" s="156">
        <v>0</v>
      </c>
      <c r="X657" s="156"/>
      <c r="Y657" s="156">
        <v>19.114699999999999</v>
      </c>
      <c r="Z657" s="156">
        <v>11613.865</v>
      </c>
      <c r="AA657" s="156">
        <v>648</v>
      </c>
      <c r="AB657" s="156">
        <f t="shared" si="75"/>
        <v>19.114699999999999</v>
      </c>
      <c r="AC657" s="156">
        <f t="shared" si="76"/>
        <v>11613.865</v>
      </c>
    </row>
    <row r="658" spans="2:29" x14ac:dyDescent="0.25">
      <c r="B658" s="140" t="s">
        <v>4302</v>
      </c>
      <c r="C658" s="143">
        <v>5307</v>
      </c>
      <c r="D658" s="141" t="s">
        <v>4386</v>
      </c>
      <c r="F658" s="149">
        <v>2</v>
      </c>
      <c r="H658" s="156">
        <v>29.556999999999995</v>
      </c>
      <c r="I658" s="156">
        <v>2.375</v>
      </c>
      <c r="J658" s="156">
        <f t="shared" si="70"/>
        <v>31.931999999999995</v>
      </c>
      <c r="K658" s="156">
        <f t="shared" si="71"/>
        <v>30.719000000000001</v>
      </c>
      <c r="L658" s="156">
        <f t="shared" si="72"/>
        <v>2.0139999999999958</v>
      </c>
      <c r="M658" s="156">
        <f t="shared" si="73"/>
        <v>19405.518</v>
      </c>
      <c r="N658" s="156">
        <f t="shared" si="74"/>
        <v>717.553</v>
      </c>
      <c r="O658" s="156">
        <v>30.719000000000001</v>
      </c>
      <c r="P658" s="156">
        <v>2.0139999999999958</v>
      </c>
      <c r="Q658" s="156">
        <v>19405.518</v>
      </c>
      <c r="R658" s="156">
        <v>717.553</v>
      </c>
      <c r="S658" s="156">
        <v>20</v>
      </c>
      <c r="T658" s="156">
        <v>0</v>
      </c>
      <c r="U658" s="156">
        <v>0</v>
      </c>
      <c r="V658" s="156"/>
      <c r="W658" s="156">
        <v>0</v>
      </c>
      <c r="X658" s="156"/>
      <c r="Y658" s="156">
        <v>33.7395</v>
      </c>
      <c r="Z658" s="156">
        <v>20481.865000000002</v>
      </c>
      <c r="AA658" s="156">
        <v>649</v>
      </c>
      <c r="AB658" s="156">
        <f t="shared" si="75"/>
        <v>33.7395</v>
      </c>
      <c r="AC658" s="156">
        <f t="shared" si="76"/>
        <v>20481.865000000002</v>
      </c>
    </row>
    <row r="659" spans="2:29" x14ac:dyDescent="0.25">
      <c r="B659" s="140" t="s">
        <v>4302</v>
      </c>
      <c r="C659" s="143">
        <v>5308</v>
      </c>
      <c r="D659" s="141" t="s">
        <v>4387</v>
      </c>
      <c r="F659" s="149">
        <v>2</v>
      </c>
      <c r="H659" s="156">
        <v>5.9240000000000004</v>
      </c>
      <c r="I659" s="156">
        <v>0.4</v>
      </c>
      <c r="J659" s="156">
        <f t="shared" si="70"/>
        <v>6.3240000000000007</v>
      </c>
      <c r="K659" s="156">
        <f t="shared" si="71"/>
        <v>5.6310000000000002</v>
      </c>
      <c r="L659" s="156">
        <f t="shared" si="72"/>
        <v>0.36299999999999955</v>
      </c>
      <c r="M659" s="156">
        <f t="shared" si="73"/>
        <v>3552.9259999999999</v>
      </c>
      <c r="N659" s="156">
        <f t="shared" si="74"/>
        <v>129.36000000000001</v>
      </c>
      <c r="O659" s="156">
        <v>5.6310000000000002</v>
      </c>
      <c r="P659" s="156">
        <v>0.36299999999999955</v>
      </c>
      <c r="Q659" s="156">
        <v>3552.9259999999999</v>
      </c>
      <c r="R659" s="156">
        <v>129.36000000000001</v>
      </c>
      <c r="S659" s="156">
        <v>0</v>
      </c>
      <c r="T659" s="156">
        <v>0</v>
      </c>
      <c r="U659" s="156">
        <v>0</v>
      </c>
      <c r="V659" s="156"/>
      <c r="W659" s="156">
        <v>0</v>
      </c>
      <c r="X659" s="156"/>
      <c r="Y659" s="156">
        <v>6.1758000000000006</v>
      </c>
      <c r="Z659" s="156">
        <v>3746.9659999999999</v>
      </c>
      <c r="AA659" s="156">
        <v>650</v>
      </c>
      <c r="AB659" s="156">
        <f t="shared" si="75"/>
        <v>6.1758000000000006</v>
      </c>
      <c r="AC659" s="156">
        <f t="shared" si="76"/>
        <v>3746.9659999999999</v>
      </c>
    </row>
    <row r="660" spans="2:29" x14ac:dyDescent="0.25">
      <c r="B660" s="140" t="s">
        <v>4302</v>
      </c>
      <c r="C660" s="143">
        <v>5309</v>
      </c>
      <c r="D660" s="141" t="s">
        <v>4388</v>
      </c>
      <c r="F660" s="149">
        <v>2</v>
      </c>
      <c r="H660" s="156">
        <v>7.0100000000000007</v>
      </c>
      <c r="I660" s="156">
        <v>0.92</v>
      </c>
      <c r="J660" s="156">
        <f t="shared" si="70"/>
        <v>7.9300000000000006</v>
      </c>
      <c r="K660" s="156">
        <f t="shared" si="71"/>
        <v>7.6710000000000003</v>
      </c>
      <c r="L660" s="156">
        <f t="shared" si="72"/>
        <v>0.49899999999999967</v>
      </c>
      <c r="M660" s="156">
        <f t="shared" si="73"/>
        <v>4839.8100000000004</v>
      </c>
      <c r="N660" s="156">
        <f t="shared" si="74"/>
        <v>177.827</v>
      </c>
      <c r="O660" s="156">
        <v>7.6710000000000003</v>
      </c>
      <c r="P660" s="156">
        <v>0.49899999999999967</v>
      </c>
      <c r="Q660" s="156">
        <v>4839.8100000000004</v>
      </c>
      <c r="R660" s="156">
        <v>177.827</v>
      </c>
      <c r="S660" s="156">
        <v>0</v>
      </c>
      <c r="T660" s="156">
        <v>0</v>
      </c>
      <c r="U660" s="156">
        <v>0</v>
      </c>
      <c r="V660" s="156"/>
      <c r="W660" s="156">
        <v>0</v>
      </c>
      <c r="X660" s="156"/>
      <c r="Y660" s="156">
        <v>8.4195000000000011</v>
      </c>
      <c r="Z660" s="156">
        <v>5106.5510000000004</v>
      </c>
      <c r="AA660" s="156">
        <v>651</v>
      </c>
      <c r="AB660" s="156">
        <f t="shared" si="75"/>
        <v>8.4195000000000011</v>
      </c>
      <c r="AC660" s="156">
        <f t="shared" si="76"/>
        <v>5106.5510000000004</v>
      </c>
    </row>
    <row r="661" spans="2:29" x14ac:dyDescent="0.25">
      <c r="B661" s="140" t="s">
        <v>4302</v>
      </c>
      <c r="C661" s="143">
        <v>5327</v>
      </c>
      <c r="D661" s="141" t="s">
        <v>4389</v>
      </c>
      <c r="F661" s="149">
        <v>2</v>
      </c>
      <c r="H661" s="156">
        <v>2</v>
      </c>
      <c r="I661" s="156">
        <v>2</v>
      </c>
      <c r="J661" s="156">
        <f t="shared" si="70"/>
        <v>4</v>
      </c>
      <c r="K661" s="156">
        <f t="shared" si="71"/>
        <v>2.8660000000000001</v>
      </c>
      <c r="L661" s="156">
        <f t="shared" si="72"/>
        <v>0.95599999999999996</v>
      </c>
      <c r="M661" s="156">
        <f t="shared" si="73"/>
        <v>1607.606</v>
      </c>
      <c r="N661" s="156">
        <f t="shared" si="74"/>
        <v>366.95299999999997</v>
      </c>
      <c r="O661" s="156">
        <v>2.8660000000000001</v>
      </c>
      <c r="P661" s="156">
        <v>0.95599999999999996</v>
      </c>
      <c r="Q661" s="156">
        <v>1607.606</v>
      </c>
      <c r="R661" s="156">
        <v>366.95299999999997</v>
      </c>
      <c r="S661" s="156">
        <v>0</v>
      </c>
      <c r="T661" s="156">
        <v>0</v>
      </c>
      <c r="U661" s="156">
        <v>0</v>
      </c>
      <c r="V661" s="156"/>
      <c r="W661" s="156">
        <v>0</v>
      </c>
      <c r="X661" s="156"/>
      <c r="Y661" s="156">
        <v>4.2991999999999999</v>
      </c>
      <c r="Z661" s="156">
        <v>2158.0369999999998</v>
      </c>
      <c r="AA661" s="156">
        <v>652</v>
      </c>
      <c r="AB661" s="156">
        <f t="shared" si="75"/>
        <v>4.2991999999999999</v>
      </c>
      <c r="AC661" s="156">
        <f t="shared" si="76"/>
        <v>2158.0369999999998</v>
      </c>
    </row>
    <row r="662" spans="2:29" x14ac:dyDescent="0.25">
      <c r="B662" s="140" t="s">
        <v>4302</v>
      </c>
      <c r="C662" s="143">
        <v>5328</v>
      </c>
      <c r="D662" s="141" t="s">
        <v>4390</v>
      </c>
      <c r="F662" s="149">
        <v>2</v>
      </c>
      <c r="H662" s="156">
        <v>5</v>
      </c>
      <c r="I662" s="156">
        <v>2.4</v>
      </c>
      <c r="J662" s="156">
        <f t="shared" si="70"/>
        <v>7.4</v>
      </c>
      <c r="K662" s="156">
        <f t="shared" si="71"/>
        <v>5.5650000000000004</v>
      </c>
      <c r="L662" s="156">
        <f t="shared" si="72"/>
        <v>1.8549999999999995</v>
      </c>
      <c r="M662" s="156">
        <f t="shared" si="73"/>
        <v>3121.5430000000001</v>
      </c>
      <c r="N662" s="156">
        <f t="shared" si="74"/>
        <v>712.476</v>
      </c>
      <c r="O662" s="156">
        <v>5.5650000000000004</v>
      </c>
      <c r="P662" s="156">
        <v>1.8549999999999995</v>
      </c>
      <c r="Q662" s="156">
        <v>3121.5430000000001</v>
      </c>
      <c r="R662" s="156">
        <v>712.476</v>
      </c>
      <c r="S662" s="156">
        <v>0</v>
      </c>
      <c r="T662" s="156">
        <v>0</v>
      </c>
      <c r="U662" s="156">
        <v>0</v>
      </c>
      <c r="V662" s="156"/>
      <c r="W662" s="156">
        <v>0</v>
      </c>
      <c r="X662" s="156"/>
      <c r="Y662" s="156">
        <v>8.3477999999999994</v>
      </c>
      <c r="Z662" s="156">
        <v>4190.2950000000001</v>
      </c>
      <c r="AA662" s="156">
        <v>653</v>
      </c>
      <c r="AB662" s="156">
        <f t="shared" si="75"/>
        <v>8.3477999999999994</v>
      </c>
      <c r="AC662" s="156">
        <f t="shared" si="76"/>
        <v>4190.2950000000001</v>
      </c>
    </row>
    <row r="663" spans="2:29" x14ac:dyDescent="0.25">
      <c r="B663" s="140" t="s">
        <v>4193</v>
      </c>
      <c r="C663" s="143">
        <v>5600</v>
      </c>
      <c r="D663" s="141" t="s">
        <v>4391</v>
      </c>
      <c r="F663" s="149">
        <v>2</v>
      </c>
      <c r="H663" s="156">
        <v>0</v>
      </c>
      <c r="I663" s="156">
        <v>9.5</v>
      </c>
      <c r="J663" s="156">
        <f t="shared" si="70"/>
        <v>9.5</v>
      </c>
      <c r="K663" s="156">
        <f t="shared" si="71"/>
        <v>0</v>
      </c>
      <c r="L663" s="156">
        <f t="shared" si="72"/>
        <v>6.8470000000000004</v>
      </c>
      <c r="M663" s="156">
        <f t="shared" si="73"/>
        <v>0</v>
      </c>
      <c r="N663" s="156">
        <f t="shared" si="74"/>
        <v>2234.91</v>
      </c>
      <c r="O663" s="156">
        <v>0</v>
      </c>
      <c r="P663" s="156">
        <v>6.8470000000000004</v>
      </c>
      <c r="Q663" s="156">
        <v>0</v>
      </c>
      <c r="R663" s="156">
        <v>2234.91</v>
      </c>
      <c r="S663" s="156">
        <v>0</v>
      </c>
      <c r="T663" s="156">
        <v>0</v>
      </c>
      <c r="U663" s="156">
        <v>0</v>
      </c>
      <c r="V663" s="156"/>
      <c r="W663" s="156">
        <v>0</v>
      </c>
      <c r="X663" s="156"/>
      <c r="Y663" s="156">
        <v>10.2705</v>
      </c>
      <c r="Z663" s="156">
        <v>3352.415</v>
      </c>
      <c r="AA663" s="156">
        <v>654</v>
      </c>
      <c r="AB663" s="156">
        <f t="shared" si="75"/>
        <v>10.2705</v>
      </c>
      <c r="AC663" s="156">
        <f t="shared" si="76"/>
        <v>3352.415</v>
      </c>
    </row>
    <row r="664" spans="2:29" x14ac:dyDescent="0.25">
      <c r="B664" s="140" t="s">
        <v>4302</v>
      </c>
      <c r="C664" s="143">
        <v>5603</v>
      </c>
      <c r="D664" s="141" t="s">
        <v>4392</v>
      </c>
      <c r="F664" s="149">
        <v>2</v>
      </c>
      <c r="H664" s="156">
        <v>0</v>
      </c>
      <c r="I664" s="156">
        <v>3.75</v>
      </c>
      <c r="J664" s="156">
        <f t="shared" si="70"/>
        <v>3.75</v>
      </c>
      <c r="K664" s="156">
        <f t="shared" si="71"/>
        <v>0</v>
      </c>
      <c r="L664" s="156">
        <f t="shared" si="72"/>
        <v>2.2240000000000002</v>
      </c>
      <c r="M664" s="156">
        <f t="shared" si="73"/>
        <v>0</v>
      </c>
      <c r="N664" s="156">
        <f t="shared" si="74"/>
        <v>726.03700000000003</v>
      </c>
      <c r="O664" s="156">
        <v>0</v>
      </c>
      <c r="P664" s="156">
        <v>2.2240000000000002</v>
      </c>
      <c r="Q664" s="156">
        <v>0</v>
      </c>
      <c r="R664" s="156">
        <v>726.03700000000003</v>
      </c>
      <c r="S664" s="156">
        <v>0</v>
      </c>
      <c r="T664" s="156">
        <v>6.3330000000000002</v>
      </c>
      <c r="U664" s="156">
        <v>0</v>
      </c>
      <c r="V664" s="156"/>
      <c r="W664" s="156">
        <v>0</v>
      </c>
      <c r="X664" s="156"/>
      <c r="Y664" s="156">
        <v>3.3364999999999996</v>
      </c>
      <c r="Z664" s="156">
        <v>1089.0719999999999</v>
      </c>
      <c r="AA664" s="156">
        <v>655</v>
      </c>
      <c r="AB664" s="156">
        <f t="shared" si="75"/>
        <v>3.3364999999999996</v>
      </c>
      <c r="AC664" s="156">
        <f t="shared" si="76"/>
        <v>1089.0719999999999</v>
      </c>
    </row>
    <row r="665" spans="2:29" x14ac:dyDescent="0.25">
      <c r="B665" s="140" t="s">
        <v>4302</v>
      </c>
      <c r="C665" s="143">
        <v>6001</v>
      </c>
      <c r="D665" s="141" t="s">
        <v>4393</v>
      </c>
      <c r="F665" s="149">
        <v>2</v>
      </c>
      <c r="H665" s="156">
        <v>30.945999999999998</v>
      </c>
      <c r="I665" s="156">
        <v>15.313000000000001</v>
      </c>
      <c r="J665" s="156">
        <f t="shared" si="70"/>
        <v>46.259</v>
      </c>
      <c r="K665" s="156">
        <f t="shared" si="71"/>
        <v>30.945999999999998</v>
      </c>
      <c r="L665" s="156">
        <f t="shared" si="72"/>
        <v>10.681000000000001</v>
      </c>
      <c r="M665" s="156">
        <f t="shared" si="73"/>
        <v>16873.714</v>
      </c>
      <c r="N665" s="156">
        <f t="shared" si="74"/>
        <v>3234.4</v>
      </c>
      <c r="O665" s="156">
        <v>25.806999999999999</v>
      </c>
      <c r="P665" s="156">
        <v>10.681000000000001</v>
      </c>
      <c r="Q665" s="156">
        <v>15031.378000000001</v>
      </c>
      <c r="R665" s="156">
        <v>3234.4</v>
      </c>
      <c r="S665" s="156">
        <v>0</v>
      </c>
      <c r="T665" s="156">
        <v>0</v>
      </c>
      <c r="U665" s="156">
        <v>5.1390000000000002</v>
      </c>
      <c r="V665" s="156"/>
      <c r="W665" s="156">
        <v>1842.336</v>
      </c>
      <c r="X665" s="156"/>
      <c r="Y665" s="156">
        <v>41.829299999999996</v>
      </c>
      <c r="Z665" s="156">
        <v>19883.056</v>
      </c>
      <c r="AA665" s="156">
        <v>656</v>
      </c>
      <c r="AB665" s="156">
        <f t="shared" si="75"/>
        <v>46.968299999999999</v>
      </c>
      <c r="AC665" s="156">
        <f t="shared" si="76"/>
        <v>21725.392</v>
      </c>
    </row>
    <row r="666" spans="2:29" x14ac:dyDescent="0.25">
      <c r="B666" s="140" t="s">
        <v>4394</v>
      </c>
      <c r="C666" s="143">
        <v>6002</v>
      </c>
      <c r="D666" s="141" t="s">
        <v>4395</v>
      </c>
      <c r="F666" s="149">
        <v>2</v>
      </c>
      <c r="H666" s="156">
        <v>9.8060000000000009</v>
      </c>
      <c r="I666" s="156">
        <v>5</v>
      </c>
      <c r="J666" s="156">
        <f t="shared" si="70"/>
        <v>14.806000000000001</v>
      </c>
      <c r="K666" s="156">
        <f t="shared" si="71"/>
        <v>9.81</v>
      </c>
      <c r="L666" s="156">
        <f t="shared" si="72"/>
        <v>3.6609999999999996</v>
      </c>
      <c r="M666" s="156">
        <f t="shared" si="73"/>
        <v>5601.2849999999999</v>
      </c>
      <c r="N666" s="156">
        <f t="shared" si="74"/>
        <v>1139.865</v>
      </c>
      <c r="O666" s="156">
        <v>9.81</v>
      </c>
      <c r="P666" s="156">
        <v>3.6609999999999996</v>
      </c>
      <c r="Q666" s="156">
        <v>5601.2849999999999</v>
      </c>
      <c r="R666" s="156">
        <v>1139.865</v>
      </c>
      <c r="S666" s="156">
        <v>0</v>
      </c>
      <c r="T666" s="156">
        <v>0</v>
      </c>
      <c r="U666" s="156">
        <v>0</v>
      </c>
      <c r="V666" s="156"/>
      <c r="W666" s="156">
        <v>0</v>
      </c>
      <c r="X666" s="156"/>
      <c r="Y666" s="156">
        <v>15.302000000000001</v>
      </c>
      <c r="Z666" s="156">
        <v>7311.0990000000002</v>
      </c>
      <c r="AA666" s="156">
        <v>657</v>
      </c>
      <c r="AB666" s="156">
        <f t="shared" si="75"/>
        <v>15.302000000000001</v>
      </c>
      <c r="AC666" s="156">
        <f t="shared" si="76"/>
        <v>7311.0990000000002</v>
      </c>
    </row>
    <row r="667" spans="2:29" x14ac:dyDescent="0.25">
      <c r="B667" s="140" t="s">
        <v>4394</v>
      </c>
      <c r="C667" s="143">
        <v>6003</v>
      </c>
      <c r="D667" s="141" t="s">
        <v>4396</v>
      </c>
      <c r="F667" s="149">
        <v>2</v>
      </c>
      <c r="H667" s="156">
        <v>5.0650000000000004</v>
      </c>
      <c r="I667" s="156">
        <v>3.375</v>
      </c>
      <c r="J667" s="156">
        <f t="shared" si="70"/>
        <v>8.4400000000000013</v>
      </c>
      <c r="K667" s="156">
        <f t="shared" si="71"/>
        <v>5.0650000000000004</v>
      </c>
      <c r="L667" s="156">
        <f t="shared" si="72"/>
        <v>2.335</v>
      </c>
      <c r="M667" s="156">
        <f t="shared" si="73"/>
        <v>2703.4749999999999</v>
      </c>
      <c r="N667" s="156">
        <f t="shared" si="74"/>
        <v>738.55200000000002</v>
      </c>
      <c r="O667" s="156">
        <v>4.0650000000000004</v>
      </c>
      <c r="P667" s="156">
        <v>2.335</v>
      </c>
      <c r="Q667" s="156">
        <v>2332.674</v>
      </c>
      <c r="R667" s="156">
        <v>738.55200000000002</v>
      </c>
      <c r="S667" s="156">
        <v>0</v>
      </c>
      <c r="T667" s="156">
        <v>13.333</v>
      </c>
      <c r="U667" s="156">
        <v>1</v>
      </c>
      <c r="V667" s="156"/>
      <c r="W667" s="156">
        <v>370.80099999999999</v>
      </c>
      <c r="X667" s="156"/>
      <c r="Y667" s="156">
        <v>7.5683999999999996</v>
      </c>
      <c r="Z667" s="156">
        <v>3440.5529999999999</v>
      </c>
      <c r="AA667" s="156">
        <v>658</v>
      </c>
      <c r="AB667" s="156">
        <f t="shared" si="75"/>
        <v>8.5684000000000005</v>
      </c>
      <c r="AC667" s="156">
        <f t="shared" si="76"/>
        <v>3811.3539999999998</v>
      </c>
    </row>
    <row r="668" spans="2:29" x14ac:dyDescent="0.25">
      <c r="B668" s="140" t="s">
        <v>4394</v>
      </c>
      <c r="C668" s="143">
        <v>6004</v>
      </c>
      <c r="D668" s="141" t="s">
        <v>4397</v>
      </c>
      <c r="F668" s="149">
        <v>2</v>
      </c>
      <c r="H668" s="156">
        <v>4</v>
      </c>
      <c r="I668" s="156">
        <v>1.0629999999999999</v>
      </c>
      <c r="J668" s="156">
        <f t="shared" si="70"/>
        <v>5.0629999999999997</v>
      </c>
      <c r="K668" s="156">
        <f t="shared" si="71"/>
        <v>4</v>
      </c>
      <c r="L668" s="156">
        <f t="shared" si="72"/>
        <v>1.0060000000000002</v>
      </c>
      <c r="M668" s="156">
        <f t="shared" si="73"/>
        <v>2132.7420000000002</v>
      </c>
      <c r="N668" s="156">
        <f t="shared" si="74"/>
        <v>306.267</v>
      </c>
      <c r="O668" s="156">
        <v>4</v>
      </c>
      <c r="P668" s="156">
        <v>1.0060000000000002</v>
      </c>
      <c r="Q668" s="156">
        <v>2132.7420000000002</v>
      </c>
      <c r="R668" s="156">
        <v>306.267</v>
      </c>
      <c r="S668" s="156">
        <v>0</v>
      </c>
      <c r="T668" s="156">
        <v>0</v>
      </c>
      <c r="U668" s="156">
        <v>0</v>
      </c>
      <c r="V668" s="156"/>
      <c r="W668" s="156">
        <v>0</v>
      </c>
      <c r="X668" s="156"/>
      <c r="Y668" s="156">
        <v>5.5083000000000002</v>
      </c>
      <c r="Z668" s="156">
        <v>2592.1619999999998</v>
      </c>
      <c r="AA668" s="156">
        <v>659</v>
      </c>
      <c r="AB668" s="156">
        <f t="shared" si="75"/>
        <v>5.5083000000000002</v>
      </c>
      <c r="AC668" s="156">
        <f t="shared" si="76"/>
        <v>2592.1619999999998</v>
      </c>
    </row>
    <row r="669" spans="2:29" x14ac:dyDescent="0.25">
      <c r="B669" s="140" t="s">
        <v>4394</v>
      </c>
      <c r="C669" s="143">
        <v>6005</v>
      </c>
      <c r="D669" s="141" t="s">
        <v>4398</v>
      </c>
      <c r="F669" s="149">
        <v>2</v>
      </c>
      <c r="H669" s="156">
        <v>2.29</v>
      </c>
      <c r="I669" s="156">
        <v>2.2759999999999998</v>
      </c>
      <c r="J669" s="156">
        <f t="shared" si="70"/>
        <v>4.5659999999999998</v>
      </c>
      <c r="K669" s="156">
        <f t="shared" si="71"/>
        <v>2.29</v>
      </c>
      <c r="L669" s="156">
        <f t="shared" si="72"/>
        <v>1.5339999999999998</v>
      </c>
      <c r="M669" s="156">
        <f t="shared" si="73"/>
        <v>1292.7380000000001</v>
      </c>
      <c r="N669" s="156">
        <f t="shared" si="74"/>
        <v>487.69200000000001</v>
      </c>
      <c r="O669" s="156">
        <v>2.29</v>
      </c>
      <c r="P669" s="156">
        <v>1.5339999999999998</v>
      </c>
      <c r="Q669" s="156">
        <v>1292.7380000000001</v>
      </c>
      <c r="R669" s="156">
        <v>487.69200000000001</v>
      </c>
      <c r="S669" s="156">
        <v>0</v>
      </c>
      <c r="T669" s="156">
        <v>0</v>
      </c>
      <c r="U669" s="156">
        <v>0</v>
      </c>
      <c r="V669" s="156"/>
      <c r="W669" s="156">
        <v>0</v>
      </c>
      <c r="X669" s="156"/>
      <c r="Y669" s="156">
        <v>4.5914000000000001</v>
      </c>
      <c r="Z669" s="156">
        <v>2024.308</v>
      </c>
      <c r="AA669" s="156">
        <v>660</v>
      </c>
      <c r="AB669" s="156">
        <f t="shared" si="75"/>
        <v>4.5914000000000001</v>
      </c>
      <c r="AC669" s="156">
        <f t="shared" si="76"/>
        <v>2024.308</v>
      </c>
    </row>
    <row r="670" spans="2:29" x14ac:dyDescent="0.25">
      <c r="B670" s="140" t="s">
        <v>4394</v>
      </c>
      <c r="C670" s="143">
        <v>6006</v>
      </c>
      <c r="D670" s="141" t="s">
        <v>4399</v>
      </c>
      <c r="F670" s="149">
        <v>2</v>
      </c>
      <c r="H670" s="156">
        <v>3.226</v>
      </c>
      <c r="I670" s="156">
        <v>1.788</v>
      </c>
      <c r="J670" s="156">
        <f t="shared" si="70"/>
        <v>5.0140000000000002</v>
      </c>
      <c r="K670" s="156">
        <f t="shared" si="71"/>
        <v>3.226</v>
      </c>
      <c r="L670" s="156">
        <f t="shared" si="72"/>
        <v>0.95100000000000007</v>
      </c>
      <c r="M670" s="156">
        <f t="shared" si="73"/>
        <v>1667.9489999999998</v>
      </c>
      <c r="N670" s="156">
        <f t="shared" si="74"/>
        <v>297.58999999999997</v>
      </c>
      <c r="O670" s="156">
        <v>2.226</v>
      </c>
      <c r="P670" s="156">
        <v>0.95100000000000007</v>
      </c>
      <c r="Q670" s="156">
        <v>1297.1479999999999</v>
      </c>
      <c r="R670" s="156">
        <v>297.58999999999997</v>
      </c>
      <c r="S670" s="156">
        <v>0</v>
      </c>
      <c r="T670" s="156">
        <v>0</v>
      </c>
      <c r="U670" s="156">
        <v>1</v>
      </c>
      <c r="V670" s="156"/>
      <c r="W670" s="156">
        <v>370.80099999999999</v>
      </c>
      <c r="X670" s="156"/>
      <c r="Y670" s="156">
        <v>3.6533000000000002</v>
      </c>
      <c r="Z670" s="156">
        <v>1743.5640000000001</v>
      </c>
      <c r="AA670" s="156">
        <v>661</v>
      </c>
      <c r="AB670" s="156">
        <f t="shared" si="75"/>
        <v>4.6532999999999998</v>
      </c>
      <c r="AC670" s="156">
        <f t="shared" si="76"/>
        <v>2114.3650000000002</v>
      </c>
    </row>
    <row r="671" spans="2:29" x14ac:dyDescent="0.25">
      <c r="B671" s="140" t="s">
        <v>4394</v>
      </c>
      <c r="C671" s="143">
        <v>6007</v>
      </c>
      <c r="D671" s="141" t="s">
        <v>4400</v>
      </c>
      <c r="F671" s="149">
        <v>2</v>
      </c>
      <c r="H671" s="156">
        <v>8.4359999999999999</v>
      </c>
      <c r="I671" s="156">
        <v>6.05</v>
      </c>
      <c r="J671" s="156">
        <f t="shared" si="70"/>
        <v>14.486000000000001</v>
      </c>
      <c r="K671" s="156">
        <f t="shared" si="71"/>
        <v>8.4359999999999999</v>
      </c>
      <c r="L671" s="156">
        <f t="shared" si="72"/>
        <v>3.593</v>
      </c>
      <c r="M671" s="156">
        <f t="shared" si="73"/>
        <v>4835.7039999999997</v>
      </c>
      <c r="N671" s="156">
        <f t="shared" si="74"/>
        <v>1107.979</v>
      </c>
      <c r="O671" s="156">
        <v>8.4359999999999999</v>
      </c>
      <c r="P671" s="156">
        <v>3.593</v>
      </c>
      <c r="Q671" s="156">
        <v>4835.7039999999997</v>
      </c>
      <c r="R671" s="156">
        <v>1107.979</v>
      </c>
      <c r="S671" s="156">
        <v>0</v>
      </c>
      <c r="T671" s="156">
        <v>0</v>
      </c>
      <c r="U671" s="156">
        <v>0</v>
      </c>
      <c r="V671" s="156"/>
      <c r="W671" s="156">
        <v>0</v>
      </c>
      <c r="X671" s="156"/>
      <c r="Y671" s="156">
        <v>13.826099999999997</v>
      </c>
      <c r="Z671" s="156">
        <v>6497.7370000000001</v>
      </c>
      <c r="AA671" s="156">
        <v>662</v>
      </c>
      <c r="AB671" s="156">
        <f t="shared" si="75"/>
        <v>13.826099999999997</v>
      </c>
      <c r="AC671" s="156">
        <f t="shared" si="76"/>
        <v>6497.7370000000001</v>
      </c>
    </row>
    <row r="672" spans="2:29" x14ac:dyDescent="0.25">
      <c r="B672" s="140" t="s">
        <v>4394</v>
      </c>
      <c r="C672" s="143">
        <v>6008</v>
      </c>
      <c r="D672" s="141" t="s">
        <v>4401</v>
      </c>
      <c r="F672" s="149">
        <v>2</v>
      </c>
      <c r="H672" s="156">
        <v>3.2909999999999999</v>
      </c>
      <c r="I672" s="156">
        <v>1.2000000000000002</v>
      </c>
      <c r="J672" s="156">
        <f t="shared" si="70"/>
        <v>4.4909999999999997</v>
      </c>
      <c r="K672" s="156">
        <f t="shared" si="71"/>
        <v>3.29</v>
      </c>
      <c r="L672" s="156">
        <f t="shared" si="72"/>
        <v>0.64000000000000012</v>
      </c>
      <c r="M672" s="156">
        <f t="shared" si="73"/>
        <v>1632.491</v>
      </c>
      <c r="N672" s="156">
        <f t="shared" si="74"/>
        <v>197.898</v>
      </c>
      <c r="O672" s="156">
        <v>2.29</v>
      </c>
      <c r="P672" s="156">
        <v>0.64000000000000012</v>
      </c>
      <c r="Q672" s="156">
        <v>1261.69</v>
      </c>
      <c r="R672" s="156">
        <v>197.898</v>
      </c>
      <c r="S672" s="156">
        <v>0</v>
      </c>
      <c r="T672" s="156">
        <v>0</v>
      </c>
      <c r="U672" s="156">
        <v>1</v>
      </c>
      <c r="V672" s="156"/>
      <c r="W672" s="156">
        <v>370.80099999999999</v>
      </c>
      <c r="X672" s="156"/>
      <c r="Y672" s="156">
        <v>3.2502</v>
      </c>
      <c r="Z672" s="156">
        <v>1558.557</v>
      </c>
      <c r="AA672" s="156">
        <v>663</v>
      </c>
      <c r="AB672" s="156">
        <f t="shared" si="75"/>
        <v>4.2501999999999995</v>
      </c>
      <c r="AC672" s="156">
        <f t="shared" si="76"/>
        <v>1929.3579999999999</v>
      </c>
    </row>
    <row r="673" spans="2:29" x14ac:dyDescent="0.25">
      <c r="B673" s="140" t="s">
        <v>4394</v>
      </c>
      <c r="C673" s="143">
        <v>6009</v>
      </c>
      <c r="D673" s="141" t="s">
        <v>4402</v>
      </c>
      <c r="F673" s="149">
        <v>2</v>
      </c>
      <c r="H673" s="156">
        <v>4</v>
      </c>
      <c r="I673" s="156">
        <v>3.589</v>
      </c>
      <c r="J673" s="156">
        <f t="shared" si="70"/>
        <v>7.5890000000000004</v>
      </c>
      <c r="K673" s="156">
        <f t="shared" si="71"/>
        <v>4</v>
      </c>
      <c r="L673" s="156">
        <f t="shared" si="72"/>
        <v>2.6790000000000003</v>
      </c>
      <c r="M673" s="156">
        <f t="shared" si="73"/>
        <v>2417.8719999999998</v>
      </c>
      <c r="N673" s="156">
        <f t="shared" si="74"/>
        <v>848.54600000000005</v>
      </c>
      <c r="O673" s="156">
        <v>4</v>
      </c>
      <c r="P673" s="156">
        <v>2.6790000000000003</v>
      </c>
      <c r="Q673" s="156">
        <v>2417.8719999999998</v>
      </c>
      <c r="R673" s="156">
        <v>848.54600000000005</v>
      </c>
      <c r="S673" s="156">
        <v>0</v>
      </c>
      <c r="T673" s="156">
        <v>0</v>
      </c>
      <c r="U673" s="156">
        <v>0</v>
      </c>
      <c r="V673" s="156"/>
      <c r="W673" s="156">
        <v>0</v>
      </c>
      <c r="X673" s="156"/>
      <c r="Y673" s="156">
        <v>8.0192000000000014</v>
      </c>
      <c r="Z673" s="156">
        <v>3690.7260000000001</v>
      </c>
      <c r="AA673" s="156">
        <v>664</v>
      </c>
      <c r="AB673" s="156">
        <f t="shared" si="75"/>
        <v>8.0192000000000014</v>
      </c>
      <c r="AC673" s="156">
        <f t="shared" si="76"/>
        <v>3690.7260000000001</v>
      </c>
    </row>
    <row r="674" spans="2:29" x14ac:dyDescent="0.25">
      <c r="B674" s="140" t="s">
        <v>4394</v>
      </c>
      <c r="C674" s="143">
        <v>6010</v>
      </c>
      <c r="D674" s="141" t="s">
        <v>4403</v>
      </c>
      <c r="F674" s="149">
        <v>2</v>
      </c>
      <c r="H674" s="156">
        <v>2.79</v>
      </c>
      <c r="I674" s="156">
        <v>1.03</v>
      </c>
      <c r="J674" s="156">
        <f t="shared" si="70"/>
        <v>3.8200000000000003</v>
      </c>
      <c r="K674" s="156">
        <f t="shared" si="71"/>
        <v>2.79</v>
      </c>
      <c r="L674" s="156">
        <f t="shared" si="72"/>
        <v>0.64000000000000012</v>
      </c>
      <c r="M674" s="156">
        <f t="shared" si="73"/>
        <v>1483.9570000000001</v>
      </c>
      <c r="N674" s="156">
        <f t="shared" si="74"/>
        <v>197.898</v>
      </c>
      <c r="O674" s="156">
        <v>2.29</v>
      </c>
      <c r="P674" s="156">
        <v>0.64000000000000012</v>
      </c>
      <c r="Q674" s="156">
        <v>1298.556</v>
      </c>
      <c r="R674" s="156">
        <v>197.898</v>
      </c>
      <c r="S674" s="156">
        <v>0</v>
      </c>
      <c r="T674" s="156">
        <v>0</v>
      </c>
      <c r="U674" s="156">
        <v>0.5</v>
      </c>
      <c r="V674" s="156"/>
      <c r="W674" s="156">
        <v>185.40100000000001</v>
      </c>
      <c r="X674" s="156"/>
      <c r="Y674" s="156">
        <v>3.2502</v>
      </c>
      <c r="Z674" s="156">
        <v>1595.423</v>
      </c>
      <c r="AA674" s="156">
        <v>665</v>
      </c>
      <c r="AB674" s="156">
        <f t="shared" si="75"/>
        <v>3.7502</v>
      </c>
      <c r="AC674" s="156">
        <f t="shared" si="76"/>
        <v>1780.8240000000001</v>
      </c>
    </row>
    <row r="675" spans="2:29" x14ac:dyDescent="0.25">
      <c r="B675" s="140" t="s">
        <v>4302</v>
      </c>
      <c r="C675" s="143">
        <v>6011</v>
      </c>
      <c r="D675" s="141" t="s">
        <v>4404</v>
      </c>
      <c r="F675" s="149">
        <v>2</v>
      </c>
      <c r="H675" s="156">
        <v>7.6</v>
      </c>
      <c r="I675" s="156">
        <v>3.9379999999999997</v>
      </c>
      <c r="J675" s="156">
        <f t="shared" si="70"/>
        <v>11.538</v>
      </c>
      <c r="K675" s="156">
        <f t="shared" si="71"/>
        <v>6.85</v>
      </c>
      <c r="L675" s="156">
        <f t="shared" si="72"/>
        <v>2.9130000000000003</v>
      </c>
      <c r="M675" s="156">
        <f t="shared" si="73"/>
        <v>3660.9489999999996</v>
      </c>
      <c r="N675" s="156">
        <f t="shared" si="74"/>
        <v>917.92499999999995</v>
      </c>
      <c r="O675" s="156">
        <v>6</v>
      </c>
      <c r="P675" s="156">
        <v>2.9130000000000003</v>
      </c>
      <c r="Q675" s="156">
        <v>3333.3339999999998</v>
      </c>
      <c r="R675" s="156">
        <v>917.92499999999995</v>
      </c>
      <c r="S675" s="156">
        <v>0</v>
      </c>
      <c r="T675" s="156">
        <v>0</v>
      </c>
      <c r="U675" s="156">
        <v>0.85</v>
      </c>
      <c r="V675" s="156"/>
      <c r="W675" s="156">
        <v>327.61500000000001</v>
      </c>
      <c r="X675" s="156"/>
      <c r="Y675" s="156">
        <v>10.3696</v>
      </c>
      <c r="Z675" s="156">
        <v>4710.2560000000003</v>
      </c>
      <c r="AA675" s="156">
        <v>666</v>
      </c>
      <c r="AB675" s="156">
        <f t="shared" si="75"/>
        <v>11.2196</v>
      </c>
      <c r="AC675" s="156">
        <f t="shared" si="76"/>
        <v>5037.8710000000001</v>
      </c>
    </row>
    <row r="676" spans="2:29" x14ac:dyDescent="0.25">
      <c r="B676" s="140" t="s">
        <v>4394</v>
      </c>
      <c r="C676" s="143">
        <v>6012</v>
      </c>
      <c r="D676" s="141" t="s">
        <v>4405</v>
      </c>
      <c r="F676" s="149">
        <v>2</v>
      </c>
      <c r="H676" s="156">
        <v>4.75</v>
      </c>
      <c r="I676" s="156">
        <v>1.1259999999999999</v>
      </c>
      <c r="J676" s="156">
        <f t="shared" si="70"/>
        <v>5.8759999999999994</v>
      </c>
      <c r="K676" s="156">
        <f t="shared" si="71"/>
        <v>4.75</v>
      </c>
      <c r="L676" s="156">
        <f t="shared" si="72"/>
        <v>1.0709999999999997</v>
      </c>
      <c r="M676" s="156">
        <f t="shared" si="73"/>
        <v>2532.0190000000002</v>
      </c>
      <c r="N676" s="156">
        <f t="shared" si="74"/>
        <v>327.745</v>
      </c>
      <c r="O676" s="156">
        <v>4</v>
      </c>
      <c r="P676" s="156">
        <v>1.0709999999999997</v>
      </c>
      <c r="Q676" s="156">
        <v>2253.9180000000001</v>
      </c>
      <c r="R676" s="156">
        <v>327.745</v>
      </c>
      <c r="S676" s="156">
        <v>0</v>
      </c>
      <c r="T676" s="156">
        <v>0</v>
      </c>
      <c r="U676" s="156">
        <v>0.75</v>
      </c>
      <c r="V676" s="156"/>
      <c r="W676" s="156">
        <v>278.101</v>
      </c>
      <c r="X676" s="156"/>
      <c r="Y676" s="156">
        <v>5.6070000000000002</v>
      </c>
      <c r="Z676" s="156">
        <v>2745.5549999999998</v>
      </c>
      <c r="AA676" s="156">
        <v>667</v>
      </c>
      <c r="AB676" s="156">
        <f t="shared" si="75"/>
        <v>6.3570000000000002</v>
      </c>
      <c r="AC676" s="156">
        <f t="shared" si="76"/>
        <v>3023.6559999999999</v>
      </c>
    </row>
    <row r="677" spans="2:29" x14ac:dyDescent="0.25">
      <c r="B677" s="140" t="s">
        <v>4394</v>
      </c>
      <c r="C677" s="143">
        <v>6013</v>
      </c>
      <c r="D677" s="141" t="s">
        <v>4406</v>
      </c>
      <c r="F677" s="149">
        <v>2</v>
      </c>
      <c r="H677" s="156">
        <v>3.645</v>
      </c>
      <c r="I677" s="156">
        <v>2.75</v>
      </c>
      <c r="J677" s="156">
        <f t="shared" si="70"/>
        <v>6.3949999999999996</v>
      </c>
      <c r="K677" s="156">
        <f t="shared" si="71"/>
        <v>3.645</v>
      </c>
      <c r="L677" s="156">
        <f t="shared" si="72"/>
        <v>1.9369999999999998</v>
      </c>
      <c r="M677" s="156">
        <f t="shared" si="73"/>
        <v>2085.1889999999999</v>
      </c>
      <c r="N677" s="156">
        <f t="shared" si="74"/>
        <v>610.15700000000004</v>
      </c>
      <c r="O677" s="156">
        <v>3.645</v>
      </c>
      <c r="P677" s="156">
        <v>1.9369999999999998</v>
      </c>
      <c r="Q677" s="156">
        <v>2085.1889999999999</v>
      </c>
      <c r="R677" s="156">
        <v>610.15700000000004</v>
      </c>
      <c r="S677" s="156">
        <v>0</v>
      </c>
      <c r="T677" s="156">
        <v>0</v>
      </c>
      <c r="U677" s="156">
        <v>0</v>
      </c>
      <c r="V677" s="156"/>
      <c r="W677" s="156">
        <v>0</v>
      </c>
      <c r="X677" s="156"/>
      <c r="Y677" s="156">
        <v>6.5499000000000009</v>
      </c>
      <c r="Z677" s="156">
        <v>3000.4760000000001</v>
      </c>
      <c r="AA677" s="156">
        <v>668</v>
      </c>
      <c r="AB677" s="156">
        <f t="shared" si="75"/>
        <v>6.5499000000000009</v>
      </c>
      <c r="AC677" s="156">
        <f t="shared" si="76"/>
        <v>3000.4760000000001</v>
      </c>
    </row>
    <row r="678" spans="2:29" x14ac:dyDescent="0.25">
      <c r="B678" s="140" t="s">
        <v>4394</v>
      </c>
      <c r="C678" s="143">
        <v>6014</v>
      </c>
      <c r="D678" s="141" t="s">
        <v>4407</v>
      </c>
      <c r="F678" s="149">
        <v>2</v>
      </c>
      <c r="H678" s="156">
        <v>2</v>
      </c>
      <c r="I678" s="156">
        <v>1.7120000000000002</v>
      </c>
      <c r="J678" s="156">
        <f t="shared" si="70"/>
        <v>3.7120000000000002</v>
      </c>
      <c r="K678" s="156">
        <f t="shared" si="71"/>
        <v>2</v>
      </c>
      <c r="L678" s="156">
        <f t="shared" si="72"/>
        <v>1.0390000000000001</v>
      </c>
      <c r="M678" s="156">
        <f t="shared" si="73"/>
        <v>1175.876</v>
      </c>
      <c r="N678" s="156">
        <f t="shared" si="74"/>
        <v>325.988</v>
      </c>
      <c r="O678" s="156">
        <v>2</v>
      </c>
      <c r="P678" s="156">
        <v>1.0390000000000001</v>
      </c>
      <c r="Q678" s="156">
        <v>1175.876</v>
      </c>
      <c r="R678" s="156">
        <v>325.988</v>
      </c>
      <c r="S678" s="156">
        <v>0</v>
      </c>
      <c r="T678" s="156">
        <v>0</v>
      </c>
      <c r="U678" s="156">
        <v>0</v>
      </c>
      <c r="V678" s="156"/>
      <c r="W678" s="156">
        <v>0</v>
      </c>
      <c r="X678" s="156"/>
      <c r="Y678" s="156">
        <v>3.5580000000000003</v>
      </c>
      <c r="Z678" s="156">
        <v>1664.8889999999999</v>
      </c>
      <c r="AA678" s="156">
        <v>669</v>
      </c>
      <c r="AB678" s="156">
        <f t="shared" si="75"/>
        <v>3.5580000000000003</v>
      </c>
      <c r="AC678" s="156">
        <f t="shared" si="76"/>
        <v>1664.8889999999999</v>
      </c>
    </row>
    <row r="679" spans="2:29" x14ac:dyDescent="0.25">
      <c r="B679" s="140" t="s">
        <v>4394</v>
      </c>
      <c r="C679" s="143">
        <v>6015</v>
      </c>
      <c r="D679" s="141" t="s">
        <v>4408</v>
      </c>
      <c r="F679" s="149">
        <v>2</v>
      </c>
      <c r="H679" s="156">
        <v>2.29</v>
      </c>
      <c r="I679" s="156">
        <v>1.7250000000000001</v>
      </c>
      <c r="J679" s="156">
        <f t="shared" si="70"/>
        <v>4.0150000000000006</v>
      </c>
      <c r="K679" s="156">
        <f t="shared" si="71"/>
        <v>2.29</v>
      </c>
      <c r="L679" s="156">
        <f t="shared" si="72"/>
        <v>1.06</v>
      </c>
      <c r="M679" s="156">
        <f t="shared" si="73"/>
        <v>1395.7370000000001</v>
      </c>
      <c r="N679" s="156">
        <f t="shared" si="74"/>
        <v>332.84199999999998</v>
      </c>
      <c r="O679" s="156">
        <v>2.29</v>
      </c>
      <c r="P679" s="156">
        <v>1.06</v>
      </c>
      <c r="Q679" s="156">
        <v>1395.7370000000001</v>
      </c>
      <c r="R679" s="156">
        <v>332.84199999999998</v>
      </c>
      <c r="S679" s="156">
        <v>0</v>
      </c>
      <c r="T679" s="156">
        <v>0</v>
      </c>
      <c r="U679" s="156">
        <v>0</v>
      </c>
      <c r="V679" s="156"/>
      <c r="W679" s="156">
        <v>0</v>
      </c>
      <c r="X679" s="156"/>
      <c r="Y679" s="156">
        <v>3.8797999999999999</v>
      </c>
      <c r="Z679" s="156">
        <v>1895.0319999999999</v>
      </c>
      <c r="AA679" s="156">
        <v>670</v>
      </c>
      <c r="AB679" s="156">
        <f t="shared" si="75"/>
        <v>3.8797999999999999</v>
      </c>
      <c r="AC679" s="156">
        <f t="shared" si="76"/>
        <v>1895.0319999999999</v>
      </c>
    </row>
    <row r="680" spans="2:29" x14ac:dyDescent="0.25">
      <c r="B680" s="140" t="s">
        <v>4302</v>
      </c>
      <c r="C680" s="143">
        <v>6016</v>
      </c>
      <c r="D680" s="141" t="s">
        <v>4409</v>
      </c>
      <c r="F680" s="149">
        <v>2</v>
      </c>
      <c r="H680" s="156">
        <v>3.968</v>
      </c>
      <c r="I680" s="156">
        <v>2.226</v>
      </c>
      <c r="J680" s="156">
        <f t="shared" si="70"/>
        <v>6.194</v>
      </c>
      <c r="K680" s="156">
        <f t="shared" si="71"/>
        <v>3.968</v>
      </c>
      <c r="L680" s="156">
        <f t="shared" si="72"/>
        <v>1.5250000000000004</v>
      </c>
      <c r="M680" s="156">
        <f t="shared" si="73"/>
        <v>2063.248</v>
      </c>
      <c r="N680" s="156">
        <f t="shared" si="74"/>
        <v>476.03399999999999</v>
      </c>
      <c r="O680" s="156">
        <v>3.968</v>
      </c>
      <c r="P680" s="156">
        <v>1.5250000000000004</v>
      </c>
      <c r="Q680" s="156">
        <v>2063.248</v>
      </c>
      <c r="R680" s="156">
        <v>476.03399999999999</v>
      </c>
      <c r="S680" s="156">
        <v>0</v>
      </c>
      <c r="T680" s="156">
        <v>0</v>
      </c>
      <c r="U680" s="156">
        <v>0</v>
      </c>
      <c r="V680" s="156"/>
      <c r="W680" s="156">
        <v>0</v>
      </c>
      <c r="X680" s="156"/>
      <c r="Y680" s="156">
        <v>6.2561999999999998</v>
      </c>
      <c r="Z680" s="156">
        <v>2777.335</v>
      </c>
      <c r="AA680" s="156">
        <v>671</v>
      </c>
      <c r="AB680" s="156">
        <f t="shared" si="75"/>
        <v>6.2561999999999998</v>
      </c>
      <c r="AC680" s="156">
        <f t="shared" si="76"/>
        <v>2777.335</v>
      </c>
    </row>
    <row r="681" spans="2:29" x14ac:dyDescent="0.25">
      <c r="B681" s="140" t="s">
        <v>4302</v>
      </c>
      <c r="C681" s="143">
        <v>6019</v>
      </c>
      <c r="D681" s="141" t="s">
        <v>4410</v>
      </c>
      <c r="F681" s="149">
        <v>2</v>
      </c>
      <c r="H681" s="156">
        <v>2.75</v>
      </c>
      <c r="I681" s="156">
        <v>0.97499999999999998</v>
      </c>
      <c r="J681" s="156">
        <f t="shared" si="70"/>
        <v>3.7250000000000001</v>
      </c>
      <c r="K681" s="156">
        <f t="shared" si="71"/>
        <v>2.75</v>
      </c>
      <c r="L681" s="156">
        <f t="shared" si="72"/>
        <v>0.60099999999999998</v>
      </c>
      <c r="M681" s="156">
        <f t="shared" si="73"/>
        <v>1416.6529999999998</v>
      </c>
      <c r="N681" s="156">
        <f t="shared" si="74"/>
        <v>183.08500000000001</v>
      </c>
      <c r="O681" s="156">
        <v>2</v>
      </c>
      <c r="P681" s="156">
        <v>0.60099999999999998</v>
      </c>
      <c r="Q681" s="156">
        <v>1138.5519999999999</v>
      </c>
      <c r="R681" s="156">
        <v>183.08500000000001</v>
      </c>
      <c r="S681" s="156">
        <v>0</v>
      </c>
      <c r="T681" s="156">
        <v>0</v>
      </c>
      <c r="U681" s="156">
        <v>0.75</v>
      </c>
      <c r="V681" s="156"/>
      <c r="W681" s="156">
        <v>278.101</v>
      </c>
      <c r="X681" s="156"/>
      <c r="Y681" s="156">
        <v>2.9013000000000004</v>
      </c>
      <c r="Z681" s="156">
        <v>1413.21</v>
      </c>
      <c r="AA681" s="156">
        <v>672</v>
      </c>
      <c r="AB681" s="156">
        <f t="shared" si="75"/>
        <v>3.6513000000000004</v>
      </c>
      <c r="AC681" s="156">
        <f t="shared" si="76"/>
        <v>1691.3110000000001</v>
      </c>
    </row>
    <row r="682" spans="2:29" x14ac:dyDescent="0.25">
      <c r="B682" s="140" t="s">
        <v>4302</v>
      </c>
      <c r="C682" s="143">
        <v>6020</v>
      </c>
      <c r="D682" s="141" t="s">
        <v>4411</v>
      </c>
      <c r="F682" s="149">
        <v>2</v>
      </c>
      <c r="H682" s="156">
        <v>2.21</v>
      </c>
      <c r="I682" s="156">
        <v>1.02</v>
      </c>
      <c r="J682" s="156">
        <f t="shared" si="70"/>
        <v>3.23</v>
      </c>
      <c r="K682" s="156">
        <f t="shared" si="71"/>
        <v>2.21</v>
      </c>
      <c r="L682" s="156">
        <f t="shared" si="72"/>
        <v>0.56000000000000005</v>
      </c>
      <c r="M682" s="156">
        <f t="shared" si="73"/>
        <v>1253.8240000000001</v>
      </c>
      <c r="N682" s="156">
        <f t="shared" si="74"/>
        <v>171.785</v>
      </c>
      <c r="O682" s="156">
        <v>2.21</v>
      </c>
      <c r="P682" s="156">
        <v>0.56000000000000005</v>
      </c>
      <c r="Q682" s="156">
        <v>1253.8240000000001</v>
      </c>
      <c r="R682" s="156">
        <v>171.785</v>
      </c>
      <c r="S682" s="156">
        <v>0</v>
      </c>
      <c r="T682" s="156">
        <v>0</v>
      </c>
      <c r="U682" s="156">
        <v>0</v>
      </c>
      <c r="V682" s="156"/>
      <c r="W682" s="156">
        <v>0</v>
      </c>
      <c r="X682" s="156"/>
      <c r="Y682" s="156">
        <v>3.0496000000000003</v>
      </c>
      <c r="Z682" s="156">
        <v>1511.5219999999999</v>
      </c>
      <c r="AA682" s="156">
        <v>673</v>
      </c>
      <c r="AB682" s="156">
        <f t="shared" si="75"/>
        <v>3.0496000000000003</v>
      </c>
      <c r="AC682" s="156">
        <f t="shared" si="76"/>
        <v>1511.5219999999999</v>
      </c>
    </row>
    <row r="683" spans="2:29" x14ac:dyDescent="0.25">
      <c r="B683" s="140" t="s">
        <v>4394</v>
      </c>
      <c r="C683" s="143">
        <v>6021</v>
      </c>
      <c r="D683" s="141" t="s">
        <v>4412</v>
      </c>
      <c r="F683" s="149">
        <v>2</v>
      </c>
      <c r="H683" s="156">
        <v>4</v>
      </c>
      <c r="I683" s="156">
        <v>2.625</v>
      </c>
      <c r="J683" s="156">
        <f t="shared" si="70"/>
        <v>6.625</v>
      </c>
      <c r="K683" s="156">
        <f t="shared" si="71"/>
        <v>4</v>
      </c>
      <c r="L683" s="156">
        <f t="shared" si="72"/>
        <v>1.6920000000000002</v>
      </c>
      <c r="M683" s="156">
        <f t="shared" si="73"/>
        <v>2335.7539999999999</v>
      </c>
      <c r="N683" s="156">
        <f t="shared" si="74"/>
        <v>530.28399999999999</v>
      </c>
      <c r="O683" s="156">
        <v>4</v>
      </c>
      <c r="P683" s="156">
        <v>1.6920000000000002</v>
      </c>
      <c r="Q683" s="156">
        <v>2335.7539999999999</v>
      </c>
      <c r="R683" s="156">
        <v>530.28399999999999</v>
      </c>
      <c r="S683" s="156">
        <v>0</v>
      </c>
      <c r="T683" s="156">
        <v>0</v>
      </c>
      <c r="U683" s="156">
        <v>0</v>
      </c>
      <c r="V683" s="156"/>
      <c r="W683" s="156">
        <v>0</v>
      </c>
      <c r="X683" s="156"/>
      <c r="Y683" s="156">
        <v>6.5377999999999998</v>
      </c>
      <c r="Z683" s="156">
        <v>3131.2150000000001</v>
      </c>
      <c r="AA683" s="156">
        <v>674</v>
      </c>
      <c r="AB683" s="156">
        <f t="shared" si="75"/>
        <v>6.5377999999999998</v>
      </c>
      <c r="AC683" s="156">
        <f t="shared" si="76"/>
        <v>3131.2150000000001</v>
      </c>
    </row>
    <row r="684" spans="2:29" x14ac:dyDescent="0.25">
      <c r="B684" s="140" t="s">
        <v>4394</v>
      </c>
      <c r="C684" s="143">
        <v>6022</v>
      </c>
      <c r="D684" s="141" t="s">
        <v>4413</v>
      </c>
      <c r="F684" s="149">
        <v>2</v>
      </c>
      <c r="H684" s="156">
        <v>2.355</v>
      </c>
      <c r="I684" s="156">
        <v>1.488</v>
      </c>
      <c r="J684" s="156">
        <f t="shared" si="70"/>
        <v>3.843</v>
      </c>
      <c r="K684" s="156">
        <f t="shared" si="71"/>
        <v>2.355</v>
      </c>
      <c r="L684" s="156">
        <f t="shared" si="72"/>
        <v>1.0169999999999999</v>
      </c>
      <c r="M684" s="156">
        <f t="shared" si="73"/>
        <v>1487.9480000000001</v>
      </c>
      <c r="N684" s="156">
        <f t="shared" si="74"/>
        <v>319.03500000000003</v>
      </c>
      <c r="O684" s="156">
        <v>2.355</v>
      </c>
      <c r="P684" s="156">
        <v>1.0169999999999999</v>
      </c>
      <c r="Q684" s="156">
        <v>1487.9480000000001</v>
      </c>
      <c r="R684" s="156">
        <v>319.03500000000003</v>
      </c>
      <c r="S684" s="156">
        <v>0</v>
      </c>
      <c r="T684" s="156">
        <v>0</v>
      </c>
      <c r="U684" s="156">
        <v>0</v>
      </c>
      <c r="V684" s="156"/>
      <c r="W684" s="156">
        <v>0</v>
      </c>
      <c r="X684" s="156"/>
      <c r="Y684" s="156">
        <v>3.8809000000000005</v>
      </c>
      <c r="Z684" s="156">
        <v>1966.549</v>
      </c>
      <c r="AA684" s="156">
        <v>675</v>
      </c>
      <c r="AB684" s="156">
        <f t="shared" si="75"/>
        <v>3.8809000000000005</v>
      </c>
      <c r="AC684" s="156">
        <f t="shared" si="76"/>
        <v>1966.549</v>
      </c>
    </row>
    <row r="685" spans="2:29" x14ac:dyDescent="0.25">
      <c r="B685" s="140" t="s">
        <v>4394</v>
      </c>
      <c r="C685" s="143">
        <v>6023</v>
      </c>
      <c r="D685" s="141" t="s">
        <v>4414</v>
      </c>
      <c r="F685" s="149">
        <v>2</v>
      </c>
      <c r="H685" s="156">
        <v>4.226</v>
      </c>
      <c r="I685" s="156">
        <v>2.14</v>
      </c>
      <c r="J685" s="156">
        <f t="shared" si="70"/>
        <v>6.3659999999999997</v>
      </c>
      <c r="K685" s="156">
        <f t="shared" si="71"/>
        <v>4.226</v>
      </c>
      <c r="L685" s="156">
        <f t="shared" si="72"/>
        <v>1.2240000000000002</v>
      </c>
      <c r="M685" s="156">
        <f t="shared" si="73"/>
        <v>2229</v>
      </c>
      <c r="N685" s="156">
        <f t="shared" si="74"/>
        <v>363.14100000000002</v>
      </c>
      <c r="O685" s="156">
        <v>4.226</v>
      </c>
      <c r="P685" s="156">
        <v>1.2240000000000002</v>
      </c>
      <c r="Q685" s="156">
        <v>2229</v>
      </c>
      <c r="R685" s="156">
        <v>363.14100000000002</v>
      </c>
      <c r="S685" s="156">
        <v>0</v>
      </c>
      <c r="T685" s="156">
        <v>100</v>
      </c>
      <c r="U685" s="156">
        <v>0</v>
      </c>
      <c r="V685" s="156"/>
      <c r="W685" s="156">
        <v>0</v>
      </c>
      <c r="X685" s="156"/>
      <c r="Y685" s="156">
        <v>6.0626999999999995</v>
      </c>
      <c r="Z685" s="156">
        <v>2773.7310000000002</v>
      </c>
      <c r="AA685" s="156">
        <v>676</v>
      </c>
      <c r="AB685" s="156">
        <f t="shared" si="75"/>
        <v>6.0626999999999995</v>
      </c>
      <c r="AC685" s="156">
        <f t="shared" si="76"/>
        <v>2773.7310000000002</v>
      </c>
    </row>
    <row r="686" spans="2:29" x14ac:dyDescent="0.25">
      <c r="B686" s="140" t="s">
        <v>4394</v>
      </c>
      <c r="C686" s="143">
        <v>6024</v>
      </c>
      <c r="D686" s="141" t="s">
        <v>4415</v>
      </c>
      <c r="F686" s="149">
        <v>2</v>
      </c>
      <c r="H686" s="156">
        <v>2</v>
      </c>
      <c r="I686" s="156">
        <v>1</v>
      </c>
      <c r="J686" s="156">
        <f t="shared" si="70"/>
        <v>3</v>
      </c>
      <c r="K686" s="156">
        <f t="shared" si="71"/>
        <v>2</v>
      </c>
      <c r="L686" s="156">
        <f t="shared" si="72"/>
        <v>0.60400000000000009</v>
      </c>
      <c r="M686" s="156">
        <f t="shared" si="73"/>
        <v>1229.076</v>
      </c>
      <c r="N686" s="156">
        <f t="shared" si="74"/>
        <v>179.91499999999999</v>
      </c>
      <c r="O686" s="156">
        <v>2</v>
      </c>
      <c r="P686" s="156">
        <v>0.60400000000000009</v>
      </c>
      <c r="Q686" s="156">
        <v>1229.076</v>
      </c>
      <c r="R686" s="156">
        <v>179.91499999999999</v>
      </c>
      <c r="S686" s="156">
        <v>0</v>
      </c>
      <c r="T686" s="156">
        <v>27.65</v>
      </c>
      <c r="U686" s="156">
        <v>0</v>
      </c>
      <c r="V686" s="156"/>
      <c r="W686" s="156">
        <v>0</v>
      </c>
      <c r="X686" s="156"/>
      <c r="Y686" s="156">
        <v>2.9054000000000006</v>
      </c>
      <c r="Z686" s="156">
        <v>1499.0139999999999</v>
      </c>
      <c r="AA686" s="156">
        <v>677</v>
      </c>
      <c r="AB686" s="156">
        <f t="shared" si="75"/>
        <v>2.9054000000000006</v>
      </c>
      <c r="AC686" s="156">
        <f t="shared" si="76"/>
        <v>1499.0139999999999</v>
      </c>
    </row>
    <row r="687" spans="2:29" x14ac:dyDescent="0.25">
      <c r="B687" s="140" t="s">
        <v>4394</v>
      </c>
      <c r="C687" s="143">
        <v>6025</v>
      </c>
      <c r="D687" s="141" t="s">
        <v>4416</v>
      </c>
      <c r="F687" s="149">
        <v>2</v>
      </c>
      <c r="H687" s="156">
        <v>24.581</v>
      </c>
      <c r="I687" s="156">
        <v>9.8520000000000003</v>
      </c>
      <c r="J687" s="156">
        <f t="shared" si="70"/>
        <v>34.433</v>
      </c>
      <c r="K687" s="156">
        <f t="shared" si="71"/>
        <v>24.631</v>
      </c>
      <c r="L687" s="156">
        <f t="shared" si="72"/>
        <v>7.1479999999999997</v>
      </c>
      <c r="M687" s="156">
        <f t="shared" si="73"/>
        <v>13637.554</v>
      </c>
      <c r="N687" s="156">
        <f t="shared" si="74"/>
        <v>2197.0630000000001</v>
      </c>
      <c r="O687" s="156">
        <v>22.581</v>
      </c>
      <c r="P687" s="156">
        <v>7.1479999999999997</v>
      </c>
      <c r="Q687" s="156">
        <v>12871.194</v>
      </c>
      <c r="R687" s="156">
        <v>2197.0630000000001</v>
      </c>
      <c r="S687" s="156">
        <v>0</v>
      </c>
      <c r="T687" s="156">
        <v>50.667000000000002</v>
      </c>
      <c r="U687" s="156">
        <v>2.0499999999999998</v>
      </c>
      <c r="V687" s="156"/>
      <c r="W687" s="156">
        <v>766.36</v>
      </c>
      <c r="X687" s="156"/>
      <c r="Y687" s="156">
        <v>33.303699999999999</v>
      </c>
      <c r="Z687" s="156">
        <v>16166.816999999999</v>
      </c>
      <c r="AA687" s="156">
        <v>678</v>
      </c>
      <c r="AB687" s="156">
        <f t="shared" si="75"/>
        <v>35.353699999999996</v>
      </c>
      <c r="AC687" s="156">
        <f t="shared" si="76"/>
        <v>16933.177</v>
      </c>
    </row>
    <row r="688" spans="2:29" x14ac:dyDescent="0.25">
      <c r="B688" s="140" t="s">
        <v>4394</v>
      </c>
      <c r="C688" s="143">
        <v>6026</v>
      </c>
      <c r="D688" s="141" t="s">
        <v>4417</v>
      </c>
      <c r="F688" s="149">
        <v>2</v>
      </c>
      <c r="H688" s="156">
        <v>2.29</v>
      </c>
      <c r="I688" s="156">
        <v>1.6</v>
      </c>
      <c r="J688" s="156">
        <f t="shared" si="70"/>
        <v>3.89</v>
      </c>
      <c r="K688" s="156">
        <f t="shared" si="71"/>
        <v>2.29</v>
      </c>
      <c r="L688" s="156">
        <f t="shared" si="72"/>
        <v>0.97399999999999975</v>
      </c>
      <c r="M688" s="156">
        <f t="shared" si="73"/>
        <v>1315.9079999999999</v>
      </c>
      <c r="N688" s="156">
        <f t="shared" si="74"/>
        <v>304.83600000000001</v>
      </c>
      <c r="O688" s="156">
        <v>2.29</v>
      </c>
      <c r="P688" s="156">
        <v>0.97399999999999975</v>
      </c>
      <c r="Q688" s="156">
        <v>1315.9079999999999</v>
      </c>
      <c r="R688" s="156">
        <v>304.83600000000001</v>
      </c>
      <c r="S688" s="156">
        <v>0</v>
      </c>
      <c r="T688" s="156">
        <v>0</v>
      </c>
      <c r="U688" s="156">
        <v>0</v>
      </c>
      <c r="V688" s="156"/>
      <c r="W688" s="156">
        <v>0</v>
      </c>
      <c r="X688" s="156"/>
      <c r="Y688" s="156">
        <v>3.7511000000000001</v>
      </c>
      <c r="Z688" s="156">
        <v>1773.194</v>
      </c>
      <c r="AA688" s="156">
        <v>679</v>
      </c>
      <c r="AB688" s="156">
        <f t="shared" si="75"/>
        <v>3.7511000000000001</v>
      </c>
      <c r="AC688" s="156">
        <f t="shared" si="76"/>
        <v>1773.194</v>
      </c>
    </row>
    <row r="689" spans="2:29" x14ac:dyDescent="0.25">
      <c r="B689" s="140" t="s">
        <v>4394</v>
      </c>
      <c r="C689" s="143">
        <v>6028</v>
      </c>
      <c r="D689" s="141" t="s">
        <v>4418</v>
      </c>
      <c r="F689" s="149">
        <v>2</v>
      </c>
      <c r="H689" s="156">
        <v>20.685000000000002</v>
      </c>
      <c r="I689" s="156">
        <v>6.851</v>
      </c>
      <c r="J689" s="156">
        <f t="shared" si="70"/>
        <v>27.536000000000001</v>
      </c>
      <c r="K689" s="156">
        <f t="shared" si="71"/>
        <v>20.686</v>
      </c>
      <c r="L689" s="156">
        <f t="shared" si="72"/>
        <v>4.495000000000001</v>
      </c>
      <c r="M689" s="156">
        <f t="shared" si="73"/>
        <v>11650.187</v>
      </c>
      <c r="N689" s="156">
        <f t="shared" si="74"/>
        <v>1346.501</v>
      </c>
      <c r="O689" s="156">
        <v>17.936</v>
      </c>
      <c r="P689" s="156">
        <v>4.495000000000001</v>
      </c>
      <c r="Q689" s="156">
        <v>10704.644</v>
      </c>
      <c r="R689" s="156">
        <v>1346.501</v>
      </c>
      <c r="S689" s="156">
        <v>0</v>
      </c>
      <c r="T689" s="156">
        <v>30</v>
      </c>
      <c r="U689" s="156">
        <v>2.75</v>
      </c>
      <c r="V689" s="156"/>
      <c r="W689" s="156">
        <v>945.54300000000001</v>
      </c>
      <c r="X689" s="156"/>
      <c r="Y689" s="156">
        <v>24.679200000000002</v>
      </c>
      <c r="Z689" s="156">
        <v>12724.457</v>
      </c>
      <c r="AA689" s="156">
        <v>680</v>
      </c>
      <c r="AB689" s="156">
        <f t="shared" si="75"/>
        <v>27.429200000000002</v>
      </c>
      <c r="AC689" s="156">
        <f t="shared" si="76"/>
        <v>13670</v>
      </c>
    </row>
    <row r="690" spans="2:29" x14ac:dyDescent="0.25">
      <c r="B690" s="140" t="s">
        <v>4302</v>
      </c>
      <c r="C690" s="143">
        <v>6029</v>
      </c>
      <c r="D690" s="141" t="s">
        <v>4419</v>
      </c>
      <c r="F690" s="149">
        <v>2</v>
      </c>
      <c r="H690" s="156">
        <v>2</v>
      </c>
      <c r="I690" s="156">
        <v>1.0010000000000001</v>
      </c>
      <c r="J690" s="156">
        <f t="shared" si="70"/>
        <v>3.0010000000000003</v>
      </c>
      <c r="K690" s="156">
        <f t="shared" si="71"/>
        <v>2</v>
      </c>
      <c r="L690" s="156">
        <f t="shared" si="72"/>
        <v>0.56000000000000005</v>
      </c>
      <c r="M690" s="156">
        <f t="shared" si="73"/>
        <v>1158.837</v>
      </c>
      <c r="N690" s="156">
        <f t="shared" si="74"/>
        <v>171.785</v>
      </c>
      <c r="O690" s="156">
        <v>2</v>
      </c>
      <c r="P690" s="156">
        <v>0.56000000000000005</v>
      </c>
      <c r="Q690" s="156">
        <v>1158.837</v>
      </c>
      <c r="R690" s="156">
        <v>171.785</v>
      </c>
      <c r="S690" s="156">
        <v>0</v>
      </c>
      <c r="T690" s="156">
        <v>0</v>
      </c>
      <c r="U690" s="156">
        <v>0</v>
      </c>
      <c r="V690" s="156"/>
      <c r="W690" s="156">
        <v>0</v>
      </c>
      <c r="X690" s="156"/>
      <c r="Y690" s="156">
        <v>2.8399000000000001</v>
      </c>
      <c r="Z690" s="156">
        <v>1416.5350000000001</v>
      </c>
      <c r="AA690" s="156">
        <v>681</v>
      </c>
      <c r="AB690" s="156">
        <f t="shared" si="75"/>
        <v>2.8399000000000001</v>
      </c>
      <c r="AC690" s="156">
        <f t="shared" si="76"/>
        <v>1416.5350000000001</v>
      </c>
    </row>
    <row r="691" spans="2:29" x14ac:dyDescent="0.25">
      <c r="B691" s="140" t="s">
        <v>4394</v>
      </c>
      <c r="C691" s="143">
        <v>6030</v>
      </c>
      <c r="D691" s="141" t="s">
        <v>4420</v>
      </c>
      <c r="F691" s="149">
        <v>2</v>
      </c>
      <c r="H691" s="156">
        <v>2.37</v>
      </c>
      <c r="I691" s="156">
        <v>1.5699999999999998</v>
      </c>
      <c r="J691" s="156">
        <f t="shared" si="70"/>
        <v>3.94</v>
      </c>
      <c r="K691" s="156">
        <f t="shared" si="71"/>
        <v>2.4700000000000002</v>
      </c>
      <c r="L691" s="156">
        <f t="shared" si="72"/>
        <v>0.90599999999999969</v>
      </c>
      <c r="M691" s="156">
        <f t="shared" si="73"/>
        <v>1407.7259999999999</v>
      </c>
      <c r="N691" s="156">
        <f t="shared" si="74"/>
        <v>284.887</v>
      </c>
      <c r="O691" s="156">
        <v>2.37</v>
      </c>
      <c r="P691" s="156">
        <v>0.90599999999999969</v>
      </c>
      <c r="Q691" s="156">
        <v>1358.213</v>
      </c>
      <c r="R691" s="156">
        <v>284.887</v>
      </c>
      <c r="S691" s="156">
        <v>0</v>
      </c>
      <c r="T691" s="156">
        <v>0</v>
      </c>
      <c r="U691" s="156">
        <v>0.1</v>
      </c>
      <c r="V691" s="156"/>
      <c r="W691" s="156">
        <v>49.512999999999998</v>
      </c>
      <c r="X691" s="156"/>
      <c r="Y691" s="156">
        <v>3.7297000000000002</v>
      </c>
      <c r="Z691" s="156">
        <v>1785.58</v>
      </c>
      <c r="AA691" s="156">
        <v>682</v>
      </c>
      <c r="AB691" s="156">
        <f t="shared" si="75"/>
        <v>3.8297000000000003</v>
      </c>
      <c r="AC691" s="156">
        <f t="shared" si="76"/>
        <v>1835.0929999999998</v>
      </c>
    </row>
    <row r="692" spans="2:29" x14ac:dyDescent="0.25">
      <c r="B692" s="140" t="s">
        <v>4394</v>
      </c>
      <c r="C692" s="143">
        <v>6031</v>
      </c>
      <c r="D692" s="141" t="s">
        <v>4421</v>
      </c>
      <c r="F692" s="149">
        <v>2</v>
      </c>
      <c r="H692" s="156">
        <v>2.2090000000000001</v>
      </c>
      <c r="I692" s="156">
        <v>1.782</v>
      </c>
      <c r="J692" s="156">
        <f t="shared" si="70"/>
        <v>3.9910000000000001</v>
      </c>
      <c r="K692" s="156">
        <f t="shared" si="71"/>
        <v>2.21</v>
      </c>
      <c r="L692" s="156">
        <f t="shared" si="72"/>
        <v>0.95100000000000007</v>
      </c>
      <c r="M692" s="156">
        <f t="shared" si="73"/>
        <v>1244.2940000000001</v>
      </c>
      <c r="N692" s="156">
        <f t="shared" si="74"/>
        <v>297.58999999999997</v>
      </c>
      <c r="O692" s="156">
        <v>2.21</v>
      </c>
      <c r="P692" s="156">
        <v>0.95100000000000007</v>
      </c>
      <c r="Q692" s="156">
        <v>1244.2940000000001</v>
      </c>
      <c r="R692" s="156">
        <v>297.58999999999997</v>
      </c>
      <c r="S692" s="156">
        <v>0</v>
      </c>
      <c r="T692" s="156">
        <v>0</v>
      </c>
      <c r="U692" s="156">
        <v>0</v>
      </c>
      <c r="V692" s="156"/>
      <c r="W692" s="156">
        <v>0</v>
      </c>
      <c r="X692" s="156"/>
      <c r="Y692" s="156">
        <v>3.6372000000000004</v>
      </c>
      <c r="Z692" s="156">
        <v>1690.71</v>
      </c>
      <c r="AA692" s="156">
        <v>683</v>
      </c>
      <c r="AB692" s="156">
        <f t="shared" si="75"/>
        <v>3.6372000000000004</v>
      </c>
      <c r="AC692" s="156">
        <f t="shared" si="76"/>
        <v>1690.71</v>
      </c>
    </row>
    <row r="693" spans="2:29" x14ac:dyDescent="0.25">
      <c r="B693" s="140" t="s">
        <v>4394</v>
      </c>
      <c r="C693" s="143">
        <v>6032</v>
      </c>
      <c r="D693" s="141" t="s">
        <v>4422</v>
      </c>
      <c r="F693" s="149">
        <v>2</v>
      </c>
      <c r="H693" s="156">
        <v>4</v>
      </c>
      <c r="I693" s="156">
        <v>3.05</v>
      </c>
      <c r="J693" s="156">
        <f t="shared" si="70"/>
        <v>7.05</v>
      </c>
      <c r="K693" s="156">
        <f t="shared" si="71"/>
        <v>4</v>
      </c>
      <c r="L693" s="156">
        <f t="shared" si="72"/>
        <v>1.8959999999999999</v>
      </c>
      <c r="M693" s="156">
        <f t="shared" si="73"/>
        <v>2431.5520000000001</v>
      </c>
      <c r="N693" s="156">
        <f t="shared" si="74"/>
        <v>592.67200000000003</v>
      </c>
      <c r="O693" s="156">
        <v>4</v>
      </c>
      <c r="P693" s="156">
        <v>1.8959999999999999</v>
      </c>
      <c r="Q693" s="156">
        <v>2431.5520000000001</v>
      </c>
      <c r="R693" s="156">
        <v>592.67200000000003</v>
      </c>
      <c r="S693" s="156">
        <v>0</v>
      </c>
      <c r="T693" s="156">
        <v>0</v>
      </c>
      <c r="U693" s="156">
        <v>0</v>
      </c>
      <c r="V693" s="156"/>
      <c r="W693" s="156">
        <v>0</v>
      </c>
      <c r="X693" s="156"/>
      <c r="Y693" s="156">
        <v>6.843300000000001</v>
      </c>
      <c r="Z693" s="156">
        <v>3320.5790000000002</v>
      </c>
      <c r="AA693" s="156">
        <v>684</v>
      </c>
      <c r="AB693" s="156">
        <f t="shared" si="75"/>
        <v>6.843300000000001</v>
      </c>
      <c r="AC693" s="156">
        <f t="shared" si="76"/>
        <v>3320.5790000000002</v>
      </c>
    </row>
    <row r="694" spans="2:29" x14ac:dyDescent="0.25">
      <c r="B694" s="140" t="s">
        <v>4394</v>
      </c>
      <c r="C694" s="143">
        <v>6033</v>
      </c>
      <c r="D694" s="141" t="s">
        <v>4423</v>
      </c>
      <c r="F694" s="149">
        <v>2</v>
      </c>
      <c r="H694" s="156">
        <v>7</v>
      </c>
      <c r="I694" s="156">
        <v>4</v>
      </c>
      <c r="J694" s="156">
        <f t="shared" si="70"/>
        <v>11</v>
      </c>
      <c r="K694" s="156">
        <f t="shared" si="71"/>
        <v>7</v>
      </c>
      <c r="L694" s="156">
        <f t="shared" si="72"/>
        <v>2.5139999999999993</v>
      </c>
      <c r="M694" s="156">
        <f t="shared" si="73"/>
        <v>4022.1469999999999</v>
      </c>
      <c r="N694" s="156">
        <f t="shared" si="74"/>
        <v>777.44</v>
      </c>
      <c r="O694" s="156">
        <v>7</v>
      </c>
      <c r="P694" s="156">
        <v>2.5139999999999993</v>
      </c>
      <c r="Q694" s="156">
        <v>4022.1469999999999</v>
      </c>
      <c r="R694" s="156">
        <v>777.44</v>
      </c>
      <c r="S694" s="156">
        <v>0</v>
      </c>
      <c r="T694" s="156">
        <v>0</v>
      </c>
      <c r="U694" s="156">
        <v>0</v>
      </c>
      <c r="V694" s="156"/>
      <c r="W694" s="156">
        <v>0</v>
      </c>
      <c r="X694" s="156"/>
      <c r="Y694" s="156">
        <v>10.770999999999999</v>
      </c>
      <c r="Z694" s="156">
        <v>5188.3069999999998</v>
      </c>
      <c r="AA694" s="156">
        <v>685</v>
      </c>
      <c r="AB694" s="156">
        <f t="shared" si="75"/>
        <v>10.770999999999999</v>
      </c>
      <c r="AC694" s="156">
        <f t="shared" si="76"/>
        <v>5188.3069999999998</v>
      </c>
    </row>
    <row r="695" spans="2:29" x14ac:dyDescent="0.25">
      <c r="B695" s="140" t="s">
        <v>4394</v>
      </c>
      <c r="C695" s="143">
        <v>6034</v>
      </c>
      <c r="D695" s="141" t="s">
        <v>4424</v>
      </c>
      <c r="F695" s="149">
        <v>2</v>
      </c>
      <c r="H695" s="156">
        <v>10.638999999999999</v>
      </c>
      <c r="I695" s="156">
        <v>5</v>
      </c>
      <c r="J695" s="156">
        <f t="shared" si="70"/>
        <v>15.638999999999999</v>
      </c>
      <c r="K695" s="156">
        <f t="shared" si="71"/>
        <v>10.638999999999999</v>
      </c>
      <c r="L695" s="156">
        <f t="shared" si="72"/>
        <v>3.2420000000000009</v>
      </c>
      <c r="M695" s="156">
        <f t="shared" si="73"/>
        <v>5941.5169999999998</v>
      </c>
      <c r="N695" s="156">
        <f t="shared" si="74"/>
        <v>1001.914</v>
      </c>
      <c r="O695" s="156">
        <v>9</v>
      </c>
      <c r="P695" s="156">
        <v>3.2420000000000009</v>
      </c>
      <c r="Q695" s="156">
        <v>5396.9849999999997</v>
      </c>
      <c r="R695" s="156">
        <v>1001.914</v>
      </c>
      <c r="S695" s="156">
        <v>0</v>
      </c>
      <c r="T695" s="156">
        <v>0</v>
      </c>
      <c r="U695" s="156">
        <v>1.639</v>
      </c>
      <c r="V695" s="156"/>
      <c r="W695" s="156">
        <v>544.53200000000004</v>
      </c>
      <c r="X695" s="156"/>
      <c r="Y695" s="156">
        <v>13.862500000000001</v>
      </c>
      <c r="Z695" s="156">
        <v>6899.8860000000004</v>
      </c>
      <c r="AA695" s="156">
        <v>686</v>
      </c>
      <c r="AB695" s="156">
        <f t="shared" si="75"/>
        <v>15.5015</v>
      </c>
      <c r="AC695" s="156">
        <f t="shared" si="76"/>
        <v>7444.4180000000006</v>
      </c>
    </row>
    <row r="696" spans="2:29" x14ac:dyDescent="0.25">
      <c r="B696" s="140" t="s">
        <v>4394</v>
      </c>
      <c r="C696" s="143">
        <v>6035</v>
      </c>
      <c r="D696" s="141" t="s">
        <v>4425</v>
      </c>
      <c r="F696" s="149">
        <v>2</v>
      </c>
      <c r="H696" s="156">
        <v>6.742</v>
      </c>
      <c r="I696" s="156">
        <v>4.2750000000000004</v>
      </c>
      <c r="J696" s="156">
        <f t="shared" si="70"/>
        <v>11.016999999999999</v>
      </c>
      <c r="K696" s="156">
        <f t="shared" si="71"/>
        <v>6.242</v>
      </c>
      <c r="L696" s="156">
        <f t="shared" si="72"/>
        <v>2.6360000000000001</v>
      </c>
      <c r="M696" s="156">
        <f t="shared" si="73"/>
        <v>3852.1089999999999</v>
      </c>
      <c r="N696" s="156">
        <f t="shared" si="74"/>
        <v>821.45399999999995</v>
      </c>
      <c r="O696" s="156">
        <v>6.242</v>
      </c>
      <c r="P696" s="156">
        <v>2.6360000000000001</v>
      </c>
      <c r="Q696" s="156">
        <v>3852.1089999999999</v>
      </c>
      <c r="R696" s="156">
        <v>821.45399999999995</v>
      </c>
      <c r="S696" s="156">
        <v>0</v>
      </c>
      <c r="T696" s="156">
        <v>0</v>
      </c>
      <c r="U696" s="156">
        <v>0</v>
      </c>
      <c r="V696" s="156"/>
      <c r="W696" s="156">
        <v>0</v>
      </c>
      <c r="X696" s="156"/>
      <c r="Y696" s="156">
        <v>10.196400000000001</v>
      </c>
      <c r="Z696" s="156">
        <v>5084.3019999999997</v>
      </c>
      <c r="AA696" s="156">
        <v>687</v>
      </c>
      <c r="AB696" s="156">
        <f t="shared" si="75"/>
        <v>10.196400000000001</v>
      </c>
      <c r="AC696" s="156">
        <f t="shared" si="76"/>
        <v>5084.3019999999997</v>
      </c>
    </row>
    <row r="697" spans="2:29" x14ac:dyDescent="0.25">
      <c r="B697" s="140" t="s">
        <v>4394</v>
      </c>
      <c r="C697" s="143">
        <v>6036</v>
      </c>
      <c r="D697" s="141" t="s">
        <v>4426</v>
      </c>
      <c r="F697" s="149">
        <v>2</v>
      </c>
      <c r="H697" s="156">
        <v>9.25</v>
      </c>
      <c r="I697" s="156">
        <v>4.4249999999999998</v>
      </c>
      <c r="J697" s="156">
        <f t="shared" si="70"/>
        <v>13.675000000000001</v>
      </c>
      <c r="K697" s="156">
        <f t="shared" si="71"/>
        <v>9.25</v>
      </c>
      <c r="L697" s="156">
        <f t="shared" si="72"/>
        <v>2.9860000000000007</v>
      </c>
      <c r="M697" s="156">
        <f t="shared" si="73"/>
        <v>4709.8409999999994</v>
      </c>
      <c r="N697" s="156">
        <f t="shared" si="74"/>
        <v>918.45</v>
      </c>
      <c r="O697" s="156">
        <v>7</v>
      </c>
      <c r="P697" s="156">
        <v>2.9860000000000007</v>
      </c>
      <c r="Q697" s="156">
        <v>3900.2579999999998</v>
      </c>
      <c r="R697" s="156">
        <v>918.45</v>
      </c>
      <c r="S697" s="156">
        <v>0</v>
      </c>
      <c r="T697" s="156">
        <v>0</v>
      </c>
      <c r="U697" s="156">
        <v>2.25</v>
      </c>
      <c r="V697" s="156"/>
      <c r="W697" s="156">
        <v>809.58299999999997</v>
      </c>
      <c r="X697" s="156"/>
      <c r="Y697" s="156">
        <v>11.4785</v>
      </c>
      <c r="Z697" s="156">
        <v>5277.9639999999999</v>
      </c>
      <c r="AA697" s="156">
        <v>688</v>
      </c>
      <c r="AB697" s="156">
        <f t="shared" si="75"/>
        <v>13.7285</v>
      </c>
      <c r="AC697" s="156">
        <f t="shared" si="76"/>
        <v>6087.5469999999996</v>
      </c>
    </row>
    <row r="698" spans="2:29" x14ac:dyDescent="0.25">
      <c r="B698" s="140" t="s">
        <v>4394</v>
      </c>
      <c r="C698" s="143">
        <v>6037</v>
      </c>
      <c r="D698" s="141" t="s">
        <v>4427</v>
      </c>
      <c r="F698" s="149">
        <v>2</v>
      </c>
      <c r="H698" s="156">
        <v>10.404</v>
      </c>
      <c r="I698" s="156">
        <v>5.8049999999999997</v>
      </c>
      <c r="J698" s="156">
        <f t="shared" si="70"/>
        <v>16.209</v>
      </c>
      <c r="K698" s="156">
        <f t="shared" si="71"/>
        <v>10.403</v>
      </c>
      <c r="L698" s="156">
        <f t="shared" si="72"/>
        <v>3.9529999999999994</v>
      </c>
      <c r="M698" s="156">
        <f t="shared" si="73"/>
        <v>6146.1610000000001</v>
      </c>
      <c r="N698" s="156">
        <f t="shared" si="74"/>
        <v>1224.595</v>
      </c>
      <c r="O698" s="156">
        <v>10.403</v>
      </c>
      <c r="P698" s="156">
        <v>3.9529999999999994</v>
      </c>
      <c r="Q698" s="156">
        <v>6146.1610000000001</v>
      </c>
      <c r="R698" s="156">
        <v>1224.595</v>
      </c>
      <c r="S698" s="156">
        <v>0</v>
      </c>
      <c r="T698" s="156">
        <v>0</v>
      </c>
      <c r="U698" s="156">
        <v>0</v>
      </c>
      <c r="V698" s="156"/>
      <c r="W698" s="156">
        <v>0</v>
      </c>
      <c r="X698" s="156"/>
      <c r="Y698" s="156">
        <v>16.331700000000001</v>
      </c>
      <c r="Z698" s="156">
        <v>7983.0659999999998</v>
      </c>
      <c r="AA698" s="156">
        <v>689</v>
      </c>
      <c r="AB698" s="156">
        <f t="shared" si="75"/>
        <v>16.331700000000001</v>
      </c>
      <c r="AC698" s="156">
        <f t="shared" si="76"/>
        <v>7983.0659999999998</v>
      </c>
    </row>
    <row r="699" spans="2:29" x14ac:dyDescent="0.25">
      <c r="B699" s="140" t="s">
        <v>4394</v>
      </c>
      <c r="C699" s="143">
        <v>6038</v>
      </c>
      <c r="D699" s="141" t="s">
        <v>4428</v>
      </c>
      <c r="F699" s="149">
        <v>2</v>
      </c>
      <c r="H699" s="156">
        <v>5.75</v>
      </c>
      <c r="I699" s="156">
        <v>4</v>
      </c>
      <c r="J699" s="156">
        <f t="shared" si="70"/>
        <v>9.75</v>
      </c>
      <c r="K699" s="156">
        <f t="shared" si="71"/>
        <v>5.75</v>
      </c>
      <c r="L699" s="156">
        <f t="shared" si="72"/>
        <v>2.1689999999999996</v>
      </c>
      <c r="M699" s="156">
        <f t="shared" si="73"/>
        <v>3092.9070000000002</v>
      </c>
      <c r="N699" s="156">
        <f t="shared" si="74"/>
        <v>676.04600000000005</v>
      </c>
      <c r="O699" s="156">
        <v>5.75</v>
      </c>
      <c r="P699" s="156">
        <v>2.1689999999999996</v>
      </c>
      <c r="Q699" s="156">
        <v>3092.9070000000002</v>
      </c>
      <c r="R699" s="156">
        <v>676.04600000000005</v>
      </c>
      <c r="S699" s="156">
        <v>0</v>
      </c>
      <c r="T699" s="156">
        <v>0</v>
      </c>
      <c r="U699" s="156">
        <v>0</v>
      </c>
      <c r="V699" s="156"/>
      <c r="W699" s="156">
        <v>0</v>
      </c>
      <c r="X699" s="156"/>
      <c r="Y699" s="156">
        <v>9.0030000000000001</v>
      </c>
      <c r="Z699" s="156">
        <v>4107.0039999999999</v>
      </c>
      <c r="AA699" s="156">
        <v>690</v>
      </c>
      <c r="AB699" s="156">
        <f t="shared" si="75"/>
        <v>9.0030000000000001</v>
      </c>
      <c r="AC699" s="156">
        <f t="shared" si="76"/>
        <v>4107.0039999999999</v>
      </c>
    </row>
    <row r="700" spans="2:29" x14ac:dyDescent="0.25">
      <c r="B700" s="140" t="s">
        <v>4394</v>
      </c>
      <c r="C700" s="143">
        <v>6039</v>
      </c>
      <c r="D700" s="141" t="s">
        <v>4429</v>
      </c>
      <c r="F700" s="149">
        <v>2</v>
      </c>
      <c r="H700" s="156">
        <v>8</v>
      </c>
      <c r="I700" s="156">
        <v>3.4</v>
      </c>
      <c r="J700" s="156">
        <f t="shared" si="70"/>
        <v>11.4</v>
      </c>
      <c r="K700" s="156">
        <f t="shared" si="71"/>
        <v>8</v>
      </c>
      <c r="L700" s="156">
        <f t="shared" si="72"/>
        <v>2.3079999999999998</v>
      </c>
      <c r="M700" s="156">
        <f t="shared" si="73"/>
        <v>3975.3770000000004</v>
      </c>
      <c r="N700" s="156">
        <f t="shared" si="74"/>
        <v>720.38099999999997</v>
      </c>
      <c r="O700" s="156">
        <v>6</v>
      </c>
      <c r="P700" s="156">
        <v>2.3079999999999998</v>
      </c>
      <c r="Q700" s="156">
        <v>3332.6550000000002</v>
      </c>
      <c r="R700" s="156">
        <v>720.38099999999997</v>
      </c>
      <c r="S700" s="156">
        <v>0</v>
      </c>
      <c r="T700" s="156">
        <v>0</v>
      </c>
      <c r="U700" s="156">
        <v>2</v>
      </c>
      <c r="V700" s="156"/>
      <c r="W700" s="156">
        <v>642.72199999999998</v>
      </c>
      <c r="X700" s="156"/>
      <c r="Y700" s="156">
        <v>9.4617000000000004</v>
      </c>
      <c r="Z700" s="156">
        <v>4413.2269999999999</v>
      </c>
      <c r="AA700" s="156">
        <v>691</v>
      </c>
      <c r="AB700" s="156">
        <f t="shared" si="75"/>
        <v>11.4617</v>
      </c>
      <c r="AC700" s="156">
        <f t="shared" si="76"/>
        <v>5055.9489999999996</v>
      </c>
    </row>
    <row r="701" spans="2:29" x14ac:dyDescent="0.25">
      <c r="B701" s="140" t="s">
        <v>4394</v>
      </c>
      <c r="C701" s="143">
        <v>6040</v>
      </c>
      <c r="D701" s="141" t="s">
        <v>4430</v>
      </c>
      <c r="F701" s="149">
        <v>2</v>
      </c>
      <c r="H701" s="156">
        <v>4</v>
      </c>
      <c r="I701" s="156">
        <v>1.3129999999999999</v>
      </c>
      <c r="J701" s="156">
        <f t="shared" si="70"/>
        <v>5.3129999999999997</v>
      </c>
      <c r="K701" s="156">
        <f t="shared" si="71"/>
        <v>4</v>
      </c>
      <c r="L701" s="156">
        <f t="shared" si="72"/>
        <v>1.0709999999999997</v>
      </c>
      <c r="M701" s="156">
        <f t="shared" si="73"/>
        <v>2381.9279999999999</v>
      </c>
      <c r="N701" s="156">
        <f t="shared" si="74"/>
        <v>327.745</v>
      </c>
      <c r="O701" s="156">
        <v>4</v>
      </c>
      <c r="P701" s="156">
        <v>1.0709999999999997</v>
      </c>
      <c r="Q701" s="156">
        <v>2381.9279999999999</v>
      </c>
      <c r="R701" s="156">
        <v>327.745</v>
      </c>
      <c r="S701" s="156">
        <v>0</v>
      </c>
      <c r="T701" s="156">
        <v>0</v>
      </c>
      <c r="U701" s="156">
        <v>0</v>
      </c>
      <c r="V701" s="156"/>
      <c r="W701" s="156">
        <v>0</v>
      </c>
      <c r="X701" s="156"/>
      <c r="Y701" s="156">
        <v>5.6070000000000002</v>
      </c>
      <c r="Z701" s="156">
        <v>2873.5650000000001</v>
      </c>
      <c r="AA701" s="156">
        <v>692</v>
      </c>
      <c r="AB701" s="156">
        <f t="shared" si="75"/>
        <v>5.6070000000000002</v>
      </c>
      <c r="AC701" s="156">
        <f t="shared" si="76"/>
        <v>2873.5650000000001</v>
      </c>
    </row>
    <row r="702" spans="2:29" x14ac:dyDescent="0.25">
      <c r="B702" s="140" t="s">
        <v>4394</v>
      </c>
      <c r="C702" s="143">
        <v>6041</v>
      </c>
      <c r="D702" s="141" t="s">
        <v>4431</v>
      </c>
      <c r="F702" s="149">
        <v>2</v>
      </c>
      <c r="H702" s="156">
        <v>8.1690000000000005</v>
      </c>
      <c r="I702" s="156">
        <v>4.0500000000000007</v>
      </c>
      <c r="J702" s="156">
        <f t="shared" si="70"/>
        <v>12.219000000000001</v>
      </c>
      <c r="K702" s="156">
        <f t="shared" si="71"/>
        <v>8.2029999999999994</v>
      </c>
      <c r="L702" s="156">
        <f t="shared" si="72"/>
        <v>2.5000000000000009</v>
      </c>
      <c r="M702" s="156">
        <f t="shared" si="73"/>
        <v>4546.9719999999998</v>
      </c>
      <c r="N702" s="156">
        <f t="shared" si="74"/>
        <v>772.70699999999999</v>
      </c>
      <c r="O702" s="156">
        <v>7.4029999999999996</v>
      </c>
      <c r="P702" s="156">
        <v>2.5000000000000009</v>
      </c>
      <c r="Q702" s="156">
        <v>4244.1139999999996</v>
      </c>
      <c r="R702" s="156">
        <v>772.70699999999999</v>
      </c>
      <c r="S702" s="156">
        <v>0</v>
      </c>
      <c r="T702" s="156">
        <v>0</v>
      </c>
      <c r="U702" s="156">
        <v>0.8</v>
      </c>
      <c r="V702" s="156"/>
      <c r="W702" s="156">
        <v>302.858</v>
      </c>
      <c r="X702" s="156"/>
      <c r="Y702" s="156">
        <v>11.1525</v>
      </c>
      <c r="Z702" s="156">
        <v>5403.1909999999998</v>
      </c>
      <c r="AA702" s="156">
        <v>693</v>
      </c>
      <c r="AB702" s="156">
        <f t="shared" si="75"/>
        <v>11.952500000000001</v>
      </c>
      <c r="AC702" s="156">
        <f t="shared" si="76"/>
        <v>5706.049</v>
      </c>
    </row>
    <row r="703" spans="2:29" x14ac:dyDescent="0.25">
      <c r="B703" s="140" t="s">
        <v>4394</v>
      </c>
      <c r="C703" s="143">
        <v>6042</v>
      </c>
      <c r="D703" s="141" t="s">
        <v>4432</v>
      </c>
      <c r="F703" s="149">
        <v>2</v>
      </c>
      <c r="H703" s="156">
        <v>3.0090000000000003</v>
      </c>
      <c r="I703" s="156">
        <v>1.6</v>
      </c>
      <c r="J703" s="156">
        <f t="shared" si="70"/>
        <v>4.609</v>
      </c>
      <c r="K703" s="156">
        <f t="shared" si="71"/>
        <v>3.01</v>
      </c>
      <c r="L703" s="156">
        <f t="shared" si="72"/>
        <v>0.9740000000000002</v>
      </c>
      <c r="M703" s="156">
        <f t="shared" si="73"/>
        <v>1632.1499999999999</v>
      </c>
      <c r="N703" s="156">
        <f t="shared" si="74"/>
        <v>304.83600000000001</v>
      </c>
      <c r="O703" s="156">
        <v>2.371</v>
      </c>
      <c r="P703" s="156">
        <v>0.9740000000000002</v>
      </c>
      <c r="Q703" s="156">
        <v>1395.2449999999999</v>
      </c>
      <c r="R703" s="156">
        <v>304.83600000000001</v>
      </c>
      <c r="S703" s="156">
        <v>0</v>
      </c>
      <c r="T703" s="156">
        <v>0</v>
      </c>
      <c r="U703" s="156">
        <v>0.63900000000000001</v>
      </c>
      <c r="V703" s="156"/>
      <c r="W703" s="156">
        <v>236.905</v>
      </c>
      <c r="X703" s="156"/>
      <c r="Y703" s="156">
        <v>3.8318000000000003</v>
      </c>
      <c r="Z703" s="156">
        <v>1852.5309999999999</v>
      </c>
      <c r="AA703" s="156">
        <v>694</v>
      </c>
      <c r="AB703" s="156">
        <f t="shared" si="75"/>
        <v>4.4708000000000006</v>
      </c>
      <c r="AC703" s="156">
        <f t="shared" si="76"/>
        <v>2089.4360000000001</v>
      </c>
    </row>
    <row r="704" spans="2:29" x14ac:dyDescent="0.25">
      <c r="B704" s="140" t="s">
        <v>4394</v>
      </c>
      <c r="C704" s="143">
        <v>6200</v>
      </c>
      <c r="D704" s="141" t="s">
        <v>4433</v>
      </c>
      <c r="F704" s="149">
        <v>2</v>
      </c>
      <c r="H704" s="156">
        <v>27.776</v>
      </c>
      <c r="I704" s="156">
        <v>9.125</v>
      </c>
      <c r="J704" s="156">
        <f t="shared" si="70"/>
        <v>36.900999999999996</v>
      </c>
      <c r="K704" s="156">
        <f t="shared" si="71"/>
        <v>28.204000000000001</v>
      </c>
      <c r="L704" s="156">
        <f t="shared" si="72"/>
        <v>6.5090000000000003</v>
      </c>
      <c r="M704" s="156">
        <f t="shared" si="73"/>
        <v>15880.580000000002</v>
      </c>
      <c r="N704" s="156">
        <f t="shared" si="74"/>
        <v>2111.0889999999999</v>
      </c>
      <c r="O704" s="156">
        <v>21.776</v>
      </c>
      <c r="P704" s="156">
        <v>6.5090000000000003</v>
      </c>
      <c r="Q704" s="156">
        <v>13416.325000000001</v>
      </c>
      <c r="R704" s="156">
        <v>2111.0889999999999</v>
      </c>
      <c r="S704" s="156">
        <v>100.764</v>
      </c>
      <c r="T704" s="156">
        <v>0</v>
      </c>
      <c r="U704" s="156">
        <v>6.4279999999999999</v>
      </c>
      <c r="V704" s="156"/>
      <c r="W704" s="156">
        <v>2464.2550000000001</v>
      </c>
      <c r="X704" s="156"/>
      <c r="Y704" s="156">
        <v>31.5397</v>
      </c>
      <c r="Z704" s="156">
        <v>16583.078000000001</v>
      </c>
      <c r="AA704" s="156">
        <v>695</v>
      </c>
      <c r="AB704" s="156">
        <f t="shared" si="75"/>
        <v>37.967700000000001</v>
      </c>
      <c r="AC704" s="156">
        <f t="shared" si="76"/>
        <v>19047.333000000002</v>
      </c>
    </row>
    <row r="705" spans="2:29" x14ac:dyDescent="0.25">
      <c r="B705" s="140" t="s">
        <v>4394</v>
      </c>
      <c r="C705" s="143">
        <v>6201</v>
      </c>
      <c r="D705" s="141" t="s">
        <v>4434</v>
      </c>
      <c r="F705" s="149">
        <v>2</v>
      </c>
      <c r="H705" s="156">
        <v>15.395</v>
      </c>
      <c r="I705" s="156">
        <v>6.2249999999999996</v>
      </c>
      <c r="J705" s="156">
        <f t="shared" si="70"/>
        <v>21.619999999999997</v>
      </c>
      <c r="K705" s="156">
        <f t="shared" si="71"/>
        <v>15.423</v>
      </c>
      <c r="L705" s="156">
        <f t="shared" si="72"/>
        <v>5.3439999999999994</v>
      </c>
      <c r="M705" s="156">
        <f t="shared" si="73"/>
        <v>8575.9889999999996</v>
      </c>
      <c r="N705" s="156">
        <f t="shared" si="74"/>
        <v>1703.5419999999999</v>
      </c>
      <c r="O705" s="156">
        <v>14.372999999999999</v>
      </c>
      <c r="P705" s="156">
        <v>5.3439999999999994</v>
      </c>
      <c r="Q705" s="156">
        <v>8149.3469999999998</v>
      </c>
      <c r="R705" s="156">
        <v>1703.5419999999999</v>
      </c>
      <c r="S705" s="156">
        <v>0</v>
      </c>
      <c r="T705" s="156">
        <v>0</v>
      </c>
      <c r="U705" s="156">
        <v>1.05</v>
      </c>
      <c r="V705" s="156"/>
      <c r="W705" s="156">
        <v>426.642</v>
      </c>
      <c r="X705" s="156"/>
      <c r="Y705" s="156">
        <v>22.388999999999999</v>
      </c>
      <c r="Z705" s="156">
        <v>10704.727999999999</v>
      </c>
      <c r="AA705" s="156">
        <v>696</v>
      </c>
      <c r="AB705" s="156">
        <f t="shared" si="75"/>
        <v>23.439</v>
      </c>
      <c r="AC705" s="156">
        <f t="shared" si="76"/>
        <v>11131.369999999999</v>
      </c>
    </row>
    <row r="706" spans="2:29" x14ac:dyDescent="0.25">
      <c r="B706" s="140" t="s">
        <v>4302</v>
      </c>
      <c r="C706" s="143">
        <v>6202</v>
      </c>
      <c r="D706" s="141" t="s">
        <v>4435</v>
      </c>
      <c r="F706" s="149">
        <v>2</v>
      </c>
      <c r="H706" s="156">
        <v>36.521000000000001</v>
      </c>
      <c r="I706" s="156">
        <v>12</v>
      </c>
      <c r="J706" s="156">
        <f t="shared" si="70"/>
        <v>48.521000000000001</v>
      </c>
      <c r="K706" s="156">
        <f t="shared" si="71"/>
        <v>37.106999999999999</v>
      </c>
      <c r="L706" s="156">
        <f t="shared" si="72"/>
        <v>8.7420000000000009</v>
      </c>
      <c r="M706" s="156">
        <f t="shared" si="73"/>
        <v>21624.283000000003</v>
      </c>
      <c r="N706" s="156">
        <f t="shared" si="74"/>
        <v>2867.5479999999998</v>
      </c>
      <c r="O706" s="156">
        <v>28.69</v>
      </c>
      <c r="P706" s="156">
        <v>8.7420000000000009</v>
      </c>
      <c r="Q706" s="156">
        <v>18411.114000000001</v>
      </c>
      <c r="R706" s="156">
        <v>2867.5479999999998</v>
      </c>
      <c r="S706" s="156">
        <v>145</v>
      </c>
      <c r="T706" s="156">
        <v>0</v>
      </c>
      <c r="U706" s="156">
        <v>8.4169999999999998</v>
      </c>
      <c r="V706" s="156"/>
      <c r="W706" s="156">
        <v>3213.1689999999999</v>
      </c>
      <c r="X706" s="156"/>
      <c r="Y706" s="156">
        <v>41.803400000000003</v>
      </c>
      <c r="Z706" s="156">
        <v>22712.496999999999</v>
      </c>
      <c r="AA706" s="156">
        <v>697</v>
      </c>
      <c r="AB706" s="156">
        <f t="shared" si="75"/>
        <v>50.220400000000005</v>
      </c>
      <c r="AC706" s="156">
        <f t="shared" si="76"/>
        <v>25925.665999999997</v>
      </c>
    </row>
    <row r="707" spans="2:29" x14ac:dyDescent="0.25">
      <c r="B707" s="140" t="s">
        <v>4302</v>
      </c>
      <c r="C707" s="143">
        <v>6203</v>
      </c>
      <c r="D707" s="141" t="s">
        <v>4436</v>
      </c>
      <c r="F707" s="149">
        <v>2</v>
      </c>
      <c r="H707" s="156">
        <v>41.353000000000002</v>
      </c>
      <c r="I707" s="156">
        <v>15.312999999999999</v>
      </c>
      <c r="J707" s="156">
        <f t="shared" si="70"/>
        <v>56.665999999999997</v>
      </c>
      <c r="K707" s="156">
        <f t="shared" si="71"/>
        <v>42.052</v>
      </c>
      <c r="L707" s="156">
        <f t="shared" si="72"/>
        <v>11.243000000000002</v>
      </c>
      <c r="M707" s="156">
        <f t="shared" si="73"/>
        <v>27282.858</v>
      </c>
      <c r="N707" s="156">
        <f t="shared" si="74"/>
        <v>3697.223</v>
      </c>
      <c r="O707" s="156">
        <v>38.213000000000001</v>
      </c>
      <c r="P707" s="156">
        <v>11.243000000000002</v>
      </c>
      <c r="Q707" s="156">
        <v>25772.355</v>
      </c>
      <c r="R707" s="156">
        <v>3697.223</v>
      </c>
      <c r="S707" s="156">
        <v>20</v>
      </c>
      <c r="T707" s="156">
        <v>0</v>
      </c>
      <c r="U707" s="156">
        <v>3.839</v>
      </c>
      <c r="V707" s="156"/>
      <c r="W707" s="156">
        <v>1510.5029999999999</v>
      </c>
      <c r="X707" s="156"/>
      <c r="Y707" s="156">
        <v>55.076900000000002</v>
      </c>
      <c r="Z707" s="156">
        <v>31318.223999999998</v>
      </c>
      <c r="AA707" s="156">
        <v>698</v>
      </c>
      <c r="AB707" s="156">
        <f t="shared" si="75"/>
        <v>58.915900000000001</v>
      </c>
      <c r="AC707" s="156">
        <f t="shared" si="76"/>
        <v>32828.726999999999</v>
      </c>
    </row>
    <row r="708" spans="2:29" x14ac:dyDescent="0.25">
      <c r="B708" s="140" t="s">
        <v>4302</v>
      </c>
      <c r="C708" s="143">
        <v>6204</v>
      </c>
      <c r="D708" s="141" t="s">
        <v>4437</v>
      </c>
      <c r="F708" s="149">
        <v>2</v>
      </c>
      <c r="H708" s="156">
        <v>37.749000000000002</v>
      </c>
      <c r="I708" s="156">
        <v>7.0940000000000003</v>
      </c>
      <c r="J708" s="156">
        <f t="shared" si="70"/>
        <v>44.843000000000004</v>
      </c>
      <c r="K708" s="156">
        <f t="shared" si="71"/>
        <v>37.11</v>
      </c>
      <c r="L708" s="156">
        <f t="shared" si="72"/>
        <v>4.6629999999999967</v>
      </c>
      <c r="M708" s="156">
        <f t="shared" si="73"/>
        <v>22914.266</v>
      </c>
      <c r="N708" s="156">
        <f t="shared" si="74"/>
        <v>1567.4090000000001</v>
      </c>
      <c r="O708" s="156">
        <v>31.143000000000001</v>
      </c>
      <c r="P708" s="156">
        <v>4.6629999999999967</v>
      </c>
      <c r="Q708" s="156">
        <v>20620.694</v>
      </c>
      <c r="R708" s="156">
        <v>1567.4090000000001</v>
      </c>
      <c r="S708" s="156">
        <v>0</v>
      </c>
      <c r="T708" s="156">
        <v>0</v>
      </c>
      <c r="U708" s="156">
        <v>5.9670000000000005</v>
      </c>
      <c r="V708" s="156"/>
      <c r="W708" s="156">
        <v>2293.5720000000001</v>
      </c>
      <c r="X708" s="156"/>
      <c r="Y708" s="156">
        <v>38.137300000000003</v>
      </c>
      <c r="Z708" s="156">
        <v>22971.822</v>
      </c>
      <c r="AA708" s="156">
        <v>699</v>
      </c>
      <c r="AB708" s="156">
        <f t="shared" si="75"/>
        <v>44.104300000000002</v>
      </c>
      <c r="AC708" s="156">
        <f t="shared" si="76"/>
        <v>25265.394</v>
      </c>
    </row>
    <row r="709" spans="2:29" x14ac:dyDescent="0.25">
      <c r="B709" s="140" t="s">
        <v>4302</v>
      </c>
      <c r="C709" s="143">
        <v>6205</v>
      </c>
      <c r="D709" s="141" t="s">
        <v>4438</v>
      </c>
      <c r="F709" s="149">
        <v>2</v>
      </c>
      <c r="H709" s="156">
        <v>10.268000000000001</v>
      </c>
      <c r="I709" s="156">
        <v>4.3</v>
      </c>
      <c r="J709" s="156">
        <f t="shared" si="70"/>
        <v>14.568000000000001</v>
      </c>
      <c r="K709" s="156">
        <f t="shared" si="71"/>
        <v>10.331</v>
      </c>
      <c r="L709" s="156">
        <f t="shared" si="72"/>
        <v>3.048</v>
      </c>
      <c r="M709" s="156">
        <f t="shared" si="73"/>
        <v>6002.7120000000004</v>
      </c>
      <c r="N709" s="156">
        <f t="shared" si="74"/>
        <v>1017.977</v>
      </c>
      <c r="O709" s="156">
        <v>9.3309999999999995</v>
      </c>
      <c r="P709" s="156">
        <v>3.048</v>
      </c>
      <c r="Q709" s="156">
        <v>5600.8270000000002</v>
      </c>
      <c r="R709" s="156">
        <v>1017.977</v>
      </c>
      <c r="S709" s="156">
        <v>84</v>
      </c>
      <c r="T709" s="156">
        <v>36</v>
      </c>
      <c r="U709" s="156">
        <v>1</v>
      </c>
      <c r="V709" s="156"/>
      <c r="W709" s="156">
        <v>401.88499999999999</v>
      </c>
      <c r="X709" s="156"/>
      <c r="Y709" s="156">
        <v>13.902399999999998</v>
      </c>
      <c r="Z709" s="156">
        <v>7127.8440000000001</v>
      </c>
      <c r="AA709" s="156">
        <v>700</v>
      </c>
      <c r="AB709" s="156">
        <f t="shared" si="75"/>
        <v>14.902399999999998</v>
      </c>
      <c r="AC709" s="156">
        <f t="shared" si="76"/>
        <v>7529.7290000000003</v>
      </c>
    </row>
    <row r="710" spans="2:29" x14ac:dyDescent="0.25">
      <c r="B710" s="140" t="s">
        <v>4394</v>
      </c>
      <c r="C710" s="143">
        <v>6206</v>
      </c>
      <c r="D710" s="141" t="s">
        <v>4439</v>
      </c>
      <c r="F710" s="149">
        <v>2</v>
      </c>
      <c r="H710" s="156">
        <v>33.111000000000004</v>
      </c>
      <c r="I710" s="156">
        <v>9.4059999999999988</v>
      </c>
      <c r="J710" s="156">
        <f t="shared" si="70"/>
        <v>42.517000000000003</v>
      </c>
      <c r="K710" s="156">
        <f t="shared" si="71"/>
        <v>33.139000000000003</v>
      </c>
      <c r="L710" s="156">
        <f t="shared" si="72"/>
        <v>7.7160000000000011</v>
      </c>
      <c r="M710" s="156">
        <f t="shared" si="73"/>
        <v>20265.075000000001</v>
      </c>
      <c r="N710" s="156">
        <f t="shared" si="74"/>
        <v>2566.491</v>
      </c>
      <c r="O710" s="156">
        <v>27.411000000000001</v>
      </c>
      <c r="P710" s="156">
        <v>7.7160000000000011</v>
      </c>
      <c r="Q710" s="156">
        <v>18085.249</v>
      </c>
      <c r="R710" s="156">
        <v>2566.491</v>
      </c>
      <c r="S710" s="156">
        <v>0</v>
      </c>
      <c r="T710" s="156">
        <v>3.3330000000000002</v>
      </c>
      <c r="U710" s="156">
        <v>5.7279999999999998</v>
      </c>
      <c r="V710" s="156"/>
      <c r="W710" s="156">
        <v>2179.826</v>
      </c>
      <c r="X710" s="156"/>
      <c r="Y710" s="156">
        <v>38.984500000000004</v>
      </c>
      <c r="Z710" s="156">
        <v>21935.002</v>
      </c>
      <c r="AA710" s="156">
        <v>701</v>
      </c>
      <c r="AB710" s="156">
        <f t="shared" si="75"/>
        <v>44.712500000000006</v>
      </c>
      <c r="AC710" s="156">
        <f t="shared" si="76"/>
        <v>24114.828000000001</v>
      </c>
    </row>
    <row r="711" spans="2:29" x14ac:dyDescent="0.25">
      <c r="B711" s="140" t="s">
        <v>4394</v>
      </c>
      <c r="C711" s="143">
        <v>6207</v>
      </c>
      <c r="D711" s="141" t="s">
        <v>4440</v>
      </c>
      <c r="F711" s="149">
        <v>2</v>
      </c>
      <c r="H711" s="156">
        <v>13.334</v>
      </c>
      <c r="I711" s="156">
        <v>5.3769999999999998</v>
      </c>
      <c r="J711" s="156">
        <f t="shared" si="70"/>
        <v>18.710999999999999</v>
      </c>
      <c r="K711" s="156">
        <f t="shared" si="71"/>
        <v>13.434999999999999</v>
      </c>
      <c r="L711" s="156">
        <f t="shared" si="72"/>
        <v>3.8339999999999996</v>
      </c>
      <c r="M711" s="156">
        <f t="shared" si="73"/>
        <v>7525.6399999999994</v>
      </c>
      <c r="N711" s="156">
        <f t="shared" si="74"/>
        <v>1203.9549999999999</v>
      </c>
      <c r="O711" s="156">
        <v>11.946</v>
      </c>
      <c r="P711" s="156">
        <v>3.8339999999999996</v>
      </c>
      <c r="Q711" s="156">
        <v>6961.12</v>
      </c>
      <c r="R711" s="156">
        <v>1203.9549999999999</v>
      </c>
      <c r="S711" s="156">
        <v>0</v>
      </c>
      <c r="T711" s="156">
        <v>200</v>
      </c>
      <c r="U711" s="156">
        <v>1.4889999999999999</v>
      </c>
      <c r="V711" s="156"/>
      <c r="W711" s="156">
        <v>564.52</v>
      </c>
      <c r="X711" s="156"/>
      <c r="Y711" s="156">
        <v>17.696300000000001</v>
      </c>
      <c r="Z711" s="156">
        <v>8767.1290000000008</v>
      </c>
      <c r="AA711" s="156">
        <v>702</v>
      </c>
      <c r="AB711" s="156">
        <f t="shared" si="75"/>
        <v>19.185300000000002</v>
      </c>
      <c r="AC711" s="156">
        <f t="shared" si="76"/>
        <v>9331.6490000000013</v>
      </c>
    </row>
    <row r="712" spans="2:29" x14ac:dyDescent="0.25">
      <c r="B712" s="140" t="s">
        <v>4394</v>
      </c>
      <c r="C712" s="143">
        <v>6208</v>
      </c>
      <c r="D712" s="141" t="s">
        <v>4441</v>
      </c>
      <c r="F712" s="149">
        <v>2</v>
      </c>
      <c r="H712" s="156">
        <v>10</v>
      </c>
      <c r="I712" s="156">
        <v>3.5</v>
      </c>
      <c r="J712" s="156">
        <f t="shared" si="70"/>
        <v>13.5</v>
      </c>
      <c r="K712" s="156">
        <f t="shared" si="71"/>
        <v>10.050000000000001</v>
      </c>
      <c r="L712" s="156">
        <f t="shared" si="72"/>
        <v>2.6890000000000001</v>
      </c>
      <c r="M712" s="156">
        <f t="shared" si="73"/>
        <v>5449.18</v>
      </c>
      <c r="N712" s="156">
        <f t="shared" si="74"/>
        <v>892.69299999999998</v>
      </c>
      <c r="O712" s="156">
        <v>9.5</v>
      </c>
      <c r="P712" s="156">
        <v>2.6890000000000001</v>
      </c>
      <c r="Q712" s="156">
        <v>5239.0219999999999</v>
      </c>
      <c r="R712" s="156">
        <v>892.69299999999998</v>
      </c>
      <c r="S712" s="156">
        <v>12</v>
      </c>
      <c r="T712" s="156">
        <v>50</v>
      </c>
      <c r="U712" s="156">
        <v>0.55000000000000004</v>
      </c>
      <c r="V712" s="156"/>
      <c r="W712" s="156">
        <v>210.15799999999999</v>
      </c>
      <c r="X712" s="156"/>
      <c r="Y712" s="156">
        <v>13.533299999999997</v>
      </c>
      <c r="Z712" s="156">
        <v>6578.0810000000001</v>
      </c>
      <c r="AA712" s="156">
        <v>703</v>
      </c>
      <c r="AB712" s="156">
        <f t="shared" si="75"/>
        <v>14.083299999999998</v>
      </c>
      <c r="AC712" s="156">
        <f t="shared" si="76"/>
        <v>6788.2390000000005</v>
      </c>
    </row>
    <row r="713" spans="2:29" x14ac:dyDescent="0.25">
      <c r="B713" s="140" t="s">
        <v>4394</v>
      </c>
      <c r="C713" s="143">
        <v>6209</v>
      </c>
      <c r="D713" s="141" t="s">
        <v>4442</v>
      </c>
      <c r="F713" s="149">
        <v>2</v>
      </c>
      <c r="H713" s="156">
        <v>7.0780000000000003</v>
      </c>
      <c r="I713" s="156">
        <v>2.7629999999999999</v>
      </c>
      <c r="J713" s="156">
        <f t="shared" si="70"/>
        <v>9.8410000000000011</v>
      </c>
      <c r="K713" s="156">
        <f t="shared" si="71"/>
        <v>7.0819999999999999</v>
      </c>
      <c r="L713" s="156">
        <f t="shared" si="72"/>
        <v>2.2380000000000004</v>
      </c>
      <c r="M713" s="156">
        <f t="shared" si="73"/>
        <v>3977.4430000000002</v>
      </c>
      <c r="N713" s="156">
        <f t="shared" si="74"/>
        <v>722.88699999999994</v>
      </c>
      <c r="O713" s="156">
        <v>5.1429999999999998</v>
      </c>
      <c r="P713" s="156">
        <v>2.2380000000000004</v>
      </c>
      <c r="Q713" s="156">
        <v>3252.28</v>
      </c>
      <c r="R713" s="156">
        <v>722.88699999999994</v>
      </c>
      <c r="S713" s="156">
        <v>0</v>
      </c>
      <c r="T713" s="156">
        <v>0</v>
      </c>
      <c r="U713" s="156">
        <v>1.9390000000000001</v>
      </c>
      <c r="V713" s="156"/>
      <c r="W713" s="156">
        <v>725.16300000000001</v>
      </c>
      <c r="X713" s="156"/>
      <c r="Y713" s="156">
        <v>8.4995000000000012</v>
      </c>
      <c r="Z713" s="156">
        <v>4336.6710000000003</v>
      </c>
      <c r="AA713" s="156">
        <v>704</v>
      </c>
      <c r="AB713" s="156">
        <f t="shared" si="75"/>
        <v>10.438500000000001</v>
      </c>
      <c r="AC713" s="156">
        <f t="shared" si="76"/>
        <v>5061.8340000000007</v>
      </c>
    </row>
    <row r="714" spans="2:29" x14ac:dyDescent="0.25">
      <c r="B714" s="140" t="s">
        <v>4394</v>
      </c>
      <c r="C714" s="143">
        <v>6210</v>
      </c>
      <c r="D714" s="141" t="s">
        <v>4443</v>
      </c>
      <c r="F714" s="149">
        <v>2</v>
      </c>
      <c r="H714" s="156">
        <v>7.0209999999999999</v>
      </c>
      <c r="I714" s="156">
        <v>1.4</v>
      </c>
      <c r="J714" s="156">
        <f t="shared" ref="J714:J777" si="77">SUM(H714:I714)</f>
        <v>8.4209999999999994</v>
      </c>
      <c r="K714" s="156">
        <f t="shared" ref="K714:K777" si="78">O714+U714</f>
        <v>7.1719999999999997</v>
      </c>
      <c r="L714" s="156">
        <f t="shared" ref="L714:L777" si="79">P714+V714</f>
        <v>1.2130000000000001</v>
      </c>
      <c r="M714" s="156">
        <f t="shared" ref="M714:M777" si="80">Q714+W714</f>
        <v>4658.7809999999999</v>
      </c>
      <c r="N714" s="156">
        <f t="shared" ref="N714:N777" si="81">R714+X714</f>
        <v>412.14299999999997</v>
      </c>
      <c r="O714" s="156">
        <v>5.883</v>
      </c>
      <c r="P714" s="156">
        <v>1.2130000000000001</v>
      </c>
      <c r="Q714" s="156">
        <v>4162.2049999999999</v>
      </c>
      <c r="R714" s="156">
        <v>412.14299999999997</v>
      </c>
      <c r="S714" s="156">
        <v>5.4</v>
      </c>
      <c r="T714" s="156">
        <v>13.2</v>
      </c>
      <c r="U714" s="156">
        <v>1.2889999999999999</v>
      </c>
      <c r="V714" s="156"/>
      <c r="W714" s="156">
        <v>496.57600000000002</v>
      </c>
      <c r="X714" s="156"/>
      <c r="Y714" s="156">
        <v>7.7024000000000008</v>
      </c>
      <c r="Z714" s="156">
        <v>4780.4359999999997</v>
      </c>
      <c r="AA714" s="156">
        <v>705</v>
      </c>
      <c r="AB714" s="156">
        <f t="shared" ref="AB714:AB777" si="82">Y714+U714+V714</f>
        <v>8.9914000000000005</v>
      </c>
      <c r="AC714" s="156">
        <f t="shared" ref="AC714:AC777" si="83">Z714+X714+W714</f>
        <v>5277.0119999999997</v>
      </c>
    </row>
    <row r="715" spans="2:29" x14ac:dyDescent="0.25">
      <c r="B715" s="140" t="s">
        <v>4394</v>
      </c>
      <c r="C715" s="143">
        <v>6211</v>
      </c>
      <c r="D715" s="141" t="s">
        <v>4444</v>
      </c>
      <c r="F715" s="149">
        <v>2</v>
      </c>
      <c r="H715" s="156">
        <v>27.013000000000005</v>
      </c>
      <c r="I715" s="156">
        <v>12.484</v>
      </c>
      <c r="J715" s="156">
        <f t="shared" si="77"/>
        <v>39.497000000000007</v>
      </c>
      <c r="K715" s="156">
        <f t="shared" si="78"/>
        <v>26.131</v>
      </c>
      <c r="L715" s="156">
        <f t="shared" si="79"/>
        <v>8.4890000000000008</v>
      </c>
      <c r="M715" s="156">
        <f t="shared" si="80"/>
        <v>14907.341999999999</v>
      </c>
      <c r="N715" s="156">
        <f t="shared" si="81"/>
        <v>2663.6869999999999</v>
      </c>
      <c r="O715" s="156">
        <v>23.641999999999999</v>
      </c>
      <c r="P715" s="156">
        <v>8.4890000000000008</v>
      </c>
      <c r="Q715" s="156">
        <v>13909.853999999999</v>
      </c>
      <c r="R715" s="156">
        <v>2663.6869999999999</v>
      </c>
      <c r="S715" s="156">
        <v>12</v>
      </c>
      <c r="T715" s="156">
        <v>36.667000000000002</v>
      </c>
      <c r="U715" s="156">
        <v>2.4890000000000003</v>
      </c>
      <c r="V715" s="156"/>
      <c r="W715" s="156">
        <v>997.48800000000006</v>
      </c>
      <c r="X715" s="156"/>
      <c r="Y715" s="156">
        <v>36.3752</v>
      </c>
      <c r="Z715" s="156">
        <v>17905.46</v>
      </c>
      <c r="AA715" s="156">
        <v>706</v>
      </c>
      <c r="AB715" s="156">
        <f t="shared" si="82"/>
        <v>38.864199999999997</v>
      </c>
      <c r="AC715" s="156">
        <f t="shared" si="83"/>
        <v>18902.948</v>
      </c>
    </row>
    <row r="716" spans="2:29" x14ac:dyDescent="0.25">
      <c r="B716" s="140" t="s">
        <v>4394</v>
      </c>
      <c r="C716" s="143">
        <v>6212</v>
      </c>
      <c r="D716" s="141" t="s">
        <v>4445</v>
      </c>
      <c r="F716" s="149">
        <v>2</v>
      </c>
      <c r="H716" s="156">
        <v>4.0600000000000005</v>
      </c>
      <c r="I716" s="156">
        <v>0.65</v>
      </c>
      <c r="J716" s="156">
        <f t="shared" si="77"/>
        <v>4.7100000000000009</v>
      </c>
      <c r="K716" s="156">
        <f t="shared" si="78"/>
        <v>3.2709999999999999</v>
      </c>
      <c r="L716" s="156">
        <f t="shared" si="79"/>
        <v>0.84800000000000031</v>
      </c>
      <c r="M716" s="156">
        <f t="shared" si="80"/>
        <v>2212.0790000000002</v>
      </c>
      <c r="N716" s="156">
        <f t="shared" si="81"/>
        <v>276.64</v>
      </c>
      <c r="O716" s="156">
        <v>3.1709999999999998</v>
      </c>
      <c r="P716" s="156">
        <v>0.84800000000000031</v>
      </c>
      <c r="Q716" s="156">
        <v>2162.5650000000001</v>
      </c>
      <c r="R716" s="156">
        <v>276.64</v>
      </c>
      <c r="S716" s="156">
        <v>14.4</v>
      </c>
      <c r="T716" s="156">
        <v>0</v>
      </c>
      <c r="U716" s="156">
        <v>0.1</v>
      </c>
      <c r="V716" s="156"/>
      <c r="W716" s="156">
        <v>49.514000000000003</v>
      </c>
      <c r="X716" s="156"/>
      <c r="Y716" s="156">
        <v>4.4438000000000004</v>
      </c>
      <c r="Z716" s="156">
        <v>2577.56</v>
      </c>
      <c r="AA716" s="156">
        <v>707</v>
      </c>
      <c r="AB716" s="156">
        <f t="shared" si="82"/>
        <v>4.5438000000000001</v>
      </c>
      <c r="AC716" s="156">
        <f t="shared" si="83"/>
        <v>2627.0740000000001</v>
      </c>
    </row>
    <row r="717" spans="2:29" x14ac:dyDescent="0.25">
      <c r="B717" s="140" t="s">
        <v>4394</v>
      </c>
      <c r="C717" s="143">
        <v>6213</v>
      </c>
      <c r="D717" s="141" t="s">
        <v>4446</v>
      </c>
      <c r="F717" s="149">
        <v>2</v>
      </c>
      <c r="H717" s="156">
        <v>12.218000000000002</v>
      </c>
      <c r="I717" s="156">
        <v>4.3559999999999999</v>
      </c>
      <c r="J717" s="156">
        <f t="shared" si="77"/>
        <v>16.574000000000002</v>
      </c>
      <c r="K717" s="156">
        <f t="shared" si="78"/>
        <v>12.218</v>
      </c>
      <c r="L717" s="156">
        <f t="shared" si="79"/>
        <v>3.0060000000000002</v>
      </c>
      <c r="M717" s="156">
        <f t="shared" si="80"/>
        <v>6244.2620000000006</v>
      </c>
      <c r="N717" s="156">
        <f t="shared" si="81"/>
        <v>980.23</v>
      </c>
      <c r="O717" s="156">
        <v>8.69</v>
      </c>
      <c r="P717" s="156">
        <v>3.0060000000000002</v>
      </c>
      <c r="Q717" s="156">
        <v>5010.3090000000002</v>
      </c>
      <c r="R717" s="156">
        <v>980.23</v>
      </c>
      <c r="S717" s="156">
        <v>0</v>
      </c>
      <c r="T717" s="156">
        <v>0</v>
      </c>
      <c r="U717" s="156">
        <v>3.5280000000000005</v>
      </c>
      <c r="V717" s="156"/>
      <c r="W717" s="156">
        <v>1233.953</v>
      </c>
      <c r="X717" s="156"/>
      <c r="Y717" s="156">
        <v>13.198399999999999</v>
      </c>
      <c r="Z717" s="156">
        <v>6480.73</v>
      </c>
      <c r="AA717" s="156">
        <v>708</v>
      </c>
      <c r="AB717" s="156">
        <f t="shared" si="82"/>
        <v>16.726399999999998</v>
      </c>
      <c r="AC717" s="156">
        <f t="shared" si="83"/>
        <v>7714.6829999999991</v>
      </c>
    </row>
    <row r="718" spans="2:29" x14ac:dyDescent="0.25">
      <c r="B718" s="140" t="s">
        <v>4394</v>
      </c>
      <c r="C718" s="143">
        <v>6214</v>
      </c>
      <c r="D718" s="141" t="s">
        <v>4447</v>
      </c>
      <c r="F718" s="149">
        <v>2</v>
      </c>
      <c r="H718" s="156">
        <v>32.233000000000004</v>
      </c>
      <c r="I718" s="156">
        <v>9.625</v>
      </c>
      <c r="J718" s="156">
        <f t="shared" si="77"/>
        <v>41.858000000000004</v>
      </c>
      <c r="K718" s="156">
        <f t="shared" si="78"/>
        <v>31.638999999999999</v>
      </c>
      <c r="L718" s="156">
        <f t="shared" si="79"/>
        <v>6.593</v>
      </c>
      <c r="M718" s="156">
        <f t="shared" si="80"/>
        <v>18779.045999999998</v>
      </c>
      <c r="N718" s="156">
        <f t="shared" si="81"/>
        <v>2205.2190000000001</v>
      </c>
      <c r="O718" s="156">
        <v>25.882999999999999</v>
      </c>
      <c r="P718" s="156">
        <v>6.593</v>
      </c>
      <c r="Q718" s="156">
        <v>16495.66</v>
      </c>
      <c r="R718" s="156">
        <v>2205.2190000000001</v>
      </c>
      <c r="S718" s="156">
        <v>0</v>
      </c>
      <c r="T718" s="156">
        <v>0</v>
      </c>
      <c r="U718" s="156">
        <v>5.7560000000000002</v>
      </c>
      <c r="V718" s="156"/>
      <c r="W718" s="156">
        <v>2283.386</v>
      </c>
      <c r="X718" s="156"/>
      <c r="Y718" s="156">
        <v>35.771999999999998</v>
      </c>
      <c r="Z718" s="156">
        <v>19803.5</v>
      </c>
      <c r="AA718" s="156">
        <v>709</v>
      </c>
      <c r="AB718" s="156">
        <f t="shared" si="82"/>
        <v>41.527999999999999</v>
      </c>
      <c r="AC718" s="156">
        <f t="shared" si="83"/>
        <v>22086.885999999999</v>
      </c>
    </row>
    <row r="719" spans="2:29" x14ac:dyDescent="0.25">
      <c r="B719" s="140" t="s">
        <v>4394</v>
      </c>
      <c r="C719" s="143">
        <v>6215</v>
      </c>
      <c r="D719" s="141" t="s">
        <v>4448</v>
      </c>
      <c r="F719" s="149">
        <v>2</v>
      </c>
      <c r="H719" s="156">
        <v>9.4849999999999994</v>
      </c>
      <c r="I719" s="156">
        <v>4.375</v>
      </c>
      <c r="J719" s="156">
        <f t="shared" si="77"/>
        <v>13.86</v>
      </c>
      <c r="K719" s="156">
        <f t="shared" si="78"/>
        <v>8.6660000000000004</v>
      </c>
      <c r="L719" s="156">
        <f t="shared" si="79"/>
        <v>2.504999999999999</v>
      </c>
      <c r="M719" s="156">
        <f t="shared" si="80"/>
        <v>4570.6989999999996</v>
      </c>
      <c r="N719" s="156">
        <f t="shared" si="81"/>
        <v>824.24900000000002</v>
      </c>
      <c r="O719" s="156">
        <v>8.0660000000000007</v>
      </c>
      <c r="P719" s="156">
        <v>2.504999999999999</v>
      </c>
      <c r="Q719" s="156">
        <v>4335.7849999999999</v>
      </c>
      <c r="R719" s="156">
        <v>824.24900000000002</v>
      </c>
      <c r="S719" s="156">
        <v>0</v>
      </c>
      <c r="T719" s="156">
        <v>40</v>
      </c>
      <c r="U719" s="156">
        <v>0.59999999999999987</v>
      </c>
      <c r="V719" s="156"/>
      <c r="W719" s="156">
        <v>234.91399999999999</v>
      </c>
      <c r="X719" s="156"/>
      <c r="Y719" s="156">
        <v>11.823500000000001</v>
      </c>
      <c r="Z719" s="156">
        <v>5572.1930000000002</v>
      </c>
      <c r="AA719" s="156">
        <v>710</v>
      </c>
      <c r="AB719" s="156">
        <f t="shared" si="82"/>
        <v>12.423500000000001</v>
      </c>
      <c r="AC719" s="156">
        <f t="shared" si="83"/>
        <v>5807.107</v>
      </c>
    </row>
    <row r="720" spans="2:29" x14ac:dyDescent="0.25">
      <c r="B720" s="140" t="s">
        <v>4394</v>
      </c>
      <c r="C720" s="143">
        <v>6216</v>
      </c>
      <c r="D720" s="141" t="s">
        <v>4449</v>
      </c>
      <c r="F720" s="149">
        <v>2</v>
      </c>
      <c r="H720" s="156">
        <v>10.817</v>
      </c>
      <c r="I720" s="156">
        <v>0.72499999999999998</v>
      </c>
      <c r="J720" s="156">
        <f t="shared" si="77"/>
        <v>11.542</v>
      </c>
      <c r="K720" s="156">
        <f t="shared" si="78"/>
        <v>10.429</v>
      </c>
      <c r="L720" s="156">
        <f t="shared" si="79"/>
        <v>1.0030000000000001</v>
      </c>
      <c r="M720" s="156">
        <f t="shared" si="80"/>
        <v>5337.0059999999994</v>
      </c>
      <c r="N720" s="156">
        <f t="shared" si="81"/>
        <v>387.137</v>
      </c>
      <c r="O720" s="156">
        <v>6.9290000000000003</v>
      </c>
      <c r="P720" s="156">
        <v>1.0030000000000001</v>
      </c>
      <c r="Q720" s="156">
        <v>3945.9549999999999</v>
      </c>
      <c r="R720" s="156">
        <v>387.137</v>
      </c>
      <c r="S720" s="156">
        <v>0</v>
      </c>
      <c r="T720" s="156">
        <v>0</v>
      </c>
      <c r="U720" s="156">
        <v>3.5</v>
      </c>
      <c r="V720" s="156"/>
      <c r="W720" s="156">
        <v>1391.0509999999999</v>
      </c>
      <c r="X720" s="156"/>
      <c r="Y720" s="156">
        <v>8.4343999999999983</v>
      </c>
      <c r="Z720" s="156">
        <v>4526.6949999999997</v>
      </c>
      <c r="AA720" s="156">
        <v>711</v>
      </c>
      <c r="AB720" s="156">
        <f t="shared" si="82"/>
        <v>11.934399999999998</v>
      </c>
      <c r="AC720" s="156">
        <f t="shared" si="83"/>
        <v>5917.7459999999992</v>
      </c>
    </row>
    <row r="721" spans="2:29" x14ac:dyDescent="0.25">
      <c r="B721" s="140" t="s">
        <v>4394</v>
      </c>
      <c r="C721" s="143">
        <v>6217</v>
      </c>
      <c r="D721" s="141" t="s">
        <v>4450</v>
      </c>
      <c r="F721" s="149">
        <v>2</v>
      </c>
      <c r="H721" s="156">
        <v>33.545000000000002</v>
      </c>
      <c r="I721" s="156">
        <v>12.622</v>
      </c>
      <c r="J721" s="156">
        <f t="shared" si="77"/>
        <v>46.167000000000002</v>
      </c>
      <c r="K721" s="156">
        <f t="shared" si="78"/>
        <v>32.548999999999999</v>
      </c>
      <c r="L721" s="156">
        <f t="shared" si="79"/>
        <v>9.0140000000000029</v>
      </c>
      <c r="M721" s="156">
        <f t="shared" si="80"/>
        <v>19253.569000000003</v>
      </c>
      <c r="N721" s="156">
        <f t="shared" si="81"/>
        <v>2916.2190000000001</v>
      </c>
      <c r="O721" s="156">
        <v>27.981999999999999</v>
      </c>
      <c r="P721" s="156">
        <v>9.0140000000000029</v>
      </c>
      <c r="Q721" s="156">
        <v>17541.579000000002</v>
      </c>
      <c r="R721" s="156">
        <v>2916.2190000000001</v>
      </c>
      <c r="S721" s="156">
        <v>0</v>
      </c>
      <c r="T721" s="156">
        <v>0</v>
      </c>
      <c r="U721" s="156">
        <v>4.5670000000000002</v>
      </c>
      <c r="V721" s="156"/>
      <c r="W721" s="156">
        <v>1711.99</v>
      </c>
      <c r="X721" s="156"/>
      <c r="Y721" s="156">
        <v>41.503500000000003</v>
      </c>
      <c r="Z721" s="156">
        <v>21915.963</v>
      </c>
      <c r="AA721" s="156">
        <v>712</v>
      </c>
      <c r="AB721" s="156">
        <f t="shared" si="82"/>
        <v>46.070500000000003</v>
      </c>
      <c r="AC721" s="156">
        <f t="shared" si="83"/>
        <v>23627.953000000001</v>
      </c>
    </row>
    <row r="722" spans="2:29" x14ac:dyDescent="0.25">
      <c r="B722" s="140" t="s">
        <v>4302</v>
      </c>
      <c r="C722" s="143">
        <v>6218</v>
      </c>
      <c r="D722" s="141" t="s">
        <v>4451</v>
      </c>
      <c r="F722" s="149">
        <v>2</v>
      </c>
      <c r="H722" s="156">
        <v>7.6950000000000003</v>
      </c>
      <c r="I722" s="156">
        <v>4.25</v>
      </c>
      <c r="J722" s="156">
        <f t="shared" si="77"/>
        <v>11.945</v>
      </c>
      <c r="K722" s="156">
        <f t="shared" si="78"/>
        <v>7.8469999999999995</v>
      </c>
      <c r="L722" s="156">
        <f t="shared" si="79"/>
        <v>2.7519999999999998</v>
      </c>
      <c r="M722" s="156">
        <f t="shared" si="80"/>
        <v>4584.6779999999999</v>
      </c>
      <c r="N722" s="156">
        <f t="shared" si="81"/>
        <v>910.75800000000004</v>
      </c>
      <c r="O722" s="156">
        <v>7.7969999999999997</v>
      </c>
      <c r="P722" s="156">
        <v>2.7519999999999998</v>
      </c>
      <c r="Q722" s="156">
        <v>4559.9210000000003</v>
      </c>
      <c r="R722" s="156">
        <v>910.75800000000004</v>
      </c>
      <c r="S722" s="156">
        <v>0</v>
      </c>
      <c r="T722" s="156">
        <v>0</v>
      </c>
      <c r="U722" s="156">
        <v>0.05</v>
      </c>
      <c r="V722" s="156"/>
      <c r="W722" s="156">
        <v>24.757000000000001</v>
      </c>
      <c r="X722" s="156"/>
      <c r="Y722" s="156">
        <v>11.9251</v>
      </c>
      <c r="Z722" s="156">
        <v>5926.1180000000004</v>
      </c>
      <c r="AA722" s="156">
        <v>713</v>
      </c>
      <c r="AB722" s="156">
        <f t="shared" si="82"/>
        <v>11.975100000000001</v>
      </c>
      <c r="AC722" s="156">
        <f t="shared" si="83"/>
        <v>5950.875</v>
      </c>
    </row>
    <row r="723" spans="2:29" x14ac:dyDescent="0.25">
      <c r="B723" s="140" t="s">
        <v>4302</v>
      </c>
      <c r="C723" s="143">
        <v>6220</v>
      </c>
      <c r="D723" s="141" t="s">
        <v>4452</v>
      </c>
      <c r="F723" s="149">
        <v>2</v>
      </c>
      <c r="H723" s="156">
        <v>6.2690000000000001</v>
      </c>
      <c r="I723" s="156">
        <v>1.625</v>
      </c>
      <c r="J723" s="156">
        <f t="shared" si="77"/>
        <v>7.8940000000000001</v>
      </c>
      <c r="K723" s="156">
        <f t="shared" si="78"/>
        <v>6.5640000000000001</v>
      </c>
      <c r="L723" s="156">
        <f t="shared" si="79"/>
        <v>1.2439999999999998</v>
      </c>
      <c r="M723" s="156">
        <f t="shared" si="80"/>
        <v>4025.4429999999998</v>
      </c>
      <c r="N723" s="156">
        <f t="shared" si="81"/>
        <v>466.25200000000001</v>
      </c>
      <c r="O723" s="156">
        <v>5.7140000000000004</v>
      </c>
      <c r="P723" s="156">
        <v>1.2439999999999998</v>
      </c>
      <c r="Q723" s="156">
        <v>3666.7449999999999</v>
      </c>
      <c r="R723" s="156">
        <v>466.25200000000001</v>
      </c>
      <c r="S723" s="156">
        <v>0</v>
      </c>
      <c r="T723" s="156">
        <v>0</v>
      </c>
      <c r="U723" s="156">
        <v>0.85</v>
      </c>
      <c r="V723" s="156"/>
      <c r="W723" s="156">
        <v>358.69799999999998</v>
      </c>
      <c r="X723" s="156"/>
      <c r="Y723" s="156">
        <v>7.5804</v>
      </c>
      <c r="Z723" s="156">
        <v>4366.1610000000001</v>
      </c>
      <c r="AA723" s="156">
        <v>714</v>
      </c>
      <c r="AB723" s="156">
        <f t="shared" si="82"/>
        <v>8.4304000000000006</v>
      </c>
      <c r="AC723" s="156">
        <f t="shared" si="83"/>
        <v>4724.8590000000004</v>
      </c>
    </row>
    <row r="724" spans="2:29" x14ac:dyDescent="0.25">
      <c r="B724" s="140" t="s">
        <v>4394</v>
      </c>
      <c r="C724" s="143">
        <v>6221</v>
      </c>
      <c r="D724" s="141" t="s">
        <v>4453</v>
      </c>
      <c r="F724" s="149">
        <v>2</v>
      </c>
      <c r="H724" s="156">
        <v>6.9859999999999998</v>
      </c>
      <c r="I724" s="156">
        <v>3.75</v>
      </c>
      <c r="J724" s="156">
        <f t="shared" si="77"/>
        <v>10.736000000000001</v>
      </c>
      <c r="K724" s="156">
        <f t="shared" si="78"/>
        <v>7.8670000000000009</v>
      </c>
      <c r="L724" s="156">
        <f t="shared" si="79"/>
        <v>1.9749999999999996</v>
      </c>
      <c r="M724" s="156">
        <f t="shared" si="80"/>
        <v>4389.9459999999999</v>
      </c>
      <c r="N724" s="156">
        <f t="shared" si="81"/>
        <v>649.65599999999995</v>
      </c>
      <c r="O724" s="156">
        <v>5.8280000000000003</v>
      </c>
      <c r="P724" s="156">
        <v>1.9749999999999996</v>
      </c>
      <c r="Q724" s="156">
        <v>3553.107</v>
      </c>
      <c r="R724" s="156">
        <v>649.65599999999995</v>
      </c>
      <c r="S724" s="156">
        <v>0</v>
      </c>
      <c r="T724" s="156">
        <v>1.333</v>
      </c>
      <c r="U724" s="156">
        <v>2.0390000000000001</v>
      </c>
      <c r="V724" s="156"/>
      <c r="W724" s="156">
        <v>836.83900000000006</v>
      </c>
      <c r="X724" s="156"/>
      <c r="Y724" s="156">
        <v>8.7903000000000002</v>
      </c>
      <c r="Z724" s="156">
        <v>4527.6629999999996</v>
      </c>
      <c r="AA724" s="156">
        <v>715</v>
      </c>
      <c r="AB724" s="156">
        <f t="shared" si="82"/>
        <v>10.8293</v>
      </c>
      <c r="AC724" s="156">
        <f t="shared" si="83"/>
        <v>5364.5019999999995</v>
      </c>
    </row>
    <row r="725" spans="2:29" x14ac:dyDescent="0.25">
      <c r="B725" s="140" t="s">
        <v>4394</v>
      </c>
      <c r="C725" s="143">
        <v>6222</v>
      </c>
      <c r="D725" s="141" t="s">
        <v>4454</v>
      </c>
      <c r="F725" s="149">
        <v>2</v>
      </c>
      <c r="H725" s="156">
        <v>3.9099999999999993</v>
      </c>
      <c r="I725" s="156">
        <v>2.4210000000000003</v>
      </c>
      <c r="J725" s="156">
        <f t="shared" si="77"/>
        <v>6.3309999999999995</v>
      </c>
      <c r="K725" s="156">
        <f t="shared" si="78"/>
        <v>3.8519999999999999</v>
      </c>
      <c r="L725" s="156">
        <f t="shared" si="79"/>
        <v>1.1339999999999999</v>
      </c>
      <c r="M725" s="156">
        <f t="shared" si="80"/>
        <v>2250.44</v>
      </c>
      <c r="N725" s="156">
        <f t="shared" si="81"/>
        <v>382.37400000000002</v>
      </c>
      <c r="O725" s="156">
        <v>3.802</v>
      </c>
      <c r="P725" s="156">
        <v>1.1339999999999999</v>
      </c>
      <c r="Q725" s="156">
        <v>2225.683</v>
      </c>
      <c r="R725" s="156">
        <v>382.37400000000002</v>
      </c>
      <c r="S725" s="156">
        <v>0</v>
      </c>
      <c r="T725" s="156">
        <v>0</v>
      </c>
      <c r="U725" s="156">
        <v>0.05</v>
      </c>
      <c r="V725" s="156"/>
      <c r="W725" s="156">
        <v>24.757000000000001</v>
      </c>
      <c r="X725" s="156"/>
      <c r="Y725" s="156">
        <v>5.5029000000000003</v>
      </c>
      <c r="Z725" s="156">
        <v>2799.2959999999998</v>
      </c>
      <c r="AA725" s="156">
        <v>716</v>
      </c>
      <c r="AB725" s="156">
        <f t="shared" si="82"/>
        <v>5.5529000000000002</v>
      </c>
      <c r="AC725" s="156">
        <f t="shared" si="83"/>
        <v>2824.0529999999999</v>
      </c>
    </row>
    <row r="726" spans="2:29" x14ac:dyDescent="0.25">
      <c r="B726" s="140" t="s">
        <v>4394</v>
      </c>
      <c r="C726" s="143">
        <v>6223</v>
      </c>
      <c r="D726" s="141" t="s">
        <v>4455</v>
      </c>
      <c r="F726" s="149">
        <v>2</v>
      </c>
      <c r="H726" s="156">
        <v>8.9740000000000002</v>
      </c>
      <c r="I726" s="156">
        <v>3.9</v>
      </c>
      <c r="J726" s="156">
        <f t="shared" si="77"/>
        <v>12.874000000000001</v>
      </c>
      <c r="K726" s="156">
        <f t="shared" si="78"/>
        <v>9.1370000000000005</v>
      </c>
      <c r="L726" s="156">
        <f t="shared" si="79"/>
        <v>3.0220000000000002</v>
      </c>
      <c r="M726" s="156">
        <f t="shared" si="80"/>
        <v>5009.9120000000003</v>
      </c>
      <c r="N726" s="156">
        <f t="shared" si="81"/>
        <v>983.20399999999995</v>
      </c>
      <c r="O726" s="156">
        <v>7.609</v>
      </c>
      <c r="P726" s="156">
        <v>3.0220000000000002</v>
      </c>
      <c r="Q726" s="156">
        <v>4506.576</v>
      </c>
      <c r="R726" s="156">
        <v>983.20399999999995</v>
      </c>
      <c r="S726" s="156">
        <v>0</v>
      </c>
      <c r="T726" s="156">
        <v>0</v>
      </c>
      <c r="U726" s="156">
        <v>1.528</v>
      </c>
      <c r="V726" s="156"/>
      <c r="W726" s="156">
        <v>503.33600000000001</v>
      </c>
      <c r="X726" s="156"/>
      <c r="Y726" s="156">
        <v>12.142099999999999</v>
      </c>
      <c r="Z726" s="156">
        <v>5981.4260000000004</v>
      </c>
      <c r="AA726" s="156">
        <v>717</v>
      </c>
      <c r="AB726" s="156">
        <f t="shared" si="82"/>
        <v>13.6701</v>
      </c>
      <c r="AC726" s="156">
        <f t="shared" si="83"/>
        <v>6484.7620000000006</v>
      </c>
    </row>
    <row r="727" spans="2:29" x14ac:dyDescent="0.25">
      <c r="B727" s="140" t="s">
        <v>4302</v>
      </c>
      <c r="C727" s="143">
        <v>6224</v>
      </c>
      <c r="D727" s="141" t="s">
        <v>4456</v>
      </c>
      <c r="F727" s="149">
        <v>2</v>
      </c>
      <c r="H727" s="156">
        <v>2.2320000000000002</v>
      </c>
      <c r="I727" s="156">
        <v>1</v>
      </c>
      <c r="J727" s="156">
        <f t="shared" si="77"/>
        <v>3.2320000000000002</v>
      </c>
      <c r="K727" s="156">
        <f t="shared" si="78"/>
        <v>2.234</v>
      </c>
      <c r="L727" s="156">
        <f t="shared" si="79"/>
        <v>0.64500000000000002</v>
      </c>
      <c r="M727" s="156">
        <f t="shared" si="80"/>
        <v>1378.309</v>
      </c>
      <c r="N727" s="156">
        <f t="shared" si="81"/>
        <v>197.54499999999999</v>
      </c>
      <c r="O727" s="156">
        <v>2.234</v>
      </c>
      <c r="P727" s="156">
        <v>0.64500000000000002</v>
      </c>
      <c r="Q727" s="156">
        <v>1378.309</v>
      </c>
      <c r="R727" s="156">
        <v>197.54499999999999</v>
      </c>
      <c r="S727" s="156">
        <v>0</v>
      </c>
      <c r="T727" s="156">
        <v>0</v>
      </c>
      <c r="U727" s="156">
        <v>0</v>
      </c>
      <c r="V727" s="156"/>
      <c r="W727" s="156">
        <v>0</v>
      </c>
      <c r="X727" s="156"/>
      <c r="Y727" s="156">
        <v>3.2020000000000004</v>
      </c>
      <c r="Z727" s="156">
        <v>1674.674</v>
      </c>
      <c r="AA727" s="156">
        <v>718</v>
      </c>
      <c r="AB727" s="156">
        <f t="shared" si="82"/>
        <v>3.2020000000000004</v>
      </c>
      <c r="AC727" s="156">
        <f t="shared" si="83"/>
        <v>1674.674</v>
      </c>
    </row>
    <row r="728" spans="2:29" x14ac:dyDescent="0.25">
      <c r="B728" s="140" t="s">
        <v>4394</v>
      </c>
      <c r="C728" s="143">
        <v>6225</v>
      </c>
      <c r="D728" s="141" t="s">
        <v>4457</v>
      </c>
      <c r="F728" s="149">
        <v>2</v>
      </c>
      <c r="H728" s="156">
        <v>9.7530000000000001</v>
      </c>
      <c r="I728" s="156">
        <v>3.875</v>
      </c>
      <c r="J728" s="156">
        <f t="shared" si="77"/>
        <v>13.628</v>
      </c>
      <c r="K728" s="156">
        <f t="shared" si="78"/>
        <v>9.8509999999999991</v>
      </c>
      <c r="L728" s="156">
        <f t="shared" si="79"/>
        <v>2.9160000000000004</v>
      </c>
      <c r="M728" s="156">
        <f t="shared" si="80"/>
        <v>5455.7709999999997</v>
      </c>
      <c r="N728" s="156">
        <f t="shared" si="81"/>
        <v>963.88800000000003</v>
      </c>
      <c r="O728" s="156">
        <v>9.2509999999999994</v>
      </c>
      <c r="P728" s="156">
        <v>2.9160000000000004</v>
      </c>
      <c r="Q728" s="156">
        <v>5270.2969999999996</v>
      </c>
      <c r="R728" s="156">
        <v>963.88800000000003</v>
      </c>
      <c r="S728" s="156">
        <v>8</v>
      </c>
      <c r="T728" s="156">
        <v>0</v>
      </c>
      <c r="U728" s="156">
        <v>0.6</v>
      </c>
      <c r="V728" s="156"/>
      <c r="W728" s="156">
        <v>185.47399999999999</v>
      </c>
      <c r="X728" s="156"/>
      <c r="Y728" s="156">
        <v>13.625599999999999</v>
      </c>
      <c r="Z728" s="156">
        <v>6716.1760000000004</v>
      </c>
      <c r="AA728" s="156">
        <v>719</v>
      </c>
      <c r="AB728" s="156">
        <f t="shared" si="82"/>
        <v>14.225599999999998</v>
      </c>
      <c r="AC728" s="156">
        <f t="shared" si="83"/>
        <v>6901.6500000000005</v>
      </c>
    </row>
    <row r="729" spans="2:29" x14ac:dyDescent="0.25">
      <c r="B729" s="140" t="s">
        <v>4394</v>
      </c>
      <c r="C729" s="143">
        <v>6226</v>
      </c>
      <c r="D729" s="141" t="s">
        <v>4458</v>
      </c>
      <c r="F729" s="149">
        <v>2</v>
      </c>
      <c r="H729" s="156">
        <v>13.045</v>
      </c>
      <c r="I729" s="156">
        <v>3.4000000000000004</v>
      </c>
      <c r="J729" s="156">
        <f t="shared" si="77"/>
        <v>16.445</v>
      </c>
      <c r="K729" s="156">
        <f t="shared" si="78"/>
        <v>13.062000000000001</v>
      </c>
      <c r="L729" s="156">
        <f t="shared" si="79"/>
        <v>2.2359999999999989</v>
      </c>
      <c r="M729" s="156">
        <f t="shared" si="80"/>
        <v>7028.6770000000006</v>
      </c>
      <c r="N729" s="156">
        <f t="shared" si="81"/>
        <v>725.52300000000002</v>
      </c>
      <c r="O729" s="156">
        <v>10.384</v>
      </c>
      <c r="P729" s="156">
        <v>2.2359999999999989</v>
      </c>
      <c r="Q729" s="156">
        <v>6017.0950000000003</v>
      </c>
      <c r="R729" s="156">
        <v>725.52300000000002</v>
      </c>
      <c r="S729" s="156">
        <v>0</v>
      </c>
      <c r="T729" s="156">
        <v>0</v>
      </c>
      <c r="U729" s="156">
        <v>2.6779999999999999</v>
      </c>
      <c r="V729" s="156"/>
      <c r="W729" s="156">
        <v>1011.582</v>
      </c>
      <c r="X729" s="156"/>
      <c r="Y729" s="156">
        <v>13.737899999999998</v>
      </c>
      <c r="Z729" s="156">
        <v>7105.4080000000004</v>
      </c>
      <c r="AA729" s="156">
        <v>720</v>
      </c>
      <c r="AB729" s="156">
        <f t="shared" si="82"/>
        <v>16.415899999999997</v>
      </c>
      <c r="AC729" s="156">
        <f t="shared" si="83"/>
        <v>8116.9900000000007</v>
      </c>
    </row>
    <row r="730" spans="2:29" x14ac:dyDescent="0.25">
      <c r="B730" s="140" t="s">
        <v>4302</v>
      </c>
      <c r="C730" s="143">
        <v>6227</v>
      </c>
      <c r="D730" s="141" t="s">
        <v>4459</v>
      </c>
      <c r="F730" s="149">
        <v>2</v>
      </c>
      <c r="H730" s="156">
        <v>14.962</v>
      </c>
      <c r="I730" s="156">
        <v>5.9390000000000001</v>
      </c>
      <c r="J730" s="156">
        <f t="shared" si="77"/>
        <v>20.901</v>
      </c>
      <c r="K730" s="156">
        <f t="shared" si="78"/>
        <v>14.911999999999999</v>
      </c>
      <c r="L730" s="156">
        <f t="shared" si="79"/>
        <v>4.3879999999999999</v>
      </c>
      <c r="M730" s="156">
        <f t="shared" si="80"/>
        <v>8389.4970000000012</v>
      </c>
      <c r="N730" s="156">
        <f t="shared" si="81"/>
        <v>1423.932</v>
      </c>
      <c r="O730" s="156">
        <v>11.795</v>
      </c>
      <c r="P730" s="156">
        <v>4.3879999999999999</v>
      </c>
      <c r="Q730" s="156">
        <v>7208.9530000000004</v>
      </c>
      <c r="R730" s="156">
        <v>1423.932</v>
      </c>
      <c r="S730" s="156">
        <v>9.5</v>
      </c>
      <c r="T730" s="156">
        <v>0</v>
      </c>
      <c r="U730" s="156">
        <v>3.117</v>
      </c>
      <c r="V730" s="156"/>
      <c r="W730" s="156">
        <v>1180.5440000000001</v>
      </c>
      <c r="X730" s="156"/>
      <c r="Y730" s="156">
        <v>18.376899999999999</v>
      </c>
      <c r="Z730" s="156">
        <v>9344.9269999999997</v>
      </c>
      <c r="AA730" s="156">
        <v>721</v>
      </c>
      <c r="AB730" s="156">
        <f t="shared" si="82"/>
        <v>21.4939</v>
      </c>
      <c r="AC730" s="156">
        <f t="shared" si="83"/>
        <v>10525.471</v>
      </c>
    </row>
    <row r="731" spans="2:29" x14ac:dyDescent="0.25">
      <c r="B731" s="140" t="s">
        <v>4394</v>
      </c>
      <c r="C731" s="143">
        <v>6228</v>
      </c>
      <c r="D731" s="141" t="s">
        <v>4460</v>
      </c>
      <c r="F731" s="149">
        <v>2</v>
      </c>
      <c r="H731" s="156">
        <v>11.095000000000001</v>
      </c>
      <c r="I731" s="156">
        <v>4.6500000000000004</v>
      </c>
      <c r="J731" s="156">
        <f t="shared" si="77"/>
        <v>15.745000000000001</v>
      </c>
      <c r="K731" s="156">
        <f t="shared" si="78"/>
        <v>11.204000000000001</v>
      </c>
      <c r="L731" s="156">
        <f t="shared" si="79"/>
        <v>3.2100000000000009</v>
      </c>
      <c r="M731" s="156">
        <f t="shared" si="80"/>
        <v>6046.9890000000005</v>
      </c>
      <c r="N731" s="156">
        <f t="shared" si="81"/>
        <v>1037.8589999999999</v>
      </c>
      <c r="O731" s="156">
        <v>8.2539999999999996</v>
      </c>
      <c r="P731" s="156">
        <v>3.2100000000000009</v>
      </c>
      <c r="Q731" s="156">
        <v>5002.4170000000004</v>
      </c>
      <c r="R731" s="156">
        <v>1037.8589999999999</v>
      </c>
      <c r="S731" s="156">
        <v>8</v>
      </c>
      <c r="T731" s="156">
        <v>30</v>
      </c>
      <c r="U731" s="156">
        <v>2.95</v>
      </c>
      <c r="V731" s="156"/>
      <c r="W731" s="156">
        <v>1044.5719999999999</v>
      </c>
      <c r="X731" s="156"/>
      <c r="Y731" s="156">
        <v>13.068499999999998</v>
      </c>
      <c r="Z731" s="156">
        <v>6559.25</v>
      </c>
      <c r="AA731" s="156">
        <v>722</v>
      </c>
      <c r="AB731" s="156">
        <f t="shared" si="82"/>
        <v>16.0185</v>
      </c>
      <c r="AC731" s="156">
        <f t="shared" si="83"/>
        <v>7603.8220000000001</v>
      </c>
    </row>
    <row r="732" spans="2:29" x14ac:dyDescent="0.25">
      <c r="B732" s="140" t="s">
        <v>4394</v>
      </c>
      <c r="C732" s="143">
        <v>6229</v>
      </c>
      <c r="D732" s="141" t="s">
        <v>4461</v>
      </c>
      <c r="F732" s="149">
        <v>2</v>
      </c>
      <c r="H732" s="156">
        <v>34.130000000000003</v>
      </c>
      <c r="I732" s="156">
        <v>13.125</v>
      </c>
      <c r="J732" s="156">
        <f t="shared" si="77"/>
        <v>47.255000000000003</v>
      </c>
      <c r="K732" s="156">
        <f t="shared" si="78"/>
        <v>34.249000000000002</v>
      </c>
      <c r="L732" s="156">
        <f t="shared" si="79"/>
        <v>8.9230000000000018</v>
      </c>
      <c r="M732" s="156">
        <f t="shared" si="80"/>
        <v>21727.692999999999</v>
      </c>
      <c r="N732" s="156">
        <f t="shared" si="81"/>
        <v>2896.6370000000002</v>
      </c>
      <c r="O732" s="156">
        <v>29.399000000000001</v>
      </c>
      <c r="P732" s="156">
        <v>8.9230000000000018</v>
      </c>
      <c r="Q732" s="156">
        <v>19761.462</v>
      </c>
      <c r="R732" s="156">
        <v>2896.6370000000002</v>
      </c>
      <c r="S732" s="156">
        <v>18</v>
      </c>
      <c r="T732" s="156">
        <v>18.667000000000002</v>
      </c>
      <c r="U732" s="156">
        <v>4.8499999999999996</v>
      </c>
      <c r="V732" s="156"/>
      <c r="W732" s="156">
        <v>1966.231</v>
      </c>
      <c r="X732" s="156"/>
      <c r="Y732" s="156">
        <v>42.783200000000001</v>
      </c>
      <c r="Z732" s="156">
        <v>24106.492999999999</v>
      </c>
      <c r="AA732" s="156">
        <v>723</v>
      </c>
      <c r="AB732" s="156">
        <f t="shared" si="82"/>
        <v>47.633200000000002</v>
      </c>
      <c r="AC732" s="156">
        <f t="shared" si="83"/>
        <v>26072.723999999998</v>
      </c>
    </row>
    <row r="733" spans="2:29" x14ac:dyDescent="0.25">
      <c r="B733" s="140" t="s">
        <v>4394</v>
      </c>
      <c r="C733" s="143">
        <v>6230</v>
      </c>
      <c r="D733" s="141" t="s">
        <v>4462</v>
      </c>
      <c r="F733" s="149">
        <v>2</v>
      </c>
      <c r="H733" s="156">
        <v>18.832000000000001</v>
      </c>
      <c r="I733" s="156">
        <v>7.8220000000000001</v>
      </c>
      <c r="J733" s="156">
        <f t="shared" si="77"/>
        <v>26.654</v>
      </c>
      <c r="K733" s="156">
        <f t="shared" si="78"/>
        <v>17.733999999999998</v>
      </c>
      <c r="L733" s="156">
        <f t="shared" si="79"/>
        <v>5.9470000000000027</v>
      </c>
      <c r="M733" s="156">
        <f t="shared" si="80"/>
        <v>11544.757</v>
      </c>
      <c r="N733" s="156">
        <f t="shared" si="81"/>
        <v>1975.5909999999999</v>
      </c>
      <c r="O733" s="156">
        <v>16.094999999999999</v>
      </c>
      <c r="P733" s="156">
        <v>5.9470000000000027</v>
      </c>
      <c r="Q733" s="156">
        <v>10986.49</v>
      </c>
      <c r="R733" s="156">
        <v>1975.5909999999999</v>
      </c>
      <c r="S733" s="156">
        <v>80</v>
      </c>
      <c r="T733" s="156">
        <v>0</v>
      </c>
      <c r="U733" s="156">
        <v>1.639</v>
      </c>
      <c r="V733" s="156"/>
      <c r="W733" s="156">
        <v>558.26700000000005</v>
      </c>
      <c r="X733" s="156"/>
      <c r="Y733" s="156">
        <v>25.015599999999999</v>
      </c>
      <c r="Z733" s="156">
        <v>13949.948</v>
      </c>
      <c r="AA733" s="156">
        <v>724</v>
      </c>
      <c r="AB733" s="156">
        <f t="shared" si="82"/>
        <v>26.654599999999999</v>
      </c>
      <c r="AC733" s="156">
        <f t="shared" si="83"/>
        <v>14508.215</v>
      </c>
    </row>
    <row r="734" spans="2:29" x14ac:dyDescent="0.25">
      <c r="B734" s="140" t="s">
        <v>4394</v>
      </c>
      <c r="C734" s="143">
        <v>6231</v>
      </c>
      <c r="D734" s="141" t="s">
        <v>4463</v>
      </c>
      <c r="F734" s="149">
        <v>2</v>
      </c>
      <c r="H734" s="156">
        <v>39.483000000000004</v>
      </c>
      <c r="I734" s="156">
        <v>15.100000000000001</v>
      </c>
      <c r="J734" s="156">
        <f t="shared" si="77"/>
        <v>54.583000000000006</v>
      </c>
      <c r="K734" s="156">
        <f t="shared" si="78"/>
        <v>40.231000000000002</v>
      </c>
      <c r="L734" s="156">
        <f t="shared" si="79"/>
        <v>10.375999999999998</v>
      </c>
      <c r="M734" s="156">
        <f t="shared" si="80"/>
        <v>24376.448</v>
      </c>
      <c r="N734" s="156">
        <f t="shared" si="81"/>
        <v>3351.404</v>
      </c>
      <c r="O734" s="156">
        <v>33.814</v>
      </c>
      <c r="P734" s="156">
        <v>10.375999999999998</v>
      </c>
      <c r="Q734" s="156">
        <v>21903.876</v>
      </c>
      <c r="R734" s="156">
        <v>3351.404</v>
      </c>
      <c r="S734" s="156">
        <v>25</v>
      </c>
      <c r="T734" s="156">
        <v>0</v>
      </c>
      <c r="U734" s="156">
        <v>6.4169999999999998</v>
      </c>
      <c r="V734" s="156"/>
      <c r="W734" s="156">
        <v>2472.5720000000001</v>
      </c>
      <c r="X734" s="156"/>
      <c r="Y734" s="156">
        <v>49.378500000000003</v>
      </c>
      <c r="Z734" s="156">
        <v>26931.044999999998</v>
      </c>
      <c r="AA734" s="156">
        <v>725</v>
      </c>
      <c r="AB734" s="156">
        <f t="shared" si="82"/>
        <v>55.795500000000004</v>
      </c>
      <c r="AC734" s="156">
        <f t="shared" si="83"/>
        <v>29403.616999999998</v>
      </c>
    </row>
    <row r="735" spans="2:29" x14ac:dyDescent="0.25">
      <c r="B735" s="140" t="s">
        <v>4394</v>
      </c>
      <c r="C735" s="143">
        <v>6232</v>
      </c>
      <c r="D735" s="141" t="s">
        <v>4464</v>
      </c>
      <c r="F735" s="149">
        <v>2</v>
      </c>
      <c r="H735" s="156">
        <v>7.5809999999999995</v>
      </c>
      <c r="I735" s="156">
        <v>3.476</v>
      </c>
      <c r="J735" s="156">
        <f t="shared" si="77"/>
        <v>11.056999999999999</v>
      </c>
      <c r="K735" s="156">
        <f t="shared" si="78"/>
        <v>6.742</v>
      </c>
      <c r="L735" s="156">
        <f t="shared" si="79"/>
        <v>2.3660000000000005</v>
      </c>
      <c r="M735" s="156">
        <f t="shared" si="80"/>
        <v>3736.8159999999998</v>
      </c>
      <c r="N735" s="156">
        <f t="shared" si="81"/>
        <v>739.41099999999994</v>
      </c>
      <c r="O735" s="156">
        <v>6.242</v>
      </c>
      <c r="P735" s="156">
        <v>2.3660000000000005</v>
      </c>
      <c r="Q735" s="156">
        <v>3600.855</v>
      </c>
      <c r="R735" s="156">
        <v>739.41099999999994</v>
      </c>
      <c r="S735" s="156">
        <v>0</v>
      </c>
      <c r="T735" s="156">
        <v>0</v>
      </c>
      <c r="U735" s="156">
        <v>0.5</v>
      </c>
      <c r="V735" s="156"/>
      <c r="W735" s="156">
        <v>135.96100000000001</v>
      </c>
      <c r="X735" s="156"/>
      <c r="Y735" s="156">
        <v>9.7911000000000001</v>
      </c>
      <c r="Z735" s="156">
        <v>4709.9880000000003</v>
      </c>
      <c r="AA735" s="156">
        <v>726</v>
      </c>
      <c r="AB735" s="156">
        <f t="shared" si="82"/>
        <v>10.2911</v>
      </c>
      <c r="AC735" s="156">
        <f t="shared" si="83"/>
        <v>4845.9490000000005</v>
      </c>
    </row>
    <row r="736" spans="2:29" x14ac:dyDescent="0.25">
      <c r="B736" s="140" t="s">
        <v>4302</v>
      </c>
      <c r="C736" s="143">
        <v>6233</v>
      </c>
      <c r="D736" s="141" t="s">
        <v>4465</v>
      </c>
      <c r="F736" s="149">
        <v>2</v>
      </c>
      <c r="H736" s="156">
        <v>12.321</v>
      </c>
      <c r="I736" s="156">
        <v>4.5</v>
      </c>
      <c r="J736" s="156">
        <f t="shared" si="77"/>
        <v>16.820999999999998</v>
      </c>
      <c r="K736" s="156">
        <f t="shared" si="78"/>
        <v>12.420999999999999</v>
      </c>
      <c r="L736" s="156">
        <f t="shared" si="79"/>
        <v>3.2119999999999997</v>
      </c>
      <c r="M736" s="156">
        <f t="shared" si="80"/>
        <v>6550.5309999999999</v>
      </c>
      <c r="N736" s="156">
        <f t="shared" si="81"/>
        <v>1070.4269999999999</v>
      </c>
      <c r="O736" s="156">
        <v>10.321</v>
      </c>
      <c r="P736" s="156">
        <v>3.2119999999999997</v>
      </c>
      <c r="Q736" s="156">
        <v>5833.5739999999996</v>
      </c>
      <c r="R736" s="156">
        <v>1070.4269999999999</v>
      </c>
      <c r="S736" s="156">
        <v>20</v>
      </c>
      <c r="T736" s="156">
        <v>0</v>
      </c>
      <c r="U736" s="156">
        <v>2.1</v>
      </c>
      <c r="V736" s="156"/>
      <c r="W736" s="156">
        <v>716.95699999999999</v>
      </c>
      <c r="X736" s="156"/>
      <c r="Y736" s="156">
        <v>15.139799999999999</v>
      </c>
      <c r="Z736" s="156">
        <v>7439.2929999999997</v>
      </c>
      <c r="AA736" s="156">
        <v>727</v>
      </c>
      <c r="AB736" s="156">
        <f t="shared" si="82"/>
        <v>17.239799999999999</v>
      </c>
      <c r="AC736" s="156">
        <f t="shared" si="83"/>
        <v>8156.25</v>
      </c>
    </row>
    <row r="737" spans="2:29" x14ac:dyDescent="0.25">
      <c r="B737" s="140" t="s">
        <v>4394</v>
      </c>
      <c r="C737" s="143">
        <v>6234</v>
      </c>
      <c r="D737" s="141" t="s">
        <v>4466</v>
      </c>
      <c r="F737" s="149">
        <v>2</v>
      </c>
      <c r="H737" s="156">
        <v>3.0960000000000001</v>
      </c>
      <c r="I737" s="156">
        <v>0.36299999999999999</v>
      </c>
      <c r="J737" s="156">
        <f t="shared" si="77"/>
        <v>3.4590000000000001</v>
      </c>
      <c r="K737" s="156">
        <f t="shared" si="78"/>
        <v>3.0999999999999996</v>
      </c>
      <c r="L737" s="156">
        <f t="shared" si="79"/>
        <v>0.43200000000000038</v>
      </c>
      <c r="M737" s="156">
        <f t="shared" si="80"/>
        <v>1815.8530000000001</v>
      </c>
      <c r="N737" s="156">
        <f t="shared" si="81"/>
        <v>164.14500000000001</v>
      </c>
      <c r="O737" s="156">
        <v>3.05</v>
      </c>
      <c r="P737" s="156">
        <v>0.43200000000000038</v>
      </c>
      <c r="Q737" s="156">
        <v>1791.096</v>
      </c>
      <c r="R737" s="156">
        <v>164.14500000000001</v>
      </c>
      <c r="S737" s="156">
        <v>0</v>
      </c>
      <c r="T737" s="156">
        <v>32</v>
      </c>
      <c r="U737" s="156">
        <v>0.05</v>
      </c>
      <c r="V737" s="156"/>
      <c r="W737" s="156">
        <v>24.757000000000001</v>
      </c>
      <c r="X737" s="156"/>
      <c r="Y737" s="156">
        <v>3.6974999999999998</v>
      </c>
      <c r="Z737" s="156">
        <v>2037.3630000000001</v>
      </c>
      <c r="AA737" s="156">
        <v>728</v>
      </c>
      <c r="AB737" s="156">
        <f t="shared" si="82"/>
        <v>3.7474999999999996</v>
      </c>
      <c r="AC737" s="156">
        <f t="shared" si="83"/>
        <v>2062.12</v>
      </c>
    </row>
    <row r="738" spans="2:29" x14ac:dyDescent="0.25">
      <c r="B738" s="140" t="s">
        <v>4394</v>
      </c>
      <c r="C738" s="143">
        <v>6235</v>
      </c>
      <c r="D738" s="141" t="s">
        <v>4467</v>
      </c>
      <c r="F738" s="149">
        <v>2</v>
      </c>
      <c r="H738" s="156">
        <v>59.756</v>
      </c>
      <c r="I738" s="156">
        <v>18.187999999999999</v>
      </c>
      <c r="J738" s="156">
        <f t="shared" si="77"/>
        <v>77.944000000000003</v>
      </c>
      <c r="K738" s="156">
        <f t="shared" si="78"/>
        <v>58.412000000000006</v>
      </c>
      <c r="L738" s="156">
        <f t="shared" si="79"/>
        <v>11.751999999999995</v>
      </c>
      <c r="M738" s="156">
        <f t="shared" si="80"/>
        <v>36847.318999999996</v>
      </c>
      <c r="N738" s="156">
        <f t="shared" si="81"/>
        <v>3858.5360000000001</v>
      </c>
      <c r="O738" s="156">
        <v>49.273000000000003</v>
      </c>
      <c r="P738" s="156">
        <v>11.751999999999995</v>
      </c>
      <c r="Q738" s="156">
        <v>33273.116999999998</v>
      </c>
      <c r="R738" s="156">
        <v>3858.5360000000001</v>
      </c>
      <c r="S738" s="156">
        <v>0</v>
      </c>
      <c r="T738" s="156">
        <v>0</v>
      </c>
      <c r="U738" s="156">
        <v>9.1390000000000011</v>
      </c>
      <c r="V738" s="156"/>
      <c r="W738" s="156">
        <v>3574.2020000000002</v>
      </c>
      <c r="X738" s="156"/>
      <c r="Y738" s="156">
        <v>66.900500000000008</v>
      </c>
      <c r="Z738" s="156">
        <v>39060.966999999997</v>
      </c>
      <c r="AA738" s="156">
        <v>729</v>
      </c>
      <c r="AB738" s="156">
        <f t="shared" si="82"/>
        <v>76.039500000000004</v>
      </c>
      <c r="AC738" s="156">
        <f t="shared" si="83"/>
        <v>42635.168999999994</v>
      </c>
    </row>
    <row r="739" spans="2:29" x14ac:dyDescent="0.25">
      <c r="B739" s="140" t="s">
        <v>4394</v>
      </c>
      <c r="C739" s="143">
        <v>6236</v>
      </c>
      <c r="D739" s="141" t="s">
        <v>4468</v>
      </c>
      <c r="F739" s="149">
        <v>2</v>
      </c>
      <c r="H739" s="156">
        <v>65.831999999999994</v>
      </c>
      <c r="I739" s="156">
        <v>24.162999999999997</v>
      </c>
      <c r="J739" s="156">
        <f t="shared" si="77"/>
        <v>89.99499999999999</v>
      </c>
      <c r="K739" s="156">
        <f t="shared" si="78"/>
        <v>64.507000000000005</v>
      </c>
      <c r="L739" s="156">
        <f t="shared" si="79"/>
        <v>17.724999999999994</v>
      </c>
      <c r="M739" s="156">
        <f t="shared" si="80"/>
        <v>42051.129000000001</v>
      </c>
      <c r="N739" s="156">
        <f t="shared" si="81"/>
        <v>5738.22</v>
      </c>
      <c r="O739" s="156">
        <v>55.218000000000004</v>
      </c>
      <c r="P739" s="156">
        <v>17.724999999999994</v>
      </c>
      <c r="Q739" s="156">
        <v>38494.89</v>
      </c>
      <c r="R739" s="156">
        <v>5738.22</v>
      </c>
      <c r="S739" s="156">
        <v>16</v>
      </c>
      <c r="T739" s="156">
        <v>0</v>
      </c>
      <c r="U739" s="156">
        <v>9.2890000000000033</v>
      </c>
      <c r="V739" s="156"/>
      <c r="W739" s="156">
        <v>3556.239</v>
      </c>
      <c r="X739" s="156"/>
      <c r="Y739" s="156">
        <v>81.805800000000005</v>
      </c>
      <c r="Z739" s="156">
        <v>47102.250999999997</v>
      </c>
      <c r="AA739" s="156">
        <v>730</v>
      </c>
      <c r="AB739" s="156">
        <f t="shared" si="82"/>
        <v>91.094800000000006</v>
      </c>
      <c r="AC739" s="156">
        <f t="shared" si="83"/>
        <v>50658.49</v>
      </c>
    </row>
    <row r="740" spans="2:29" x14ac:dyDescent="0.25">
      <c r="B740" s="140" t="s">
        <v>4394</v>
      </c>
      <c r="C740" s="143">
        <v>6237</v>
      </c>
      <c r="D740" s="141" t="s">
        <v>4469</v>
      </c>
      <c r="F740" s="149">
        <v>2</v>
      </c>
      <c r="H740" s="156">
        <v>31.193000000000001</v>
      </c>
      <c r="I740" s="156">
        <v>5.2509999999999994</v>
      </c>
      <c r="J740" s="156">
        <f t="shared" si="77"/>
        <v>36.444000000000003</v>
      </c>
      <c r="K740" s="156">
        <f t="shared" si="78"/>
        <v>31.352</v>
      </c>
      <c r="L740" s="156">
        <f t="shared" si="79"/>
        <v>4.7740000000000009</v>
      </c>
      <c r="M740" s="156">
        <f t="shared" si="80"/>
        <v>21270.05</v>
      </c>
      <c r="N740" s="156">
        <f t="shared" si="81"/>
        <v>1579.1220000000001</v>
      </c>
      <c r="O740" s="156">
        <v>27.863</v>
      </c>
      <c r="P740" s="156">
        <v>4.7740000000000009</v>
      </c>
      <c r="Q740" s="156">
        <v>19932.843000000001</v>
      </c>
      <c r="R740" s="156">
        <v>1579.1220000000001</v>
      </c>
      <c r="S740" s="156">
        <v>0</v>
      </c>
      <c r="T740" s="156">
        <v>0</v>
      </c>
      <c r="U740" s="156">
        <v>3.4890000000000003</v>
      </c>
      <c r="V740" s="156"/>
      <c r="W740" s="156">
        <v>1337.2070000000001</v>
      </c>
      <c r="X740" s="156"/>
      <c r="Y740" s="156">
        <v>35.024800000000006</v>
      </c>
      <c r="Z740" s="156">
        <v>22301.541000000001</v>
      </c>
      <c r="AA740" s="156">
        <v>731</v>
      </c>
      <c r="AB740" s="156">
        <f t="shared" si="82"/>
        <v>38.513800000000003</v>
      </c>
      <c r="AC740" s="156">
        <f t="shared" si="83"/>
        <v>23638.748</v>
      </c>
    </row>
    <row r="741" spans="2:29" x14ac:dyDescent="0.25">
      <c r="B741" s="140" t="s">
        <v>4394</v>
      </c>
      <c r="C741" s="143">
        <v>6238</v>
      </c>
      <c r="D741" s="141" t="s">
        <v>4470</v>
      </c>
      <c r="F741" s="149">
        <v>2</v>
      </c>
      <c r="H741" s="156">
        <v>33.04</v>
      </c>
      <c r="I741" s="156">
        <v>12.562999999999999</v>
      </c>
      <c r="J741" s="156">
        <f t="shared" si="77"/>
        <v>45.602999999999994</v>
      </c>
      <c r="K741" s="156">
        <f t="shared" si="78"/>
        <v>33.079000000000001</v>
      </c>
      <c r="L741" s="156">
        <f t="shared" si="79"/>
        <v>9.1640000000000015</v>
      </c>
      <c r="M741" s="156">
        <f t="shared" si="80"/>
        <v>19836.418000000001</v>
      </c>
      <c r="N741" s="156">
        <f t="shared" si="81"/>
        <v>2984.5410000000002</v>
      </c>
      <c r="O741" s="156">
        <v>28.14</v>
      </c>
      <c r="P741" s="156">
        <v>9.1640000000000015</v>
      </c>
      <c r="Q741" s="156">
        <v>17936.683000000001</v>
      </c>
      <c r="R741" s="156">
        <v>2984.5410000000002</v>
      </c>
      <c r="S741" s="156">
        <v>22.2</v>
      </c>
      <c r="T741" s="156">
        <v>0</v>
      </c>
      <c r="U741" s="156">
        <v>4.9389999999999992</v>
      </c>
      <c r="V741" s="156"/>
      <c r="W741" s="156">
        <v>1899.7349999999999</v>
      </c>
      <c r="X741" s="156"/>
      <c r="Y741" s="156">
        <v>41.886299999999999</v>
      </c>
      <c r="Z741" s="156">
        <v>22413.608</v>
      </c>
      <c r="AA741" s="156">
        <v>732</v>
      </c>
      <c r="AB741" s="156">
        <f t="shared" si="82"/>
        <v>46.825299999999999</v>
      </c>
      <c r="AC741" s="156">
        <f t="shared" si="83"/>
        <v>24313.343000000001</v>
      </c>
    </row>
    <row r="742" spans="2:29" x14ac:dyDescent="0.25">
      <c r="B742" s="140" t="s">
        <v>4394</v>
      </c>
      <c r="C742" s="143">
        <v>6239</v>
      </c>
      <c r="D742" s="141" t="s">
        <v>4471</v>
      </c>
      <c r="F742" s="149">
        <v>2</v>
      </c>
      <c r="H742" s="156">
        <v>14.417999999999999</v>
      </c>
      <c r="I742" s="156">
        <v>5.0999999999999996</v>
      </c>
      <c r="J742" s="156">
        <f t="shared" si="77"/>
        <v>19.518000000000001</v>
      </c>
      <c r="K742" s="156">
        <f t="shared" si="78"/>
        <v>14.748999999999999</v>
      </c>
      <c r="L742" s="156">
        <f t="shared" si="79"/>
        <v>4.0020000000000007</v>
      </c>
      <c r="M742" s="156">
        <f t="shared" si="80"/>
        <v>8566.1990000000005</v>
      </c>
      <c r="N742" s="156">
        <f t="shared" si="81"/>
        <v>1289.7380000000001</v>
      </c>
      <c r="O742" s="156">
        <v>12.01</v>
      </c>
      <c r="P742" s="156">
        <v>4.0020000000000007</v>
      </c>
      <c r="Q742" s="156">
        <v>7507.0929999999998</v>
      </c>
      <c r="R742" s="156">
        <v>1289.7380000000001</v>
      </c>
      <c r="S742" s="156">
        <v>28</v>
      </c>
      <c r="T742" s="156">
        <v>108</v>
      </c>
      <c r="U742" s="156">
        <v>2.7389999999999999</v>
      </c>
      <c r="V742" s="156"/>
      <c r="W742" s="156">
        <v>1059.106</v>
      </c>
      <c r="X742" s="156"/>
      <c r="Y742" s="156">
        <v>18.012799999999999</v>
      </c>
      <c r="Z742" s="156">
        <v>9441.7739999999994</v>
      </c>
      <c r="AA742" s="156">
        <v>733</v>
      </c>
      <c r="AB742" s="156">
        <f t="shared" si="82"/>
        <v>20.751799999999999</v>
      </c>
      <c r="AC742" s="156">
        <f t="shared" si="83"/>
        <v>10500.88</v>
      </c>
    </row>
    <row r="743" spans="2:29" x14ac:dyDescent="0.25">
      <c r="B743" s="140" t="s">
        <v>4394</v>
      </c>
      <c r="C743" s="143">
        <v>6240</v>
      </c>
      <c r="D743" s="141" t="s">
        <v>4472</v>
      </c>
      <c r="F743" s="149">
        <v>2</v>
      </c>
      <c r="H743" s="156">
        <v>9.6669999999999998</v>
      </c>
      <c r="I743" s="156">
        <v>5.5880000000000001</v>
      </c>
      <c r="J743" s="156">
        <f t="shared" si="77"/>
        <v>15.254999999999999</v>
      </c>
      <c r="K743" s="156">
        <f t="shared" si="78"/>
        <v>9.6810000000000009</v>
      </c>
      <c r="L743" s="156">
        <f t="shared" si="79"/>
        <v>3.3149999999999995</v>
      </c>
      <c r="M743" s="156">
        <f t="shared" si="80"/>
        <v>5787.1909999999998</v>
      </c>
      <c r="N743" s="156">
        <f t="shared" si="81"/>
        <v>1078.047</v>
      </c>
      <c r="O743" s="156">
        <v>9.5310000000000006</v>
      </c>
      <c r="P743" s="156">
        <v>3.3149999999999995</v>
      </c>
      <c r="Q743" s="156">
        <v>5712.92</v>
      </c>
      <c r="R743" s="156">
        <v>1078.047</v>
      </c>
      <c r="S743" s="156">
        <v>0</v>
      </c>
      <c r="T743" s="156">
        <v>0</v>
      </c>
      <c r="U743" s="156">
        <v>0.15</v>
      </c>
      <c r="V743" s="156"/>
      <c r="W743" s="156">
        <v>74.271000000000001</v>
      </c>
      <c r="X743" s="156"/>
      <c r="Y743" s="156">
        <v>14.503599999999999</v>
      </c>
      <c r="Z743" s="156">
        <v>7330.05</v>
      </c>
      <c r="AA743" s="156">
        <v>734</v>
      </c>
      <c r="AB743" s="156">
        <f t="shared" si="82"/>
        <v>14.653599999999999</v>
      </c>
      <c r="AC743" s="156">
        <f t="shared" si="83"/>
        <v>7404.3209999999999</v>
      </c>
    </row>
    <row r="744" spans="2:29" x14ac:dyDescent="0.25">
      <c r="B744" s="140" t="s">
        <v>4394</v>
      </c>
      <c r="C744" s="143">
        <v>6241</v>
      </c>
      <c r="D744" s="141" t="s">
        <v>4473</v>
      </c>
      <c r="F744" s="149">
        <v>2</v>
      </c>
      <c r="H744" s="156">
        <v>6.1379999999999999</v>
      </c>
      <c r="I744" s="156">
        <v>2.2999999999999998</v>
      </c>
      <c r="J744" s="156">
        <f t="shared" si="77"/>
        <v>8.4379999999999988</v>
      </c>
      <c r="K744" s="156">
        <f t="shared" si="78"/>
        <v>5.1390000000000002</v>
      </c>
      <c r="L744" s="156">
        <f t="shared" si="79"/>
        <v>1.6559999999999997</v>
      </c>
      <c r="M744" s="156">
        <f t="shared" si="80"/>
        <v>2435.1260000000002</v>
      </c>
      <c r="N744" s="156">
        <f t="shared" si="81"/>
        <v>518.72900000000004</v>
      </c>
      <c r="O744" s="156">
        <v>4</v>
      </c>
      <c r="P744" s="156">
        <v>1.6559999999999997</v>
      </c>
      <c r="Q744" s="156">
        <v>2125.4340000000002</v>
      </c>
      <c r="R744" s="156">
        <v>518.72900000000004</v>
      </c>
      <c r="S744" s="156">
        <v>0</v>
      </c>
      <c r="T744" s="156">
        <v>0</v>
      </c>
      <c r="U744" s="156">
        <v>1.139</v>
      </c>
      <c r="V744" s="156"/>
      <c r="W744" s="156">
        <v>309.69200000000001</v>
      </c>
      <c r="X744" s="156"/>
      <c r="Y744" s="156">
        <v>6.4847000000000001</v>
      </c>
      <c r="Z744" s="156">
        <v>2903.5630000000001</v>
      </c>
      <c r="AA744" s="156">
        <v>735</v>
      </c>
      <c r="AB744" s="156">
        <f t="shared" si="82"/>
        <v>7.6237000000000004</v>
      </c>
      <c r="AC744" s="156">
        <f t="shared" si="83"/>
        <v>3213.2550000000001</v>
      </c>
    </row>
    <row r="745" spans="2:29" x14ac:dyDescent="0.25">
      <c r="B745" s="140" t="s">
        <v>4394</v>
      </c>
      <c r="C745" s="143">
        <v>6242</v>
      </c>
      <c r="D745" s="141" t="s">
        <v>4474</v>
      </c>
      <c r="F745" s="149">
        <v>2</v>
      </c>
      <c r="H745" s="156">
        <v>14.152999999999999</v>
      </c>
      <c r="I745" s="156">
        <v>5.5</v>
      </c>
      <c r="J745" s="156">
        <f t="shared" si="77"/>
        <v>19.652999999999999</v>
      </c>
      <c r="K745" s="156">
        <f t="shared" si="78"/>
        <v>14.253</v>
      </c>
      <c r="L745" s="156">
        <f t="shared" si="79"/>
        <v>4.0590000000000011</v>
      </c>
      <c r="M745" s="156">
        <f t="shared" si="80"/>
        <v>7805.7669999999998</v>
      </c>
      <c r="N745" s="156">
        <f t="shared" si="81"/>
        <v>1294.943</v>
      </c>
      <c r="O745" s="156">
        <v>11.263999999999999</v>
      </c>
      <c r="P745" s="156">
        <v>4.0590000000000011</v>
      </c>
      <c r="Q745" s="156">
        <v>6560.72</v>
      </c>
      <c r="R745" s="156">
        <v>1294.943</v>
      </c>
      <c r="S745" s="156">
        <v>14.4</v>
      </c>
      <c r="T745" s="156">
        <v>0</v>
      </c>
      <c r="U745" s="156">
        <v>2.9889999999999999</v>
      </c>
      <c r="V745" s="156"/>
      <c r="W745" s="156">
        <v>1245.047</v>
      </c>
      <c r="X745" s="156"/>
      <c r="Y745" s="156">
        <v>17.352899999999998</v>
      </c>
      <c r="Z745" s="156">
        <v>8503.2119999999995</v>
      </c>
      <c r="AA745" s="156">
        <v>736</v>
      </c>
      <c r="AB745" s="156">
        <f t="shared" si="82"/>
        <v>20.341899999999999</v>
      </c>
      <c r="AC745" s="156">
        <f t="shared" si="83"/>
        <v>9748.259</v>
      </c>
    </row>
    <row r="746" spans="2:29" x14ac:dyDescent="0.25">
      <c r="B746" s="140" t="s">
        <v>4394</v>
      </c>
      <c r="C746" s="143">
        <v>6243</v>
      </c>
      <c r="D746" s="141" t="s">
        <v>4475</v>
      </c>
      <c r="F746" s="149">
        <v>2</v>
      </c>
      <c r="H746" s="156">
        <v>29.475000000000005</v>
      </c>
      <c r="I746" s="156">
        <v>10.275</v>
      </c>
      <c r="J746" s="156">
        <f t="shared" si="77"/>
        <v>39.750000000000007</v>
      </c>
      <c r="K746" s="156">
        <f t="shared" si="78"/>
        <v>29.343</v>
      </c>
      <c r="L746" s="156">
        <f t="shared" si="79"/>
        <v>6.7510000000000012</v>
      </c>
      <c r="M746" s="156">
        <f t="shared" si="80"/>
        <v>17965.041000000001</v>
      </c>
      <c r="N746" s="156">
        <f t="shared" si="81"/>
        <v>2260.7269999999999</v>
      </c>
      <c r="O746" s="156">
        <v>25.343</v>
      </c>
      <c r="P746" s="156">
        <v>6.7510000000000012</v>
      </c>
      <c r="Q746" s="156">
        <v>16450.75</v>
      </c>
      <c r="R746" s="156">
        <v>2260.7269999999999</v>
      </c>
      <c r="S746" s="156">
        <v>0</v>
      </c>
      <c r="T746" s="156">
        <v>17.332999999999998</v>
      </c>
      <c r="U746" s="156">
        <v>4</v>
      </c>
      <c r="V746" s="156"/>
      <c r="W746" s="156">
        <v>1514.2909999999999</v>
      </c>
      <c r="X746" s="156"/>
      <c r="Y746" s="156">
        <v>35.469700000000003</v>
      </c>
      <c r="Z746" s="156">
        <v>19841.891</v>
      </c>
      <c r="AA746" s="156">
        <v>737</v>
      </c>
      <c r="AB746" s="156">
        <f t="shared" si="82"/>
        <v>39.469700000000003</v>
      </c>
      <c r="AC746" s="156">
        <f t="shared" si="83"/>
        <v>21356.182000000001</v>
      </c>
    </row>
    <row r="747" spans="2:29" x14ac:dyDescent="0.25">
      <c r="B747" s="140" t="s">
        <v>4394</v>
      </c>
      <c r="C747" s="143">
        <v>6244</v>
      </c>
      <c r="D747" s="141" t="s">
        <v>4476</v>
      </c>
      <c r="F747" s="149">
        <v>2</v>
      </c>
      <c r="H747" s="156">
        <v>15.058999999999999</v>
      </c>
      <c r="I747" s="156">
        <v>4.5</v>
      </c>
      <c r="J747" s="156">
        <f t="shared" si="77"/>
        <v>19.558999999999997</v>
      </c>
      <c r="K747" s="156">
        <f t="shared" si="78"/>
        <v>15.597999999999999</v>
      </c>
      <c r="L747" s="156">
        <f t="shared" si="79"/>
        <v>3.468</v>
      </c>
      <c r="M747" s="156">
        <f t="shared" si="80"/>
        <v>8359.3369999999995</v>
      </c>
      <c r="N747" s="156">
        <f t="shared" si="81"/>
        <v>1172.9580000000001</v>
      </c>
      <c r="O747" s="156">
        <v>11.058999999999999</v>
      </c>
      <c r="P747" s="156">
        <v>3.468</v>
      </c>
      <c r="Q747" s="156">
        <v>6712.732</v>
      </c>
      <c r="R747" s="156">
        <v>1172.9580000000001</v>
      </c>
      <c r="S747" s="156">
        <v>0</v>
      </c>
      <c r="T747" s="156">
        <v>0</v>
      </c>
      <c r="U747" s="156">
        <v>4.5389999999999997</v>
      </c>
      <c r="V747" s="156"/>
      <c r="W747" s="156">
        <v>1646.605</v>
      </c>
      <c r="X747" s="156"/>
      <c r="Y747" s="156">
        <v>16.2608</v>
      </c>
      <c r="Z747" s="156">
        <v>8472.2330000000002</v>
      </c>
      <c r="AA747" s="156">
        <v>738</v>
      </c>
      <c r="AB747" s="156">
        <f t="shared" si="82"/>
        <v>20.799799999999998</v>
      </c>
      <c r="AC747" s="156">
        <f t="shared" si="83"/>
        <v>10118.838</v>
      </c>
    </row>
    <row r="748" spans="2:29" x14ac:dyDescent="0.25">
      <c r="B748" s="140" t="s">
        <v>4394</v>
      </c>
      <c r="C748" s="143">
        <v>6245</v>
      </c>
      <c r="D748" s="141" t="s">
        <v>4477</v>
      </c>
      <c r="F748" s="149">
        <v>2</v>
      </c>
      <c r="H748" s="156">
        <v>60.445</v>
      </c>
      <c r="I748" s="156">
        <v>22.910000000000004</v>
      </c>
      <c r="J748" s="156">
        <f t="shared" si="77"/>
        <v>83.355000000000004</v>
      </c>
      <c r="K748" s="156">
        <f t="shared" si="78"/>
        <v>59.936999999999998</v>
      </c>
      <c r="L748" s="156">
        <f t="shared" si="79"/>
        <v>13.992999999999995</v>
      </c>
      <c r="M748" s="156">
        <f t="shared" si="80"/>
        <v>38927.088000000003</v>
      </c>
      <c r="N748" s="156">
        <f t="shared" si="81"/>
        <v>4565.652</v>
      </c>
      <c r="O748" s="156">
        <v>51.048000000000002</v>
      </c>
      <c r="P748" s="156">
        <v>13.992999999999995</v>
      </c>
      <c r="Q748" s="156">
        <v>35705.231</v>
      </c>
      <c r="R748" s="156">
        <v>4565.652</v>
      </c>
      <c r="S748" s="156">
        <v>501</v>
      </c>
      <c r="T748" s="156">
        <v>0</v>
      </c>
      <c r="U748" s="156">
        <v>8.8889999999999993</v>
      </c>
      <c r="V748" s="156"/>
      <c r="W748" s="156">
        <v>3221.857</v>
      </c>
      <c r="X748" s="156"/>
      <c r="Y748" s="156">
        <v>72.036999999999992</v>
      </c>
      <c r="Z748" s="156">
        <v>42553.741999999998</v>
      </c>
      <c r="AA748" s="156">
        <v>739</v>
      </c>
      <c r="AB748" s="156">
        <f t="shared" si="82"/>
        <v>80.925999999999988</v>
      </c>
      <c r="AC748" s="156">
        <f t="shared" si="83"/>
        <v>45775.599000000002</v>
      </c>
    </row>
    <row r="749" spans="2:29" x14ac:dyDescent="0.25">
      <c r="B749" s="140" t="s">
        <v>4394</v>
      </c>
      <c r="C749" s="143">
        <v>6246</v>
      </c>
      <c r="D749" s="141" t="s">
        <v>4478</v>
      </c>
      <c r="F749" s="149">
        <v>2</v>
      </c>
      <c r="H749" s="156">
        <v>43.772999999999996</v>
      </c>
      <c r="I749" s="156">
        <v>16.25</v>
      </c>
      <c r="J749" s="156">
        <f t="shared" si="77"/>
        <v>60.022999999999996</v>
      </c>
      <c r="K749" s="156">
        <f t="shared" si="78"/>
        <v>45.260999999999996</v>
      </c>
      <c r="L749" s="156">
        <f t="shared" si="79"/>
        <v>11.006</v>
      </c>
      <c r="M749" s="156">
        <f t="shared" si="80"/>
        <v>26764.240000000002</v>
      </c>
      <c r="N749" s="156">
        <f t="shared" si="81"/>
        <v>3581.9720000000002</v>
      </c>
      <c r="O749" s="156">
        <v>36.104999999999997</v>
      </c>
      <c r="P749" s="156">
        <v>11.006</v>
      </c>
      <c r="Q749" s="156">
        <v>23263.646000000001</v>
      </c>
      <c r="R749" s="156">
        <v>3581.9720000000002</v>
      </c>
      <c r="S749" s="156">
        <v>0</v>
      </c>
      <c r="T749" s="156">
        <v>0</v>
      </c>
      <c r="U749" s="156">
        <v>9.1560000000000006</v>
      </c>
      <c r="V749" s="156"/>
      <c r="W749" s="156">
        <v>3500.5940000000001</v>
      </c>
      <c r="X749" s="156"/>
      <c r="Y749" s="156">
        <v>52.613900000000001</v>
      </c>
      <c r="Z749" s="156">
        <v>28636.663</v>
      </c>
      <c r="AA749" s="156">
        <v>740</v>
      </c>
      <c r="AB749" s="156">
        <f t="shared" si="82"/>
        <v>61.7699</v>
      </c>
      <c r="AC749" s="156">
        <f t="shared" si="83"/>
        <v>32137.257000000001</v>
      </c>
    </row>
    <row r="750" spans="2:29" x14ac:dyDescent="0.25">
      <c r="B750" s="140" t="s">
        <v>4394</v>
      </c>
      <c r="C750" s="143">
        <v>6247</v>
      </c>
      <c r="D750" s="141" t="s">
        <v>4479</v>
      </c>
      <c r="F750" s="149">
        <v>2</v>
      </c>
      <c r="H750" s="156">
        <v>59.128000000000007</v>
      </c>
      <c r="I750" s="156">
        <v>19.25</v>
      </c>
      <c r="J750" s="156">
        <f t="shared" si="77"/>
        <v>78.378000000000014</v>
      </c>
      <c r="K750" s="156">
        <f t="shared" si="78"/>
        <v>58.949999999999996</v>
      </c>
      <c r="L750" s="156">
        <f t="shared" si="79"/>
        <v>10.422000000000004</v>
      </c>
      <c r="M750" s="156">
        <f t="shared" si="80"/>
        <v>36287.074999999997</v>
      </c>
      <c r="N750" s="156">
        <f t="shared" si="81"/>
        <v>3419.8229999999999</v>
      </c>
      <c r="O750" s="156">
        <v>46.204999999999998</v>
      </c>
      <c r="P750" s="156">
        <v>10.422000000000004</v>
      </c>
      <c r="Q750" s="156">
        <v>31120.021000000001</v>
      </c>
      <c r="R750" s="156">
        <v>3419.8229999999999</v>
      </c>
      <c r="S750" s="156">
        <v>100</v>
      </c>
      <c r="T750" s="156">
        <v>20</v>
      </c>
      <c r="U750" s="156">
        <v>12.744999999999999</v>
      </c>
      <c r="V750" s="156"/>
      <c r="W750" s="156">
        <v>5167.0540000000001</v>
      </c>
      <c r="X750" s="156"/>
      <c r="Y750" s="156">
        <v>61.8384</v>
      </c>
      <c r="Z750" s="156">
        <v>36249.790999999997</v>
      </c>
      <c r="AA750" s="156">
        <v>741</v>
      </c>
      <c r="AB750" s="156">
        <f t="shared" si="82"/>
        <v>74.583399999999997</v>
      </c>
      <c r="AC750" s="156">
        <f t="shared" si="83"/>
        <v>41416.845000000001</v>
      </c>
    </row>
    <row r="751" spans="2:29" x14ac:dyDescent="0.25">
      <c r="B751" s="140" t="s">
        <v>4394</v>
      </c>
      <c r="C751" s="143">
        <v>6248</v>
      </c>
      <c r="D751" s="141" t="s">
        <v>4480</v>
      </c>
      <c r="F751" s="149">
        <v>2</v>
      </c>
      <c r="H751" s="156">
        <v>53.7</v>
      </c>
      <c r="I751" s="156">
        <v>17.75</v>
      </c>
      <c r="J751" s="156">
        <f t="shared" si="77"/>
        <v>71.45</v>
      </c>
      <c r="K751" s="156">
        <f t="shared" si="78"/>
        <v>52.911999999999999</v>
      </c>
      <c r="L751" s="156">
        <f t="shared" si="79"/>
        <v>11.058999999999997</v>
      </c>
      <c r="M751" s="156">
        <f t="shared" si="80"/>
        <v>32963.887999999999</v>
      </c>
      <c r="N751" s="156">
        <f t="shared" si="81"/>
        <v>3629.3530000000001</v>
      </c>
      <c r="O751" s="156">
        <v>45.134</v>
      </c>
      <c r="P751" s="156">
        <v>11.058999999999997</v>
      </c>
      <c r="Q751" s="156">
        <v>30143.042000000001</v>
      </c>
      <c r="R751" s="156">
        <v>3629.3530000000001</v>
      </c>
      <c r="S751" s="156">
        <v>56.3</v>
      </c>
      <c r="T751" s="156">
        <v>0</v>
      </c>
      <c r="U751" s="156">
        <v>7.7779999999999996</v>
      </c>
      <c r="V751" s="156"/>
      <c r="W751" s="156">
        <v>2820.846</v>
      </c>
      <c r="X751" s="156"/>
      <c r="Y751" s="156">
        <v>61.723299999999995</v>
      </c>
      <c r="Z751" s="156">
        <v>35587.120999999999</v>
      </c>
      <c r="AA751" s="156">
        <v>742</v>
      </c>
      <c r="AB751" s="156">
        <f t="shared" si="82"/>
        <v>69.501300000000001</v>
      </c>
      <c r="AC751" s="156">
        <f t="shared" si="83"/>
        <v>38407.966999999997</v>
      </c>
    </row>
    <row r="752" spans="2:29" x14ac:dyDescent="0.25">
      <c r="B752" s="140" t="s">
        <v>4302</v>
      </c>
      <c r="C752" s="143">
        <v>6302</v>
      </c>
      <c r="D752" s="141" t="s">
        <v>4481</v>
      </c>
      <c r="F752" s="149">
        <v>2</v>
      </c>
      <c r="H752" s="156">
        <v>16.249000000000002</v>
      </c>
      <c r="I752" s="156">
        <v>1.75</v>
      </c>
      <c r="J752" s="156">
        <f t="shared" si="77"/>
        <v>17.999000000000002</v>
      </c>
      <c r="K752" s="156">
        <f t="shared" si="78"/>
        <v>15.127000000000001</v>
      </c>
      <c r="L752" s="156">
        <f t="shared" si="79"/>
        <v>0.99499999999999922</v>
      </c>
      <c r="M752" s="156">
        <f t="shared" si="80"/>
        <v>9567.7209999999995</v>
      </c>
      <c r="N752" s="156">
        <f t="shared" si="81"/>
        <v>354.87799999999999</v>
      </c>
      <c r="O752" s="156">
        <v>15.127000000000001</v>
      </c>
      <c r="P752" s="156">
        <v>0.99499999999999922</v>
      </c>
      <c r="Q752" s="156">
        <v>9567.7209999999995</v>
      </c>
      <c r="R752" s="156">
        <v>354.87799999999999</v>
      </c>
      <c r="S752" s="156">
        <v>0</v>
      </c>
      <c r="T752" s="156">
        <v>0</v>
      </c>
      <c r="U752" s="156">
        <v>0</v>
      </c>
      <c r="V752" s="156"/>
      <c r="W752" s="156">
        <v>0</v>
      </c>
      <c r="X752" s="156"/>
      <c r="Y752" s="156">
        <v>16.620200000000001</v>
      </c>
      <c r="Z752" s="156">
        <v>10100.038</v>
      </c>
      <c r="AA752" s="156">
        <v>743</v>
      </c>
      <c r="AB752" s="156">
        <f t="shared" si="82"/>
        <v>16.620200000000001</v>
      </c>
      <c r="AC752" s="156">
        <f t="shared" si="83"/>
        <v>10100.038</v>
      </c>
    </row>
    <row r="753" spans="2:29" x14ac:dyDescent="0.25">
      <c r="B753" s="140" t="s">
        <v>4394</v>
      </c>
      <c r="C753" s="143">
        <v>6303</v>
      </c>
      <c r="D753" s="141" t="s">
        <v>4482</v>
      </c>
      <c r="F753" s="149">
        <v>2</v>
      </c>
      <c r="H753" s="156">
        <v>14.438000000000001</v>
      </c>
      <c r="I753" s="156">
        <v>2.23</v>
      </c>
      <c r="J753" s="156">
        <f t="shared" si="77"/>
        <v>16.667999999999999</v>
      </c>
      <c r="K753" s="156">
        <f t="shared" si="78"/>
        <v>19.814</v>
      </c>
      <c r="L753" s="156">
        <f t="shared" si="79"/>
        <v>1.347999999999999</v>
      </c>
      <c r="M753" s="156">
        <f t="shared" si="80"/>
        <v>12500.898999999999</v>
      </c>
      <c r="N753" s="156">
        <f t="shared" si="81"/>
        <v>480.68400000000003</v>
      </c>
      <c r="O753" s="156">
        <v>19.814</v>
      </c>
      <c r="P753" s="156">
        <v>1.347999999999999</v>
      </c>
      <c r="Q753" s="156">
        <v>12500.898999999999</v>
      </c>
      <c r="R753" s="156">
        <v>480.68400000000003</v>
      </c>
      <c r="S753" s="156">
        <v>0</v>
      </c>
      <c r="T753" s="156">
        <v>0</v>
      </c>
      <c r="U753" s="156">
        <v>0</v>
      </c>
      <c r="V753" s="156"/>
      <c r="W753" s="156">
        <v>0</v>
      </c>
      <c r="X753" s="156"/>
      <c r="Y753" s="156">
        <v>21.8368</v>
      </c>
      <c r="Z753" s="156">
        <v>13221.924999999999</v>
      </c>
      <c r="AA753" s="156">
        <v>744</v>
      </c>
      <c r="AB753" s="156">
        <f t="shared" si="82"/>
        <v>21.8368</v>
      </c>
      <c r="AC753" s="156">
        <f t="shared" si="83"/>
        <v>13221.924999999999</v>
      </c>
    </row>
    <row r="754" spans="2:29" x14ac:dyDescent="0.25">
      <c r="B754" s="140" t="s">
        <v>4394</v>
      </c>
      <c r="C754" s="143">
        <v>6304</v>
      </c>
      <c r="D754" s="141" t="s">
        <v>4483</v>
      </c>
      <c r="F754" s="149">
        <v>2</v>
      </c>
      <c r="H754" s="156">
        <v>7.6520000000000001</v>
      </c>
      <c r="I754" s="156">
        <v>1.35</v>
      </c>
      <c r="J754" s="156">
        <f t="shared" si="77"/>
        <v>9.0020000000000007</v>
      </c>
      <c r="K754" s="156">
        <f t="shared" si="78"/>
        <v>8.157</v>
      </c>
      <c r="L754" s="156">
        <f t="shared" si="79"/>
        <v>0.50500000000000078</v>
      </c>
      <c r="M754" s="156">
        <f t="shared" si="80"/>
        <v>5146.53</v>
      </c>
      <c r="N754" s="156">
        <f t="shared" si="81"/>
        <v>179.91499999999999</v>
      </c>
      <c r="O754" s="156">
        <v>8.157</v>
      </c>
      <c r="P754" s="156">
        <v>0.50500000000000078</v>
      </c>
      <c r="Q754" s="156">
        <v>5146.53</v>
      </c>
      <c r="R754" s="156">
        <v>179.91499999999999</v>
      </c>
      <c r="S754" s="156">
        <v>0</v>
      </c>
      <c r="T754" s="156">
        <v>30</v>
      </c>
      <c r="U754" s="156">
        <v>0</v>
      </c>
      <c r="V754" s="156"/>
      <c r="W754" s="156">
        <v>0</v>
      </c>
      <c r="X754" s="156"/>
      <c r="Y754" s="156">
        <v>8.914299999999999</v>
      </c>
      <c r="Z754" s="156">
        <v>5416.4030000000002</v>
      </c>
      <c r="AA754" s="156">
        <v>745</v>
      </c>
      <c r="AB754" s="156">
        <f t="shared" si="82"/>
        <v>8.914299999999999</v>
      </c>
      <c r="AC754" s="156">
        <f t="shared" si="83"/>
        <v>5416.4030000000002</v>
      </c>
    </row>
    <row r="755" spans="2:29" x14ac:dyDescent="0.25">
      <c r="B755" s="140" t="s">
        <v>4394</v>
      </c>
      <c r="C755" s="143">
        <v>6305</v>
      </c>
      <c r="D755" s="141" t="s">
        <v>4484</v>
      </c>
      <c r="F755" s="149">
        <v>2</v>
      </c>
      <c r="H755" s="156">
        <v>17.47</v>
      </c>
      <c r="I755" s="156">
        <v>2</v>
      </c>
      <c r="J755" s="156">
        <f t="shared" si="77"/>
        <v>19.47</v>
      </c>
      <c r="K755" s="156">
        <f t="shared" si="78"/>
        <v>18.641999999999999</v>
      </c>
      <c r="L755" s="156">
        <f t="shared" si="79"/>
        <v>1.2710000000000008</v>
      </c>
      <c r="M755" s="156">
        <f t="shared" si="80"/>
        <v>11773.41</v>
      </c>
      <c r="N755" s="156">
        <f t="shared" si="81"/>
        <v>453.24799999999999</v>
      </c>
      <c r="O755" s="156">
        <v>18.641999999999999</v>
      </c>
      <c r="P755" s="156">
        <v>1.2710000000000008</v>
      </c>
      <c r="Q755" s="156">
        <v>11773.41</v>
      </c>
      <c r="R755" s="156">
        <v>453.24799999999999</v>
      </c>
      <c r="S755" s="156">
        <v>0</v>
      </c>
      <c r="T755" s="156">
        <v>0</v>
      </c>
      <c r="U755" s="156">
        <v>0</v>
      </c>
      <c r="V755" s="156"/>
      <c r="W755" s="156">
        <v>0</v>
      </c>
      <c r="X755" s="156"/>
      <c r="Y755" s="156">
        <v>20.549199999999999</v>
      </c>
      <c r="Z755" s="156">
        <v>12453.281999999999</v>
      </c>
      <c r="AA755" s="156">
        <v>746</v>
      </c>
      <c r="AB755" s="156">
        <f t="shared" si="82"/>
        <v>20.549199999999999</v>
      </c>
      <c r="AC755" s="156">
        <f t="shared" si="83"/>
        <v>12453.281999999999</v>
      </c>
    </row>
    <row r="756" spans="2:29" x14ac:dyDescent="0.25">
      <c r="B756" s="140" t="s">
        <v>4302</v>
      </c>
      <c r="C756" s="143">
        <v>6322</v>
      </c>
      <c r="D756" s="141" t="s">
        <v>4485</v>
      </c>
      <c r="F756" s="149">
        <v>2</v>
      </c>
      <c r="H756" s="156">
        <v>3</v>
      </c>
      <c r="I756" s="156">
        <v>0.75</v>
      </c>
      <c r="J756" s="156">
        <f t="shared" si="77"/>
        <v>3.75</v>
      </c>
      <c r="K756" s="156">
        <f t="shared" si="78"/>
        <v>2.758</v>
      </c>
      <c r="L756" s="156">
        <f t="shared" si="79"/>
        <v>0.80699999999999994</v>
      </c>
      <c r="M756" s="156">
        <f t="shared" si="80"/>
        <v>1497.085</v>
      </c>
      <c r="N756" s="156">
        <f t="shared" si="81"/>
        <v>309.92599999999999</v>
      </c>
      <c r="O756" s="156">
        <v>2.758</v>
      </c>
      <c r="P756" s="156">
        <v>0.80699999999999994</v>
      </c>
      <c r="Q756" s="156">
        <v>1497.085</v>
      </c>
      <c r="R756" s="156">
        <v>309.92599999999999</v>
      </c>
      <c r="S756" s="156">
        <v>50</v>
      </c>
      <c r="T756" s="156">
        <v>43.2</v>
      </c>
      <c r="U756" s="156">
        <v>0</v>
      </c>
      <c r="V756" s="156"/>
      <c r="W756" s="156">
        <v>0</v>
      </c>
      <c r="X756" s="156"/>
      <c r="Y756" s="156">
        <v>3.9686999999999997</v>
      </c>
      <c r="Z756" s="156">
        <v>1962.0139999999999</v>
      </c>
      <c r="AA756" s="156">
        <v>747</v>
      </c>
      <c r="AB756" s="156">
        <f t="shared" si="82"/>
        <v>3.9686999999999997</v>
      </c>
      <c r="AC756" s="156">
        <f t="shared" si="83"/>
        <v>1962.0139999999999</v>
      </c>
    </row>
    <row r="757" spans="2:29" x14ac:dyDescent="0.25">
      <c r="B757" s="140" t="s">
        <v>4394</v>
      </c>
      <c r="C757" s="143">
        <v>6323</v>
      </c>
      <c r="D757" s="141" t="s">
        <v>4486</v>
      </c>
      <c r="F757" s="149">
        <v>2</v>
      </c>
      <c r="H757" s="156">
        <v>4</v>
      </c>
      <c r="I757" s="156">
        <v>1</v>
      </c>
      <c r="J757" s="156">
        <f t="shared" si="77"/>
        <v>5</v>
      </c>
      <c r="K757" s="156">
        <f t="shared" si="78"/>
        <v>2.859</v>
      </c>
      <c r="L757" s="156">
        <f t="shared" si="79"/>
        <v>0.74699999999999989</v>
      </c>
      <c r="M757" s="156">
        <f t="shared" si="80"/>
        <v>1603.61</v>
      </c>
      <c r="N757" s="156">
        <f t="shared" si="81"/>
        <v>286.92</v>
      </c>
      <c r="O757" s="156">
        <v>2.859</v>
      </c>
      <c r="P757" s="156">
        <v>0.74699999999999989</v>
      </c>
      <c r="Q757" s="156">
        <v>1603.61</v>
      </c>
      <c r="R757" s="156">
        <v>286.92</v>
      </c>
      <c r="S757" s="156">
        <v>150</v>
      </c>
      <c r="T757" s="156">
        <v>113.333</v>
      </c>
      <c r="U757" s="156">
        <v>0</v>
      </c>
      <c r="V757" s="156"/>
      <c r="W757" s="156">
        <v>0</v>
      </c>
      <c r="X757" s="156"/>
      <c r="Y757" s="156">
        <v>3.9797000000000002</v>
      </c>
      <c r="Z757" s="156">
        <v>2034.049</v>
      </c>
      <c r="AA757" s="156">
        <v>748</v>
      </c>
      <c r="AB757" s="156">
        <f t="shared" si="82"/>
        <v>3.9797000000000002</v>
      </c>
      <c r="AC757" s="156">
        <f t="shared" si="83"/>
        <v>2034.049</v>
      </c>
    </row>
    <row r="758" spans="2:29" x14ac:dyDescent="0.25">
      <c r="B758" s="140" t="s">
        <v>4487</v>
      </c>
      <c r="C758" s="143">
        <v>7001</v>
      </c>
      <c r="D758" s="141" t="s">
        <v>4488</v>
      </c>
      <c r="F758" s="149">
        <v>2</v>
      </c>
      <c r="H758" s="156">
        <v>4</v>
      </c>
      <c r="I758" s="156">
        <v>1</v>
      </c>
      <c r="J758" s="156">
        <f t="shared" si="77"/>
        <v>5</v>
      </c>
      <c r="K758" s="156">
        <f t="shared" si="78"/>
        <v>4</v>
      </c>
      <c r="L758" s="156">
        <f t="shared" si="79"/>
        <v>0.99199999999999999</v>
      </c>
      <c r="M758" s="156">
        <f t="shared" si="80"/>
        <v>2199.7869999999998</v>
      </c>
      <c r="N758" s="156">
        <f t="shared" si="81"/>
        <v>301.38099999999997</v>
      </c>
      <c r="O758" s="156">
        <v>4</v>
      </c>
      <c r="P758" s="156">
        <v>0.99199999999999999</v>
      </c>
      <c r="Q758" s="156">
        <v>2199.7869999999998</v>
      </c>
      <c r="R758" s="156">
        <v>301.38099999999997</v>
      </c>
      <c r="S758" s="156">
        <v>0</v>
      </c>
      <c r="T758" s="156">
        <v>2.6669999999999998</v>
      </c>
      <c r="U758" s="156">
        <v>0</v>
      </c>
      <c r="V758" s="156"/>
      <c r="W758" s="156">
        <v>0</v>
      </c>
      <c r="X758" s="156"/>
      <c r="Y758" s="156">
        <v>5.4875999999999996</v>
      </c>
      <c r="Z758" s="156">
        <v>2651.877</v>
      </c>
      <c r="AA758" s="156">
        <v>749</v>
      </c>
      <c r="AB758" s="156">
        <f t="shared" si="82"/>
        <v>5.4875999999999996</v>
      </c>
      <c r="AC758" s="156">
        <f t="shared" si="83"/>
        <v>2651.877</v>
      </c>
    </row>
    <row r="759" spans="2:29" x14ac:dyDescent="0.25">
      <c r="B759" s="140" t="s">
        <v>4193</v>
      </c>
      <c r="C759" s="143">
        <v>7004</v>
      </c>
      <c r="D759" s="141" t="s">
        <v>4489</v>
      </c>
      <c r="F759" s="149">
        <v>2</v>
      </c>
      <c r="H759" s="156">
        <v>2.29</v>
      </c>
      <c r="I759" s="156">
        <v>1.125</v>
      </c>
      <c r="J759" s="156">
        <f t="shared" si="77"/>
        <v>3.415</v>
      </c>
      <c r="K759" s="156">
        <f t="shared" si="78"/>
        <v>2.29</v>
      </c>
      <c r="L759" s="156">
        <f t="shared" si="79"/>
        <v>0.59299999999999997</v>
      </c>
      <c r="M759" s="156">
        <f t="shared" si="80"/>
        <v>1299.307</v>
      </c>
      <c r="N759" s="156">
        <f t="shared" si="81"/>
        <v>180.571</v>
      </c>
      <c r="O759" s="156">
        <v>2.29</v>
      </c>
      <c r="P759" s="156">
        <v>0.59299999999999997</v>
      </c>
      <c r="Q759" s="156">
        <v>1299.307</v>
      </c>
      <c r="R759" s="156">
        <v>180.571</v>
      </c>
      <c r="S759" s="156">
        <v>0</v>
      </c>
      <c r="T759" s="156">
        <v>0</v>
      </c>
      <c r="U759" s="156">
        <v>0</v>
      </c>
      <c r="V759" s="156"/>
      <c r="W759" s="156">
        <v>0</v>
      </c>
      <c r="X759" s="156"/>
      <c r="Y759" s="156">
        <v>3.1800999999999999</v>
      </c>
      <c r="Z759" s="156">
        <v>1570.212</v>
      </c>
      <c r="AA759" s="156">
        <v>750</v>
      </c>
      <c r="AB759" s="156">
        <f t="shared" si="82"/>
        <v>3.1800999999999999</v>
      </c>
      <c r="AC759" s="156">
        <f t="shared" si="83"/>
        <v>1570.212</v>
      </c>
    </row>
    <row r="760" spans="2:29" x14ac:dyDescent="0.25">
      <c r="B760" s="140" t="s">
        <v>4193</v>
      </c>
      <c r="C760" s="143">
        <v>7005</v>
      </c>
      <c r="D760" s="141" t="s">
        <v>4490</v>
      </c>
      <c r="F760" s="149">
        <v>2</v>
      </c>
      <c r="H760" s="156">
        <v>2.21</v>
      </c>
      <c r="I760" s="156">
        <v>1</v>
      </c>
      <c r="J760" s="156">
        <f t="shared" si="77"/>
        <v>3.21</v>
      </c>
      <c r="K760" s="156">
        <f t="shared" si="78"/>
        <v>2.21</v>
      </c>
      <c r="L760" s="156">
        <f t="shared" si="79"/>
        <v>0.62300000000000022</v>
      </c>
      <c r="M760" s="156">
        <f t="shared" si="80"/>
        <v>1253.5360000000001</v>
      </c>
      <c r="N760" s="156">
        <f t="shared" si="81"/>
        <v>191.23099999999999</v>
      </c>
      <c r="O760" s="156">
        <v>2.21</v>
      </c>
      <c r="P760" s="156">
        <v>0.62300000000000022</v>
      </c>
      <c r="Q760" s="156">
        <v>1253.5360000000001</v>
      </c>
      <c r="R760" s="156">
        <v>191.23099999999999</v>
      </c>
      <c r="S760" s="156">
        <v>0</v>
      </c>
      <c r="T760" s="156">
        <v>6.6669999999999998</v>
      </c>
      <c r="U760" s="156">
        <v>0</v>
      </c>
      <c r="V760" s="156"/>
      <c r="W760" s="156">
        <v>0</v>
      </c>
      <c r="X760" s="156"/>
      <c r="Y760" s="156">
        <v>3.1437000000000004</v>
      </c>
      <c r="Z760" s="156">
        <v>1540.402</v>
      </c>
      <c r="AA760" s="156">
        <v>751</v>
      </c>
      <c r="AB760" s="156">
        <f t="shared" si="82"/>
        <v>3.1437000000000004</v>
      </c>
      <c r="AC760" s="156">
        <f t="shared" si="83"/>
        <v>1540.402</v>
      </c>
    </row>
    <row r="761" spans="2:29" x14ac:dyDescent="0.25">
      <c r="B761" s="140" t="s">
        <v>4487</v>
      </c>
      <c r="C761" s="143">
        <v>7006</v>
      </c>
      <c r="D761" s="141" t="s">
        <v>4491</v>
      </c>
      <c r="F761" s="149">
        <v>2</v>
      </c>
      <c r="H761" s="156">
        <v>4.6879999999999997</v>
      </c>
      <c r="I761" s="156">
        <v>3.8369999999999997</v>
      </c>
      <c r="J761" s="156">
        <f t="shared" si="77"/>
        <v>8.5249999999999986</v>
      </c>
      <c r="K761" s="156">
        <f t="shared" si="78"/>
        <v>4.6880000000000006</v>
      </c>
      <c r="L761" s="156">
        <f t="shared" si="79"/>
        <v>3.2249999999999996</v>
      </c>
      <c r="M761" s="156">
        <f t="shared" si="80"/>
        <v>2576.8870000000002</v>
      </c>
      <c r="N761" s="156">
        <f t="shared" si="81"/>
        <v>1026.8889999999999</v>
      </c>
      <c r="O761" s="156">
        <v>4.0490000000000004</v>
      </c>
      <c r="P761" s="156">
        <v>3.2249999999999996</v>
      </c>
      <c r="Q761" s="156">
        <v>2339.982</v>
      </c>
      <c r="R761" s="156">
        <v>1026.8889999999999</v>
      </c>
      <c r="S761" s="156">
        <v>0</v>
      </c>
      <c r="T761" s="156">
        <v>6.6669999999999998</v>
      </c>
      <c r="U761" s="156">
        <v>0.63900000000000001</v>
      </c>
      <c r="V761" s="156"/>
      <c r="W761" s="156">
        <v>236.905</v>
      </c>
      <c r="X761" s="156"/>
      <c r="Y761" s="156">
        <v>8.8872999999999998</v>
      </c>
      <c r="Z761" s="156">
        <v>3880.35</v>
      </c>
      <c r="AA761" s="156">
        <v>752</v>
      </c>
      <c r="AB761" s="156">
        <f t="shared" si="82"/>
        <v>9.5262999999999991</v>
      </c>
      <c r="AC761" s="156">
        <f t="shared" si="83"/>
        <v>4117.2550000000001</v>
      </c>
    </row>
    <row r="762" spans="2:29" x14ac:dyDescent="0.25">
      <c r="B762" s="140" t="s">
        <v>4487</v>
      </c>
      <c r="C762" s="143">
        <v>7007</v>
      </c>
      <c r="D762" s="141" t="s">
        <v>4492</v>
      </c>
      <c r="F762" s="149">
        <v>2</v>
      </c>
      <c r="H762" s="156">
        <v>2.37</v>
      </c>
      <c r="I762" s="156">
        <v>1.5499999999999998</v>
      </c>
      <c r="J762" s="156">
        <f t="shared" si="77"/>
        <v>3.92</v>
      </c>
      <c r="K762" s="156">
        <f t="shared" si="78"/>
        <v>2.37</v>
      </c>
      <c r="L762" s="156">
        <f t="shared" si="79"/>
        <v>0.90599999999999969</v>
      </c>
      <c r="M762" s="156">
        <f t="shared" si="80"/>
        <v>1308.662</v>
      </c>
      <c r="N762" s="156">
        <f t="shared" si="81"/>
        <v>284.887</v>
      </c>
      <c r="O762" s="156">
        <v>2.37</v>
      </c>
      <c r="P762" s="156">
        <v>0.90599999999999969</v>
      </c>
      <c r="Q762" s="156">
        <v>1308.662</v>
      </c>
      <c r="R762" s="156">
        <v>284.887</v>
      </c>
      <c r="S762" s="156">
        <v>0</v>
      </c>
      <c r="T762" s="156">
        <v>0</v>
      </c>
      <c r="U762" s="156">
        <v>0</v>
      </c>
      <c r="V762" s="156"/>
      <c r="W762" s="156">
        <v>0</v>
      </c>
      <c r="X762" s="156"/>
      <c r="Y762" s="156">
        <v>3.7297000000000002</v>
      </c>
      <c r="Z762" s="156">
        <v>1736.029</v>
      </c>
      <c r="AA762" s="156">
        <v>753</v>
      </c>
      <c r="AB762" s="156">
        <f t="shared" si="82"/>
        <v>3.7297000000000002</v>
      </c>
      <c r="AC762" s="156">
        <f t="shared" si="83"/>
        <v>1736.029</v>
      </c>
    </row>
    <row r="763" spans="2:29" x14ac:dyDescent="0.25">
      <c r="B763" s="140" t="s">
        <v>4487</v>
      </c>
      <c r="C763" s="143">
        <v>7008</v>
      </c>
      <c r="D763" s="141" t="s">
        <v>4493</v>
      </c>
      <c r="F763" s="149">
        <v>2</v>
      </c>
      <c r="H763" s="156">
        <v>13.5</v>
      </c>
      <c r="I763" s="156">
        <v>6</v>
      </c>
      <c r="J763" s="156">
        <f t="shared" si="77"/>
        <v>19.5</v>
      </c>
      <c r="K763" s="156">
        <f t="shared" si="78"/>
        <v>13.292</v>
      </c>
      <c r="L763" s="156">
        <f t="shared" si="79"/>
        <v>3.5980000000000008</v>
      </c>
      <c r="M763" s="156">
        <f t="shared" si="80"/>
        <v>6989.7400000000007</v>
      </c>
      <c r="N763" s="156">
        <f t="shared" si="81"/>
        <v>1119.2360000000001</v>
      </c>
      <c r="O763" s="156">
        <v>10.042</v>
      </c>
      <c r="P763" s="156">
        <v>3.5980000000000008</v>
      </c>
      <c r="Q763" s="156">
        <v>5784.6360000000004</v>
      </c>
      <c r="R763" s="156">
        <v>1119.2360000000001</v>
      </c>
      <c r="S763" s="156">
        <v>0</v>
      </c>
      <c r="T763" s="156">
        <v>0</v>
      </c>
      <c r="U763" s="156">
        <v>3.25</v>
      </c>
      <c r="V763" s="156"/>
      <c r="W763" s="156">
        <v>1205.104</v>
      </c>
      <c r="X763" s="156"/>
      <c r="Y763" s="156">
        <v>15.439100000000002</v>
      </c>
      <c r="Z763" s="156">
        <v>7463.5060000000003</v>
      </c>
      <c r="AA763" s="156">
        <v>754</v>
      </c>
      <c r="AB763" s="156">
        <f t="shared" si="82"/>
        <v>18.689100000000003</v>
      </c>
      <c r="AC763" s="156">
        <f t="shared" si="83"/>
        <v>8668.61</v>
      </c>
    </row>
    <row r="764" spans="2:29" x14ac:dyDescent="0.25">
      <c r="B764" s="140" t="s">
        <v>4193</v>
      </c>
      <c r="C764" s="143">
        <v>7009</v>
      </c>
      <c r="D764" s="141" t="s">
        <v>4494</v>
      </c>
      <c r="F764" s="149">
        <v>2</v>
      </c>
      <c r="H764" s="156">
        <v>6.75</v>
      </c>
      <c r="I764" s="156">
        <v>2.5</v>
      </c>
      <c r="J764" s="156">
        <f t="shared" si="77"/>
        <v>9.25</v>
      </c>
      <c r="K764" s="156">
        <f t="shared" si="78"/>
        <v>6.75</v>
      </c>
      <c r="L764" s="156">
        <f t="shared" si="79"/>
        <v>1.6799999999999997</v>
      </c>
      <c r="M764" s="156">
        <f t="shared" si="80"/>
        <v>3767.317</v>
      </c>
      <c r="N764" s="156">
        <f t="shared" si="81"/>
        <v>509.24099999999999</v>
      </c>
      <c r="O764" s="156">
        <v>6</v>
      </c>
      <c r="P764" s="156">
        <v>1.6799999999999997</v>
      </c>
      <c r="Q764" s="156">
        <v>3489.2159999999999</v>
      </c>
      <c r="R764" s="156">
        <v>509.24099999999999</v>
      </c>
      <c r="S764" s="156">
        <v>0</v>
      </c>
      <c r="T764" s="156">
        <v>0</v>
      </c>
      <c r="U764" s="156">
        <v>0.75</v>
      </c>
      <c r="V764" s="156"/>
      <c r="W764" s="156">
        <v>278.101</v>
      </c>
      <c r="X764" s="156"/>
      <c r="Y764" s="156">
        <v>8.5198</v>
      </c>
      <c r="Z764" s="156">
        <v>4253.1059999999998</v>
      </c>
      <c r="AA764" s="156">
        <v>755</v>
      </c>
      <c r="AB764" s="156">
        <f t="shared" si="82"/>
        <v>9.2698</v>
      </c>
      <c r="AC764" s="156">
        <f t="shared" si="83"/>
        <v>4531.2069999999994</v>
      </c>
    </row>
    <row r="765" spans="2:29" x14ac:dyDescent="0.25">
      <c r="B765" s="140" t="s">
        <v>4487</v>
      </c>
      <c r="C765" s="143">
        <v>7010</v>
      </c>
      <c r="D765" s="141" t="s">
        <v>4495</v>
      </c>
      <c r="F765" s="149">
        <v>2</v>
      </c>
      <c r="H765" s="156">
        <v>14.09</v>
      </c>
      <c r="I765" s="156">
        <v>6.25</v>
      </c>
      <c r="J765" s="156">
        <f t="shared" si="77"/>
        <v>20.34</v>
      </c>
      <c r="K765" s="156">
        <f t="shared" si="78"/>
        <v>14.048</v>
      </c>
      <c r="L765" s="156">
        <f t="shared" si="79"/>
        <v>3.9130000000000003</v>
      </c>
      <c r="M765" s="156">
        <f t="shared" si="80"/>
        <v>7627.3220000000001</v>
      </c>
      <c r="N765" s="156">
        <f t="shared" si="81"/>
        <v>1207.5429999999999</v>
      </c>
      <c r="O765" s="156">
        <v>11.298</v>
      </c>
      <c r="P765" s="156">
        <v>3.9130000000000003</v>
      </c>
      <c r="Q765" s="156">
        <v>6607.6189999999997</v>
      </c>
      <c r="R765" s="156">
        <v>1207.5429999999999</v>
      </c>
      <c r="S765" s="156">
        <v>0</v>
      </c>
      <c r="T765" s="156">
        <v>0</v>
      </c>
      <c r="U765" s="156">
        <v>2.75</v>
      </c>
      <c r="V765" s="156"/>
      <c r="W765" s="156">
        <v>1019.703</v>
      </c>
      <c r="X765" s="156"/>
      <c r="Y765" s="156">
        <v>17.167200000000001</v>
      </c>
      <c r="Z765" s="156">
        <v>8418.9330000000009</v>
      </c>
      <c r="AA765" s="156">
        <v>756</v>
      </c>
      <c r="AB765" s="156">
        <f t="shared" si="82"/>
        <v>19.917200000000001</v>
      </c>
      <c r="AC765" s="156">
        <f t="shared" si="83"/>
        <v>9438.6360000000004</v>
      </c>
    </row>
    <row r="766" spans="2:29" x14ac:dyDescent="0.25">
      <c r="B766" s="140" t="s">
        <v>4193</v>
      </c>
      <c r="C766" s="143">
        <v>7011</v>
      </c>
      <c r="D766" s="141" t="s">
        <v>4496</v>
      </c>
      <c r="F766" s="149">
        <v>2</v>
      </c>
      <c r="H766" s="156">
        <v>2.29</v>
      </c>
      <c r="I766" s="156">
        <v>1</v>
      </c>
      <c r="J766" s="156">
        <f t="shared" si="77"/>
        <v>3.29</v>
      </c>
      <c r="K766" s="156">
        <f t="shared" si="78"/>
        <v>3.29</v>
      </c>
      <c r="L766" s="156">
        <f t="shared" si="79"/>
        <v>0.64000000000000012</v>
      </c>
      <c r="M766" s="156">
        <f t="shared" si="80"/>
        <v>1633.52</v>
      </c>
      <c r="N766" s="156">
        <f t="shared" si="81"/>
        <v>197.898</v>
      </c>
      <c r="O766" s="156">
        <v>2.29</v>
      </c>
      <c r="P766" s="156">
        <v>0.64000000000000012</v>
      </c>
      <c r="Q766" s="156">
        <v>1262.7190000000001</v>
      </c>
      <c r="R766" s="156">
        <v>197.898</v>
      </c>
      <c r="S766" s="156">
        <v>0</v>
      </c>
      <c r="T766" s="156">
        <v>0</v>
      </c>
      <c r="U766" s="156">
        <v>1</v>
      </c>
      <c r="V766" s="156"/>
      <c r="W766" s="156">
        <v>370.80099999999999</v>
      </c>
      <c r="X766" s="156"/>
      <c r="Y766" s="156">
        <v>3.2502</v>
      </c>
      <c r="Z766" s="156">
        <v>1559.586</v>
      </c>
      <c r="AA766" s="156">
        <v>757</v>
      </c>
      <c r="AB766" s="156">
        <f t="shared" si="82"/>
        <v>4.2501999999999995</v>
      </c>
      <c r="AC766" s="156">
        <f t="shared" si="83"/>
        <v>1930.3869999999999</v>
      </c>
    </row>
    <row r="767" spans="2:29" x14ac:dyDescent="0.25">
      <c r="B767" s="140" t="s">
        <v>4193</v>
      </c>
      <c r="C767" s="143">
        <v>7012</v>
      </c>
      <c r="D767" s="141" t="s">
        <v>4497</v>
      </c>
      <c r="F767" s="149">
        <v>2</v>
      </c>
      <c r="H767" s="156">
        <v>4.5</v>
      </c>
      <c r="I767" s="156">
        <v>1.5499999999999998</v>
      </c>
      <c r="J767" s="156">
        <f t="shared" si="77"/>
        <v>6.05</v>
      </c>
      <c r="K767" s="156">
        <f t="shared" si="78"/>
        <v>4.5</v>
      </c>
      <c r="L767" s="156">
        <f t="shared" si="79"/>
        <v>0.97799999999999976</v>
      </c>
      <c r="M767" s="156">
        <f t="shared" si="80"/>
        <v>2208.9270000000001</v>
      </c>
      <c r="N767" s="156">
        <f t="shared" si="81"/>
        <v>297.12799999999999</v>
      </c>
      <c r="O767" s="156">
        <v>4</v>
      </c>
      <c r="P767" s="156">
        <v>0.97799999999999976</v>
      </c>
      <c r="Q767" s="156">
        <v>2023.5260000000001</v>
      </c>
      <c r="R767" s="156">
        <v>297.12799999999999</v>
      </c>
      <c r="S767" s="156">
        <v>0</v>
      </c>
      <c r="T767" s="156">
        <v>0</v>
      </c>
      <c r="U767" s="156">
        <v>0.5</v>
      </c>
      <c r="V767" s="156"/>
      <c r="W767" s="156">
        <v>185.40100000000001</v>
      </c>
      <c r="X767" s="156"/>
      <c r="Y767" s="156">
        <v>5.4662999999999995</v>
      </c>
      <c r="Z767" s="156">
        <v>2469.2370000000001</v>
      </c>
      <c r="AA767" s="156">
        <v>758</v>
      </c>
      <c r="AB767" s="156">
        <f t="shared" si="82"/>
        <v>5.9662999999999995</v>
      </c>
      <c r="AC767" s="156">
        <f t="shared" si="83"/>
        <v>2654.6379999999999</v>
      </c>
    </row>
    <row r="768" spans="2:29" x14ac:dyDescent="0.25">
      <c r="B768" s="140" t="s">
        <v>4487</v>
      </c>
      <c r="C768" s="143">
        <v>7014</v>
      </c>
      <c r="D768" s="141" t="s">
        <v>4498</v>
      </c>
      <c r="F768" s="149">
        <v>2</v>
      </c>
      <c r="H768" s="156">
        <v>2.88</v>
      </c>
      <c r="I768" s="156">
        <v>1.3599999999999999</v>
      </c>
      <c r="J768" s="156">
        <f t="shared" si="77"/>
        <v>4.24</v>
      </c>
      <c r="K768" s="156">
        <f t="shared" si="78"/>
        <v>2.9390000000000001</v>
      </c>
      <c r="L768" s="156">
        <f t="shared" si="79"/>
        <v>0.90600000000000014</v>
      </c>
      <c r="M768" s="156">
        <f t="shared" si="80"/>
        <v>1503.8990000000001</v>
      </c>
      <c r="N768" s="156">
        <f t="shared" si="81"/>
        <v>284.887</v>
      </c>
      <c r="O768" s="156">
        <v>2</v>
      </c>
      <c r="P768" s="156">
        <v>0.90600000000000014</v>
      </c>
      <c r="Q768" s="156">
        <v>1149.537</v>
      </c>
      <c r="R768" s="156">
        <v>284.887</v>
      </c>
      <c r="S768" s="156">
        <v>0</v>
      </c>
      <c r="T768" s="156">
        <v>0</v>
      </c>
      <c r="U768" s="156">
        <v>0.93900000000000006</v>
      </c>
      <c r="V768" s="156"/>
      <c r="W768" s="156">
        <v>354.36200000000002</v>
      </c>
      <c r="X768" s="156"/>
      <c r="Y768" s="156">
        <v>3.3597000000000001</v>
      </c>
      <c r="Z768" s="156">
        <v>1576.904</v>
      </c>
      <c r="AA768" s="156">
        <v>759</v>
      </c>
      <c r="AB768" s="156">
        <f t="shared" si="82"/>
        <v>4.2987000000000002</v>
      </c>
      <c r="AC768" s="156">
        <f t="shared" si="83"/>
        <v>1931.2660000000001</v>
      </c>
    </row>
    <row r="769" spans="2:29" x14ac:dyDescent="0.25">
      <c r="B769" s="140" t="s">
        <v>4487</v>
      </c>
      <c r="C769" s="143">
        <v>7015</v>
      </c>
      <c r="D769" s="141" t="s">
        <v>4499</v>
      </c>
      <c r="F769" s="149">
        <v>2</v>
      </c>
      <c r="H769" s="156">
        <v>7.6230000000000002</v>
      </c>
      <c r="I769" s="156">
        <v>3.3810000000000002</v>
      </c>
      <c r="J769" s="156">
        <f t="shared" si="77"/>
        <v>11.004000000000001</v>
      </c>
      <c r="K769" s="156">
        <f t="shared" si="78"/>
        <v>6.6689999999999996</v>
      </c>
      <c r="L769" s="156">
        <f t="shared" si="79"/>
        <v>2.7389999999999999</v>
      </c>
      <c r="M769" s="156">
        <f t="shared" si="80"/>
        <v>3571.5610000000001</v>
      </c>
      <c r="N769" s="156">
        <f t="shared" si="81"/>
        <v>893.32500000000005</v>
      </c>
      <c r="O769" s="156">
        <v>6.6689999999999996</v>
      </c>
      <c r="P769" s="156">
        <v>2.7389999999999999</v>
      </c>
      <c r="Q769" s="156">
        <v>3571.5610000000001</v>
      </c>
      <c r="R769" s="156">
        <v>893.32500000000005</v>
      </c>
      <c r="S769" s="156">
        <v>0</v>
      </c>
      <c r="T769" s="156">
        <v>66.665999999999997</v>
      </c>
      <c r="U769" s="156">
        <v>0</v>
      </c>
      <c r="V769" s="156"/>
      <c r="W769" s="156">
        <v>0</v>
      </c>
      <c r="X769" s="156"/>
      <c r="Y769" s="156">
        <v>10.777999999999997</v>
      </c>
      <c r="Z769" s="156">
        <v>4911.6059999999998</v>
      </c>
      <c r="AA769" s="156">
        <v>760</v>
      </c>
      <c r="AB769" s="156">
        <f t="shared" si="82"/>
        <v>10.777999999999997</v>
      </c>
      <c r="AC769" s="156">
        <f t="shared" si="83"/>
        <v>4911.6059999999998</v>
      </c>
    </row>
    <row r="770" spans="2:29" x14ac:dyDescent="0.25">
      <c r="B770" s="140" t="s">
        <v>4487</v>
      </c>
      <c r="C770" s="143">
        <v>7016</v>
      </c>
      <c r="D770" s="141" t="s">
        <v>4500</v>
      </c>
      <c r="F770" s="149">
        <v>2</v>
      </c>
      <c r="H770" s="156">
        <v>3.2</v>
      </c>
      <c r="I770" s="156">
        <v>1.67</v>
      </c>
      <c r="J770" s="156">
        <f t="shared" si="77"/>
        <v>4.87</v>
      </c>
      <c r="K770" s="156">
        <f t="shared" si="78"/>
        <v>3.2</v>
      </c>
      <c r="L770" s="156">
        <f t="shared" si="79"/>
        <v>0.95199999999999996</v>
      </c>
      <c r="M770" s="156">
        <f t="shared" si="80"/>
        <v>1663.002</v>
      </c>
      <c r="N770" s="156">
        <f t="shared" si="81"/>
        <v>297.58999999999997</v>
      </c>
      <c r="O770" s="156">
        <v>2.2000000000000002</v>
      </c>
      <c r="P770" s="156">
        <v>0.95199999999999996</v>
      </c>
      <c r="Q770" s="156">
        <v>1292.201</v>
      </c>
      <c r="R770" s="156">
        <v>297.58999999999997</v>
      </c>
      <c r="S770" s="156">
        <v>0</v>
      </c>
      <c r="T770" s="156">
        <v>0</v>
      </c>
      <c r="U770" s="156">
        <v>1</v>
      </c>
      <c r="V770" s="156"/>
      <c r="W770" s="156">
        <v>370.80099999999999</v>
      </c>
      <c r="X770" s="156"/>
      <c r="Y770" s="156">
        <v>3.6275000000000004</v>
      </c>
      <c r="Z770" s="156">
        <v>1738.617</v>
      </c>
      <c r="AA770" s="156">
        <v>761</v>
      </c>
      <c r="AB770" s="156">
        <f t="shared" si="82"/>
        <v>4.6275000000000004</v>
      </c>
      <c r="AC770" s="156">
        <f t="shared" si="83"/>
        <v>2109.4180000000001</v>
      </c>
    </row>
    <row r="771" spans="2:29" x14ac:dyDescent="0.25">
      <c r="B771" s="140" t="s">
        <v>4487</v>
      </c>
      <c r="C771" s="143">
        <v>7017</v>
      </c>
      <c r="D771" s="141" t="s">
        <v>4501</v>
      </c>
      <c r="F771" s="149">
        <v>2</v>
      </c>
      <c r="H771" s="156">
        <v>3.2</v>
      </c>
      <c r="I771" s="156">
        <v>1.57</v>
      </c>
      <c r="J771" s="156">
        <f t="shared" si="77"/>
        <v>4.7700000000000005</v>
      </c>
      <c r="K771" s="156">
        <f t="shared" si="78"/>
        <v>3.21</v>
      </c>
      <c r="L771" s="156">
        <f t="shared" si="79"/>
        <v>0.90600000000000014</v>
      </c>
      <c r="M771" s="156">
        <f t="shared" si="80"/>
        <v>1626.22</v>
      </c>
      <c r="N771" s="156">
        <f t="shared" si="81"/>
        <v>284.887</v>
      </c>
      <c r="O771" s="156">
        <v>2.21</v>
      </c>
      <c r="P771" s="156">
        <v>0.90600000000000014</v>
      </c>
      <c r="Q771" s="156">
        <v>1255.4190000000001</v>
      </c>
      <c r="R771" s="156">
        <v>284.887</v>
      </c>
      <c r="S771" s="156">
        <v>0</v>
      </c>
      <c r="T771" s="156">
        <v>0</v>
      </c>
      <c r="U771" s="156">
        <v>1</v>
      </c>
      <c r="V771" s="156"/>
      <c r="W771" s="156">
        <v>370.80099999999999</v>
      </c>
      <c r="X771" s="156"/>
      <c r="Y771" s="156">
        <v>3.5693000000000001</v>
      </c>
      <c r="Z771" s="156">
        <v>1682.7860000000001</v>
      </c>
      <c r="AA771" s="156">
        <v>762</v>
      </c>
      <c r="AB771" s="156">
        <f t="shared" si="82"/>
        <v>4.5693000000000001</v>
      </c>
      <c r="AC771" s="156">
        <f t="shared" si="83"/>
        <v>2053.587</v>
      </c>
    </row>
    <row r="772" spans="2:29" x14ac:dyDescent="0.25">
      <c r="B772" s="140" t="s">
        <v>4193</v>
      </c>
      <c r="C772" s="143">
        <v>7019</v>
      </c>
      <c r="D772" s="141" t="s">
        <v>4502</v>
      </c>
      <c r="F772" s="149">
        <v>2</v>
      </c>
      <c r="H772" s="156">
        <v>7</v>
      </c>
      <c r="I772" s="156">
        <v>1.6</v>
      </c>
      <c r="J772" s="156">
        <f t="shared" si="77"/>
        <v>8.6</v>
      </c>
      <c r="K772" s="156">
        <f t="shared" si="78"/>
        <v>7</v>
      </c>
      <c r="L772" s="156">
        <f t="shared" si="79"/>
        <v>1.1200000000000001</v>
      </c>
      <c r="M772" s="156">
        <f t="shared" si="80"/>
        <v>3718.6089999999999</v>
      </c>
      <c r="N772" s="156">
        <f t="shared" si="81"/>
        <v>332.66899999999998</v>
      </c>
      <c r="O772" s="156">
        <v>6</v>
      </c>
      <c r="P772" s="156">
        <v>1.1200000000000001</v>
      </c>
      <c r="Q772" s="156">
        <v>3347.808</v>
      </c>
      <c r="R772" s="156">
        <v>332.66899999999998</v>
      </c>
      <c r="S772" s="156">
        <v>0</v>
      </c>
      <c r="T772" s="156">
        <v>0</v>
      </c>
      <c r="U772" s="156">
        <v>1</v>
      </c>
      <c r="V772" s="156"/>
      <c r="W772" s="156">
        <v>370.80099999999999</v>
      </c>
      <c r="X772" s="156"/>
      <c r="Y772" s="156">
        <v>7.68</v>
      </c>
      <c r="Z772" s="156">
        <v>3846.8119999999999</v>
      </c>
      <c r="AA772" s="156">
        <v>763</v>
      </c>
      <c r="AB772" s="156">
        <f t="shared" si="82"/>
        <v>8.68</v>
      </c>
      <c r="AC772" s="156">
        <f t="shared" si="83"/>
        <v>4217.6130000000003</v>
      </c>
    </row>
    <row r="773" spans="2:29" x14ac:dyDescent="0.25">
      <c r="B773" s="140" t="s">
        <v>4193</v>
      </c>
      <c r="C773" s="143">
        <v>7020</v>
      </c>
      <c r="D773" s="141" t="s">
        <v>4503</v>
      </c>
      <c r="F773" s="149">
        <v>2</v>
      </c>
      <c r="H773" s="156">
        <v>5</v>
      </c>
      <c r="I773" s="156">
        <v>1.56</v>
      </c>
      <c r="J773" s="156">
        <f t="shared" si="77"/>
        <v>6.5600000000000005</v>
      </c>
      <c r="K773" s="156">
        <f t="shared" si="78"/>
        <v>5</v>
      </c>
      <c r="L773" s="156">
        <f t="shared" si="79"/>
        <v>1.1609999999999996</v>
      </c>
      <c r="M773" s="156">
        <f t="shared" si="80"/>
        <v>2740.011</v>
      </c>
      <c r="N773" s="156">
        <f t="shared" si="81"/>
        <v>352.85700000000003</v>
      </c>
      <c r="O773" s="156">
        <v>4</v>
      </c>
      <c r="P773" s="156">
        <v>1.1609999999999996</v>
      </c>
      <c r="Q773" s="156">
        <v>2369.21</v>
      </c>
      <c r="R773" s="156">
        <v>352.85700000000003</v>
      </c>
      <c r="S773" s="156">
        <v>0</v>
      </c>
      <c r="T773" s="156">
        <v>0</v>
      </c>
      <c r="U773" s="156">
        <v>1</v>
      </c>
      <c r="V773" s="156"/>
      <c r="W773" s="156">
        <v>370.80099999999999</v>
      </c>
      <c r="X773" s="156"/>
      <c r="Y773" s="156">
        <v>5.7413000000000007</v>
      </c>
      <c r="Z773" s="156">
        <v>2898.5309999999999</v>
      </c>
      <c r="AA773" s="156">
        <v>764</v>
      </c>
      <c r="AB773" s="156">
        <f t="shared" si="82"/>
        <v>6.7413000000000007</v>
      </c>
      <c r="AC773" s="156">
        <f t="shared" si="83"/>
        <v>3269.3319999999999</v>
      </c>
    </row>
    <row r="774" spans="2:29" x14ac:dyDescent="0.25">
      <c r="B774" s="140" t="s">
        <v>4193</v>
      </c>
      <c r="C774" s="143">
        <v>7021</v>
      </c>
      <c r="D774" s="141" t="s">
        <v>4504</v>
      </c>
      <c r="F774" s="149">
        <v>2</v>
      </c>
      <c r="H774" s="156">
        <v>19.5</v>
      </c>
      <c r="I774" s="156">
        <v>9.9420000000000002</v>
      </c>
      <c r="J774" s="156">
        <f t="shared" si="77"/>
        <v>29.442</v>
      </c>
      <c r="K774" s="156">
        <f t="shared" si="78"/>
        <v>19.5</v>
      </c>
      <c r="L774" s="156">
        <f t="shared" si="79"/>
        <v>7.1000000000000014</v>
      </c>
      <c r="M774" s="156">
        <f t="shared" si="80"/>
        <v>10628.918</v>
      </c>
      <c r="N774" s="156">
        <f t="shared" si="81"/>
        <v>2165.5509999999999</v>
      </c>
      <c r="O774" s="156">
        <v>16</v>
      </c>
      <c r="P774" s="156">
        <v>7.1000000000000014</v>
      </c>
      <c r="Q774" s="156">
        <v>9331.1139999999996</v>
      </c>
      <c r="R774" s="156">
        <v>2165.5509999999999</v>
      </c>
      <c r="S774" s="156">
        <v>0</v>
      </c>
      <c r="T774" s="156">
        <v>0</v>
      </c>
      <c r="U774" s="156">
        <v>3.5</v>
      </c>
      <c r="V774" s="156"/>
      <c r="W774" s="156">
        <v>1297.8040000000001</v>
      </c>
      <c r="X774" s="156"/>
      <c r="Y774" s="156">
        <v>26.649899999999999</v>
      </c>
      <c r="Z774" s="156">
        <v>12579.505999999999</v>
      </c>
      <c r="AA774" s="156">
        <v>765</v>
      </c>
      <c r="AB774" s="156">
        <f t="shared" si="82"/>
        <v>30.149899999999999</v>
      </c>
      <c r="AC774" s="156">
        <f t="shared" si="83"/>
        <v>13877.31</v>
      </c>
    </row>
    <row r="775" spans="2:29" x14ac:dyDescent="0.25">
      <c r="B775" s="140" t="s">
        <v>4487</v>
      </c>
      <c r="C775" s="143">
        <v>7022</v>
      </c>
      <c r="D775" s="141" t="s">
        <v>4505</v>
      </c>
      <c r="F775" s="149">
        <v>2</v>
      </c>
      <c r="H775" s="156">
        <v>8.3889999999999993</v>
      </c>
      <c r="I775" s="156">
        <v>3.8</v>
      </c>
      <c r="J775" s="156">
        <f t="shared" si="77"/>
        <v>12.189</v>
      </c>
      <c r="K775" s="156">
        <f t="shared" si="78"/>
        <v>8.3889999999999993</v>
      </c>
      <c r="L775" s="156">
        <f t="shared" si="79"/>
        <v>2.3810000000000002</v>
      </c>
      <c r="M775" s="156">
        <f t="shared" si="80"/>
        <v>4268.4250000000002</v>
      </c>
      <c r="N775" s="156">
        <f t="shared" si="81"/>
        <v>744.14400000000001</v>
      </c>
      <c r="O775" s="156">
        <v>6</v>
      </c>
      <c r="P775" s="156">
        <v>2.3810000000000002</v>
      </c>
      <c r="Q775" s="156">
        <v>3382.6179999999999</v>
      </c>
      <c r="R775" s="156">
        <v>744.14400000000001</v>
      </c>
      <c r="S775" s="156">
        <v>0</v>
      </c>
      <c r="T775" s="156">
        <v>0</v>
      </c>
      <c r="U775" s="156">
        <v>2.3890000000000002</v>
      </c>
      <c r="V775" s="156"/>
      <c r="W775" s="156">
        <v>885.80700000000002</v>
      </c>
      <c r="X775" s="156"/>
      <c r="Y775" s="156">
        <v>9.5709</v>
      </c>
      <c r="Z775" s="156">
        <v>4498.8339999999998</v>
      </c>
      <c r="AA775" s="156">
        <v>766</v>
      </c>
      <c r="AB775" s="156">
        <f t="shared" si="82"/>
        <v>11.959900000000001</v>
      </c>
      <c r="AC775" s="156">
        <f t="shared" si="83"/>
        <v>5384.6409999999996</v>
      </c>
    </row>
    <row r="776" spans="2:29" x14ac:dyDescent="0.25">
      <c r="B776" s="140" t="s">
        <v>4487</v>
      </c>
      <c r="C776" s="143">
        <v>7023</v>
      </c>
      <c r="D776" s="141" t="s">
        <v>4506</v>
      </c>
      <c r="F776" s="149">
        <v>2</v>
      </c>
      <c r="H776" s="156">
        <v>5.9729999999999999</v>
      </c>
      <c r="I776" s="156">
        <v>0.75</v>
      </c>
      <c r="J776" s="156">
        <f t="shared" si="77"/>
        <v>6.7229999999999999</v>
      </c>
      <c r="K776" s="156">
        <f t="shared" si="78"/>
        <v>5.9729999999999999</v>
      </c>
      <c r="L776" s="156">
        <f t="shared" si="79"/>
        <v>0.87300000000000022</v>
      </c>
      <c r="M776" s="156">
        <f t="shared" si="80"/>
        <v>2774.8549999999996</v>
      </c>
      <c r="N776" s="156">
        <f t="shared" si="81"/>
        <v>259.79399999999998</v>
      </c>
      <c r="O776" s="156">
        <v>4.2229999999999999</v>
      </c>
      <c r="P776" s="156">
        <v>0.87300000000000022</v>
      </c>
      <c r="Q776" s="156">
        <v>2200.1129999999998</v>
      </c>
      <c r="R776" s="156">
        <v>259.79399999999998</v>
      </c>
      <c r="S776" s="156">
        <v>0</v>
      </c>
      <c r="T776" s="156">
        <v>37.334000000000003</v>
      </c>
      <c r="U776" s="156">
        <v>1.75</v>
      </c>
      <c r="V776" s="156"/>
      <c r="W776" s="156">
        <v>574.74199999999996</v>
      </c>
      <c r="X776" s="156"/>
      <c r="Y776" s="156">
        <v>5.5326999999999993</v>
      </c>
      <c r="Z776" s="156">
        <v>2589.8220000000001</v>
      </c>
      <c r="AA776" s="156">
        <v>767</v>
      </c>
      <c r="AB776" s="156">
        <f t="shared" si="82"/>
        <v>7.2826999999999993</v>
      </c>
      <c r="AC776" s="156">
        <f t="shared" si="83"/>
        <v>3164.5640000000003</v>
      </c>
    </row>
    <row r="777" spans="2:29" x14ac:dyDescent="0.25">
      <c r="B777" s="140" t="s">
        <v>4193</v>
      </c>
      <c r="C777" s="143">
        <v>7025</v>
      </c>
      <c r="D777" s="141" t="s">
        <v>4507</v>
      </c>
      <c r="F777" s="149">
        <v>2</v>
      </c>
      <c r="H777" s="156">
        <v>2</v>
      </c>
      <c r="I777" s="156">
        <v>2.2000000000000002</v>
      </c>
      <c r="J777" s="156">
        <f t="shared" si="77"/>
        <v>4.2</v>
      </c>
      <c r="K777" s="156">
        <f t="shared" si="78"/>
        <v>2</v>
      </c>
      <c r="L777" s="156">
        <f t="shared" si="79"/>
        <v>1.319</v>
      </c>
      <c r="M777" s="156">
        <f t="shared" si="80"/>
        <v>1172.7560000000001</v>
      </c>
      <c r="N777" s="156">
        <f t="shared" si="81"/>
        <v>417.416</v>
      </c>
      <c r="O777" s="156">
        <v>2</v>
      </c>
      <c r="P777" s="156">
        <v>1.319</v>
      </c>
      <c r="Q777" s="156">
        <v>1172.7560000000001</v>
      </c>
      <c r="R777" s="156">
        <v>417.416</v>
      </c>
      <c r="S777" s="156">
        <v>0</v>
      </c>
      <c r="T777" s="156">
        <v>0</v>
      </c>
      <c r="U777" s="156">
        <v>0</v>
      </c>
      <c r="V777" s="156"/>
      <c r="W777" s="156">
        <v>0</v>
      </c>
      <c r="X777" s="156"/>
      <c r="Y777" s="156">
        <v>3.9782000000000002</v>
      </c>
      <c r="Z777" s="156">
        <v>1798.9269999999999</v>
      </c>
      <c r="AA777" s="156">
        <v>768</v>
      </c>
      <c r="AB777" s="156">
        <f t="shared" si="82"/>
        <v>3.9782000000000002</v>
      </c>
      <c r="AC777" s="156">
        <f t="shared" si="83"/>
        <v>1798.9269999999999</v>
      </c>
    </row>
    <row r="778" spans="2:29" x14ac:dyDescent="0.25">
      <c r="B778" s="140" t="s">
        <v>4487</v>
      </c>
      <c r="C778" s="143">
        <v>7026</v>
      </c>
      <c r="D778" s="141" t="s">
        <v>4508</v>
      </c>
      <c r="F778" s="149">
        <v>2</v>
      </c>
      <c r="H778" s="156">
        <v>2.29</v>
      </c>
      <c r="I778" s="156">
        <v>1</v>
      </c>
      <c r="J778" s="156">
        <f t="shared" ref="J778:J841" si="84">SUM(H778:I778)</f>
        <v>3.29</v>
      </c>
      <c r="K778" s="156">
        <f t="shared" ref="K778:K841" si="85">O778+U778</f>
        <v>2.29</v>
      </c>
      <c r="L778" s="156">
        <f t="shared" ref="L778:L841" si="86">P778+V778</f>
        <v>0.59299999999999997</v>
      </c>
      <c r="M778" s="156">
        <f t="shared" ref="M778:M841" si="87">Q778+W778</f>
        <v>1371.615</v>
      </c>
      <c r="N778" s="156">
        <f t="shared" ref="N778:N841" si="88">R778+X778</f>
        <v>180.571</v>
      </c>
      <c r="O778" s="156">
        <v>2.29</v>
      </c>
      <c r="P778" s="156">
        <v>0.59299999999999997</v>
      </c>
      <c r="Q778" s="156">
        <v>1371.615</v>
      </c>
      <c r="R778" s="156">
        <v>180.571</v>
      </c>
      <c r="S778" s="156">
        <v>0</v>
      </c>
      <c r="T778" s="156">
        <v>0</v>
      </c>
      <c r="U778" s="156">
        <v>0</v>
      </c>
      <c r="V778" s="156"/>
      <c r="W778" s="156">
        <v>0</v>
      </c>
      <c r="X778" s="156"/>
      <c r="Y778" s="156">
        <v>3.1800999999999999</v>
      </c>
      <c r="Z778" s="156">
        <v>1642.52</v>
      </c>
      <c r="AA778" s="156">
        <v>769</v>
      </c>
      <c r="AB778" s="156">
        <f t="shared" ref="AB778:AB841" si="89">Y778+U778+V778</f>
        <v>3.1800999999999999</v>
      </c>
      <c r="AC778" s="156">
        <f t="shared" ref="AC778:AC841" si="90">Z778+X778+W778</f>
        <v>1642.52</v>
      </c>
    </row>
    <row r="779" spans="2:29" x14ac:dyDescent="0.25">
      <c r="B779" s="140" t="s">
        <v>4487</v>
      </c>
      <c r="C779" s="143">
        <v>7027</v>
      </c>
      <c r="D779" s="141" t="s">
        <v>4509</v>
      </c>
      <c r="F779" s="149">
        <v>2</v>
      </c>
      <c r="H779" s="156">
        <v>4</v>
      </c>
      <c r="I779" s="156">
        <v>3.8099999999999996</v>
      </c>
      <c r="J779" s="156">
        <f t="shared" si="84"/>
        <v>7.81</v>
      </c>
      <c r="K779" s="156">
        <f t="shared" si="85"/>
        <v>4</v>
      </c>
      <c r="L779" s="156">
        <f t="shared" si="86"/>
        <v>2.3479999999999999</v>
      </c>
      <c r="M779" s="156">
        <f t="shared" si="87"/>
        <v>2368.7919999999999</v>
      </c>
      <c r="N779" s="156">
        <f t="shared" si="88"/>
        <v>739.61</v>
      </c>
      <c r="O779" s="156">
        <v>4</v>
      </c>
      <c r="P779" s="156">
        <v>2.3479999999999999</v>
      </c>
      <c r="Q779" s="156">
        <v>2368.7919999999999</v>
      </c>
      <c r="R779" s="156">
        <v>739.61</v>
      </c>
      <c r="S779" s="156">
        <v>0</v>
      </c>
      <c r="T779" s="156">
        <v>5.3330000000000002</v>
      </c>
      <c r="U779" s="156">
        <v>0</v>
      </c>
      <c r="V779" s="156"/>
      <c r="W779" s="156">
        <v>0</v>
      </c>
      <c r="X779" s="156"/>
      <c r="Y779" s="156">
        <v>7.5222000000000007</v>
      </c>
      <c r="Z779" s="156">
        <v>3478.2420000000002</v>
      </c>
      <c r="AA779" s="156">
        <v>770</v>
      </c>
      <c r="AB779" s="156">
        <f t="shared" si="89"/>
        <v>7.5222000000000007</v>
      </c>
      <c r="AC779" s="156">
        <f t="shared" si="90"/>
        <v>3478.2420000000002</v>
      </c>
    </row>
    <row r="780" spans="2:29" x14ac:dyDescent="0.25">
      <c r="B780" s="140" t="s">
        <v>4487</v>
      </c>
      <c r="C780" s="143">
        <v>7028</v>
      </c>
      <c r="D780" s="141" t="s">
        <v>4510</v>
      </c>
      <c r="F780" s="149">
        <v>2</v>
      </c>
      <c r="H780" s="156">
        <v>5</v>
      </c>
      <c r="I780" s="156">
        <v>2</v>
      </c>
      <c r="J780" s="156">
        <f t="shared" si="84"/>
        <v>7</v>
      </c>
      <c r="K780" s="156">
        <f t="shared" si="85"/>
        <v>5</v>
      </c>
      <c r="L780" s="156">
        <f t="shared" si="86"/>
        <v>1.2050000000000001</v>
      </c>
      <c r="M780" s="156">
        <f t="shared" si="87"/>
        <v>2751.5439999999999</v>
      </c>
      <c r="N780" s="156">
        <f t="shared" si="88"/>
        <v>367.35</v>
      </c>
      <c r="O780" s="156">
        <v>4</v>
      </c>
      <c r="P780" s="156">
        <v>1.2050000000000001</v>
      </c>
      <c r="Q780" s="156">
        <v>2380.7429999999999</v>
      </c>
      <c r="R780" s="156">
        <v>367.35</v>
      </c>
      <c r="S780" s="156">
        <v>0</v>
      </c>
      <c r="T780" s="156">
        <v>0</v>
      </c>
      <c r="U780" s="156">
        <v>1</v>
      </c>
      <c r="V780" s="156"/>
      <c r="W780" s="156">
        <v>370.80099999999999</v>
      </c>
      <c r="X780" s="156"/>
      <c r="Y780" s="156">
        <v>5.807900000000001</v>
      </c>
      <c r="Z780" s="156">
        <v>2931.8029999999999</v>
      </c>
      <c r="AA780" s="156">
        <v>771</v>
      </c>
      <c r="AB780" s="156">
        <f t="shared" si="89"/>
        <v>6.807900000000001</v>
      </c>
      <c r="AC780" s="156">
        <f t="shared" si="90"/>
        <v>3302.6039999999998</v>
      </c>
    </row>
    <row r="781" spans="2:29" x14ac:dyDescent="0.25">
      <c r="B781" s="140" t="s">
        <v>4487</v>
      </c>
      <c r="C781" s="143">
        <v>7029</v>
      </c>
      <c r="D781" s="141" t="s">
        <v>4511</v>
      </c>
      <c r="F781" s="149">
        <v>2</v>
      </c>
      <c r="H781" s="156">
        <v>2.7</v>
      </c>
      <c r="I781" s="156">
        <v>1.3940000000000001</v>
      </c>
      <c r="J781" s="156">
        <f t="shared" si="84"/>
        <v>4.0940000000000003</v>
      </c>
      <c r="K781" s="156">
        <f t="shared" si="85"/>
        <v>2.7</v>
      </c>
      <c r="L781" s="156">
        <f t="shared" si="86"/>
        <v>1.0529999999999999</v>
      </c>
      <c r="M781" s="156">
        <f t="shared" si="87"/>
        <v>1546.962</v>
      </c>
      <c r="N781" s="156">
        <f t="shared" si="88"/>
        <v>330.17500000000001</v>
      </c>
      <c r="O781" s="156">
        <v>2.2000000000000002</v>
      </c>
      <c r="P781" s="156">
        <v>1.0529999999999999</v>
      </c>
      <c r="Q781" s="156">
        <v>1361.5609999999999</v>
      </c>
      <c r="R781" s="156">
        <v>330.17500000000001</v>
      </c>
      <c r="S781" s="156">
        <v>0</v>
      </c>
      <c r="T781" s="156">
        <v>2.6669999999999998</v>
      </c>
      <c r="U781" s="156">
        <v>0.5</v>
      </c>
      <c r="V781" s="156"/>
      <c r="W781" s="156">
        <v>185.40100000000001</v>
      </c>
      <c r="X781" s="156"/>
      <c r="Y781" s="156">
        <v>3.7790000000000004</v>
      </c>
      <c r="Z781" s="156">
        <v>1856.855</v>
      </c>
      <c r="AA781" s="156">
        <v>772</v>
      </c>
      <c r="AB781" s="156">
        <f t="shared" si="89"/>
        <v>4.2789999999999999</v>
      </c>
      <c r="AC781" s="156">
        <f t="shared" si="90"/>
        <v>2042.2560000000001</v>
      </c>
    </row>
    <row r="782" spans="2:29" x14ac:dyDescent="0.25">
      <c r="B782" s="140" t="s">
        <v>4487</v>
      </c>
      <c r="C782" s="143">
        <v>7030</v>
      </c>
      <c r="D782" s="141" t="s">
        <v>4512</v>
      </c>
      <c r="F782" s="149">
        <v>2</v>
      </c>
      <c r="H782" s="156">
        <v>2</v>
      </c>
      <c r="I782" s="156">
        <v>3.05</v>
      </c>
      <c r="J782" s="156">
        <f t="shared" si="84"/>
        <v>5.05</v>
      </c>
      <c r="K782" s="156">
        <f t="shared" si="85"/>
        <v>2</v>
      </c>
      <c r="L782" s="156">
        <f t="shared" si="86"/>
        <v>2.0339999999999998</v>
      </c>
      <c r="M782" s="156">
        <f t="shared" si="87"/>
        <v>1313.54</v>
      </c>
      <c r="N782" s="156">
        <f t="shared" si="88"/>
        <v>650.76800000000003</v>
      </c>
      <c r="O782" s="156">
        <v>2</v>
      </c>
      <c r="P782" s="156">
        <v>2.0339999999999998</v>
      </c>
      <c r="Q782" s="156">
        <v>1313.54</v>
      </c>
      <c r="R782" s="156">
        <v>650.76800000000003</v>
      </c>
      <c r="S782" s="156">
        <v>0</v>
      </c>
      <c r="T782" s="156">
        <v>0</v>
      </c>
      <c r="U782" s="156">
        <v>0</v>
      </c>
      <c r="V782" s="156"/>
      <c r="W782" s="156">
        <v>0</v>
      </c>
      <c r="X782" s="156"/>
      <c r="Y782" s="156">
        <v>5.0505000000000004</v>
      </c>
      <c r="Z782" s="156">
        <v>2289.723</v>
      </c>
      <c r="AA782" s="156">
        <v>773</v>
      </c>
      <c r="AB782" s="156">
        <f t="shared" si="89"/>
        <v>5.0505000000000004</v>
      </c>
      <c r="AC782" s="156">
        <f t="shared" si="90"/>
        <v>2289.723</v>
      </c>
    </row>
    <row r="783" spans="2:29" x14ac:dyDescent="0.25">
      <c r="B783" s="140" t="s">
        <v>4487</v>
      </c>
      <c r="C783" s="143">
        <v>7031</v>
      </c>
      <c r="D783" s="141" t="s">
        <v>4513</v>
      </c>
      <c r="F783" s="149">
        <v>2</v>
      </c>
      <c r="H783" s="156">
        <v>2.944</v>
      </c>
      <c r="I783" s="156">
        <v>0.89</v>
      </c>
      <c r="J783" s="156">
        <f t="shared" si="84"/>
        <v>3.8340000000000001</v>
      </c>
      <c r="K783" s="156">
        <f t="shared" si="85"/>
        <v>2.944</v>
      </c>
      <c r="L783" s="156">
        <f t="shared" si="86"/>
        <v>0.4870000000000001</v>
      </c>
      <c r="M783" s="156">
        <f t="shared" si="87"/>
        <v>1424.9189999999999</v>
      </c>
      <c r="N783" s="156">
        <f t="shared" si="88"/>
        <v>143.785</v>
      </c>
      <c r="O783" s="156">
        <v>2.194</v>
      </c>
      <c r="P783" s="156">
        <v>0.4870000000000001</v>
      </c>
      <c r="Q783" s="156">
        <v>1146.818</v>
      </c>
      <c r="R783" s="156">
        <v>143.785</v>
      </c>
      <c r="S783" s="156">
        <v>0</v>
      </c>
      <c r="T783" s="156">
        <v>28</v>
      </c>
      <c r="U783" s="156">
        <v>0.75</v>
      </c>
      <c r="V783" s="156"/>
      <c r="W783" s="156">
        <v>278.101</v>
      </c>
      <c r="X783" s="156"/>
      <c r="Y783" s="156">
        <v>2.9241000000000001</v>
      </c>
      <c r="Z783" s="156">
        <v>1362.5160000000001</v>
      </c>
      <c r="AA783" s="156">
        <v>774</v>
      </c>
      <c r="AB783" s="156">
        <f t="shared" si="89"/>
        <v>3.6741000000000001</v>
      </c>
      <c r="AC783" s="156">
        <f t="shared" si="90"/>
        <v>1640.6170000000002</v>
      </c>
    </row>
    <row r="784" spans="2:29" x14ac:dyDescent="0.25">
      <c r="B784" s="140" t="s">
        <v>4487</v>
      </c>
      <c r="C784" s="143">
        <v>7032</v>
      </c>
      <c r="D784" s="141" t="s">
        <v>4514</v>
      </c>
      <c r="F784" s="149">
        <v>2</v>
      </c>
      <c r="H784" s="156">
        <v>4.226</v>
      </c>
      <c r="I784" s="156">
        <v>2.3200000000000003</v>
      </c>
      <c r="J784" s="156">
        <f t="shared" si="84"/>
        <v>6.5460000000000003</v>
      </c>
      <c r="K784" s="156">
        <f t="shared" si="85"/>
        <v>4.226</v>
      </c>
      <c r="L784" s="156">
        <f t="shared" si="86"/>
        <v>1.5640000000000001</v>
      </c>
      <c r="M784" s="156">
        <f t="shared" si="87"/>
        <v>2273.1129999999998</v>
      </c>
      <c r="N784" s="156">
        <f t="shared" si="88"/>
        <v>488.601</v>
      </c>
      <c r="O784" s="156">
        <v>4.226</v>
      </c>
      <c r="P784" s="156">
        <v>1.5640000000000001</v>
      </c>
      <c r="Q784" s="156">
        <v>2273.1129999999998</v>
      </c>
      <c r="R784" s="156">
        <v>488.601</v>
      </c>
      <c r="S784" s="156">
        <v>0</v>
      </c>
      <c r="T784" s="156">
        <v>0</v>
      </c>
      <c r="U784" s="156">
        <v>0</v>
      </c>
      <c r="V784" s="156"/>
      <c r="W784" s="156">
        <v>0</v>
      </c>
      <c r="X784" s="156"/>
      <c r="Y784" s="156">
        <v>6.5721999999999996</v>
      </c>
      <c r="Z784" s="156">
        <v>3006.0340000000001</v>
      </c>
      <c r="AA784" s="156">
        <v>775</v>
      </c>
      <c r="AB784" s="156">
        <f t="shared" si="89"/>
        <v>6.5721999999999996</v>
      </c>
      <c r="AC784" s="156">
        <f t="shared" si="90"/>
        <v>3006.0340000000001</v>
      </c>
    </row>
    <row r="785" spans="2:29" x14ac:dyDescent="0.25">
      <c r="B785" s="140" t="s">
        <v>4487</v>
      </c>
      <c r="C785" s="143">
        <v>7033</v>
      </c>
      <c r="D785" s="141" t="s">
        <v>4515</v>
      </c>
      <c r="F785" s="149">
        <v>2</v>
      </c>
      <c r="H785" s="156">
        <v>5.75</v>
      </c>
      <c r="I785" s="156">
        <v>1.129</v>
      </c>
      <c r="J785" s="156">
        <f t="shared" si="84"/>
        <v>6.8789999999999996</v>
      </c>
      <c r="K785" s="156">
        <f t="shared" si="85"/>
        <v>5.75</v>
      </c>
      <c r="L785" s="156">
        <f t="shared" si="86"/>
        <v>1.0389999999999997</v>
      </c>
      <c r="M785" s="156">
        <f t="shared" si="87"/>
        <v>2896.7440000000001</v>
      </c>
      <c r="N785" s="156">
        <f t="shared" si="88"/>
        <v>317.33300000000003</v>
      </c>
      <c r="O785" s="156">
        <v>4</v>
      </c>
      <c r="P785" s="156">
        <v>1.0389999999999997</v>
      </c>
      <c r="Q785" s="156">
        <v>2247.8420000000001</v>
      </c>
      <c r="R785" s="156">
        <v>317.33300000000003</v>
      </c>
      <c r="S785" s="156">
        <v>0</v>
      </c>
      <c r="T785" s="156">
        <v>0</v>
      </c>
      <c r="U785" s="156">
        <v>1.75</v>
      </c>
      <c r="V785" s="156"/>
      <c r="W785" s="156">
        <v>648.90200000000004</v>
      </c>
      <c r="X785" s="156"/>
      <c r="Y785" s="156">
        <v>5.5591999999999997</v>
      </c>
      <c r="Z785" s="156">
        <v>2723.877</v>
      </c>
      <c r="AA785" s="156">
        <v>776</v>
      </c>
      <c r="AB785" s="156">
        <f t="shared" si="89"/>
        <v>7.3091999999999997</v>
      </c>
      <c r="AC785" s="156">
        <f t="shared" si="90"/>
        <v>3372.779</v>
      </c>
    </row>
    <row r="786" spans="2:29" x14ac:dyDescent="0.25">
      <c r="B786" s="140" t="s">
        <v>4487</v>
      </c>
      <c r="C786" s="143">
        <v>7034</v>
      </c>
      <c r="D786" s="141" t="s">
        <v>4516</v>
      </c>
      <c r="F786" s="149">
        <v>2</v>
      </c>
      <c r="H786" s="156">
        <v>5.0640000000000001</v>
      </c>
      <c r="I786" s="156">
        <v>1</v>
      </c>
      <c r="J786" s="156">
        <f t="shared" si="84"/>
        <v>6.0640000000000001</v>
      </c>
      <c r="K786" s="156">
        <f t="shared" si="85"/>
        <v>5.0620000000000003</v>
      </c>
      <c r="L786" s="156">
        <f t="shared" si="86"/>
        <v>1.0259999999999998</v>
      </c>
      <c r="M786" s="156">
        <f t="shared" si="87"/>
        <v>2634.0499999999997</v>
      </c>
      <c r="N786" s="156">
        <f t="shared" si="88"/>
        <v>312.99200000000002</v>
      </c>
      <c r="O786" s="156">
        <v>4.0620000000000003</v>
      </c>
      <c r="P786" s="156">
        <v>1.0259999999999998</v>
      </c>
      <c r="Q786" s="156">
        <v>2263.2489999999998</v>
      </c>
      <c r="R786" s="156">
        <v>312.99200000000002</v>
      </c>
      <c r="S786" s="156">
        <v>0</v>
      </c>
      <c r="T786" s="156">
        <v>0</v>
      </c>
      <c r="U786" s="156">
        <v>1</v>
      </c>
      <c r="V786" s="156"/>
      <c r="W786" s="156">
        <v>370.80099999999999</v>
      </c>
      <c r="X786" s="156"/>
      <c r="Y786" s="156">
        <v>5.6006999999999998</v>
      </c>
      <c r="Z786" s="156">
        <v>2732.7550000000001</v>
      </c>
      <c r="AA786" s="156">
        <v>777</v>
      </c>
      <c r="AB786" s="156">
        <f t="shared" si="89"/>
        <v>6.6006999999999998</v>
      </c>
      <c r="AC786" s="156">
        <f t="shared" si="90"/>
        <v>3103.556</v>
      </c>
    </row>
    <row r="787" spans="2:29" x14ac:dyDescent="0.25">
      <c r="B787" s="140" t="s">
        <v>4487</v>
      </c>
      <c r="C787" s="143">
        <v>7035</v>
      </c>
      <c r="D787" s="141" t="s">
        <v>4517</v>
      </c>
      <c r="F787" s="149">
        <v>2</v>
      </c>
      <c r="H787" s="156">
        <v>3</v>
      </c>
      <c r="I787" s="156">
        <v>1.29</v>
      </c>
      <c r="J787" s="156">
        <f t="shared" si="84"/>
        <v>4.29</v>
      </c>
      <c r="K787" s="156">
        <f t="shared" si="85"/>
        <v>3</v>
      </c>
      <c r="L787" s="156">
        <f t="shared" si="86"/>
        <v>0.90600000000000014</v>
      </c>
      <c r="M787" s="156">
        <f t="shared" si="87"/>
        <v>1508.3119999999999</v>
      </c>
      <c r="N787" s="156">
        <f t="shared" si="88"/>
        <v>284.887</v>
      </c>
      <c r="O787" s="156">
        <v>2</v>
      </c>
      <c r="P787" s="156">
        <v>0.90600000000000014</v>
      </c>
      <c r="Q787" s="156">
        <v>1137.511</v>
      </c>
      <c r="R787" s="156">
        <v>284.887</v>
      </c>
      <c r="S787" s="156">
        <v>0</v>
      </c>
      <c r="T787" s="156">
        <v>0</v>
      </c>
      <c r="U787" s="156">
        <v>1</v>
      </c>
      <c r="V787" s="156"/>
      <c r="W787" s="156">
        <v>370.80099999999999</v>
      </c>
      <c r="X787" s="156"/>
      <c r="Y787" s="156">
        <v>3.3597000000000001</v>
      </c>
      <c r="Z787" s="156">
        <v>1564.8779999999999</v>
      </c>
      <c r="AA787" s="156">
        <v>778</v>
      </c>
      <c r="AB787" s="156">
        <f t="shared" si="89"/>
        <v>4.3597000000000001</v>
      </c>
      <c r="AC787" s="156">
        <f t="shared" si="90"/>
        <v>1935.6789999999999</v>
      </c>
    </row>
    <row r="788" spans="2:29" x14ac:dyDescent="0.25">
      <c r="B788" s="140" t="s">
        <v>4487</v>
      </c>
      <c r="C788" s="143">
        <v>7036</v>
      </c>
      <c r="D788" s="141" t="s">
        <v>4518</v>
      </c>
      <c r="F788" s="149">
        <v>2</v>
      </c>
      <c r="H788" s="156">
        <v>3.2</v>
      </c>
      <c r="I788" s="156">
        <v>1.77</v>
      </c>
      <c r="J788" s="156">
        <f t="shared" si="84"/>
        <v>4.9700000000000006</v>
      </c>
      <c r="K788" s="156">
        <f t="shared" si="85"/>
        <v>3.2</v>
      </c>
      <c r="L788" s="156">
        <f t="shared" si="86"/>
        <v>0.996</v>
      </c>
      <c r="M788" s="156">
        <f t="shared" si="87"/>
        <v>1692.2089999999998</v>
      </c>
      <c r="N788" s="156">
        <f t="shared" si="88"/>
        <v>311.98500000000001</v>
      </c>
      <c r="O788" s="156">
        <v>2.2000000000000002</v>
      </c>
      <c r="P788" s="156">
        <v>0.996</v>
      </c>
      <c r="Q788" s="156">
        <v>1321.4079999999999</v>
      </c>
      <c r="R788" s="156">
        <v>311.98500000000001</v>
      </c>
      <c r="S788" s="156">
        <v>0</v>
      </c>
      <c r="T788" s="156">
        <v>0</v>
      </c>
      <c r="U788" s="156">
        <v>1</v>
      </c>
      <c r="V788" s="156"/>
      <c r="W788" s="156">
        <v>370.80099999999999</v>
      </c>
      <c r="X788" s="156"/>
      <c r="Y788" s="156">
        <v>3.6937000000000006</v>
      </c>
      <c r="Z788" s="156">
        <v>1789.433</v>
      </c>
      <c r="AA788" s="156">
        <v>779</v>
      </c>
      <c r="AB788" s="156">
        <f t="shared" si="89"/>
        <v>4.6937000000000006</v>
      </c>
      <c r="AC788" s="156">
        <f t="shared" si="90"/>
        <v>2160.2339999999999</v>
      </c>
    </row>
    <row r="789" spans="2:29" x14ac:dyDescent="0.25">
      <c r="B789" s="140" t="s">
        <v>4193</v>
      </c>
      <c r="C789" s="143">
        <v>7037</v>
      </c>
      <c r="D789" s="141" t="s">
        <v>4519</v>
      </c>
      <c r="F789" s="149">
        <v>2</v>
      </c>
      <c r="H789" s="156">
        <v>4</v>
      </c>
      <c r="I789" s="156">
        <v>4.0600000000000005</v>
      </c>
      <c r="J789" s="156">
        <f t="shared" si="84"/>
        <v>8.06</v>
      </c>
      <c r="K789" s="156">
        <f t="shared" si="85"/>
        <v>4</v>
      </c>
      <c r="L789" s="156">
        <f t="shared" si="86"/>
        <v>2.6239999999999997</v>
      </c>
      <c r="M789" s="156">
        <f t="shared" si="87"/>
        <v>2366.33</v>
      </c>
      <c r="N789" s="156">
        <f t="shared" si="88"/>
        <v>830.495</v>
      </c>
      <c r="O789" s="156">
        <v>4</v>
      </c>
      <c r="P789" s="156">
        <v>2.6239999999999997</v>
      </c>
      <c r="Q789" s="156">
        <v>2366.33</v>
      </c>
      <c r="R789" s="156">
        <v>830.495</v>
      </c>
      <c r="S789" s="156">
        <v>0</v>
      </c>
      <c r="T789" s="156">
        <v>0</v>
      </c>
      <c r="U789" s="156">
        <v>0</v>
      </c>
      <c r="V789" s="156"/>
      <c r="W789" s="156">
        <v>0</v>
      </c>
      <c r="X789" s="156"/>
      <c r="Y789" s="156">
        <v>7.936300000000001</v>
      </c>
      <c r="Z789" s="156">
        <v>3612.125</v>
      </c>
      <c r="AA789" s="156">
        <v>780</v>
      </c>
      <c r="AB789" s="156">
        <f t="shared" si="89"/>
        <v>7.936300000000001</v>
      </c>
      <c r="AC789" s="156">
        <f t="shared" si="90"/>
        <v>3612.125</v>
      </c>
    </row>
    <row r="790" spans="2:29" x14ac:dyDescent="0.25">
      <c r="B790" s="140" t="s">
        <v>4487</v>
      </c>
      <c r="C790" s="143">
        <v>7038</v>
      </c>
      <c r="D790" s="141" t="s">
        <v>4520</v>
      </c>
      <c r="F790" s="149">
        <v>2</v>
      </c>
      <c r="H790" s="156">
        <v>3.3</v>
      </c>
      <c r="I790" s="156">
        <v>3.54</v>
      </c>
      <c r="J790" s="156">
        <f t="shared" si="84"/>
        <v>6.84</v>
      </c>
      <c r="K790" s="156">
        <f t="shared" si="85"/>
        <v>3.3</v>
      </c>
      <c r="L790" s="156">
        <f t="shared" si="86"/>
        <v>2.2640000000000002</v>
      </c>
      <c r="M790" s="156">
        <f t="shared" si="87"/>
        <v>1768.903</v>
      </c>
      <c r="N790" s="156">
        <f t="shared" si="88"/>
        <v>726.10299999999995</v>
      </c>
      <c r="O790" s="156">
        <v>2.2999999999999998</v>
      </c>
      <c r="P790" s="156">
        <v>2.2640000000000002</v>
      </c>
      <c r="Q790" s="156">
        <v>1398.1020000000001</v>
      </c>
      <c r="R790" s="156">
        <v>726.10299999999995</v>
      </c>
      <c r="S790" s="156">
        <v>0</v>
      </c>
      <c r="T790" s="156">
        <v>0</v>
      </c>
      <c r="U790" s="156">
        <v>1</v>
      </c>
      <c r="V790" s="156"/>
      <c r="W790" s="156">
        <v>370.80099999999999</v>
      </c>
      <c r="X790" s="156"/>
      <c r="Y790" s="156">
        <v>5.6967999999999996</v>
      </c>
      <c r="Z790" s="156">
        <v>2487.3209999999999</v>
      </c>
      <c r="AA790" s="156">
        <v>781</v>
      </c>
      <c r="AB790" s="156">
        <f t="shared" si="89"/>
        <v>6.6967999999999996</v>
      </c>
      <c r="AC790" s="156">
        <f t="shared" si="90"/>
        <v>2858.1219999999998</v>
      </c>
    </row>
    <row r="791" spans="2:29" x14ac:dyDescent="0.25">
      <c r="B791" s="140" t="s">
        <v>4487</v>
      </c>
      <c r="C791" s="143">
        <v>7040</v>
      </c>
      <c r="D791" s="141" t="s">
        <v>4521</v>
      </c>
      <c r="F791" s="149">
        <v>2</v>
      </c>
      <c r="H791" s="156">
        <v>19</v>
      </c>
      <c r="I791" s="156">
        <v>11.05</v>
      </c>
      <c r="J791" s="156">
        <f t="shared" si="84"/>
        <v>30.05</v>
      </c>
      <c r="K791" s="156">
        <f t="shared" si="85"/>
        <v>19.5</v>
      </c>
      <c r="L791" s="156">
        <f t="shared" si="86"/>
        <v>7.2759999999999998</v>
      </c>
      <c r="M791" s="156">
        <f t="shared" si="87"/>
        <v>11293.775000000001</v>
      </c>
      <c r="N791" s="156">
        <f t="shared" si="88"/>
        <v>2231.7559999999999</v>
      </c>
      <c r="O791" s="156">
        <v>17.5</v>
      </c>
      <c r="P791" s="156">
        <v>7.2759999999999998</v>
      </c>
      <c r="Q791" s="156">
        <v>10552.173000000001</v>
      </c>
      <c r="R791" s="156">
        <v>2231.7559999999999</v>
      </c>
      <c r="S791" s="156">
        <v>0</v>
      </c>
      <c r="T791" s="156">
        <v>0</v>
      </c>
      <c r="U791" s="156">
        <v>2</v>
      </c>
      <c r="V791" s="156"/>
      <c r="W791" s="156">
        <v>741.60199999999998</v>
      </c>
      <c r="X791" s="156"/>
      <c r="Y791" s="156">
        <v>28.414100000000001</v>
      </c>
      <c r="Z791" s="156">
        <v>13899.884</v>
      </c>
      <c r="AA791" s="156">
        <v>782</v>
      </c>
      <c r="AB791" s="156">
        <f t="shared" si="89"/>
        <v>30.414100000000001</v>
      </c>
      <c r="AC791" s="156">
        <f t="shared" si="90"/>
        <v>14641.486000000001</v>
      </c>
    </row>
    <row r="792" spans="2:29" x14ac:dyDescent="0.25">
      <c r="B792" s="140" t="s">
        <v>4487</v>
      </c>
      <c r="C792" s="143">
        <v>7041</v>
      </c>
      <c r="D792" s="141" t="s">
        <v>4522</v>
      </c>
      <c r="F792" s="149">
        <v>2</v>
      </c>
      <c r="H792" s="156">
        <v>28.293999999999997</v>
      </c>
      <c r="I792" s="156">
        <v>13.068</v>
      </c>
      <c r="J792" s="156">
        <f t="shared" si="84"/>
        <v>41.361999999999995</v>
      </c>
      <c r="K792" s="156">
        <f t="shared" si="85"/>
        <v>28.293999999999997</v>
      </c>
      <c r="L792" s="156">
        <f t="shared" si="86"/>
        <v>7.953000000000003</v>
      </c>
      <c r="M792" s="156">
        <f t="shared" si="87"/>
        <v>15462.14</v>
      </c>
      <c r="N792" s="156">
        <f t="shared" si="88"/>
        <v>2423.0189999999998</v>
      </c>
      <c r="O792" s="156">
        <v>24.765999999999998</v>
      </c>
      <c r="P792" s="156">
        <v>7.953000000000003</v>
      </c>
      <c r="Q792" s="156">
        <v>14154.028</v>
      </c>
      <c r="R792" s="156">
        <v>2423.0189999999998</v>
      </c>
      <c r="S792" s="156">
        <v>0</v>
      </c>
      <c r="T792" s="156">
        <v>0</v>
      </c>
      <c r="U792" s="156">
        <v>3.5280000000000005</v>
      </c>
      <c r="V792" s="156"/>
      <c r="W792" s="156">
        <v>1308.1120000000001</v>
      </c>
      <c r="X792" s="156"/>
      <c r="Y792" s="156">
        <v>36.696000000000005</v>
      </c>
      <c r="Z792" s="156">
        <v>17788.598000000002</v>
      </c>
      <c r="AA792" s="156">
        <v>783</v>
      </c>
      <c r="AB792" s="156">
        <f t="shared" si="89"/>
        <v>40.224000000000004</v>
      </c>
      <c r="AC792" s="156">
        <f t="shared" si="90"/>
        <v>19096.710000000003</v>
      </c>
    </row>
    <row r="793" spans="2:29" x14ac:dyDescent="0.25">
      <c r="B793" s="140" t="s">
        <v>4487</v>
      </c>
      <c r="C793" s="143">
        <v>7042</v>
      </c>
      <c r="D793" s="141" t="s">
        <v>4523</v>
      </c>
      <c r="F793" s="149">
        <v>2</v>
      </c>
      <c r="H793" s="156">
        <v>14.242000000000001</v>
      </c>
      <c r="I793" s="156">
        <v>6.5300000000000011</v>
      </c>
      <c r="J793" s="156">
        <f t="shared" si="84"/>
        <v>20.772000000000002</v>
      </c>
      <c r="K793" s="156">
        <f t="shared" si="85"/>
        <v>14.242000000000001</v>
      </c>
      <c r="L793" s="156">
        <f t="shared" si="86"/>
        <v>4.0069999999999997</v>
      </c>
      <c r="M793" s="156">
        <f t="shared" si="87"/>
        <v>7798.6109999999999</v>
      </c>
      <c r="N793" s="156">
        <f t="shared" si="88"/>
        <v>1242.45</v>
      </c>
      <c r="O793" s="156">
        <v>10.242000000000001</v>
      </c>
      <c r="P793" s="156">
        <v>4.0069999999999997</v>
      </c>
      <c r="Q793" s="156">
        <v>6315.4070000000002</v>
      </c>
      <c r="R793" s="156">
        <v>1242.45</v>
      </c>
      <c r="S793" s="156">
        <v>0</v>
      </c>
      <c r="T793" s="156">
        <v>0</v>
      </c>
      <c r="U793" s="156">
        <v>4</v>
      </c>
      <c r="V793" s="156"/>
      <c r="W793" s="156">
        <v>1483.204</v>
      </c>
      <c r="X793" s="156"/>
      <c r="Y793" s="156">
        <v>16.252600000000001</v>
      </c>
      <c r="Z793" s="156">
        <v>8179.11</v>
      </c>
      <c r="AA793" s="156">
        <v>784</v>
      </c>
      <c r="AB793" s="156">
        <f t="shared" si="89"/>
        <v>20.252600000000001</v>
      </c>
      <c r="AC793" s="156">
        <f t="shared" si="90"/>
        <v>9662.3140000000003</v>
      </c>
    </row>
    <row r="794" spans="2:29" x14ac:dyDescent="0.25">
      <c r="B794" s="140" t="s">
        <v>4487</v>
      </c>
      <c r="C794" s="143">
        <v>7043</v>
      </c>
      <c r="D794" s="141" t="s">
        <v>4524</v>
      </c>
      <c r="F794" s="149">
        <v>2</v>
      </c>
      <c r="H794" s="156">
        <v>14.403</v>
      </c>
      <c r="I794" s="156">
        <v>6.85</v>
      </c>
      <c r="J794" s="156">
        <f t="shared" si="84"/>
        <v>21.253</v>
      </c>
      <c r="K794" s="156">
        <f t="shared" si="85"/>
        <v>14.403</v>
      </c>
      <c r="L794" s="156">
        <f t="shared" si="86"/>
        <v>4.7430000000000003</v>
      </c>
      <c r="M794" s="156">
        <f t="shared" si="87"/>
        <v>7604.5369999999994</v>
      </c>
      <c r="N794" s="156">
        <f t="shared" si="88"/>
        <v>1469.8610000000001</v>
      </c>
      <c r="O794" s="156">
        <v>10.403</v>
      </c>
      <c r="P794" s="156">
        <v>4.7430000000000003</v>
      </c>
      <c r="Q794" s="156">
        <v>6121.3329999999996</v>
      </c>
      <c r="R794" s="156">
        <v>1469.8610000000001</v>
      </c>
      <c r="S794" s="156">
        <v>0</v>
      </c>
      <c r="T794" s="156">
        <v>0</v>
      </c>
      <c r="U794" s="156">
        <v>4</v>
      </c>
      <c r="V794" s="156"/>
      <c r="W794" s="156">
        <v>1483.204</v>
      </c>
      <c r="X794" s="156"/>
      <c r="Y794" s="156">
        <v>17.518100000000004</v>
      </c>
      <c r="Z794" s="156">
        <v>8326.1659999999993</v>
      </c>
      <c r="AA794" s="156">
        <v>785</v>
      </c>
      <c r="AB794" s="156">
        <f t="shared" si="89"/>
        <v>21.518100000000004</v>
      </c>
      <c r="AC794" s="156">
        <f t="shared" si="90"/>
        <v>9809.369999999999</v>
      </c>
    </row>
    <row r="795" spans="2:29" x14ac:dyDescent="0.25">
      <c r="B795" s="140" t="s">
        <v>4487</v>
      </c>
      <c r="C795" s="143">
        <v>7044</v>
      </c>
      <c r="D795" s="141" t="s">
        <v>4525</v>
      </c>
      <c r="F795" s="149">
        <v>2</v>
      </c>
      <c r="H795" s="156">
        <v>25</v>
      </c>
      <c r="I795" s="156">
        <v>11.6</v>
      </c>
      <c r="J795" s="156">
        <f t="shared" si="84"/>
        <v>36.6</v>
      </c>
      <c r="K795" s="156">
        <f t="shared" si="85"/>
        <v>25</v>
      </c>
      <c r="L795" s="156">
        <f t="shared" si="86"/>
        <v>7.6230000000000011</v>
      </c>
      <c r="M795" s="156">
        <f t="shared" si="87"/>
        <v>13630.257</v>
      </c>
      <c r="N795" s="156">
        <f t="shared" si="88"/>
        <v>2319.2979999999998</v>
      </c>
      <c r="O795" s="156">
        <v>21.75</v>
      </c>
      <c r="P795" s="156">
        <v>7.6230000000000011</v>
      </c>
      <c r="Q795" s="156">
        <v>12425.153</v>
      </c>
      <c r="R795" s="156">
        <v>2319.2979999999998</v>
      </c>
      <c r="S795" s="156">
        <v>0</v>
      </c>
      <c r="T795" s="156">
        <v>0</v>
      </c>
      <c r="U795" s="156">
        <v>3.25</v>
      </c>
      <c r="V795" s="156"/>
      <c r="W795" s="156">
        <v>1205.104</v>
      </c>
      <c r="X795" s="156"/>
      <c r="Y795" s="156">
        <v>33.1843</v>
      </c>
      <c r="Z795" s="156">
        <v>15904.130999999999</v>
      </c>
      <c r="AA795" s="156">
        <v>786</v>
      </c>
      <c r="AB795" s="156">
        <f t="shared" si="89"/>
        <v>36.4343</v>
      </c>
      <c r="AC795" s="156">
        <f t="shared" si="90"/>
        <v>17109.235000000001</v>
      </c>
    </row>
    <row r="796" spans="2:29" x14ac:dyDescent="0.25">
      <c r="B796" s="140" t="s">
        <v>4487</v>
      </c>
      <c r="C796" s="143">
        <v>7045</v>
      </c>
      <c r="D796" s="141" t="s">
        <v>4526</v>
      </c>
      <c r="F796" s="149">
        <v>2</v>
      </c>
      <c r="H796" s="156">
        <v>13.4</v>
      </c>
      <c r="I796" s="156">
        <v>7.1720000000000006</v>
      </c>
      <c r="J796" s="156">
        <f t="shared" si="84"/>
        <v>20.572000000000003</v>
      </c>
      <c r="K796" s="156">
        <f t="shared" si="85"/>
        <v>13.4</v>
      </c>
      <c r="L796" s="156">
        <f t="shared" si="86"/>
        <v>5.3190000000000008</v>
      </c>
      <c r="M796" s="156">
        <f t="shared" si="87"/>
        <v>7536.1909999999998</v>
      </c>
      <c r="N796" s="156">
        <f t="shared" si="88"/>
        <v>1642.5129999999999</v>
      </c>
      <c r="O796" s="156">
        <v>11.4</v>
      </c>
      <c r="P796" s="156">
        <v>5.3190000000000008</v>
      </c>
      <c r="Q796" s="156">
        <v>6794.5889999999999</v>
      </c>
      <c r="R796" s="156">
        <v>1642.5129999999999</v>
      </c>
      <c r="S796" s="156">
        <v>0</v>
      </c>
      <c r="T796" s="156">
        <v>0</v>
      </c>
      <c r="U796" s="156">
        <v>2</v>
      </c>
      <c r="V796" s="156"/>
      <c r="W796" s="156">
        <v>741.60199999999998</v>
      </c>
      <c r="X796" s="156"/>
      <c r="Y796" s="156">
        <v>19.378700000000002</v>
      </c>
      <c r="Z796" s="156">
        <v>9258.4240000000009</v>
      </c>
      <c r="AA796" s="156">
        <v>787</v>
      </c>
      <c r="AB796" s="156">
        <f t="shared" si="89"/>
        <v>21.378700000000002</v>
      </c>
      <c r="AC796" s="156">
        <f t="shared" si="90"/>
        <v>10000.026000000002</v>
      </c>
    </row>
    <row r="797" spans="2:29" x14ac:dyDescent="0.25">
      <c r="B797" s="140" t="s">
        <v>4487</v>
      </c>
      <c r="C797" s="143">
        <v>7047</v>
      </c>
      <c r="D797" s="141" t="s">
        <v>4527</v>
      </c>
      <c r="F797" s="149">
        <v>2</v>
      </c>
      <c r="H797" s="156">
        <v>3.29</v>
      </c>
      <c r="I797" s="156">
        <v>0.625</v>
      </c>
      <c r="J797" s="156">
        <f t="shared" si="84"/>
        <v>3.915</v>
      </c>
      <c r="K797" s="156">
        <f t="shared" si="85"/>
        <v>3.29</v>
      </c>
      <c r="L797" s="156">
        <f t="shared" si="86"/>
        <v>0.64000000000000012</v>
      </c>
      <c r="M797" s="156">
        <f t="shared" si="87"/>
        <v>1589.2859999999998</v>
      </c>
      <c r="N797" s="156">
        <f t="shared" si="88"/>
        <v>197.898</v>
      </c>
      <c r="O797" s="156">
        <v>2.29</v>
      </c>
      <c r="P797" s="156">
        <v>0.64000000000000012</v>
      </c>
      <c r="Q797" s="156">
        <v>1218.4849999999999</v>
      </c>
      <c r="R797" s="156">
        <v>197.898</v>
      </c>
      <c r="S797" s="156">
        <v>0</v>
      </c>
      <c r="T797" s="156">
        <v>0</v>
      </c>
      <c r="U797" s="156">
        <v>1</v>
      </c>
      <c r="V797" s="156"/>
      <c r="W797" s="156">
        <v>370.80099999999999</v>
      </c>
      <c r="X797" s="156"/>
      <c r="Y797" s="156">
        <v>3.2502</v>
      </c>
      <c r="Z797" s="156">
        <v>1515.3520000000001</v>
      </c>
      <c r="AA797" s="156">
        <v>788</v>
      </c>
      <c r="AB797" s="156">
        <f t="shared" si="89"/>
        <v>4.2501999999999995</v>
      </c>
      <c r="AC797" s="156">
        <f t="shared" si="90"/>
        <v>1886.153</v>
      </c>
    </row>
    <row r="798" spans="2:29" x14ac:dyDescent="0.25">
      <c r="B798" s="140" t="s">
        <v>4487</v>
      </c>
      <c r="C798" s="143">
        <v>7048</v>
      </c>
      <c r="D798" s="141" t="s">
        <v>4528</v>
      </c>
      <c r="F798" s="149">
        <v>2</v>
      </c>
      <c r="H798" s="156">
        <v>4</v>
      </c>
      <c r="I798" s="156">
        <v>2.9000000000000004</v>
      </c>
      <c r="J798" s="156">
        <f t="shared" si="84"/>
        <v>6.9</v>
      </c>
      <c r="K798" s="156">
        <f t="shared" si="85"/>
        <v>4</v>
      </c>
      <c r="L798" s="156">
        <f t="shared" si="86"/>
        <v>2.6349999999999998</v>
      </c>
      <c r="M798" s="156">
        <f t="shared" si="87"/>
        <v>2408.21</v>
      </c>
      <c r="N798" s="156">
        <f t="shared" si="88"/>
        <v>834.11900000000003</v>
      </c>
      <c r="O798" s="156">
        <v>4</v>
      </c>
      <c r="P798" s="156">
        <v>2.6349999999999998</v>
      </c>
      <c r="Q798" s="156">
        <v>2408.21</v>
      </c>
      <c r="R798" s="156">
        <v>834.11900000000003</v>
      </c>
      <c r="S798" s="156">
        <v>0</v>
      </c>
      <c r="T798" s="156">
        <v>0</v>
      </c>
      <c r="U798" s="156">
        <v>0</v>
      </c>
      <c r="V798" s="156"/>
      <c r="W798" s="156">
        <v>0</v>
      </c>
      <c r="X798" s="156"/>
      <c r="Y798" s="156">
        <v>7.9529000000000005</v>
      </c>
      <c r="Z798" s="156">
        <v>3659.4229999999998</v>
      </c>
      <c r="AA798" s="156">
        <v>789</v>
      </c>
      <c r="AB798" s="156">
        <f t="shared" si="89"/>
        <v>7.9529000000000005</v>
      </c>
      <c r="AC798" s="156">
        <f t="shared" si="90"/>
        <v>3659.4229999999998</v>
      </c>
    </row>
    <row r="799" spans="2:29" x14ac:dyDescent="0.25">
      <c r="B799" s="140" t="s">
        <v>4487</v>
      </c>
      <c r="C799" s="143">
        <v>7201</v>
      </c>
      <c r="D799" s="141" t="s">
        <v>4529</v>
      </c>
      <c r="F799" s="149">
        <v>2</v>
      </c>
      <c r="H799" s="156">
        <v>24.092000000000002</v>
      </c>
      <c r="I799" s="156">
        <v>8.4250000000000007</v>
      </c>
      <c r="J799" s="156">
        <f t="shared" si="84"/>
        <v>32.517000000000003</v>
      </c>
      <c r="K799" s="156">
        <f t="shared" si="85"/>
        <v>24.301000000000002</v>
      </c>
      <c r="L799" s="156">
        <f t="shared" si="86"/>
        <v>6.5620000000000012</v>
      </c>
      <c r="M799" s="156">
        <f t="shared" si="87"/>
        <v>14236.016</v>
      </c>
      <c r="N799" s="156">
        <f t="shared" si="88"/>
        <v>2149.884</v>
      </c>
      <c r="O799" s="156">
        <v>18.773</v>
      </c>
      <c r="P799" s="156">
        <v>6.5620000000000012</v>
      </c>
      <c r="Q799" s="156">
        <v>12061.97</v>
      </c>
      <c r="R799" s="156">
        <v>2149.884</v>
      </c>
      <c r="S799" s="156">
        <v>24</v>
      </c>
      <c r="T799" s="156">
        <v>0</v>
      </c>
      <c r="U799" s="156">
        <v>5.5280000000000005</v>
      </c>
      <c r="V799" s="156"/>
      <c r="W799" s="156">
        <v>2174.0459999999998</v>
      </c>
      <c r="X799" s="156"/>
      <c r="Y799" s="156">
        <v>28.616200000000003</v>
      </c>
      <c r="Z799" s="156">
        <v>15286.846</v>
      </c>
      <c r="AA799" s="156">
        <v>790</v>
      </c>
      <c r="AB799" s="156">
        <f t="shared" si="89"/>
        <v>34.144200000000005</v>
      </c>
      <c r="AC799" s="156">
        <f t="shared" si="90"/>
        <v>17460.892</v>
      </c>
    </row>
    <row r="800" spans="2:29" x14ac:dyDescent="0.25">
      <c r="B800" s="140" t="s">
        <v>4193</v>
      </c>
      <c r="C800" s="143">
        <v>7202</v>
      </c>
      <c r="D800" s="141" t="s">
        <v>4530</v>
      </c>
      <c r="F800" s="149">
        <v>2</v>
      </c>
      <c r="H800" s="156">
        <v>11.628</v>
      </c>
      <c r="I800" s="156">
        <v>2.4500000000000002</v>
      </c>
      <c r="J800" s="156">
        <f t="shared" si="84"/>
        <v>14.077999999999999</v>
      </c>
      <c r="K800" s="156">
        <f t="shared" si="85"/>
        <v>11.778</v>
      </c>
      <c r="L800" s="156">
        <f t="shared" si="86"/>
        <v>2.1259999999999994</v>
      </c>
      <c r="M800" s="156">
        <f t="shared" si="87"/>
        <v>6012.5099999999993</v>
      </c>
      <c r="N800" s="156">
        <f t="shared" si="88"/>
        <v>692.31799999999998</v>
      </c>
      <c r="O800" s="156">
        <v>8.2390000000000008</v>
      </c>
      <c r="P800" s="156">
        <v>2.1259999999999994</v>
      </c>
      <c r="Q800" s="156">
        <v>4744.8059999999996</v>
      </c>
      <c r="R800" s="156">
        <v>692.31799999999998</v>
      </c>
      <c r="S800" s="156">
        <v>0</v>
      </c>
      <c r="T800" s="156">
        <v>13.333</v>
      </c>
      <c r="U800" s="156">
        <v>3.5390000000000001</v>
      </c>
      <c r="V800" s="156"/>
      <c r="W800" s="156">
        <v>1267.704</v>
      </c>
      <c r="X800" s="156"/>
      <c r="Y800" s="156">
        <v>11.4282</v>
      </c>
      <c r="Z800" s="156">
        <v>5783.2979999999998</v>
      </c>
      <c r="AA800" s="156">
        <v>791</v>
      </c>
      <c r="AB800" s="156">
        <f t="shared" si="89"/>
        <v>14.9672</v>
      </c>
      <c r="AC800" s="156">
        <f t="shared" si="90"/>
        <v>7051.0019999999995</v>
      </c>
    </row>
    <row r="801" spans="2:29" x14ac:dyDescent="0.25">
      <c r="B801" s="140" t="s">
        <v>4487</v>
      </c>
      <c r="C801" s="143">
        <v>7203</v>
      </c>
      <c r="D801" s="141" t="s">
        <v>4531</v>
      </c>
      <c r="F801" s="149">
        <v>2</v>
      </c>
      <c r="H801" s="156">
        <v>34.926000000000002</v>
      </c>
      <c r="I801" s="156">
        <v>11.125999999999999</v>
      </c>
      <c r="J801" s="156">
        <f t="shared" si="84"/>
        <v>46.052</v>
      </c>
      <c r="K801" s="156">
        <f t="shared" si="85"/>
        <v>36.378999999999998</v>
      </c>
      <c r="L801" s="156">
        <f t="shared" si="86"/>
        <v>8.2979999999999983</v>
      </c>
      <c r="M801" s="156">
        <f t="shared" si="87"/>
        <v>21412.277999999998</v>
      </c>
      <c r="N801" s="156">
        <f t="shared" si="88"/>
        <v>2661.605</v>
      </c>
      <c r="O801" s="156">
        <v>28.361999999999998</v>
      </c>
      <c r="P801" s="156">
        <v>8.2979999999999983</v>
      </c>
      <c r="Q801" s="156">
        <v>18147.494999999999</v>
      </c>
      <c r="R801" s="156">
        <v>2661.605</v>
      </c>
      <c r="S801" s="156">
        <v>0</v>
      </c>
      <c r="T801" s="156">
        <v>0</v>
      </c>
      <c r="U801" s="156">
        <v>8.0169999999999977</v>
      </c>
      <c r="V801" s="156"/>
      <c r="W801" s="156">
        <v>3264.7829999999999</v>
      </c>
      <c r="X801" s="156"/>
      <c r="Y801" s="156">
        <v>40.8095</v>
      </c>
      <c r="Z801" s="156">
        <v>22139.967000000001</v>
      </c>
      <c r="AA801" s="156">
        <v>792</v>
      </c>
      <c r="AB801" s="156">
        <f t="shared" si="89"/>
        <v>48.826499999999996</v>
      </c>
      <c r="AC801" s="156">
        <f t="shared" si="90"/>
        <v>25404.75</v>
      </c>
    </row>
    <row r="802" spans="2:29" x14ac:dyDescent="0.25">
      <c r="B802" s="140" t="s">
        <v>4487</v>
      </c>
      <c r="C802" s="143">
        <v>7204</v>
      </c>
      <c r="D802" s="141" t="s">
        <v>4532</v>
      </c>
      <c r="F802" s="149">
        <v>2</v>
      </c>
      <c r="H802" s="156">
        <v>19.545999999999999</v>
      </c>
      <c r="I802" s="156">
        <v>6.2</v>
      </c>
      <c r="J802" s="156">
        <f t="shared" si="84"/>
        <v>25.745999999999999</v>
      </c>
      <c r="K802" s="156">
        <f t="shared" si="85"/>
        <v>19.552</v>
      </c>
      <c r="L802" s="156">
        <f t="shared" si="86"/>
        <v>3.9970000000000017</v>
      </c>
      <c r="M802" s="156">
        <f t="shared" si="87"/>
        <v>10145.485999999999</v>
      </c>
      <c r="N802" s="156">
        <f t="shared" si="88"/>
        <v>1337.0429999999999</v>
      </c>
      <c r="O802" s="156">
        <v>13.763</v>
      </c>
      <c r="P802" s="156">
        <v>3.9970000000000017</v>
      </c>
      <c r="Q802" s="156">
        <v>7866.9</v>
      </c>
      <c r="R802" s="156">
        <v>1337.0429999999999</v>
      </c>
      <c r="S802" s="156">
        <v>12</v>
      </c>
      <c r="T802" s="156">
        <v>0</v>
      </c>
      <c r="U802" s="156">
        <v>5.7889999999999997</v>
      </c>
      <c r="V802" s="156"/>
      <c r="W802" s="156">
        <v>2278.5859999999998</v>
      </c>
      <c r="X802" s="156"/>
      <c r="Y802" s="156">
        <v>19.757999999999999</v>
      </c>
      <c r="Z802" s="156">
        <v>9872.5249999999996</v>
      </c>
      <c r="AA802" s="156">
        <v>793</v>
      </c>
      <c r="AB802" s="156">
        <f t="shared" si="89"/>
        <v>25.546999999999997</v>
      </c>
      <c r="AC802" s="156">
        <f t="shared" si="90"/>
        <v>12151.110999999999</v>
      </c>
    </row>
    <row r="803" spans="2:29" x14ac:dyDescent="0.25">
      <c r="B803" s="140" t="s">
        <v>4487</v>
      </c>
      <c r="C803" s="143">
        <v>7205</v>
      </c>
      <c r="D803" s="141" t="s">
        <v>4533</v>
      </c>
      <c r="F803" s="149">
        <v>2</v>
      </c>
      <c r="H803" s="156">
        <v>8.4920000000000009</v>
      </c>
      <c r="I803" s="156">
        <v>2.8439999999999994</v>
      </c>
      <c r="J803" s="156">
        <f t="shared" si="84"/>
        <v>11.336</v>
      </c>
      <c r="K803" s="156">
        <f t="shared" si="85"/>
        <v>8.8249999999999993</v>
      </c>
      <c r="L803" s="156">
        <f t="shared" si="86"/>
        <v>2.3870000000000005</v>
      </c>
      <c r="M803" s="156">
        <f t="shared" si="87"/>
        <v>4603.415</v>
      </c>
      <c r="N803" s="156">
        <f t="shared" si="88"/>
        <v>788.87400000000002</v>
      </c>
      <c r="O803" s="156">
        <v>6.9749999999999996</v>
      </c>
      <c r="P803" s="156">
        <v>2.3870000000000005</v>
      </c>
      <c r="Q803" s="156">
        <v>4003.88</v>
      </c>
      <c r="R803" s="156">
        <v>788.87400000000002</v>
      </c>
      <c r="S803" s="156">
        <v>0</v>
      </c>
      <c r="T803" s="156">
        <v>0</v>
      </c>
      <c r="U803" s="156">
        <v>1.85</v>
      </c>
      <c r="V803" s="156"/>
      <c r="W803" s="156">
        <v>599.53499999999997</v>
      </c>
      <c r="X803" s="156"/>
      <c r="Y803" s="156">
        <v>10.5555</v>
      </c>
      <c r="Z803" s="156">
        <v>5187.2659999999996</v>
      </c>
      <c r="AA803" s="156">
        <v>794</v>
      </c>
      <c r="AB803" s="156">
        <f t="shared" si="89"/>
        <v>12.4055</v>
      </c>
      <c r="AC803" s="156">
        <f t="shared" si="90"/>
        <v>5786.8009999999995</v>
      </c>
    </row>
    <row r="804" spans="2:29" x14ac:dyDescent="0.25">
      <c r="B804" s="140" t="s">
        <v>4487</v>
      </c>
      <c r="C804" s="143">
        <v>7206</v>
      </c>
      <c r="D804" s="141" t="s">
        <v>4534</v>
      </c>
      <c r="F804" s="149">
        <v>2</v>
      </c>
      <c r="H804" s="156">
        <v>18.68</v>
      </c>
      <c r="I804" s="156">
        <v>7.5449999999999999</v>
      </c>
      <c r="J804" s="156">
        <f t="shared" si="84"/>
        <v>26.225000000000001</v>
      </c>
      <c r="K804" s="156">
        <f t="shared" si="85"/>
        <v>18.701000000000001</v>
      </c>
      <c r="L804" s="156">
        <f t="shared" si="86"/>
        <v>5.1039999999999992</v>
      </c>
      <c r="M804" s="156">
        <f t="shared" si="87"/>
        <v>10127.874</v>
      </c>
      <c r="N804" s="156">
        <f t="shared" si="88"/>
        <v>1642.2750000000001</v>
      </c>
      <c r="O804" s="156">
        <v>13.584</v>
      </c>
      <c r="P804" s="156">
        <v>5.1039999999999992</v>
      </c>
      <c r="Q804" s="156">
        <v>8205.7289999999994</v>
      </c>
      <c r="R804" s="156">
        <v>1642.2750000000001</v>
      </c>
      <c r="S804" s="156">
        <v>0</v>
      </c>
      <c r="T804" s="156">
        <v>0</v>
      </c>
      <c r="U804" s="156">
        <v>5.117</v>
      </c>
      <c r="V804" s="156"/>
      <c r="W804" s="156">
        <v>1922.145</v>
      </c>
      <c r="X804" s="156"/>
      <c r="Y804" s="156">
        <v>21.2393</v>
      </c>
      <c r="Z804" s="156">
        <v>10669.198</v>
      </c>
      <c r="AA804" s="156">
        <v>795</v>
      </c>
      <c r="AB804" s="156">
        <f t="shared" si="89"/>
        <v>26.356300000000001</v>
      </c>
      <c r="AC804" s="156">
        <f t="shared" si="90"/>
        <v>12591.343000000001</v>
      </c>
    </row>
    <row r="805" spans="2:29" x14ac:dyDescent="0.25">
      <c r="B805" s="140" t="s">
        <v>4193</v>
      </c>
      <c r="C805" s="143">
        <v>7207</v>
      </c>
      <c r="D805" s="141" t="s">
        <v>4535</v>
      </c>
      <c r="F805" s="149">
        <v>2</v>
      </c>
      <c r="H805" s="156">
        <v>9.0100000000000016</v>
      </c>
      <c r="I805" s="156">
        <v>3.43</v>
      </c>
      <c r="J805" s="156">
        <f t="shared" si="84"/>
        <v>12.440000000000001</v>
      </c>
      <c r="K805" s="156">
        <f t="shared" si="85"/>
        <v>9.0670000000000002</v>
      </c>
      <c r="L805" s="156">
        <f t="shared" si="86"/>
        <v>2.9140000000000006</v>
      </c>
      <c r="M805" s="156">
        <f t="shared" si="87"/>
        <v>5343.8009999999995</v>
      </c>
      <c r="N805" s="156">
        <f t="shared" si="88"/>
        <v>942.45699999999999</v>
      </c>
      <c r="O805" s="156">
        <v>6.9669999999999996</v>
      </c>
      <c r="P805" s="156">
        <v>2.9140000000000006</v>
      </c>
      <c r="Q805" s="156">
        <v>4428.3599999999997</v>
      </c>
      <c r="R805" s="156">
        <v>942.45699999999999</v>
      </c>
      <c r="S805" s="156">
        <v>8</v>
      </c>
      <c r="T805" s="156">
        <v>4.8</v>
      </c>
      <c r="U805" s="156">
        <v>2.1</v>
      </c>
      <c r="V805" s="156"/>
      <c r="W805" s="156">
        <v>915.44100000000003</v>
      </c>
      <c r="X805" s="156"/>
      <c r="Y805" s="156">
        <v>11.3386</v>
      </c>
      <c r="Z805" s="156">
        <v>5842.1350000000002</v>
      </c>
      <c r="AA805" s="156">
        <v>796</v>
      </c>
      <c r="AB805" s="156">
        <f t="shared" si="89"/>
        <v>13.438599999999999</v>
      </c>
      <c r="AC805" s="156">
        <f t="shared" si="90"/>
        <v>6757.576</v>
      </c>
    </row>
    <row r="806" spans="2:29" x14ac:dyDescent="0.25">
      <c r="B806" s="140" t="s">
        <v>4487</v>
      </c>
      <c r="C806" s="143">
        <v>7208</v>
      </c>
      <c r="D806" s="141" t="s">
        <v>4536</v>
      </c>
      <c r="F806" s="149">
        <v>2</v>
      </c>
      <c r="H806" s="156">
        <v>21.207999999999998</v>
      </c>
      <c r="I806" s="156">
        <v>3.3449999999999998</v>
      </c>
      <c r="J806" s="156">
        <f t="shared" si="84"/>
        <v>24.552999999999997</v>
      </c>
      <c r="K806" s="156">
        <f t="shared" si="85"/>
        <v>21.164999999999999</v>
      </c>
      <c r="L806" s="156">
        <f t="shared" si="86"/>
        <v>2.7929999999999993</v>
      </c>
      <c r="M806" s="156">
        <f t="shared" si="87"/>
        <v>12025.293</v>
      </c>
      <c r="N806" s="156">
        <f t="shared" si="88"/>
        <v>953.726</v>
      </c>
      <c r="O806" s="156">
        <v>14.326000000000001</v>
      </c>
      <c r="P806" s="156">
        <v>2.7929999999999993</v>
      </c>
      <c r="Q806" s="156">
        <v>9434.4779999999992</v>
      </c>
      <c r="R806" s="156">
        <v>953.726</v>
      </c>
      <c r="S806" s="156">
        <v>0</v>
      </c>
      <c r="T806" s="156">
        <v>0</v>
      </c>
      <c r="U806" s="156">
        <v>6.8389999999999995</v>
      </c>
      <c r="V806" s="156"/>
      <c r="W806" s="156">
        <v>2590.8150000000001</v>
      </c>
      <c r="X806" s="156"/>
      <c r="Y806" s="156">
        <v>18.5153</v>
      </c>
      <c r="Z806" s="156">
        <v>10865.128000000001</v>
      </c>
      <c r="AA806" s="156">
        <v>797</v>
      </c>
      <c r="AB806" s="156">
        <f t="shared" si="89"/>
        <v>25.354299999999999</v>
      </c>
      <c r="AC806" s="156">
        <f t="shared" si="90"/>
        <v>13455.943000000001</v>
      </c>
    </row>
    <row r="807" spans="2:29" x14ac:dyDescent="0.25">
      <c r="B807" s="140" t="s">
        <v>4487</v>
      </c>
      <c r="C807" s="143">
        <v>7209</v>
      </c>
      <c r="D807" s="141" t="s">
        <v>4537</v>
      </c>
      <c r="F807" s="149">
        <v>2</v>
      </c>
      <c r="H807" s="156">
        <v>28.470000000000002</v>
      </c>
      <c r="I807" s="156">
        <v>10.9</v>
      </c>
      <c r="J807" s="156">
        <f t="shared" si="84"/>
        <v>39.370000000000005</v>
      </c>
      <c r="K807" s="156">
        <f t="shared" si="85"/>
        <v>27.236000000000001</v>
      </c>
      <c r="L807" s="156">
        <f t="shared" si="86"/>
        <v>5.7989999999999995</v>
      </c>
      <c r="M807" s="156">
        <f t="shared" si="87"/>
        <v>14655.572</v>
      </c>
      <c r="N807" s="156">
        <f t="shared" si="88"/>
        <v>1914.788</v>
      </c>
      <c r="O807" s="156">
        <v>19.058</v>
      </c>
      <c r="P807" s="156">
        <v>5.7989999999999995</v>
      </c>
      <c r="Q807" s="156">
        <v>11573.502</v>
      </c>
      <c r="R807" s="156">
        <v>1914.788</v>
      </c>
      <c r="S807" s="156">
        <v>0</v>
      </c>
      <c r="T807" s="156">
        <v>0</v>
      </c>
      <c r="U807" s="156">
        <v>8.1780000000000008</v>
      </c>
      <c r="V807" s="156"/>
      <c r="W807" s="156">
        <v>3082.07</v>
      </c>
      <c r="X807" s="156"/>
      <c r="Y807" s="156">
        <v>27.756899999999995</v>
      </c>
      <c r="Z807" s="156">
        <v>14445.749</v>
      </c>
      <c r="AA807" s="156">
        <v>798</v>
      </c>
      <c r="AB807" s="156">
        <f t="shared" si="89"/>
        <v>35.934899999999999</v>
      </c>
      <c r="AC807" s="156">
        <f t="shared" si="90"/>
        <v>17527.819</v>
      </c>
    </row>
    <row r="808" spans="2:29" x14ac:dyDescent="0.25">
      <c r="B808" s="140" t="s">
        <v>4487</v>
      </c>
      <c r="C808" s="143">
        <v>7210</v>
      </c>
      <c r="D808" s="141" t="s">
        <v>4538</v>
      </c>
      <c r="F808" s="149">
        <v>2</v>
      </c>
      <c r="H808" s="156">
        <v>7.4399999999999995</v>
      </c>
      <c r="I808" s="156">
        <v>2.99</v>
      </c>
      <c r="J808" s="156">
        <f t="shared" si="84"/>
        <v>10.43</v>
      </c>
      <c r="K808" s="156">
        <f t="shared" si="85"/>
        <v>7.4420000000000002</v>
      </c>
      <c r="L808" s="156">
        <f t="shared" si="86"/>
        <v>2.3330000000000002</v>
      </c>
      <c r="M808" s="156">
        <f t="shared" si="87"/>
        <v>4086.875</v>
      </c>
      <c r="N808" s="156">
        <f t="shared" si="88"/>
        <v>762.42</v>
      </c>
      <c r="O808" s="156">
        <v>6.9420000000000002</v>
      </c>
      <c r="P808" s="156">
        <v>2.3330000000000002</v>
      </c>
      <c r="Q808" s="156">
        <v>3839.3119999999999</v>
      </c>
      <c r="R808" s="156">
        <v>762.42</v>
      </c>
      <c r="S808" s="156">
        <v>0</v>
      </c>
      <c r="T808" s="156">
        <v>0</v>
      </c>
      <c r="U808" s="156">
        <v>0.5</v>
      </c>
      <c r="V808" s="156"/>
      <c r="W808" s="156">
        <v>247.56299999999999</v>
      </c>
      <c r="X808" s="156"/>
      <c r="Y808" s="156">
        <v>10.442299999999998</v>
      </c>
      <c r="Z808" s="156">
        <v>4982.9790000000003</v>
      </c>
      <c r="AA808" s="156">
        <v>799</v>
      </c>
      <c r="AB808" s="156">
        <f t="shared" si="89"/>
        <v>10.942299999999998</v>
      </c>
      <c r="AC808" s="156">
        <f t="shared" si="90"/>
        <v>5230.5420000000004</v>
      </c>
    </row>
    <row r="809" spans="2:29" x14ac:dyDescent="0.25">
      <c r="B809" s="140" t="s">
        <v>4487</v>
      </c>
      <c r="C809" s="143">
        <v>7212</v>
      </c>
      <c r="D809" s="141" t="s">
        <v>4539</v>
      </c>
      <c r="F809" s="149">
        <v>2</v>
      </c>
      <c r="H809" s="156">
        <v>7.7759999999999998</v>
      </c>
      <c r="I809" s="156">
        <v>1.6459999999999999</v>
      </c>
      <c r="J809" s="156">
        <f t="shared" si="84"/>
        <v>9.4220000000000006</v>
      </c>
      <c r="K809" s="156">
        <f t="shared" si="85"/>
        <v>7.8370000000000006</v>
      </c>
      <c r="L809" s="156">
        <f t="shared" si="86"/>
        <v>1.5069999999999997</v>
      </c>
      <c r="M809" s="156">
        <f t="shared" si="87"/>
        <v>4139.7939999999999</v>
      </c>
      <c r="N809" s="156">
        <f t="shared" si="88"/>
        <v>489.47</v>
      </c>
      <c r="O809" s="156">
        <v>6.4480000000000004</v>
      </c>
      <c r="P809" s="156">
        <v>1.5069999999999997</v>
      </c>
      <c r="Q809" s="156">
        <v>3698.9479999999999</v>
      </c>
      <c r="R809" s="156">
        <v>489.47</v>
      </c>
      <c r="S809" s="156">
        <v>4.8</v>
      </c>
      <c r="T809" s="156">
        <v>16.667000000000002</v>
      </c>
      <c r="U809" s="156">
        <v>1.389</v>
      </c>
      <c r="V809" s="156"/>
      <c r="W809" s="156">
        <v>440.846</v>
      </c>
      <c r="X809" s="156"/>
      <c r="Y809" s="156">
        <v>8.7081999999999997</v>
      </c>
      <c r="Z809" s="156">
        <v>4433.2169999999996</v>
      </c>
      <c r="AA809" s="156">
        <v>800</v>
      </c>
      <c r="AB809" s="156">
        <f t="shared" si="89"/>
        <v>10.097199999999999</v>
      </c>
      <c r="AC809" s="156">
        <f t="shared" si="90"/>
        <v>4874.0630000000001</v>
      </c>
    </row>
    <row r="810" spans="2:29" x14ac:dyDescent="0.25">
      <c r="B810" s="140" t="s">
        <v>4193</v>
      </c>
      <c r="C810" s="143">
        <v>7213</v>
      </c>
      <c r="D810" s="141" t="s">
        <v>4540</v>
      </c>
      <c r="F810" s="149">
        <v>2</v>
      </c>
      <c r="H810" s="156">
        <v>7.1090000000000009</v>
      </c>
      <c r="I810" s="156">
        <v>4.7249999999999996</v>
      </c>
      <c r="J810" s="156">
        <f t="shared" si="84"/>
        <v>11.834</v>
      </c>
      <c r="K810" s="156">
        <f t="shared" si="85"/>
        <v>7.1589999999999998</v>
      </c>
      <c r="L810" s="156">
        <f t="shared" si="86"/>
        <v>3.5540000000000003</v>
      </c>
      <c r="M810" s="156">
        <f t="shared" si="87"/>
        <v>5105.6729999999998</v>
      </c>
      <c r="N810" s="156">
        <f t="shared" si="88"/>
        <v>1191.6769999999999</v>
      </c>
      <c r="O810" s="156">
        <v>7.109</v>
      </c>
      <c r="P810" s="156">
        <v>3.5540000000000003</v>
      </c>
      <c r="Q810" s="156">
        <v>5080.9160000000002</v>
      </c>
      <c r="R810" s="156">
        <v>1191.6769999999999</v>
      </c>
      <c r="S810" s="156">
        <v>10</v>
      </c>
      <c r="T810" s="156">
        <v>0</v>
      </c>
      <c r="U810" s="156">
        <v>0.05</v>
      </c>
      <c r="V810" s="156"/>
      <c r="W810" s="156">
        <v>24.757000000000001</v>
      </c>
      <c r="X810" s="156"/>
      <c r="Y810" s="156">
        <v>12.440099999999999</v>
      </c>
      <c r="Z810" s="156">
        <v>6868.5129999999999</v>
      </c>
      <c r="AA810" s="156">
        <v>801</v>
      </c>
      <c r="AB810" s="156">
        <f t="shared" si="89"/>
        <v>12.4901</v>
      </c>
      <c r="AC810" s="156">
        <f t="shared" si="90"/>
        <v>6893.2699999999995</v>
      </c>
    </row>
    <row r="811" spans="2:29" x14ac:dyDescent="0.25">
      <c r="B811" s="140" t="s">
        <v>4487</v>
      </c>
      <c r="C811" s="143">
        <v>7214</v>
      </c>
      <c r="D811" s="141" t="s">
        <v>4541</v>
      </c>
      <c r="F811" s="149">
        <v>2</v>
      </c>
      <c r="H811" s="156">
        <v>3.94</v>
      </c>
      <c r="I811" s="156">
        <v>1.03</v>
      </c>
      <c r="J811" s="156">
        <f t="shared" si="84"/>
        <v>4.97</v>
      </c>
      <c r="K811" s="156">
        <f t="shared" si="85"/>
        <v>3.927</v>
      </c>
      <c r="L811" s="156">
        <f t="shared" si="86"/>
        <v>1.1519999999999997</v>
      </c>
      <c r="M811" s="156">
        <f t="shared" si="87"/>
        <v>2438.5030000000002</v>
      </c>
      <c r="N811" s="156">
        <f t="shared" si="88"/>
        <v>389.37799999999999</v>
      </c>
      <c r="O811" s="156">
        <v>3.927</v>
      </c>
      <c r="P811" s="156">
        <v>1.1519999999999997</v>
      </c>
      <c r="Q811" s="156">
        <v>2438.5030000000002</v>
      </c>
      <c r="R811" s="156">
        <v>389.37799999999999</v>
      </c>
      <c r="S811" s="156">
        <v>0</v>
      </c>
      <c r="T811" s="156">
        <v>0</v>
      </c>
      <c r="U811" s="156">
        <v>0</v>
      </c>
      <c r="V811" s="156"/>
      <c r="W811" s="156">
        <v>0</v>
      </c>
      <c r="X811" s="156"/>
      <c r="Y811" s="156">
        <v>5.6546000000000003</v>
      </c>
      <c r="Z811" s="156">
        <v>3022.5720000000001</v>
      </c>
      <c r="AA811" s="156">
        <v>802</v>
      </c>
      <c r="AB811" s="156">
        <f t="shared" si="89"/>
        <v>5.6546000000000003</v>
      </c>
      <c r="AC811" s="156">
        <f t="shared" si="90"/>
        <v>3022.5720000000001</v>
      </c>
    </row>
    <row r="812" spans="2:29" x14ac:dyDescent="0.25">
      <c r="B812" s="140" t="s">
        <v>4487</v>
      </c>
      <c r="C812" s="143">
        <v>7215</v>
      </c>
      <c r="D812" s="141" t="s">
        <v>4542</v>
      </c>
      <c r="F812" s="149">
        <v>2</v>
      </c>
      <c r="H812" s="156">
        <v>10.913</v>
      </c>
      <c r="I812" s="156">
        <v>4.327</v>
      </c>
      <c r="J812" s="156">
        <f t="shared" si="84"/>
        <v>15.24</v>
      </c>
      <c r="K812" s="156">
        <f t="shared" si="85"/>
        <v>10.877000000000001</v>
      </c>
      <c r="L812" s="156">
        <f t="shared" si="86"/>
        <v>3.3860000000000001</v>
      </c>
      <c r="M812" s="156">
        <f t="shared" si="87"/>
        <v>5912.3639999999996</v>
      </c>
      <c r="N812" s="156">
        <f t="shared" si="88"/>
        <v>1102.4100000000001</v>
      </c>
      <c r="O812" s="156">
        <v>7.7770000000000001</v>
      </c>
      <c r="P812" s="156">
        <v>3.3860000000000001</v>
      </c>
      <c r="Q812" s="156">
        <v>4750.4470000000001</v>
      </c>
      <c r="R812" s="156">
        <v>1102.4100000000001</v>
      </c>
      <c r="S812" s="156">
        <v>0</v>
      </c>
      <c r="T812" s="156">
        <v>48</v>
      </c>
      <c r="U812" s="156">
        <v>3.1</v>
      </c>
      <c r="V812" s="156"/>
      <c r="W812" s="156">
        <v>1161.9169999999999</v>
      </c>
      <c r="X812" s="156"/>
      <c r="Y812" s="156">
        <v>12.8565</v>
      </c>
      <c r="Z812" s="156">
        <v>6404.1229999999996</v>
      </c>
      <c r="AA812" s="156">
        <v>803</v>
      </c>
      <c r="AB812" s="156">
        <f t="shared" si="89"/>
        <v>15.9565</v>
      </c>
      <c r="AC812" s="156">
        <f t="shared" si="90"/>
        <v>7566.0399999999991</v>
      </c>
    </row>
    <row r="813" spans="2:29" x14ac:dyDescent="0.25">
      <c r="B813" s="140" t="s">
        <v>4487</v>
      </c>
      <c r="C813" s="143">
        <v>7216</v>
      </c>
      <c r="D813" s="141" t="s">
        <v>4543</v>
      </c>
      <c r="F813" s="149">
        <v>2</v>
      </c>
      <c r="H813" s="156">
        <v>14.511999999999999</v>
      </c>
      <c r="I813" s="156">
        <v>4.75</v>
      </c>
      <c r="J813" s="156">
        <f t="shared" si="84"/>
        <v>19.262</v>
      </c>
      <c r="K813" s="156">
        <f t="shared" si="85"/>
        <v>14</v>
      </c>
      <c r="L813" s="156">
        <f t="shared" si="86"/>
        <v>3.8049999999999997</v>
      </c>
      <c r="M813" s="156">
        <f t="shared" si="87"/>
        <v>7551.4500000000007</v>
      </c>
      <c r="N813" s="156">
        <f t="shared" si="88"/>
        <v>1259.1980000000001</v>
      </c>
      <c r="O813" s="156">
        <v>11.272</v>
      </c>
      <c r="P813" s="156">
        <v>3.8049999999999997</v>
      </c>
      <c r="Q813" s="156">
        <v>6515.1130000000003</v>
      </c>
      <c r="R813" s="156">
        <v>1259.1980000000001</v>
      </c>
      <c r="S813" s="156">
        <v>0</v>
      </c>
      <c r="T813" s="156">
        <v>0</v>
      </c>
      <c r="U813" s="156">
        <v>2.7279999999999998</v>
      </c>
      <c r="V813" s="156"/>
      <c r="W813" s="156">
        <v>1036.337</v>
      </c>
      <c r="X813" s="156"/>
      <c r="Y813" s="156">
        <v>16.979599999999998</v>
      </c>
      <c r="Z813" s="156">
        <v>8403.9539999999997</v>
      </c>
      <c r="AA813" s="156">
        <v>804</v>
      </c>
      <c r="AB813" s="156">
        <f t="shared" si="89"/>
        <v>19.707599999999999</v>
      </c>
      <c r="AC813" s="156">
        <f t="shared" si="90"/>
        <v>9440.2909999999993</v>
      </c>
    </row>
    <row r="814" spans="2:29" x14ac:dyDescent="0.25">
      <c r="B814" s="140" t="s">
        <v>4487</v>
      </c>
      <c r="C814" s="143">
        <v>7217</v>
      </c>
      <c r="D814" s="141" t="s">
        <v>4544</v>
      </c>
      <c r="F814" s="149">
        <v>2</v>
      </c>
      <c r="H814" s="156">
        <v>36.49</v>
      </c>
      <c r="I814" s="156">
        <v>10.71</v>
      </c>
      <c r="J814" s="156">
        <f t="shared" si="84"/>
        <v>47.2</v>
      </c>
      <c r="K814" s="156">
        <f t="shared" si="85"/>
        <v>36.641999999999996</v>
      </c>
      <c r="L814" s="156">
        <f t="shared" si="86"/>
        <v>7.1489999999999974</v>
      </c>
      <c r="M814" s="156">
        <f t="shared" si="87"/>
        <v>23370.093000000001</v>
      </c>
      <c r="N814" s="156">
        <f t="shared" si="88"/>
        <v>2383.8670000000002</v>
      </c>
      <c r="O814" s="156">
        <v>29.324999999999999</v>
      </c>
      <c r="P814" s="156">
        <v>7.1489999999999974</v>
      </c>
      <c r="Q814" s="156">
        <v>20607.316999999999</v>
      </c>
      <c r="R814" s="156">
        <v>2383.8670000000002</v>
      </c>
      <c r="S814" s="156">
        <v>0</v>
      </c>
      <c r="T814" s="156">
        <v>0</v>
      </c>
      <c r="U814" s="156">
        <v>7.3170000000000002</v>
      </c>
      <c r="V814" s="156"/>
      <c r="W814" s="156">
        <v>2762.7759999999998</v>
      </c>
      <c r="X814" s="156"/>
      <c r="Y814" s="156">
        <v>40.048200000000001</v>
      </c>
      <c r="Z814" s="156">
        <v>24183.117999999999</v>
      </c>
      <c r="AA814" s="156">
        <v>805</v>
      </c>
      <c r="AB814" s="156">
        <f t="shared" si="89"/>
        <v>47.365200000000002</v>
      </c>
      <c r="AC814" s="156">
        <f t="shared" si="90"/>
        <v>26945.894</v>
      </c>
    </row>
    <row r="815" spans="2:29" x14ac:dyDescent="0.25">
      <c r="B815" s="140" t="s">
        <v>4487</v>
      </c>
      <c r="C815" s="143">
        <v>7218</v>
      </c>
      <c r="D815" s="141" t="s">
        <v>4545</v>
      </c>
      <c r="F815" s="149">
        <v>2</v>
      </c>
      <c r="H815" s="156">
        <v>23.406000000000002</v>
      </c>
      <c r="I815" s="156">
        <v>7.9029999999999996</v>
      </c>
      <c r="J815" s="156">
        <f t="shared" si="84"/>
        <v>31.309000000000001</v>
      </c>
      <c r="K815" s="156">
        <f t="shared" si="85"/>
        <v>23.856000000000002</v>
      </c>
      <c r="L815" s="156">
        <f t="shared" si="86"/>
        <v>5.5079999999999991</v>
      </c>
      <c r="M815" s="156">
        <f t="shared" si="87"/>
        <v>12939.45</v>
      </c>
      <c r="N815" s="156">
        <f t="shared" si="88"/>
        <v>1790.145</v>
      </c>
      <c r="O815" s="156">
        <v>16.600000000000001</v>
      </c>
      <c r="P815" s="156">
        <v>5.5079999999999991</v>
      </c>
      <c r="Q815" s="156">
        <v>10193.111000000001</v>
      </c>
      <c r="R815" s="156">
        <v>1790.145</v>
      </c>
      <c r="S815" s="156">
        <v>0</v>
      </c>
      <c r="T815" s="156">
        <v>80</v>
      </c>
      <c r="U815" s="156">
        <v>7.2559999999999993</v>
      </c>
      <c r="V815" s="156"/>
      <c r="W815" s="156">
        <v>2746.3389999999999</v>
      </c>
      <c r="X815" s="156"/>
      <c r="Y815" s="156">
        <v>24.861599999999999</v>
      </c>
      <c r="Z815" s="156">
        <v>12878.391</v>
      </c>
      <c r="AA815" s="156">
        <v>806</v>
      </c>
      <c r="AB815" s="156">
        <f t="shared" si="89"/>
        <v>32.117599999999996</v>
      </c>
      <c r="AC815" s="156">
        <f t="shared" si="90"/>
        <v>15624.73</v>
      </c>
    </row>
    <row r="816" spans="2:29" x14ac:dyDescent="0.25">
      <c r="B816" s="140" t="s">
        <v>4487</v>
      </c>
      <c r="C816" s="143">
        <v>7219</v>
      </c>
      <c r="D816" s="141" t="s">
        <v>4546</v>
      </c>
      <c r="F816" s="149">
        <v>2</v>
      </c>
      <c r="H816" s="156">
        <v>28.241</v>
      </c>
      <c r="I816" s="156">
        <v>8.8129999999999988</v>
      </c>
      <c r="J816" s="156">
        <f t="shared" si="84"/>
        <v>37.054000000000002</v>
      </c>
      <c r="K816" s="156">
        <f t="shared" si="85"/>
        <v>28.164999999999999</v>
      </c>
      <c r="L816" s="156">
        <f t="shared" si="86"/>
        <v>7.2950000000000017</v>
      </c>
      <c r="M816" s="156">
        <f t="shared" si="87"/>
        <v>17418.5</v>
      </c>
      <c r="N816" s="156">
        <f t="shared" si="88"/>
        <v>2382.0169999999998</v>
      </c>
      <c r="O816" s="156">
        <v>23.526</v>
      </c>
      <c r="P816" s="156">
        <v>7.2950000000000017</v>
      </c>
      <c r="Q816" s="156">
        <v>15667.306</v>
      </c>
      <c r="R816" s="156">
        <v>2382.0169999999998</v>
      </c>
      <c r="S816" s="156">
        <v>9.6</v>
      </c>
      <c r="T816" s="156">
        <v>20</v>
      </c>
      <c r="U816" s="156">
        <v>4.6390000000000002</v>
      </c>
      <c r="V816" s="156"/>
      <c r="W816" s="156">
        <v>1751.194</v>
      </c>
      <c r="X816" s="156"/>
      <c r="Y816" s="156">
        <v>34.469199999999994</v>
      </c>
      <c r="Z816" s="156">
        <v>19240.394</v>
      </c>
      <c r="AA816" s="156">
        <v>807</v>
      </c>
      <c r="AB816" s="156">
        <f t="shared" si="89"/>
        <v>39.108199999999997</v>
      </c>
      <c r="AC816" s="156">
        <f t="shared" si="90"/>
        <v>20991.588</v>
      </c>
    </row>
    <row r="817" spans="2:29" x14ac:dyDescent="0.25">
      <c r="B817" s="140" t="s">
        <v>4193</v>
      </c>
      <c r="C817" s="143">
        <v>7220</v>
      </c>
      <c r="D817" s="141" t="s">
        <v>4547</v>
      </c>
      <c r="F817" s="149">
        <v>2</v>
      </c>
      <c r="H817" s="156">
        <v>10.794</v>
      </c>
      <c r="I817" s="156">
        <v>3.69</v>
      </c>
      <c r="J817" s="156">
        <f t="shared" si="84"/>
        <v>14.484</v>
      </c>
      <c r="K817" s="156">
        <f t="shared" si="85"/>
        <v>10.95</v>
      </c>
      <c r="L817" s="156">
        <f t="shared" si="86"/>
        <v>3.0609999999999999</v>
      </c>
      <c r="M817" s="156">
        <f t="shared" si="87"/>
        <v>5993.393</v>
      </c>
      <c r="N817" s="156">
        <f t="shared" si="88"/>
        <v>1018.79</v>
      </c>
      <c r="O817" s="156">
        <v>9.2219999999999995</v>
      </c>
      <c r="P817" s="156">
        <v>3.0609999999999999</v>
      </c>
      <c r="Q817" s="156">
        <v>5327.8559999999998</v>
      </c>
      <c r="R817" s="156">
        <v>1018.79</v>
      </c>
      <c r="S817" s="156">
        <v>12</v>
      </c>
      <c r="T817" s="156">
        <v>13.333</v>
      </c>
      <c r="U817" s="156">
        <v>1.728</v>
      </c>
      <c r="V817" s="156"/>
      <c r="W817" s="156">
        <v>665.53700000000003</v>
      </c>
      <c r="X817" s="156"/>
      <c r="Y817" s="156">
        <v>13.814400000000001</v>
      </c>
      <c r="Z817" s="156">
        <v>6856.1059999999998</v>
      </c>
      <c r="AA817" s="156">
        <v>808</v>
      </c>
      <c r="AB817" s="156">
        <f t="shared" si="89"/>
        <v>15.542400000000001</v>
      </c>
      <c r="AC817" s="156">
        <f t="shared" si="90"/>
        <v>7521.643</v>
      </c>
    </row>
    <row r="818" spans="2:29" x14ac:dyDescent="0.25">
      <c r="B818" s="140" t="s">
        <v>4193</v>
      </c>
      <c r="C818" s="143">
        <v>7221</v>
      </c>
      <c r="D818" s="141" t="s">
        <v>4548</v>
      </c>
      <c r="F818" s="149">
        <v>2</v>
      </c>
      <c r="H818" s="156">
        <v>7.113999999999999</v>
      </c>
      <c r="I818" s="156">
        <v>2.75</v>
      </c>
      <c r="J818" s="156">
        <f t="shared" si="84"/>
        <v>9.863999999999999</v>
      </c>
      <c r="K818" s="156">
        <f t="shared" si="85"/>
        <v>7.2839999999999998</v>
      </c>
      <c r="L818" s="156">
        <f t="shared" si="86"/>
        <v>1.6610000000000005</v>
      </c>
      <c r="M818" s="156">
        <f t="shared" si="87"/>
        <v>3741.442</v>
      </c>
      <c r="N818" s="156">
        <f t="shared" si="88"/>
        <v>576.68200000000002</v>
      </c>
      <c r="O818" s="156">
        <v>4.9669999999999996</v>
      </c>
      <c r="P818" s="156">
        <v>1.6610000000000005</v>
      </c>
      <c r="Q818" s="156">
        <v>2863.7559999999999</v>
      </c>
      <c r="R818" s="156">
        <v>576.68200000000002</v>
      </c>
      <c r="S818" s="156">
        <v>0</v>
      </c>
      <c r="T818" s="156">
        <v>0</v>
      </c>
      <c r="U818" s="156">
        <v>2.3170000000000002</v>
      </c>
      <c r="V818" s="156"/>
      <c r="W818" s="156">
        <v>877.68600000000004</v>
      </c>
      <c r="X818" s="156"/>
      <c r="Y818" s="156">
        <v>7.4587000000000003</v>
      </c>
      <c r="Z818" s="156">
        <v>3728.8249999999998</v>
      </c>
      <c r="AA818" s="156">
        <v>809</v>
      </c>
      <c r="AB818" s="156">
        <f t="shared" si="89"/>
        <v>9.7757000000000005</v>
      </c>
      <c r="AC818" s="156">
        <f t="shared" si="90"/>
        <v>4606.5109999999995</v>
      </c>
    </row>
    <row r="819" spans="2:29" x14ac:dyDescent="0.25">
      <c r="B819" s="140" t="s">
        <v>4487</v>
      </c>
      <c r="C819" s="143">
        <v>7222</v>
      </c>
      <c r="D819" s="141" t="s">
        <v>4549</v>
      </c>
      <c r="F819" s="149">
        <v>2</v>
      </c>
      <c r="H819" s="156">
        <v>28.166999999999998</v>
      </c>
      <c r="I819" s="156">
        <v>9.9660000000000011</v>
      </c>
      <c r="J819" s="156">
        <f t="shared" si="84"/>
        <v>38.132999999999996</v>
      </c>
      <c r="K819" s="156">
        <f t="shared" si="85"/>
        <v>28.256</v>
      </c>
      <c r="L819" s="156">
        <f t="shared" si="86"/>
        <v>7.4029999999999987</v>
      </c>
      <c r="M819" s="156">
        <f t="shared" si="87"/>
        <v>17296.287</v>
      </c>
      <c r="N819" s="156">
        <f t="shared" si="88"/>
        <v>2422.2489999999998</v>
      </c>
      <c r="O819" s="156">
        <v>24.256</v>
      </c>
      <c r="P819" s="156">
        <v>7.4029999999999987</v>
      </c>
      <c r="Q819" s="156">
        <v>15730.758</v>
      </c>
      <c r="R819" s="156">
        <v>2422.2489999999998</v>
      </c>
      <c r="S819" s="156">
        <v>24</v>
      </c>
      <c r="T819" s="156">
        <v>0</v>
      </c>
      <c r="U819" s="156">
        <v>4</v>
      </c>
      <c r="V819" s="156"/>
      <c r="W819" s="156">
        <v>1565.529</v>
      </c>
      <c r="X819" s="156"/>
      <c r="Y819" s="156">
        <v>35.360300000000002</v>
      </c>
      <c r="Z819" s="156">
        <v>19364.213</v>
      </c>
      <c r="AA819" s="156">
        <v>810</v>
      </c>
      <c r="AB819" s="156">
        <f t="shared" si="89"/>
        <v>39.360300000000002</v>
      </c>
      <c r="AC819" s="156">
        <f t="shared" si="90"/>
        <v>20929.741999999998</v>
      </c>
    </row>
    <row r="820" spans="2:29" x14ac:dyDescent="0.25">
      <c r="B820" s="140" t="s">
        <v>4193</v>
      </c>
      <c r="C820" s="143">
        <v>7223</v>
      </c>
      <c r="D820" s="141" t="s">
        <v>4550</v>
      </c>
      <c r="F820" s="149">
        <v>2</v>
      </c>
      <c r="H820" s="156">
        <v>4.0679999999999996</v>
      </c>
      <c r="I820" s="156">
        <v>0.75</v>
      </c>
      <c r="J820" s="156">
        <f t="shared" si="84"/>
        <v>4.8179999999999996</v>
      </c>
      <c r="K820" s="156">
        <f t="shared" si="85"/>
        <v>4.218</v>
      </c>
      <c r="L820" s="156">
        <f t="shared" si="86"/>
        <v>0.53399999999999981</v>
      </c>
      <c r="M820" s="156">
        <f t="shared" si="87"/>
        <v>2484.8379999999997</v>
      </c>
      <c r="N820" s="156">
        <f t="shared" si="88"/>
        <v>197.33099999999999</v>
      </c>
      <c r="O820" s="156">
        <v>3.3180000000000001</v>
      </c>
      <c r="P820" s="156">
        <v>0.53399999999999981</v>
      </c>
      <c r="Q820" s="156">
        <v>2070.3049999999998</v>
      </c>
      <c r="R820" s="156">
        <v>197.33099999999999</v>
      </c>
      <c r="S820" s="156">
        <v>0</v>
      </c>
      <c r="T820" s="156">
        <v>0</v>
      </c>
      <c r="U820" s="156">
        <v>0.9</v>
      </c>
      <c r="V820" s="156"/>
      <c r="W820" s="156">
        <v>414.53300000000002</v>
      </c>
      <c r="X820" s="156"/>
      <c r="Y820" s="156">
        <v>4.1193</v>
      </c>
      <c r="Z820" s="156">
        <v>2366.3359999999998</v>
      </c>
      <c r="AA820" s="156">
        <v>811</v>
      </c>
      <c r="AB820" s="156">
        <f t="shared" si="89"/>
        <v>5.0193000000000003</v>
      </c>
      <c r="AC820" s="156">
        <f t="shared" si="90"/>
        <v>2780.8689999999997</v>
      </c>
    </row>
    <row r="821" spans="2:29" x14ac:dyDescent="0.25">
      <c r="B821" s="140" t="s">
        <v>4487</v>
      </c>
      <c r="C821" s="143">
        <v>7225</v>
      </c>
      <c r="D821" s="141" t="s">
        <v>4551</v>
      </c>
      <c r="F821" s="149">
        <v>2</v>
      </c>
      <c r="H821" s="156">
        <v>13.870000000000001</v>
      </c>
      <c r="I821" s="156">
        <v>3.9</v>
      </c>
      <c r="J821" s="156">
        <f t="shared" si="84"/>
        <v>17.77</v>
      </c>
      <c r="K821" s="156">
        <f t="shared" si="85"/>
        <v>13.337999999999999</v>
      </c>
      <c r="L821" s="156">
        <f t="shared" si="86"/>
        <v>2.9390000000000001</v>
      </c>
      <c r="M821" s="156">
        <f t="shared" si="87"/>
        <v>7598.57</v>
      </c>
      <c r="N821" s="156">
        <f t="shared" si="88"/>
        <v>1062.4079999999999</v>
      </c>
      <c r="O821" s="156">
        <v>12.199</v>
      </c>
      <c r="P821" s="156">
        <v>2.9390000000000001</v>
      </c>
      <c r="Q821" s="156">
        <v>7176.2640000000001</v>
      </c>
      <c r="R821" s="156">
        <v>1062.4079999999999</v>
      </c>
      <c r="S821" s="156">
        <v>26.8</v>
      </c>
      <c r="T821" s="156">
        <v>26.667000000000002</v>
      </c>
      <c r="U821" s="156">
        <v>1.139</v>
      </c>
      <c r="V821" s="156"/>
      <c r="W821" s="156">
        <v>422.30599999999998</v>
      </c>
      <c r="X821" s="156"/>
      <c r="Y821" s="156">
        <v>16.6082</v>
      </c>
      <c r="Z821" s="156">
        <v>8769.875</v>
      </c>
      <c r="AA821" s="156">
        <v>812</v>
      </c>
      <c r="AB821" s="156">
        <f t="shared" si="89"/>
        <v>17.747199999999999</v>
      </c>
      <c r="AC821" s="156">
        <f t="shared" si="90"/>
        <v>9192.1810000000005</v>
      </c>
    </row>
    <row r="822" spans="2:29" x14ac:dyDescent="0.25">
      <c r="B822" s="140" t="s">
        <v>4487</v>
      </c>
      <c r="C822" s="143">
        <v>7226</v>
      </c>
      <c r="D822" s="141" t="s">
        <v>4552</v>
      </c>
      <c r="F822" s="149">
        <v>2</v>
      </c>
      <c r="H822" s="156">
        <v>8.1430000000000007</v>
      </c>
      <c r="I822" s="156">
        <v>1.85</v>
      </c>
      <c r="J822" s="156">
        <f t="shared" si="84"/>
        <v>9.9930000000000003</v>
      </c>
      <c r="K822" s="156">
        <f t="shared" si="85"/>
        <v>8.1310000000000002</v>
      </c>
      <c r="L822" s="156">
        <f t="shared" si="86"/>
        <v>2.0780000000000003</v>
      </c>
      <c r="M822" s="156">
        <f t="shared" si="87"/>
        <v>4467.2820000000002</v>
      </c>
      <c r="N822" s="156">
        <f t="shared" si="88"/>
        <v>695.52800000000002</v>
      </c>
      <c r="O822" s="156">
        <v>5.3419999999999996</v>
      </c>
      <c r="P822" s="156">
        <v>2.0780000000000003</v>
      </c>
      <c r="Q822" s="156">
        <v>3352.3409999999999</v>
      </c>
      <c r="R822" s="156">
        <v>695.52800000000002</v>
      </c>
      <c r="S822" s="156">
        <v>7.2</v>
      </c>
      <c r="T822" s="156">
        <v>5</v>
      </c>
      <c r="U822" s="156">
        <v>2.7889999999999997</v>
      </c>
      <c r="V822" s="156"/>
      <c r="W822" s="156">
        <v>1114.941</v>
      </c>
      <c r="X822" s="156"/>
      <c r="Y822" s="156">
        <v>8.4588999999999999</v>
      </c>
      <c r="Z822" s="156">
        <v>4395.6610000000001</v>
      </c>
      <c r="AA822" s="156">
        <v>813</v>
      </c>
      <c r="AB822" s="156">
        <f t="shared" si="89"/>
        <v>11.2479</v>
      </c>
      <c r="AC822" s="156">
        <f t="shared" si="90"/>
        <v>5510.6019999999999</v>
      </c>
    </row>
    <row r="823" spans="2:29" x14ac:dyDescent="0.25">
      <c r="B823" s="140" t="s">
        <v>4487</v>
      </c>
      <c r="C823" s="143">
        <v>7227</v>
      </c>
      <c r="D823" s="141" t="s">
        <v>4553</v>
      </c>
      <c r="F823" s="149">
        <v>2</v>
      </c>
      <c r="H823" s="156">
        <v>21.719000000000001</v>
      </c>
      <c r="I823" s="156">
        <v>7.5</v>
      </c>
      <c r="J823" s="156">
        <f t="shared" si="84"/>
        <v>29.219000000000001</v>
      </c>
      <c r="K823" s="156">
        <f t="shared" si="85"/>
        <v>22.100999999999999</v>
      </c>
      <c r="L823" s="156">
        <f t="shared" si="86"/>
        <v>5.6469999999999985</v>
      </c>
      <c r="M823" s="156">
        <f t="shared" si="87"/>
        <v>12462.816000000001</v>
      </c>
      <c r="N823" s="156">
        <f t="shared" si="88"/>
        <v>1858.146</v>
      </c>
      <c r="O823" s="156">
        <v>17.884</v>
      </c>
      <c r="P823" s="156">
        <v>5.6469999999999985</v>
      </c>
      <c r="Q823" s="156">
        <v>10861.958000000001</v>
      </c>
      <c r="R823" s="156">
        <v>1858.146</v>
      </c>
      <c r="S823" s="156">
        <v>25</v>
      </c>
      <c r="T823" s="156">
        <v>16.667000000000002</v>
      </c>
      <c r="U823" s="156">
        <v>4.2170000000000005</v>
      </c>
      <c r="V823" s="156"/>
      <c r="W823" s="156">
        <v>1600.8579999999999</v>
      </c>
      <c r="X823" s="156"/>
      <c r="Y823" s="156">
        <v>26.354099999999999</v>
      </c>
      <c r="Z823" s="156">
        <v>13649.269</v>
      </c>
      <c r="AA823" s="156">
        <v>814</v>
      </c>
      <c r="AB823" s="156">
        <f t="shared" si="89"/>
        <v>30.571100000000001</v>
      </c>
      <c r="AC823" s="156">
        <f t="shared" si="90"/>
        <v>15250.127</v>
      </c>
    </row>
    <row r="824" spans="2:29" x14ac:dyDescent="0.25">
      <c r="B824" s="140" t="s">
        <v>4193</v>
      </c>
      <c r="C824" s="143">
        <v>7228</v>
      </c>
      <c r="D824" s="141" t="s">
        <v>4554</v>
      </c>
      <c r="F824" s="149">
        <v>2</v>
      </c>
      <c r="H824" s="156">
        <v>52.321000000000012</v>
      </c>
      <c r="I824" s="156">
        <v>17.899999999999999</v>
      </c>
      <c r="J824" s="156">
        <f t="shared" si="84"/>
        <v>70.221000000000004</v>
      </c>
      <c r="K824" s="156">
        <f t="shared" si="85"/>
        <v>56.16</v>
      </c>
      <c r="L824" s="156">
        <f t="shared" si="86"/>
        <v>11.232000000000006</v>
      </c>
      <c r="M824" s="156">
        <f t="shared" si="87"/>
        <v>33733.453999999998</v>
      </c>
      <c r="N824" s="156">
        <f t="shared" si="88"/>
        <v>3661.81</v>
      </c>
      <c r="O824" s="156">
        <v>44.281999999999996</v>
      </c>
      <c r="P824" s="156">
        <v>11.232000000000006</v>
      </c>
      <c r="Q824" s="156">
        <v>28612.762999999999</v>
      </c>
      <c r="R824" s="156">
        <v>3661.81</v>
      </c>
      <c r="S824" s="156">
        <v>0</v>
      </c>
      <c r="T824" s="156">
        <v>80</v>
      </c>
      <c r="U824" s="156">
        <v>11.877999999999998</v>
      </c>
      <c r="V824" s="156"/>
      <c r="W824" s="156">
        <v>5120.6909999999998</v>
      </c>
      <c r="X824" s="156"/>
      <c r="Y824" s="156">
        <v>61.130299999999991</v>
      </c>
      <c r="Z824" s="156">
        <v>34105.54</v>
      </c>
      <c r="AA824" s="156">
        <v>815</v>
      </c>
      <c r="AB824" s="156">
        <f t="shared" si="89"/>
        <v>73.008299999999991</v>
      </c>
      <c r="AC824" s="156">
        <f t="shared" si="90"/>
        <v>39226.231</v>
      </c>
    </row>
    <row r="825" spans="2:29" x14ac:dyDescent="0.25">
      <c r="B825" s="140" t="s">
        <v>4193</v>
      </c>
      <c r="C825" s="143">
        <v>7229</v>
      </c>
      <c r="D825" s="141" t="s">
        <v>4555</v>
      </c>
      <c r="F825" s="149">
        <v>2</v>
      </c>
      <c r="H825" s="156">
        <v>42.106999999999999</v>
      </c>
      <c r="I825" s="156">
        <v>10</v>
      </c>
      <c r="J825" s="156">
        <f t="shared" si="84"/>
        <v>52.106999999999999</v>
      </c>
      <c r="K825" s="156">
        <f t="shared" si="85"/>
        <v>42.088999999999999</v>
      </c>
      <c r="L825" s="156">
        <f t="shared" si="86"/>
        <v>8.4080000000000013</v>
      </c>
      <c r="M825" s="156">
        <f t="shared" si="87"/>
        <v>24457.721000000001</v>
      </c>
      <c r="N825" s="156">
        <f t="shared" si="88"/>
        <v>2784.67</v>
      </c>
      <c r="O825" s="156">
        <v>35.039000000000001</v>
      </c>
      <c r="P825" s="156">
        <v>8.4080000000000013</v>
      </c>
      <c r="Q825" s="156">
        <v>21744.108</v>
      </c>
      <c r="R825" s="156">
        <v>2784.67</v>
      </c>
      <c r="S825" s="156">
        <v>0</v>
      </c>
      <c r="T825" s="156">
        <v>0</v>
      </c>
      <c r="U825" s="156">
        <v>7.05</v>
      </c>
      <c r="V825" s="156"/>
      <c r="W825" s="156">
        <v>2713.6129999999998</v>
      </c>
      <c r="X825" s="156"/>
      <c r="Y825" s="156">
        <v>47.651300000000006</v>
      </c>
      <c r="Z825" s="156">
        <v>25921.173999999999</v>
      </c>
      <c r="AA825" s="156">
        <v>816</v>
      </c>
      <c r="AB825" s="156">
        <f t="shared" si="89"/>
        <v>54.701300000000003</v>
      </c>
      <c r="AC825" s="156">
        <f t="shared" si="90"/>
        <v>28634.787</v>
      </c>
    </row>
    <row r="826" spans="2:29" x14ac:dyDescent="0.25">
      <c r="B826" s="140" t="s">
        <v>4193</v>
      </c>
      <c r="C826" s="143">
        <v>7230</v>
      </c>
      <c r="D826" s="141" t="s">
        <v>4556</v>
      </c>
      <c r="F826" s="149">
        <v>2</v>
      </c>
      <c r="H826" s="156">
        <v>38.119999999999997</v>
      </c>
      <c r="I826" s="156">
        <v>11</v>
      </c>
      <c r="J826" s="156">
        <f t="shared" si="84"/>
        <v>49.12</v>
      </c>
      <c r="K826" s="156">
        <f t="shared" si="85"/>
        <v>37.690000000000005</v>
      </c>
      <c r="L826" s="156">
        <f t="shared" si="86"/>
        <v>7.6219999999999999</v>
      </c>
      <c r="M826" s="156">
        <f t="shared" si="87"/>
        <v>23748.793000000001</v>
      </c>
      <c r="N826" s="156">
        <f t="shared" si="88"/>
        <v>2534.1210000000001</v>
      </c>
      <c r="O826" s="156">
        <v>32.773000000000003</v>
      </c>
      <c r="P826" s="156">
        <v>7.6219999999999999</v>
      </c>
      <c r="Q826" s="156">
        <v>21801.34</v>
      </c>
      <c r="R826" s="156">
        <v>2534.1210000000001</v>
      </c>
      <c r="S826" s="156">
        <v>0</v>
      </c>
      <c r="T826" s="156">
        <v>0</v>
      </c>
      <c r="U826" s="156">
        <v>4.9169999999999998</v>
      </c>
      <c r="V826" s="156"/>
      <c r="W826" s="156">
        <v>1947.453</v>
      </c>
      <c r="X826" s="156"/>
      <c r="Y826" s="156">
        <v>44.205800000000004</v>
      </c>
      <c r="Z826" s="156">
        <v>25602.535</v>
      </c>
      <c r="AA826" s="156">
        <v>817</v>
      </c>
      <c r="AB826" s="156">
        <f t="shared" si="89"/>
        <v>49.122800000000005</v>
      </c>
      <c r="AC826" s="156">
        <f t="shared" si="90"/>
        <v>27549.988000000001</v>
      </c>
    </row>
    <row r="827" spans="2:29" x14ac:dyDescent="0.25">
      <c r="B827" s="140" t="s">
        <v>4193</v>
      </c>
      <c r="C827" s="143">
        <v>7231</v>
      </c>
      <c r="D827" s="141" t="s">
        <v>4557</v>
      </c>
      <c r="F827" s="149">
        <v>2</v>
      </c>
      <c r="H827" s="156">
        <v>27.782999999999998</v>
      </c>
      <c r="I827" s="156">
        <v>9.5</v>
      </c>
      <c r="J827" s="156">
        <f t="shared" si="84"/>
        <v>37.283000000000001</v>
      </c>
      <c r="K827" s="156">
        <f t="shared" si="85"/>
        <v>27.721</v>
      </c>
      <c r="L827" s="156">
        <f t="shared" si="86"/>
        <v>7.2270000000000003</v>
      </c>
      <c r="M827" s="156">
        <f t="shared" si="87"/>
        <v>15933.805</v>
      </c>
      <c r="N827" s="156">
        <f t="shared" si="88"/>
        <v>2347.8919999999998</v>
      </c>
      <c r="O827" s="156">
        <v>22.553999999999998</v>
      </c>
      <c r="P827" s="156">
        <v>7.2270000000000003</v>
      </c>
      <c r="Q827" s="156">
        <v>13986.903</v>
      </c>
      <c r="R827" s="156">
        <v>2347.8919999999998</v>
      </c>
      <c r="S827" s="156">
        <v>0</v>
      </c>
      <c r="T827" s="156">
        <v>0</v>
      </c>
      <c r="U827" s="156">
        <v>5.1670000000000007</v>
      </c>
      <c r="V827" s="156"/>
      <c r="W827" s="156">
        <v>1946.902</v>
      </c>
      <c r="X827" s="156"/>
      <c r="Y827" s="156">
        <v>33.393799999999999</v>
      </c>
      <c r="Z827" s="156">
        <v>17508.82</v>
      </c>
      <c r="AA827" s="156">
        <v>818</v>
      </c>
      <c r="AB827" s="156">
        <f t="shared" si="89"/>
        <v>38.5608</v>
      </c>
      <c r="AC827" s="156">
        <f t="shared" si="90"/>
        <v>19455.722000000002</v>
      </c>
    </row>
    <row r="828" spans="2:29" x14ac:dyDescent="0.25">
      <c r="B828" s="140" t="s">
        <v>4487</v>
      </c>
      <c r="C828" s="143">
        <v>7232</v>
      </c>
      <c r="D828" s="141" t="s">
        <v>4558</v>
      </c>
      <c r="F828" s="149">
        <v>2</v>
      </c>
      <c r="H828" s="156">
        <v>5.62</v>
      </c>
      <c r="I828" s="156">
        <v>2</v>
      </c>
      <c r="J828" s="156">
        <f t="shared" si="84"/>
        <v>7.62</v>
      </c>
      <c r="K828" s="156">
        <f t="shared" si="85"/>
        <v>5.5730000000000004</v>
      </c>
      <c r="L828" s="156">
        <f t="shared" si="86"/>
        <v>1.2619999999999996</v>
      </c>
      <c r="M828" s="156">
        <f t="shared" si="87"/>
        <v>3260.0790000000002</v>
      </c>
      <c r="N828" s="156">
        <f t="shared" si="88"/>
        <v>420.91199999999998</v>
      </c>
      <c r="O828" s="156">
        <v>4.9340000000000002</v>
      </c>
      <c r="P828" s="156">
        <v>1.2619999999999996</v>
      </c>
      <c r="Q828" s="156">
        <v>3023.174</v>
      </c>
      <c r="R828" s="156">
        <v>420.91199999999998</v>
      </c>
      <c r="S828" s="156">
        <v>0</v>
      </c>
      <c r="T828" s="156">
        <v>2.6669999999999998</v>
      </c>
      <c r="U828" s="156">
        <v>0.63900000000000001</v>
      </c>
      <c r="V828" s="156"/>
      <c r="W828" s="156">
        <v>236.905</v>
      </c>
      <c r="X828" s="156"/>
      <c r="Y828" s="156">
        <v>6.8266</v>
      </c>
      <c r="Z828" s="156">
        <v>3654.587</v>
      </c>
      <c r="AA828" s="156">
        <v>819</v>
      </c>
      <c r="AB828" s="156">
        <f t="shared" si="89"/>
        <v>7.4656000000000002</v>
      </c>
      <c r="AC828" s="156">
        <f t="shared" si="90"/>
        <v>3891.4920000000002</v>
      </c>
    </row>
    <row r="829" spans="2:29" x14ac:dyDescent="0.25">
      <c r="B829" s="140" t="s">
        <v>4487</v>
      </c>
      <c r="C829" s="143">
        <v>7233</v>
      </c>
      <c r="D829" s="141" t="s">
        <v>4559</v>
      </c>
      <c r="F829" s="149">
        <v>2</v>
      </c>
      <c r="H829" s="156">
        <v>5.5389999999999997</v>
      </c>
      <c r="I829" s="156">
        <v>2.65</v>
      </c>
      <c r="J829" s="156">
        <f t="shared" si="84"/>
        <v>8.1890000000000001</v>
      </c>
      <c r="K829" s="156">
        <f t="shared" si="85"/>
        <v>5.5430000000000001</v>
      </c>
      <c r="L829" s="156">
        <f t="shared" si="86"/>
        <v>2.4119999999999999</v>
      </c>
      <c r="M829" s="156">
        <f t="shared" si="87"/>
        <v>3619.962</v>
      </c>
      <c r="N829" s="156">
        <f t="shared" si="88"/>
        <v>773.66300000000001</v>
      </c>
      <c r="O829" s="156">
        <v>4.9039999999999999</v>
      </c>
      <c r="P829" s="156">
        <v>2.4119999999999999</v>
      </c>
      <c r="Q829" s="156">
        <v>3383.0569999999998</v>
      </c>
      <c r="R829" s="156">
        <v>773.66300000000001</v>
      </c>
      <c r="S829" s="156">
        <v>0</v>
      </c>
      <c r="T829" s="156">
        <v>0</v>
      </c>
      <c r="U829" s="156">
        <v>0.63900000000000001</v>
      </c>
      <c r="V829" s="156"/>
      <c r="W829" s="156">
        <v>236.905</v>
      </c>
      <c r="X829" s="156"/>
      <c r="Y829" s="156">
        <v>8.5216999999999992</v>
      </c>
      <c r="Z829" s="156">
        <v>4543.5770000000002</v>
      </c>
      <c r="AA829" s="156">
        <v>820</v>
      </c>
      <c r="AB829" s="156">
        <f t="shared" si="89"/>
        <v>9.1606999999999985</v>
      </c>
      <c r="AC829" s="156">
        <f t="shared" si="90"/>
        <v>4780.482</v>
      </c>
    </row>
    <row r="830" spans="2:29" x14ac:dyDescent="0.25">
      <c r="B830" s="140" t="s">
        <v>4487</v>
      </c>
      <c r="C830" s="143">
        <v>7234</v>
      </c>
      <c r="D830" s="141" t="s">
        <v>4560</v>
      </c>
      <c r="F830" s="149">
        <v>2</v>
      </c>
      <c r="H830" s="156">
        <v>4.6869999999999994</v>
      </c>
      <c r="I830" s="156">
        <v>1</v>
      </c>
      <c r="J830" s="156">
        <f t="shared" si="84"/>
        <v>5.6869999999999994</v>
      </c>
      <c r="K830" s="156">
        <f t="shared" si="85"/>
        <v>4.6639999999999997</v>
      </c>
      <c r="L830" s="156">
        <f t="shared" si="86"/>
        <v>0.58700000000000019</v>
      </c>
      <c r="M830" s="156">
        <f t="shared" si="87"/>
        <v>2809.0610000000001</v>
      </c>
      <c r="N830" s="156">
        <f t="shared" si="88"/>
        <v>226.393</v>
      </c>
      <c r="O830" s="156">
        <v>3.714</v>
      </c>
      <c r="P830" s="156">
        <v>0.58700000000000019</v>
      </c>
      <c r="Q830" s="156">
        <v>2431.933</v>
      </c>
      <c r="R830" s="156">
        <v>226.393</v>
      </c>
      <c r="S830" s="156">
        <v>0</v>
      </c>
      <c r="T830" s="156">
        <v>5.3330000000000002</v>
      </c>
      <c r="U830" s="156">
        <v>0.95000000000000007</v>
      </c>
      <c r="V830" s="156"/>
      <c r="W830" s="156">
        <v>377.12799999999999</v>
      </c>
      <c r="X830" s="156"/>
      <c r="Y830" s="156">
        <v>4.5949999999999998</v>
      </c>
      <c r="Z830" s="156">
        <v>2771.5349999999999</v>
      </c>
      <c r="AA830" s="156">
        <v>821</v>
      </c>
      <c r="AB830" s="156">
        <f t="shared" si="89"/>
        <v>5.5449999999999999</v>
      </c>
      <c r="AC830" s="156">
        <f t="shared" si="90"/>
        <v>3148.663</v>
      </c>
    </row>
    <row r="831" spans="2:29" x14ac:dyDescent="0.25">
      <c r="B831" s="140" t="s">
        <v>4487</v>
      </c>
      <c r="C831" s="143">
        <v>7235</v>
      </c>
      <c r="D831" s="141" t="s">
        <v>4561</v>
      </c>
      <c r="F831" s="149">
        <v>2</v>
      </c>
      <c r="H831" s="156">
        <v>33.482999999999997</v>
      </c>
      <c r="I831" s="156">
        <v>10.62</v>
      </c>
      <c r="J831" s="156">
        <f t="shared" si="84"/>
        <v>44.102999999999994</v>
      </c>
      <c r="K831" s="156">
        <f t="shared" si="85"/>
        <v>33.628</v>
      </c>
      <c r="L831" s="156">
        <f t="shared" si="86"/>
        <v>7.8860000000000028</v>
      </c>
      <c r="M831" s="156">
        <f t="shared" si="87"/>
        <v>20676.905999999999</v>
      </c>
      <c r="N831" s="156">
        <f t="shared" si="88"/>
        <v>2626.1889999999999</v>
      </c>
      <c r="O831" s="156">
        <v>27.061</v>
      </c>
      <c r="P831" s="156">
        <v>7.8860000000000028</v>
      </c>
      <c r="Q831" s="156">
        <v>18036.821</v>
      </c>
      <c r="R831" s="156">
        <v>2626.1889999999999</v>
      </c>
      <c r="S831" s="156">
        <v>37.799999999999997</v>
      </c>
      <c r="T831" s="156">
        <v>10.667</v>
      </c>
      <c r="U831" s="156">
        <v>6.5670000000000002</v>
      </c>
      <c r="V831" s="156"/>
      <c r="W831" s="156">
        <v>2640.085</v>
      </c>
      <c r="X831" s="156"/>
      <c r="Y831" s="156">
        <v>38.890299999999996</v>
      </c>
      <c r="Z831" s="156">
        <v>21976.137999999999</v>
      </c>
      <c r="AA831" s="156">
        <v>822</v>
      </c>
      <c r="AB831" s="156">
        <f t="shared" si="89"/>
        <v>45.457299999999996</v>
      </c>
      <c r="AC831" s="156">
        <f t="shared" si="90"/>
        <v>24616.222999999998</v>
      </c>
    </row>
    <row r="832" spans="2:29" x14ac:dyDescent="0.25">
      <c r="B832" s="140" t="s">
        <v>4193</v>
      </c>
      <c r="C832" s="143">
        <v>7236</v>
      </c>
      <c r="D832" s="141" t="s">
        <v>4562</v>
      </c>
      <c r="F832" s="149">
        <v>2</v>
      </c>
      <c r="H832" s="156">
        <v>14.302</v>
      </c>
      <c r="I832" s="156">
        <v>4.875</v>
      </c>
      <c r="J832" s="156">
        <f t="shared" si="84"/>
        <v>19.177</v>
      </c>
      <c r="K832" s="156">
        <f t="shared" si="85"/>
        <v>14.600999999999999</v>
      </c>
      <c r="L832" s="156">
        <f t="shared" si="86"/>
        <v>3.1379999999999999</v>
      </c>
      <c r="M832" s="156">
        <f t="shared" si="87"/>
        <v>7280.9</v>
      </c>
      <c r="N832" s="156">
        <f t="shared" si="88"/>
        <v>1034.595</v>
      </c>
      <c r="O832" s="156">
        <v>10.523</v>
      </c>
      <c r="P832" s="156">
        <v>3.1379999999999999</v>
      </c>
      <c r="Q832" s="156">
        <v>5607.2209999999995</v>
      </c>
      <c r="R832" s="156">
        <v>1034.595</v>
      </c>
      <c r="S832" s="156">
        <v>8</v>
      </c>
      <c r="T832" s="156">
        <v>0</v>
      </c>
      <c r="U832" s="156">
        <v>4.0780000000000003</v>
      </c>
      <c r="V832" s="156"/>
      <c r="W832" s="156">
        <v>1673.6790000000001</v>
      </c>
      <c r="X832" s="156"/>
      <c r="Y832" s="156">
        <v>15.23</v>
      </c>
      <c r="Z832" s="156">
        <v>7159.174</v>
      </c>
      <c r="AA832" s="156">
        <v>823</v>
      </c>
      <c r="AB832" s="156">
        <f t="shared" si="89"/>
        <v>19.308</v>
      </c>
      <c r="AC832" s="156">
        <f t="shared" si="90"/>
        <v>8832.8529999999992</v>
      </c>
    </row>
    <row r="833" spans="2:29" x14ac:dyDescent="0.25">
      <c r="B833" s="140" t="s">
        <v>4193</v>
      </c>
      <c r="C833" s="143">
        <v>7237</v>
      </c>
      <c r="D833" s="141" t="s">
        <v>4563</v>
      </c>
      <c r="F833" s="149">
        <v>2</v>
      </c>
      <c r="H833" s="156">
        <v>5.8449999999999998</v>
      </c>
      <c r="I833" s="156">
        <v>2.66</v>
      </c>
      <c r="J833" s="156">
        <f t="shared" si="84"/>
        <v>8.504999999999999</v>
      </c>
      <c r="K833" s="156">
        <f t="shared" si="85"/>
        <v>5.8440000000000003</v>
      </c>
      <c r="L833" s="156">
        <f t="shared" si="86"/>
        <v>2.0229999999999997</v>
      </c>
      <c r="M833" s="156">
        <f t="shared" si="87"/>
        <v>3380.2649999999999</v>
      </c>
      <c r="N833" s="156">
        <f t="shared" si="88"/>
        <v>661.73599999999999</v>
      </c>
      <c r="O833" s="156">
        <v>5.3440000000000003</v>
      </c>
      <c r="P833" s="156">
        <v>2.0229999999999997</v>
      </c>
      <c r="Q833" s="156">
        <v>3194.864</v>
      </c>
      <c r="R833" s="156">
        <v>661.73599999999999</v>
      </c>
      <c r="S833" s="156">
        <v>0</v>
      </c>
      <c r="T833" s="156">
        <v>0</v>
      </c>
      <c r="U833" s="156">
        <v>0.5</v>
      </c>
      <c r="V833" s="156"/>
      <c r="W833" s="156">
        <v>185.40100000000001</v>
      </c>
      <c r="X833" s="156"/>
      <c r="Y833" s="156">
        <v>8.3780000000000001</v>
      </c>
      <c r="Z833" s="156">
        <v>4187.4679999999998</v>
      </c>
      <c r="AA833" s="156">
        <v>824</v>
      </c>
      <c r="AB833" s="156">
        <f t="shared" si="89"/>
        <v>8.8780000000000001</v>
      </c>
      <c r="AC833" s="156">
        <f t="shared" si="90"/>
        <v>4372.8689999999997</v>
      </c>
    </row>
    <row r="834" spans="2:29" x14ac:dyDescent="0.25">
      <c r="B834" s="140" t="s">
        <v>4487</v>
      </c>
      <c r="C834" s="143">
        <v>7238</v>
      </c>
      <c r="D834" s="141" t="s">
        <v>4564</v>
      </c>
      <c r="F834" s="149">
        <v>2</v>
      </c>
      <c r="H834" s="156">
        <v>3.12</v>
      </c>
      <c r="I834" s="156">
        <v>1.05</v>
      </c>
      <c r="J834" s="156">
        <f t="shared" si="84"/>
        <v>4.17</v>
      </c>
      <c r="K834" s="156">
        <f t="shared" si="85"/>
        <v>3.121</v>
      </c>
      <c r="L834" s="156">
        <f t="shared" si="86"/>
        <v>0.89400000000000013</v>
      </c>
      <c r="M834" s="156">
        <f t="shared" si="87"/>
        <v>1486.471</v>
      </c>
      <c r="N834" s="156">
        <f t="shared" si="88"/>
        <v>280.05500000000001</v>
      </c>
      <c r="O834" s="156">
        <v>2.371</v>
      </c>
      <c r="P834" s="156">
        <v>0.89400000000000013</v>
      </c>
      <c r="Q834" s="156">
        <v>1208.3699999999999</v>
      </c>
      <c r="R834" s="156">
        <v>280.05500000000001</v>
      </c>
      <c r="S834" s="156">
        <v>0</v>
      </c>
      <c r="T834" s="156">
        <v>4.8</v>
      </c>
      <c r="U834" s="156">
        <v>0.75</v>
      </c>
      <c r="V834" s="156"/>
      <c r="W834" s="156">
        <v>278.101</v>
      </c>
      <c r="X834" s="156"/>
      <c r="Y834" s="156">
        <v>3.7117</v>
      </c>
      <c r="Z834" s="156">
        <v>1628.471</v>
      </c>
      <c r="AA834" s="156">
        <v>825</v>
      </c>
      <c r="AB834" s="156">
        <f t="shared" si="89"/>
        <v>4.4617000000000004</v>
      </c>
      <c r="AC834" s="156">
        <f t="shared" si="90"/>
        <v>1906.5720000000001</v>
      </c>
    </row>
    <row r="835" spans="2:29" x14ac:dyDescent="0.25">
      <c r="B835" s="140" t="s">
        <v>4487</v>
      </c>
      <c r="C835" s="143">
        <v>7239</v>
      </c>
      <c r="D835" s="141" t="s">
        <v>4565</v>
      </c>
      <c r="F835" s="149">
        <v>2</v>
      </c>
      <c r="H835" s="156">
        <v>9.386000000000001</v>
      </c>
      <c r="I835" s="156">
        <v>1.75</v>
      </c>
      <c r="J835" s="156">
        <f t="shared" si="84"/>
        <v>11.136000000000001</v>
      </c>
      <c r="K835" s="156">
        <f t="shared" si="85"/>
        <v>9.3849999999999998</v>
      </c>
      <c r="L835" s="156">
        <f t="shared" si="86"/>
        <v>1.2019999999999991</v>
      </c>
      <c r="M835" s="156">
        <f t="shared" si="87"/>
        <v>5406.6360000000004</v>
      </c>
      <c r="N835" s="156">
        <f t="shared" si="88"/>
        <v>437.149</v>
      </c>
      <c r="O835" s="156">
        <v>7.3570000000000002</v>
      </c>
      <c r="P835" s="156">
        <v>1.2019999999999991</v>
      </c>
      <c r="Q835" s="156">
        <v>4654.7250000000004</v>
      </c>
      <c r="R835" s="156">
        <v>437.149</v>
      </c>
      <c r="S835" s="156">
        <v>0</v>
      </c>
      <c r="T835" s="156">
        <v>6.6669999999999998</v>
      </c>
      <c r="U835" s="156">
        <v>2.028</v>
      </c>
      <c r="V835" s="156"/>
      <c r="W835" s="156">
        <v>751.91099999999994</v>
      </c>
      <c r="X835" s="156"/>
      <c r="Y835" s="156">
        <v>9.1605000000000008</v>
      </c>
      <c r="Z835" s="156">
        <v>5310.482</v>
      </c>
      <c r="AA835" s="156">
        <v>826</v>
      </c>
      <c r="AB835" s="156">
        <f t="shared" si="89"/>
        <v>11.188500000000001</v>
      </c>
      <c r="AC835" s="156">
        <f t="shared" si="90"/>
        <v>6062.393</v>
      </c>
    </row>
    <row r="836" spans="2:29" x14ac:dyDescent="0.25">
      <c r="B836" s="140" t="s">
        <v>4193</v>
      </c>
      <c r="C836" s="143">
        <v>7240</v>
      </c>
      <c r="D836" s="141" t="s">
        <v>4566</v>
      </c>
      <c r="F836" s="149">
        <v>2</v>
      </c>
      <c r="H836" s="156">
        <v>9.83</v>
      </c>
      <c r="I836" s="156">
        <v>3.5</v>
      </c>
      <c r="J836" s="156">
        <f t="shared" si="84"/>
        <v>13.33</v>
      </c>
      <c r="K836" s="156">
        <f t="shared" si="85"/>
        <v>9.8989999999999991</v>
      </c>
      <c r="L836" s="156">
        <f t="shared" si="86"/>
        <v>3.577</v>
      </c>
      <c r="M836" s="156">
        <f t="shared" si="87"/>
        <v>5461.6990000000005</v>
      </c>
      <c r="N836" s="156">
        <f t="shared" si="88"/>
        <v>1180.115</v>
      </c>
      <c r="O836" s="156">
        <v>7.6989999999999998</v>
      </c>
      <c r="P836" s="156">
        <v>3.577</v>
      </c>
      <c r="Q836" s="156">
        <v>4621.0690000000004</v>
      </c>
      <c r="R836" s="156">
        <v>1180.115</v>
      </c>
      <c r="S836" s="156">
        <v>0</v>
      </c>
      <c r="T836" s="156">
        <v>0</v>
      </c>
      <c r="U836" s="156">
        <v>2.1999999999999997</v>
      </c>
      <c r="V836" s="156"/>
      <c r="W836" s="156">
        <v>840.63</v>
      </c>
      <c r="X836" s="156"/>
      <c r="Y836" s="156">
        <v>13.064899999999998</v>
      </c>
      <c r="Z836" s="156">
        <v>6391.2730000000001</v>
      </c>
      <c r="AA836" s="156">
        <v>827</v>
      </c>
      <c r="AB836" s="156">
        <f t="shared" si="89"/>
        <v>15.264899999999997</v>
      </c>
      <c r="AC836" s="156">
        <f t="shared" si="90"/>
        <v>7231.9030000000002</v>
      </c>
    </row>
    <row r="837" spans="2:29" x14ac:dyDescent="0.25">
      <c r="B837" s="140" t="s">
        <v>4487</v>
      </c>
      <c r="C837" s="143">
        <v>7242</v>
      </c>
      <c r="D837" s="141" t="s">
        <v>4567</v>
      </c>
      <c r="F837" s="149">
        <v>2</v>
      </c>
      <c r="H837" s="156">
        <v>29.878</v>
      </c>
      <c r="I837" s="156">
        <v>9.9499999999999993</v>
      </c>
      <c r="J837" s="156">
        <f t="shared" si="84"/>
        <v>39.828000000000003</v>
      </c>
      <c r="K837" s="156">
        <f t="shared" si="85"/>
        <v>29.932000000000002</v>
      </c>
      <c r="L837" s="156">
        <f t="shared" si="86"/>
        <v>7.1610000000000014</v>
      </c>
      <c r="M837" s="156">
        <f t="shared" si="87"/>
        <v>17459.806</v>
      </c>
      <c r="N837" s="156">
        <f t="shared" si="88"/>
        <v>2327.4059999999999</v>
      </c>
      <c r="O837" s="156">
        <v>22.904</v>
      </c>
      <c r="P837" s="156">
        <v>7.1610000000000014</v>
      </c>
      <c r="Q837" s="156">
        <v>14822.806</v>
      </c>
      <c r="R837" s="156">
        <v>2327.4059999999999</v>
      </c>
      <c r="S837" s="156">
        <v>0</v>
      </c>
      <c r="T837" s="156">
        <v>0</v>
      </c>
      <c r="U837" s="156">
        <v>7.0280000000000005</v>
      </c>
      <c r="V837" s="156"/>
      <c r="W837" s="156">
        <v>2637</v>
      </c>
      <c r="X837" s="156"/>
      <c r="Y837" s="156">
        <v>33.645000000000003</v>
      </c>
      <c r="Z837" s="156">
        <v>18313.976999999999</v>
      </c>
      <c r="AA837" s="156">
        <v>828</v>
      </c>
      <c r="AB837" s="156">
        <f t="shared" si="89"/>
        <v>40.673000000000002</v>
      </c>
      <c r="AC837" s="156">
        <f t="shared" si="90"/>
        <v>20950.976999999999</v>
      </c>
    </row>
    <row r="838" spans="2:29" x14ac:dyDescent="0.25">
      <c r="B838" s="140" t="s">
        <v>4487</v>
      </c>
      <c r="C838" s="143">
        <v>7243</v>
      </c>
      <c r="D838" s="141" t="s">
        <v>4568</v>
      </c>
      <c r="F838" s="149">
        <v>2</v>
      </c>
      <c r="H838" s="156">
        <v>18.550999999999998</v>
      </c>
      <c r="I838" s="156">
        <v>6.1269999999999998</v>
      </c>
      <c r="J838" s="156">
        <f t="shared" si="84"/>
        <v>24.677999999999997</v>
      </c>
      <c r="K838" s="156">
        <f t="shared" si="85"/>
        <v>18.538</v>
      </c>
      <c r="L838" s="156">
        <f t="shared" si="86"/>
        <v>3.8120000000000012</v>
      </c>
      <c r="M838" s="156">
        <f t="shared" si="87"/>
        <v>10509.473</v>
      </c>
      <c r="N838" s="156">
        <f t="shared" si="88"/>
        <v>1300.3579999999999</v>
      </c>
      <c r="O838" s="156">
        <v>13.798999999999999</v>
      </c>
      <c r="P838" s="156">
        <v>3.8120000000000012</v>
      </c>
      <c r="Q838" s="156">
        <v>8708.7669999999998</v>
      </c>
      <c r="R838" s="156">
        <v>1300.3579999999999</v>
      </c>
      <c r="S838" s="156">
        <v>0</v>
      </c>
      <c r="T838" s="156">
        <v>0</v>
      </c>
      <c r="U838" s="156">
        <v>4.7389999999999999</v>
      </c>
      <c r="V838" s="156"/>
      <c r="W838" s="156">
        <v>1800.7059999999999</v>
      </c>
      <c r="X838" s="156"/>
      <c r="Y838" s="156">
        <v>19.5166</v>
      </c>
      <c r="Z838" s="156">
        <v>10659.353999999999</v>
      </c>
      <c r="AA838" s="156">
        <v>829</v>
      </c>
      <c r="AB838" s="156">
        <f t="shared" si="89"/>
        <v>24.255600000000001</v>
      </c>
      <c r="AC838" s="156">
        <f t="shared" si="90"/>
        <v>12460.06</v>
      </c>
    </row>
    <row r="839" spans="2:29" x14ac:dyDescent="0.25">
      <c r="B839" s="140" t="s">
        <v>4487</v>
      </c>
      <c r="C839" s="143">
        <v>7244</v>
      </c>
      <c r="D839" s="141" t="s">
        <v>4569</v>
      </c>
      <c r="F839" s="149">
        <v>2</v>
      </c>
      <c r="H839" s="156">
        <v>7.5859999999999985</v>
      </c>
      <c r="I839" s="156">
        <v>2.5209999999999999</v>
      </c>
      <c r="J839" s="156">
        <f t="shared" si="84"/>
        <v>10.106999999999999</v>
      </c>
      <c r="K839" s="156">
        <f t="shared" si="85"/>
        <v>7.8380000000000001</v>
      </c>
      <c r="L839" s="156">
        <f t="shared" si="86"/>
        <v>2.4909999999999997</v>
      </c>
      <c r="M839" s="156">
        <f t="shared" si="87"/>
        <v>4159.4120000000003</v>
      </c>
      <c r="N839" s="156">
        <f t="shared" si="88"/>
        <v>798.88599999999997</v>
      </c>
      <c r="O839" s="156">
        <v>6.41</v>
      </c>
      <c r="P839" s="156">
        <v>2.4909999999999997</v>
      </c>
      <c r="Q839" s="156">
        <v>3611.3310000000001</v>
      </c>
      <c r="R839" s="156">
        <v>798.88599999999997</v>
      </c>
      <c r="S839" s="156">
        <v>0</v>
      </c>
      <c r="T839" s="156">
        <v>13.333</v>
      </c>
      <c r="U839" s="156">
        <v>1.4280000000000002</v>
      </c>
      <c r="V839" s="156"/>
      <c r="W839" s="156">
        <v>548.08100000000002</v>
      </c>
      <c r="X839" s="156"/>
      <c r="Y839" s="156">
        <v>10.146099999999999</v>
      </c>
      <c r="Z839" s="156">
        <v>4809.7370000000001</v>
      </c>
      <c r="AA839" s="156">
        <v>830</v>
      </c>
      <c r="AB839" s="156">
        <f t="shared" si="89"/>
        <v>11.5741</v>
      </c>
      <c r="AC839" s="156">
        <f t="shared" si="90"/>
        <v>5357.8180000000002</v>
      </c>
    </row>
    <row r="840" spans="2:29" x14ac:dyDescent="0.25">
      <c r="B840" s="140" t="s">
        <v>4487</v>
      </c>
      <c r="C840" s="143">
        <v>7245</v>
      </c>
      <c r="D840" s="141" t="s">
        <v>4570</v>
      </c>
      <c r="F840" s="149">
        <v>2</v>
      </c>
      <c r="H840" s="156">
        <v>30.512000000000004</v>
      </c>
      <c r="I840" s="156">
        <v>7.9620000000000006</v>
      </c>
      <c r="J840" s="156">
        <f t="shared" si="84"/>
        <v>38.474000000000004</v>
      </c>
      <c r="K840" s="156">
        <f t="shared" si="85"/>
        <v>29.920999999999999</v>
      </c>
      <c r="L840" s="156">
        <f t="shared" si="86"/>
        <v>6.4149999999999991</v>
      </c>
      <c r="M840" s="156">
        <f t="shared" si="87"/>
        <v>16709.64</v>
      </c>
      <c r="N840" s="156">
        <f t="shared" si="88"/>
        <v>2082.9389999999999</v>
      </c>
      <c r="O840" s="156">
        <v>21.154</v>
      </c>
      <c r="P840" s="156">
        <v>6.4149999999999991</v>
      </c>
      <c r="Q840" s="156">
        <v>13197.843999999999</v>
      </c>
      <c r="R840" s="156">
        <v>2082.9389999999999</v>
      </c>
      <c r="S840" s="156">
        <v>16</v>
      </c>
      <c r="T840" s="156">
        <v>0</v>
      </c>
      <c r="U840" s="156">
        <v>8.7669999999999995</v>
      </c>
      <c r="V840" s="156"/>
      <c r="W840" s="156">
        <v>3511.7959999999998</v>
      </c>
      <c r="X840" s="156"/>
      <c r="Y840" s="156">
        <v>30.776600000000002</v>
      </c>
      <c r="Z840" s="156">
        <v>16322.334000000001</v>
      </c>
      <c r="AA840" s="156">
        <v>831</v>
      </c>
      <c r="AB840" s="156">
        <f t="shared" si="89"/>
        <v>39.543599999999998</v>
      </c>
      <c r="AC840" s="156">
        <f t="shared" si="90"/>
        <v>19834.13</v>
      </c>
    </row>
    <row r="841" spans="2:29" x14ac:dyDescent="0.25">
      <c r="B841" s="140" t="s">
        <v>4487</v>
      </c>
      <c r="C841" s="143">
        <v>7246</v>
      </c>
      <c r="D841" s="141" t="s">
        <v>4571</v>
      </c>
      <c r="F841" s="149">
        <v>2</v>
      </c>
      <c r="H841" s="156">
        <v>43.908000000000001</v>
      </c>
      <c r="I841" s="156">
        <v>12.183</v>
      </c>
      <c r="J841" s="156">
        <f t="shared" si="84"/>
        <v>56.091000000000001</v>
      </c>
      <c r="K841" s="156">
        <f t="shared" si="85"/>
        <v>44.072000000000003</v>
      </c>
      <c r="L841" s="156">
        <f t="shared" si="86"/>
        <v>9.5389999999999944</v>
      </c>
      <c r="M841" s="156">
        <f t="shared" si="87"/>
        <v>27609.4</v>
      </c>
      <c r="N841" s="156">
        <f t="shared" si="88"/>
        <v>3110.0920000000001</v>
      </c>
      <c r="O841" s="156">
        <v>34.383000000000003</v>
      </c>
      <c r="P841" s="156">
        <v>9.5389999999999944</v>
      </c>
      <c r="Q841" s="156">
        <v>23772.792000000001</v>
      </c>
      <c r="R841" s="156">
        <v>3110.0920000000001</v>
      </c>
      <c r="S841" s="156">
        <v>0</v>
      </c>
      <c r="T841" s="156">
        <v>0</v>
      </c>
      <c r="U841" s="156">
        <v>9.6889999999999983</v>
      </c>
      <c r="V841" s="156"/>
      <c r="W841" s="156">
        <v>3836.6080000000002</v>
      </c>
      <c r="X841" s="156"/>
      <c r="Y841" s="156">
        <v>48.692499999999995</v>
      </c>
      <c r="Z841" s="156">
        <v>28437.973000000002</v>
      </c>
      <c r="AA841" s="156">
        <v>832</v>
      </c>
      <c r="AB841" s="156">
        <f t="shared" si="89"/>
        <v>58.381499999999996</v>
      </c>
      <c r="AC841" s="156">
        <f t="shared" si="90"/>
        <v>32274.581000000002</v>
      </c>
    </row>
    <row r="842" spans="2:29" x14ac:dyDescent="0.25">
      <c r="B842" s="140" t="s">
        <v>4193</v>
      </c>
      <c r="C842" s="143">
        <v>7247</v>
      </c>
      <c r="D842" s="141" t="s">
        <v>4572</v>
      </c>
      <c r="F842" s="149">
        <v>2</v>
      </c>
      <c r="H842" s="156">
        <v>5.649</v>
      </c>
      <c r="I842" s="156">
        <v>1.5</v>
      </c>
      <c r="J842" s="156">
        <f t="shared" ref="J842:J905" si="91">SUM(H842:I842)</f>
        <v>7.149</v>
      </c>
      <c r="K842" s="156">
        <f t="shared" ref="K842:K905" si="92">O842+U842</f>
        <v>5.9989999999999997</v>
      </c>
      <c r="L842" s="156">
        <f t="shared" ref="L842:L905" si="93">P842+V842</f>
        <v>1.1420000000000003</v>
      </c>
      <c r="M842" s="156">
        <f t="shared" ref="M842:M905" si="94">Q842+W842</f>
        <v>3297.944</v>
      </c>
      <c r="N842" s="156">
        <f t="shared" ref="N842:N905" si="95">R842+X842</f>
        <v>386.77600000000001</v>
      </c>
      <c r="O842" s="156">
        <v>5.01</v>
      </c>
      <c r="P842" s="156">
        <v>1.1420000000000003</v>
      </c>
      <c r="Q842" s="156">
        <v>2887.7429999999999</v>
      </c>
      <c r="R842" s="156">
        <v>386.77600000000001</v>
      </c>
      <c r="S842" s="156">
        <v>0</v>
      </c>
      <c r="T842" s="156">
        <v>3.3330000000000002</v>
      </c>
      <c r="U842" s="156">
        <v>0.9890000000000001</v>
      </c>
      <c r="V842" s="156"/>
      <c r="W842" s="156">
        <v>410.20100000000002</v>
      </c>
      <c r="X842" s="156"/>
      <c r="Y842" s="156">
        <v>6.7233000000000001</v>
      </c>
      <c r="Z842" s="156">
        <v>3467.9079999999999</v>
      </c>
      <c r="AA842" s="156">
        <v>833</v>
      </c>
      <c r="AB842" s="156">
        <f t="shared" ref="AB842:AB905" si="96">Y842+U842+V842</f>
        <v>7.7122999999999999</v>
      </c>
      <c r="AC842" s="156">
        <f t="shared" ref="AC842:AC905" si="97">Z842+X842+W842</f>
        <v>3878.1089999999999</v>
      </c>
    </row>
    <row r="843" spans="2:29" x14ac:dyDescent="0.25">
      <c r="B843" s="140" t="s">
        <v>4193</v>
      </c>
      <c r="C843" s="143">
        <v>7249</v>
      </c>
      <c r="D843" s="141" t="s">
        <v>4573</v>
      </c>
      <c r="F843" s="149">
        <v>2</v>
      </c>
      <c r="H843" s="156">
        <v>6.2910000000000004</v>
      </c>
      <c r="I843" s="156">
        <v>2.2360000000000002</v>
      </c>
      <c r="J843" s="156">
        <f t="shared" si="91"/>
        <v>8.527000000000001</v>
      </c>
      <c r="K843" s="156">
        <f t="shared" si="92"/>
        <v>6.2910000000000004</v>
      </c>
      <c r="L843" s="156">
        <f t="shared" si="93"/>
        <v>1.7119999999999997</v>
      </c>
      <c r="M843" s="156">
        <f t="shared" si="94"/>
        <v>3494.636</v>
      </c>
      <c r="N843" s="156">
        <f t="shared" si="95"/>
        <v>571.452</v>
      </c>
      <c r="O843" s="156">
        <v>5.2910000000000004</v>
      </c>
      <c r="P843" s="156">
        <v>1.7119999999999997</v>
      </c>
      <c r="Q843" s="156">
        <v>3123.835</v>
      </c>
      <c r="R843" s="156">
        <v>571.452</v>
      </c>
      <c r="S843" s="156">
        <v>8.8000000000000007</v>
      </c>
      <c r="T843" s="156">
        <v>0</v>
      </c>
      <c r="U843" s="156">
        <v>1</v>
      </c>
      <c r="V843" s="156"/>
      <c r="W843" s="156">
        <v>370.80099999999999</v>
      </c>
      <c r="X843" s="156"/>
      <c r="Y843" s="156">
        <v>7.8593999999999999</v>
      </c>
      <c r="Z843" s="156">
        <v>3981.04</v>
      </c>
      <c r="AA843" s="156">
        <v>834</v>
      </c>
      <c r="AB843" s="156">
        <f t="shared" si="96"/>
        <v>8.8594000000000008</v>
      </c>
      <c r="AC843" s="156">
        <f t="shared" si="97"/>
        <v>4351.8410000000003</v>
      </c>
    </row>
    <row r="844" spans="2:29" x14ac:dyDescent="0.25">
      <c r="B844" s="140" t="s">
        <v>4487</v>
      </c>
      <c r="C844" s="143">
        <v>7250</v>
      </c>
      <c r="D844" s="141" t="s">
        <v>4574</v>
      </c>
      <c r="F844" s="149">
        <v>2</v>
      </c>
      <c r="H844" s="156">
        <v>12.134</v>
      </c>
      <c r="I844" s="156">
        <v>4.7249999999999996</v>
      </c>
      <c r="J844" s="156">
        <f t="shared" si="91"/>
        <v>16.859000000000002</v>
      </c>
      <c r="K844" s="156">
        <f t="shared" si="92"/>
        <v>12.139000000000001</v>
      </c>
      <c r="L844" s="156">
        <f t="shared" si="93"/>
        <v>3.6530000000000005</v>
      </c>
      <c r="M844" s="156">
        <f t="shared" si="94"/>
        <v>7099.5959999999995</v>
      </c>
      <c r="N844" s="156">
        <f t="shared" si="95"/>
        <v>1212.0329999999999</v>
      </c>
      <c r="O844" s="156">
        <v>11.089</v>
      </c>
      <c r="P844" s="156">
        <v>3.6530000000000005</v>
      </c>
      <c r="Q844" s="156">
        <v>6704.0379999999996</v>
      </c>
      <c r="R844" s="156">
        <v>1212.0329999999999</v>
      </c>
      <c r="S844" s="156">
        <v>20</v>
      </c>
      <c r="T844" s="156">
        <v>0</v>
      </c>
      <c r="U844" s="156">
        <v>1.05</v>
      </c>
      <c r="V844" s="156"/>
      <c r="W844" s="156">
        <v>395.55799999999999</v>
      </c>
      <c r="X844" s="156"/>
      <c r="Y844" s="156">
        <v>16.569300000000002</v>
      </c>
      <c r="Z844" s="156">
        <v>8522.143</v>
      </c>
      <c r="AA844" s="156">
        <v>835</v>
      </c>
      <c r="AB844" s="156">
        <f t="shared" si="96"/>
        <v>17.619300000000003</v>
      </c>
      <c r="AC844" s="156">
        <f t="shared" si="97"/>
        <v>8917.7010000000009</v>
      </c>
    </row>
    <row r="845" spans="2:29" x14ac:dyDescent="0.25">
      <c r="B845" s="140" t="s">
        <v>4193</v>
      </c>
      <c r="C845" s="143">
        <v>7251</v>
      </c>
      <c r="D845" s="141" t="s">
        <v>4575</v>
      </c>
      <c r="F845" s="149">
        <v>2</v>
      </c>
      <c r="H845" s="156">
        <v>10.934000000000001</v>
      </c>
      <c r="I845" s="156">
        <v>4.0999999999999996</v>
      </c>
      <c r="J845" s="156">
        <f t="shared" si="91"/>
        <v>15.034000000000001</v>
      </c>
      <c r="K845" s="156">
        <f t="shared" si="92"/>
        <v>11.487</v>
      </c>
      <c r="L845" s="156">
        <f t="shared" si="93"/>
        <v>4.2309999999999999</v>
      </c>
      <c r="M845" s="156">
        <f t="shared" si="94"/>
        <v>6655.7539999999999</v>
      </c>
      <c r="N845" s="156">
        <f t="shared" si="95"/>
        <v>1371.1969999999999</v>
      </c>
      <c r="O845" s="156">
        <v>11.287000000000001</v>
      </c>
      <c r="P845" s="156">
        <v>4.2309999999999999</v>
      </c>
      <c r="Q845" s="156">
        <v>6556.7259999999997</v>
      </c>
      <c r="R845" s="156">
        <v>1371.1969999999999</v>
      </c>
      <c r="S845" s="156">
        <v>5.5</v>
      </c>
      <c r="T845" s="156">
        <v>0</v>
      </c>
      <c r="U845" s="156">
        <v>0.2</v>
      </c>
      <c r="V845" s="156"/>
      <c r="W845" s="156">
        <v>99.028000000000006</v>
      </c>
      <c r="X845" s="156"/>
      <c r="Y845" s="156">
        <v>17.6343</v>
      </c>
      <c r="Z845" s="156">
        <v>8613.5859999999993</v>
      </c>
      <c r="AA845" s="156">
        <v>836</v>
      </c>
      <c r="AB845" s="156">
        <f t="shared" si="96"/>
        <v>17.834299999999999</v>
      </c>
      <c r="AC845" s="156">
        <f t="shared" si="97"/>
        <v>8712.6139999999996</v>
      </c>
    </row>
    <row r="846" spans="2:29" x14ac:dyDescent="0.25">
      <c r="B846" s="140" t="s">
        <v>4193</v>
      </c>
      <c r="C846" s="143">
        <v>7252</v>
      </c>
      <c r="D846" s="141" t="s">
        <v>4576</v>
      </c>
      <c r="F846" s="149">
        <v>2</v>
      </c>
      <c r="H846" s="156">
        <v>21.535</v>
      </c>
      <c r="I846" s="156">
        <v>2.1</v>
      </c>
      <c r="J846" s="156">
        <f t="shared" si="91"/>
        <v>23.635000000000002</v>
      </c>
      <c r="K846" s="156">
        <f t="shared" si="92"/>
        <v>22.116</v>
      </c>
      <c r="L846" s="156">
        <f t="shared" si="93"/>
        <v>1.7640000000000011</v>
      </c>
      <c r="M846" s="156">
        <f t="shared" si="94"/>
        <v>11344.512999999999</v>
      </c>
      <c r="N846" s="156">
        <f t="shared" si="95"/>
        <v>678.62800000000004</v>
      </c>
      <c r="O846" s="156">
        <v>14.699</v>
      </c>
      <c r="P846" s="156">
        <v>1.7640000000000011</v>
      </c>
      <c r="Q846" s="156">
        <v>8470.0529999999999</v>
      </c>
      <c r="R846" s="156">
        <v>678.62800000000004</v>
      </c>
      <c r="S846" s="156">
        <v>16</v>
      </c>
      <c r="T846" s="156">
        <v>0</v>
      </c>
      <c r="U846" s="156">
        <v>7.4169999999999998</v>
      </c>
      <c r="V846" s="156"/>
      <c r="W846" s="156">
        <v>2874.46</v>
      </c>
      <c r="X846" s="156"/>
      <c r="Y846" s="156">
        <v>17.345199999999998</v>
      </c>
      <c r="Z846" s="156">
        <v>9488.0310000000009</v>
      </c>
      <c r="AA846" s="156">
        <v>837</v>
      </c>
      <c r="AB846" s="156">
        <f t="shared" si="96"/>
        <v>24.7622</v>
      </c>
      <c r="AC846" s="156">
        <f t="shared" si="97"/>
        <v>12362.491000000002</v>
      </c>
    </row>
    <row r="847" spans="2:29" x14ac:dyDescent="0.25">
      <c r="B847" s="140" t="s">
        <v>4487</v>
      </c>
      <c r="C847" s="143">
        <v>7253</v>
      </c>
      <c r="D847" s="141" t="s">
        <v>4577</v>
      </c>
      <c r="F847" s="149">
        <v>2</v>
      </c>
      <c r="H847" s="156">
        <v>28.375999999999998</v>
      </c>
      <c r="I847" s="156">
        <v>10.84</v>
      </c>
      <c r="J847" s="156">
        <f t="shared" si="91"/>
        <v>39.215999999999994</v>
      </c>
      <c r="K847" s="156">
        <f t="shared" si="92"/>
        <v>28.469000000000001</v>
      </c>
      <c r="L847" s="156">
        <f t="shared" si="93"/>
        <v>6.9039999999999999</v>
      </c>
      <c r="M847" s="156">
        <f t="shared" si="94"/>
        <v>16434.717000000001</v>
      </c>
      <c r="N847" s="156">
        <f t="shared" si="95"/>
        <v>2244.694</v>
      </c>
      <c r="O847" s="156">
        <v>21.501999999999999</v>
      </c>
      <c r="P847" s="156">
        <v>6.9039999999999999</v>
      </c>
      <c r="Q847" s="156">
        <v>13720.909</v>
      </c>
      <c r="R847" s="156">
        <v>2244.694</v>
      </c>
      <c r="S847" s="156">
        <v>30</v>
      </c>
      <c r="T847" s="156">
        <v>0</v>
      </c>
      <c r="U847" s="156">
        <v>6.9670000000000005</v>
      </c>
      <c r="V847" s="156"/>
      <c r="W847" s="156">
        <v>2713.808</v>
      </c>
      <c r="X847" s="156"/>
      <c r="Y847" s="156">
        <v>31.8581</v>
      </c>
      <c r="Z847" s="156">
        <v>17088.028999999999</v>
      </c>
      <c r="AA847" s="156">
        <v>838</v>
      </c>
      <c r="AB847" s="156">
        <f t="shared" si="96"/>
        <v>38.825099999999999</v>
      </c>
      <c r="AC847" s="156">
        <f t="shared" si="97"/>
        <v>19801.837</v>
      </c>
    </row>
    <row r="848" spans="2:29" x14ac:dyDescent="0.25">
      <c r="B848" s="140" t="s">
        <v>4487</v>
      </c>
      <c r="C848" s="143">
        <v>7254</v>
      </c>
      <c r="D848" s="141" t="s">
        <v>4578</v>
      </c>
      <c r="F848" s="149">
        <v>2</v>
      </c>
      <c r="H848" s="156">
        <v>13.134</v>
      </c>
      <c r="I848" s="156">
        <v>2.0630000000000002</v>
      </c>
      <c r="J848" s="156">
        <f t="shared" si="91"/>
        <v>15.197000000000001</v>
      </c>
      <c r="K848" s="156">
        <f t="shared" si="92"/>
        <v>13.134</v>
      </c>
      <c r="L848" s="156">
        <f t="shared" si="93"/>
        <v>1.5980000000000008</v>
      </c>
      <c r="M848" s="156">
        <f t="shared" si="94"/>
        <v>7388.2640000000001</v>
      </c>
      <c r="N848" s="156">
        <f t="shared" si="95"/>
        <v>614.31799999999998</v>
      </c>
      <c r="O848" s="156">
        <v>11.356</v>
      </c>
      <c r="P848" s="156">
        <v>1.5980000000000008</v>
      </c>
      <c r="Q848" s="156">
        <v>6729.0529999999999</v>
      </c>
      <c r="R848" s="156">
        <v>614.31799999999998</v>
      </c>
      <c r="S848" s="156">
        <v>5.4</v>
      </c>
      <c r="T848" s="156">
        <v>8</v>
      </c>
      <c r="U848" s="156">
        <v>1.778</v>
      </c>
      <c r="V848" s="156"/>
      <c r="W848" s="156">
        <v>659.21100000000001</v>
      </c>
      <c r="X848" s="156"/>
      <c r="Y848" s="156">
        <v>13.7531</v>
      </c>
      <c r="Z848" s="156">
        <v>7650.5510000000004</v>
      </c>
      <c r="AA848" s="156">
        <v>839</v>
      </c>
      <c r="AB848" s="156">
        <f t="shared" si="96"/>
        <v>15.5311</v>
      </c>
      <c r="AC848" s="156">
        <f t="shared" si="97"/>
        <v>8309.7620000000006</v>
      </c>
    </row>
    <row r="849" spans="2:30" x14ac:dyDescent="0.25">
      <c r="B849" s="140" t="s">
        <v>4487</v>
      </c>
      <c r="C849" s="143">
        <v>7255</v>
      </c>
      <c r="D849" s="141" t="s">
        <v>4579</v>
      </c>
      <c r="F849" s="149">
        <v>2</v>
      </c>
      <c r="H849" s="156">
        <v>41.179999999999993</v>
      </c>
      <c r="I849" s="156">
        <v>14.5</v>
      </c>
      <c r="J849" s="156">
        <f t="shared" si="91"/>
        <v>55.679999999999993</v>
      </c>
      <c r="K849" s="156">
        <f t="shared" si="92"/>
        <v>41.22</v>
      </c>
      <c r="L849" s="156">
        <f t="shared" si="93"/>
        <v>9.4859999999999971</v>
      </c>
      <c r="M849" s="156">
        <f t="shared" si="94"/>
        <v>23900.988000000001</v>
      </c>
      <c r="N849" s="156">
        <f t="shared" si="95"/>
        <v>3049.1219999999998</v>
      </c>
      <c r="O849" s="156">
        <v>32.17</v>
      </c>
      <c r="P849" s="156">
        <v>9.4859999999999971</v>
      </c>
      <c r="Q849" s="156">
        <v>20457.768</v>
      </c>
      <c r="R849" s="156">
        <v>3049.1219999999998</v>
      </c>
      <c r="S849" s="156">
        <v>19.899999999999999</v>
      </c>
      <c r="T849" s="156">
        <v>0</v>
      </c>
      <c r="U849" s="156">
        <v>9.0500000000000007</v>
      </c>
      <c r="V849" s="156"/>
      <c r="W849" s="156">
        <v>3443.22</v>
      </c>
      <c r="X849" s="156"/>
      <c r="Y849" s="156">
        <v>46.3996</v>
      </c>
      <c r="Z849" s="156">
        <v>25031.526999999998</v>
      </c>
      <c r="AA849" s="156">
        <v>840</v>
      </c>
      <c r="AB849" s="156">
        <f t="shared" si="96"/>
        <v>55.449600000000004</v>
      </c>
      <c r="AC849" s="156">
        <f t="shared" si="97"/>
        <v>28474.746999999999</v>
      </c>
    </row>
    <row r="850" spans="2:30" x14ac:dyDescent="0.25">
      <c r="B850" s="140" t="s">
        <v>4487</v>
      </c>
      <c r="C850" s="143">
        <v>7258</v>
      </c>
      <c r="D850" s="141" t="s">
        <v>4580</v>
      </c>
      <c r="F850" s="149">
        <v>2</v>
      </c>
      <c r="H850" s="156">
        <v>67.042999999999992</v>
      </c>
      <c r="I850" s="156">
        <v>19.75</v>
      </c>
      <c r="J850" s="156">
        <f t="shared" si="91"/>
        <v>86.792999999999992</v>
      </c>
      <c r="K850" s="156">
        <f t="shared" si="92"/>
        <v>69.942999999999998</v>
      </c>
      <c r="L850" s="156">
        <f t="shared" si="93"/>
        <v>13.612000000000002</v>
      </c>
      <c r="M850" s="156">
        <f t="shared" si="94"/>
        <v>46784.762999999999</v>
      </c>
      <c r="N850" s="156">
        <f t="shared" si="95"/>
        <v>4380.366</v>
      </c>
      <c r="O850" s="156">
        <v>56.948</v>
      </c>
      <c r="P850" s="156">
        <v>13.612000000000002</v>
      </c>
      <c r="Q850" s="156">
        <v>41720.627</v>
      </c>
      <c r="R850" s="156">
        <v>4380.366</v>
      </c>
      <c r="S850" s="156">
        <v>0</v>
      </c>
      <c r="T850" s="156">
        <v>0</v>
      </c>
      <c r="U850" s="156">
        <v>12.995000000000001</v>
      </c>
      <c r="V850" s="156"/>
      <c r="W850" s="156">
        <v>5064.1360000000004</v>
      </c>
      <c r="X850" s="156"/>
      <c r="Y850" s="156">
        <v>77.366500000000002</v>
      </c>
      <c r="Z850" s="156">
        <v>48291.218999999997</v>
      </c>
      <c r="AA850" s="156">
        <v>841</v>
      </c>
      <c r="AB850" s="156">
        <f t="shared" si="96"/>
        <v>90.361500000000007</v>
      </c>
      <c r="AC850" s="156">
        <f t="shared" si="97"/>
        <v>53355.354999999996</v>
      </c>
    </row>
    <row r="851" spans="2:30" x14ac:dyDescent="0.25">
      <c r="B851" s="140" t="s">
        <v>4487</v>
      </c>
      <c r="C851" s="143">
        <v>7259</v>
      </c>
      <c r="D851" s="141" t="s">
        <v>4581</v>
      </c>
      <c r="F851" s="149">
        <v>2</v>
      </c>
      <c r="H851" s="156">
        <v>58.376999999999995</v>
      </c>
      <c r="I851" s="156">
        <v>13.059999999999999</v>
      </c>
      <c r="J851" s="156">
        <f t="shared" si="91"/>
        <v>71.436999999999998</v>
      </c>
      <c r="K851" s="156">
        <f t="shared" si="92"/>
        <v>58.796000000000006</v>
      </c>
      <c r="L851" s="156">
        <f t="shared" si="93"/>
        <v>10.150999999999996</v>
      </c>
      <c r="M851" s="156">
        <f t="shared" si="94"/>
        <v>39442.515999999996</v>
      </c>
      <c r="N851" s="156">
        <f t="shared" si="95"/>
        <v>3222.9850000000001</v>
      </c>
      <c r="O851" s="156">
        <v>44.279000000000003</v>
      </c>
      <c r="P851" s="156">
        <v>10.150999999999996</v>
      </c>
      <c r="Q851" s="156">
        <v>33716.290999999997</v>
      </c>
      <c r="R851" s="156">
        <v>3222.9850000000001</v>
      </c>
      <c r="S851" s="156">
        <v>10</v>
      </c>
      <c r="T851" s="156">
        <v>316.66699999999997</v>
      </c>
      <c r="U851" s="156">
        <v>14.516999999999999</v>
      </c>
      <c r="V851" s="156"/>
      <c r="W851" s="156">
        <v>5726.2250000000004</v>
      </c>
      <c r="X851" s="156"/>
      <c r="Y851" s="156">
        <v>59.505599999999994</v>
      </c>
      <c r="Z851" s="156">
        <v>38550.813999999998</v>
      </c>
      <c r="AA851" s="156">
        <v>842</v>
      </c>
      <c r="AB851" s="156">
        <f t="shared" si="96"/>
        <v>74.022599999999997</v>
      </c>
      <c r="AC851" s="156">
        <f t="shared" si="97"/>
        <v>44277.038999999997</v>
      </c>
    </row>
    <row r="852" spans="2:30" x14ac:dyDescent="0.25">
      <c r="B852" s="140" t="s">
        <v>4487</v>
      </c>
      <c r="C852" s="143">
        <v>7260</v>
      </c>
      <c r="D852" s="141" t="s">
        <v>4582</v>
      </c>
      <c r="F852" s="149">
        <v>2</v>
      </c>
      <c r="H852" s="156">
        <v>67.662000000000006</v>
      </c>
      <c r="I852" s="156">
        <v>22.925000000000001</v>
      </c>
      <c r="J852" s="156">
        <f t="shared" si="91"/>
        <v>90.587000000000003</v>
      </c>
      <c r="K852" s="156">
        <f t="shared" si="92"/>
        <v>66.611000000000004</v>
      </c>
      <c r="L852" s="156">
        <f t="shared" si="93"/>
        <v>14.292000000000002</v>
      </c>
      <c r="M852" s="156">
        <f t="shared" si="94"/>
        <v>40668.588000000003</v>
      </c>
      <c r="N852" s="156">
        <f t="shared" si="95"/>
        <v>4558.8360000000002</v>
      </c>
      <c r="O852" s="156">
        <v>53.688000000000002</v>
      </c>
      <c r="P852" s="156">
        <v>14.292000000000002</v>
      </c>
      <c r="Q852" s="156">
        <v>35789.946000000004</v>
      </c>
      <c r="R852" s="156">
        <v>4558.8360000000002</v>
      </c>
      <c r="S852" s="156">
        <v>0</v>
      </c>
      <c r="T852" s="156">
        <v>33.332999999999998</v>
      </c>
      <c r="U852" s="156">
        <v>12.922999999999998</v>
      </c>
      <c r="V852" s="156"/>
      <c r="W852" s="156">
        <v>4878.6419999999998</v>
      </c>
      <c r="X852" s="156"/>
      <c r="Y852" s="156">
        <v>75.125600000000006</v>
      </c>
      <c r="Z852" s="156">
        <v>42628.245999999999</v>
      </c>
      <c r="AA852" s="156">
        <v>843</v>
      </c>
      <c r="AB852" s="156">
        <f t="shared" si="96"/>
        <v>88.048600000000008</v>
      </c>
      <c r="AC852" s="156">
        <f t="shared" si="97"/>
        <v>47506.887999999999</v>
      </c>
    </row>
    <row r="853" spans="2:30" x14ac:dyDescent="0.25">
      <c r="B853" s="140" t="s">
        <v>4487</v>
      </c>
      <c r="C853" s="143">
        <v>7261</v>
      </c>
      <c r="D853" s="141" t="s">
        <v>4583</v>
      </c>
      <c r="F853" s="149">
        <v>2</v>
      </c>
      <c r="H853" s="156">
        <v>62.032000000000004</v>
      </c>
      <c r="I853" s="156">
        <v>19.259999999999998</v>
      </c>
      <c r="J853" s="156">
        <f t="shared" si="91"/>
        <v>81.292000000000002</v>
      </c>
      <c r="K853" s="156">
        <f t="shared" si="92"/>
        <v>63.529000000000003</v>
      </c>
      <c r="L853" s="156">
        <f t="shared" si="93"/>
        <v>12.600999999999999</v>
      </c>
      <c r="M853" s="156">
        <f t="shared" si="94"/>
        <v>39385.248000000007</v>
      </c>
      <c r="N853" s="156">
        <f t="shared" si="95"/>
        <v>4082.6680000000001</v>
      </c>
      <c r="O853" s="156">
        <v>51.834000000000003</v>
      </c>
      <c r="P853" s="156">
        <v>12.600999999999999</v>
      </c>
      <c r="Q853" s="156">
        <v>34822.105000000003</v>
      </c>
      <c r="R853" s="156">
        <v>4082.6680000000001</v>
      </c>
      <c r="S853" s="156">
        <v>16</v>
      </c>
      <c r="T853" s="156">
        <v>0</v>
      </c>
      <c r="U853" s="156">
        <v>11.695</v>
      </c>
      <c r="V853" s="156"/>
      <c r="W853" s="156">
        <v>4563.143</v>
      </c>
      <c r="X853" s="156"/>
      <c r="Y853" s="156">
        <v>70.735399999999998</v>
      </c>
      <c r="Z853" s="156">
        <v>40946.150999999998</v>
      </c>
      <c r="AA853" s="156">
        <v>844</v>
      </c>
      <c r="AB853" s="156">
        <f t="shared" si="96"/>
        <v>82.430399999999992</v>
      </c>
      <c r="AC853" s="156">
        <f t="shared" si="97"/>
        <v>45509.293999999994</v>
      </c>
    </row>
    <row r="854" spans="2:30" x14ac:dyDescent="0.25">
      <c r="B854" s="140" t="s">
        <v>4487</v>
      </c>
      <c r="C854" s="143">
        <v>7263</v>
      </c>
      <c r="D854" s="141" t="s">
        <v>4584</v>
      </c>
      <c r="F854" s="149">
        <v>2</v>
      </c>
      <c r="H854" s="156">
        <v>62.412999999999997</v>
      </c>
      <c r="I854" s="156">
        <v>15.428000000000001</v>
      </c>
      <c r="J854" s="156">
        <f t="shared" si="91"/>
        <v>77.840999999999994</v>
      </c>
      <c r="K854" s="156">
        <f t="shared" si="92"/>
        <v>61.052999999999997</v>
      </c>
      <c r="L854" s="156">
        <f t="shared" si="93"/>
        <v>7.9909999999999997</v>
      </c>
      <c r="M854" s="156">
        <f t="shared" si="94"/>
        <v>33082.284999999996</v>
      </c>
      <c r="N854" s="156">
        <f t="shared" si="95"/>
        <v>2634.3829999999998</v>
      </c>
      <c r="O854" s="156">
        <v>45.652000000000001</v>
      </c>
      <c r="P854" s="156">
        <v>7.9909999999999997</v>
      </c>
      <c r="Q854" s="156">
        <v>26981.956999999999</v>
      </c>
      <c r="R854" s="156">
        <v>2634.3829999999998</v>
      </c>
      <c r="S854" s="156">
        <v>0</v>
      </c>
      <c r="T854" s="156">
        <v>226.667</v>
      </c>
      <c r="U854" s="156">
        <v>15.401</v>
      </c>
      <c r="V854" s="156"/>
      <c r="W854" s="156">
        <v>6100.3280000000004</v>
      </c>
      <c r="X854" s="156"/>
      <c r="Y854" s="156">
        <v>57.638000000000005</v>
      </c>
      <c r="Z854" s="156">
        <v>30933.583999999999</v>
      </c>
      <c r="AA854" s="156">
        <v>845</v>
      </c>
      <c r="AB854" s="156">
        <f t="shared" si="96"/>
        <v>73.039000000000001</v>
      </c>
      <c r="AC854" s="156">
        <f t="shared" si="97"/>
        <v>37033.911999999997</v>
      </c>
    </row>
    <row r="855" spans="2:30" x14ac:dyDescent="0.25">
      <c r="B855" s="140" t="s">
        <v>4487</v>
      </c>
      <c r="C855" s="143">
        <v>7265</v>
      </c>
      <c r="D855" s="141" t="s">
        <v>4585</v>
      </c>
      <c r="F855" s="149">
        <v>2</v>
      </c>
      <c r="H855" s="156">
        <v>14.359</v>
      </c>
      <c r="I855" s="156">
        <v>6.0250000000000004</v>
      </c>
      <c r="J855" s="156">
        <f t="shared" si="91"/>
        <v>20.384</v>
      </c>
      <c r="K855" s="156">
        <f t="shared" si="92"/>
        <v>14.48</v>
      </c>
      <c r="L855" s="156">
        <f t="shared" si="93"/>
        <v>4.5459999999999994</v>
      </c>
      <c r="M855" s="156">
        <f t="shared" si="94"/>
        <v>9346.2330000000002</v>
      </c>
      <c r="N855" s="156">
        <f t="shared" si="95"/>
        <v>1529.1880000000001</v>
      </c>
      <c r="O855" s="156">
        <v>11.48</v>
      </c>
      <c r="P855" s="156">
        <v>4.5459999999999994</v>
      </c>
      <c r="Q855" s="156">
        <v>8089.3429999999998</v>
      </c>
      <c r="R855" s="156">
        <v>1529.1880000000001</v>
      </c>
      <c r="S855" s="156">
        <v>3.2</v>
      </c>
      <c r="T855" s="156">
        <v>0</v>
      </c>
      <c r="U855" s="156">
        <v>3</v>
      </c>
      <c r="V855" s="156"/>
      <c r="W855" s="156">
        <v>1256.8900000000001</v>
      </c>
      <c r="X855" s="156"/>
      <c r="Y855" s="156">
        <v>18.2986</v>
      </c>
      <c r="Z855" s="156">
        <v>10383.191999999999</v>
      </c>
      <c r="AA855" s="156">
        <v>846</v>
      </c>
      <c r="AB855" s="156">
        <f t="shared" si="96"/>
        <v>21.2986</v>
      </c>
      <c r="AC855" s="156">
        <f t="shared" si="97"/>
        <v>11640.081999999999</v>
      </c>
    </row>
    <row r="856" spans="2:30" x14ac:dyDescent="0.25">
      <c r="B856" s="140" t="s">
        <v>4487</v>
      </c>
      <c r="C856" s="143">
        <v>7266</v>
      </c>
      <c r="D856" s="141" t="s">
        <v>4586</v>
      </c>
      <c r="F856" s="149">
        <v>2</v>
      </c>
      <c r="H856" s="156">
        <v>90.407999999999987</v>
      </c>
      <c r="I856" s="156">
        <v>23.4</v>
      </c>
      <c r="J856" s="156">
        <f t="shared" si="91"/>
        <v>113.80799999999999</v>
      </c>
      <c r="K856" s="156">
        <f t="shared" si="92"/>
        <v>90.506</v>
      </c>
      <c r="L856" s="156">
        <f t="shared" si="93"/>
        <v>15.702999999999989</v>
      </c>
      <c r="M856" s="156">
        <f t="shared" si="94"/>
        <v>54827.040000000001</v>
      </c>
      <c r="N856" s="156">
        <f t="shared" si="95"/>
        <v>5059.433</v>
      </c>
      <c r="O856" s="156">
        <v>69.528000000000006</v>
      </c>
      <c r="P856" s="156">
        <v>15.702999999999989</v>
      </c>
      <c r="Q856" s="156">
        <v>46558.300999999999</v>
      </c>
      <c r="R856" s="156">
        <v>5059.433</v>
      </c>
      <c r="S856" s="156">
        <v>0</v>
      </c>
      <c r="T856" s="156">
        <v>40.667000000000002</v>
      </c>
      <c r="U856" s="156">
        <v>20.977999999999998</v>
      </c>
      <c r="V856" s="156"/>
      <c r="W856" s="156">
        <v>8268.7389999999996</v>
      </c>
      <c r="X856" s="156"/>
      <c r="Y856" s="156">
        <v>93.082100000000025</v>
      </c>
      <c r="Z856" s="156">
        <v>54147.578999999998</v>
      </c>
      <c r="AA856" s="156">
        <v>847</v>
      </c>
      <c r="AB856" s="156">
        <f t="shared" si="96"/>
        <v>114.06010000000002</v>
      </c>
      <c r="AC856" s="156">
        <f t="shared" si="97"/>
        <v>62416.317999999999</v>
      </c>
    </row>
    <row r="857" spans="2:30" x14ac:dyDescent="0.25">
      <c r="B857" s="140" t="s">
        <v>4487</v>
      </c>
      <c r="C857" s="143">
        <v>7267</v>
      </c>
      <c r="D857" s="141" t="s">
        <v>4587</v>
      </c>
      <c r="F857" s="149">
        <v>2</v>
      </c>
      <c r="H857" s="156">
        <v>11.256</v>
      </c>
      <c r="I857" s="156">
        <v>2.125</v>
      </c>
      <c r="J857" s="156">
        <f t="shared" si="91"/>
        <v>13.381</v>
      </c>
      <c r="K857" s="156">
        <f t="shared" si="92"/>
        <v>11.372</v>
      </c>
      <c r="L857" s="156">
        <f t="shared" si="93"/>
        <v>1.8280000000000003</v>
      </c>
      <c r="M857" s="156">
        <f t="shared" si="94"/>
        <v>6489.018</v>
      </c>
      <c r="N857" s="156">
        <f t="shared" si="95"/>
        <v>626.81899999999996</v>
      </c>
      <c r="O857" s="156">
        <v>7.8220000000000001</v>
      </c>
      <c r="P857" s="156">
        <v>1.8280000000000003</v>
      </c>
      <c r="Q857" s="156">
        <v>5073.2120000000004</v>
      </c>
      <c r="R857" s="156">
        <v>626.81899999999996</v>
      </c>
      <c r="S857" s="156">
        <v>0</v>
      </c>
      <c r="T857" s="156">
        <v>0</v>
      </c>
      <c r="U857" s="156">
        <v>3.5500000000000003</v>
      </c>
      <c r="V857" s="156"/>
      <c r="W857" s="156">
        <v>1415.806</v>
      </c>
      <c r="X857" s="156"/>
      <c r="Y857" s="156">
        <v>10.563900000000002</v>
      </c>
      <c r="Z857" s="156">
        <v>6013.4920000000002</v>
      </c>
      <c r="AA857" s="156">
        <v>848</v>
      </c>
      <c r="AB857" s="156">
        <f t="shared" si="96"/>
        <v>14.113900000000003</v>
      </c>
      <c r="AC857" s="156">
        <f t="shared" si="97"/>
        <v>7429.2980000000007</v>
      </c>
    </row>
    <row r="858" spans="2:30" x14ac:dyDescent="0.25">
      <c r="B858" s="140" t="s">
        <v>108</v>
      </c>
      <c r="C858" s="143">
        <v>1301</v>
      </c>
      <c r="D858" s="141" t="s">
        <v>3554</v>
      </c>
      <c r="F858" s="149">
        <v>7</v>
      </c>
      <c r="H858" s="156">
        <v>8.4969999999999999</v>
      </c>
      <c r="I858" s="156">
        <v>1</v>
      </c>
      <c r="J858" s="156">
        <f t="shared" si="91"/>
        <v>9.4969999999999999</v>
      </c>
      <c r="K858" s="156">
        <f t="shared" si="92"/>
        <v>8.6379999999999999</v>
      </c>
      <c r="L858" s="156">
        <f t="shared" si="93"/>
        <v>0.60599999999999987</v>
      </c>
      <c r="M858" s="156">
        <f t="shared" si="94"/>
        <v>5462.1840000000002</v>
      </c>
      <c r="N858" s="156">
        <f t="shared" si="95"/>
        <v>215.65199999999999</v>
      </c>
      <c r="O858" s="156">
        <v>8.6379999999999999</v>
      </c>
      <c r="P858" s="156">
        <v>0.60599999999999987</v>
      </c>
      <c r="Q858" s="156">
        <v>5462.1840000000002</v>
      </c>
      <c r="R858" s="156">
        <v>215.65199999999999</v>
      </c>
      <c r="S858" s="156">
        <v>0</v>
      </c>
      <c r="T858" s="156">
        <v>0</v>
      </c>
      <c r="U858" s="156">
        <v>0</v>
      </c>
      <c r="V858" s="156"/>
      <c r="W858" s="156">
        <v>0</v>
      </c>
      <c r="X858" s="156"/>
      <c r="Y858" s="156">
        <v>9.5459999999999994</v>
      </c>
      <c r="Z858" s="156">
        <v>5785.68</v>
      </c>
      <c r="AA858" s="156">
        <v>0</v>
      </c>
      <c r="AB858" s="156">
        <f t="shared" si="96"/>
        <v>9.5459999999999994</v>
      </c>
      <c r="AC858" s="156">
        <f t="shared" si="97"/>
        <v>5785.68</v>
      </c>
      <c r="AD858" s="156"/>
    </row>
    <row r="859" spans="2:30" x14ac:dyDescent="0.25">
      <c r="B859" s="140" t="s">
        <v>108</v>
      </c>
      <c r="C859" s="143">
        <v>1302</v>
      </c>
      <c r="D859" s="141" t="s">
        <v>3555</v>
      </c>
      <c r="F859" s="149">
        <v>7</v>
      </c>
      <c r="H859" s="156">
        <v>26.865000000000006</v>
      </c>
      <c r="I859" s="156">
        <v>4.55</v>
      </c>
      <c r="J859" s="156">
        <f t="shared" si="91"/>
        <v>31.415000000000006</v>
      </c>
      <c r="K859" s="156">
        <f t="shared" si="92"/>
        <v>29.327999999999999</v>
      </c>
      <c r="L859" s="156">
        <f t="shared" si="93"/>
        <v>1.8990000000000009</v>
      </c>
      <c r="M859" s="156">
        <f t="shared" si="94"/>
        <v>18503.455000000002</v>
      </c>
      <c r="N859" s="156">
        <f t="shared" si="95"/>
        <v>677.07299999999998</v>
      </c>
      <c r="O859" s="156">
        <v>29.327999999999999</v>
      </c>
      <c r="P859" s="156">
        <v>1.8990000000000009</v>
      </c>
      <c r="Q859" s="156">
        <v>18503.455000000002</v>
      </c>
      <c r="R859" s="156">
        <v>677.07299999999998</v>
      </c>
      <c r="S859" s="156">
        <v>80</v>
      </c>
      <c r="T859" s="156">
        <v>13.333</v>
      </c>
      <c r="U859" s="156">
        <v>0</v>
      </c>
      <c r="V859" s="156"/>
      <c r="W859" s="156">
        <v>0</v>
      </c>
      <c r="X859" s="156"/>
      <c r="Y859" s="156">
        <v>32.177</v>
      </c>
      <c r="Z859" s="156">
        <v>19519.081999999999</v>
      </c>
      <c r="AA859" s="156">
        <v>100</v>
      </c>
      <c r="AB859" s="156">
        <f t="shared" si="96"/>
        <v>32.177</v>
      </c>
      <c r="AC859" s="156">
        <f t="shared" si="97"/>
        <v>19519.081999999999</v>
      </c>
    </row>
    <row r="860" spans="2:30" x14ac:dyDescent="0.25">
      <c r="B860" s="140" t="s">
        <v>108</v>
      </c>
      <c r="C860" s="143">
        <v>1303</v>
      </c>
      <c r="D860" s="141" t="s">
        <v>3556</v>
      </c>
      <c r="F860" s="149">
        <v>7</v>
      </c>
      <c r="H860" s="156">
        <v>29.351899999999997</v>
      </c>
      <c r="I860" s="156">
        <v>3.5</v>
      </c>
      <c r="J860" s="156">
        <f t="shared" si="91"/>
        <v>32.851900000000001</v>
      </c>
      <c r="K860" s="156">
        <f t="shared" si="92"/>
        <v>30.779</v>
      </c>
      <c r="L860" s="156">
        <f t="shared" si="93"/>
        <v>2.0259999999999998</v>
      </c>
      <c r="M860" s="156">
        <f t="shared" si="94"/>
        <v>19479.437999999998</v>
      </c>
      <c r="N860" s="156">
        <f t="shared" si="95"/>
        <v>721.72900000000004</v>
      </c>
      <c r="O860" s="156">
        <v>30.779</v>
      </c>
      <c r="P860" s="156">
        <v>2.0259999999999998</v>
      </c>
      <c r="Q860" s="156">
        <v>19479.437999999998</v>
      </c>
      <c r="R860" s="156">
        <v>721.72900000000004</v>
      </c>
      <c r="S860" s="156">
        <v>0</v>
      </c>
      <c r="T860" s="156">
        <v>0</v>
      </c>
      <c r="U860" s="156">
        <v>0</v>
      </c>
      <c r="V860" s="156"/>
      <c r="W860" s="156">
        <v>0</v>
      </c>
      <c r="X860" s="156"/>
      <c r="Y860" s="156">
        <v>33.817</v>
      </c>
      <c r="Z860" s="156">
        <v>20562.031999999999</v>
      </c>
      <c r="AA860" s="156">
        <v>0</v>
      </c>
      <c r="AB860" s="156">
        <f t="shared" si="96"/>
        <v>33.817</v>
      </c>
      <c r="AC860" s="156">
        <f t="shared" si="97"/>
        <v>20562.031999999999</v>
      </c>
    </row>
    <row r="861" spans="2:30" x14ac:dyDescent="0.25">
      <c r="B861" s="140" t="s">
        <v>108</v>
      </c>
      <c r="C861" s="143">
        <v>1304</v>
      </c>
      <c r="D861" s="141" t="s">
        <v>3557</v>
      </c>
      <c r="F861" s="149">
        <v>7</v>
      </c>
      <c r="H861" s="156">
        <v>19.139700000000001</v>
      </c>
      <c r="I861" s="156">
        <v>1.75</v>
      </c>
      <c r="J861" s="156">
        <f t="shared" si="91"/>
        <v>20.889700000000001</v>
      </c>
      <c r="K861" s="156">
        <f t="shared" si="92"/>
        <v>19.024000000000001</v>
      </c>
      <c r="L861" s="156">
        <f t="shared" si="93"/>
        <v>1.2429999999999986</v>
      </c>
      <c r="M861" s="156">
        <f t="shared" si="94"/>
        <v>12038.43</v>
      </c>
      <c r="N861" s="156">
        <f t="shared" si="95"/>
        <v>442.97</v>
      </c>
      <c r="O861" s="156">
        <v>19.024000000000001</v>
      </c>
      <c r="P861" s="156">
        <v>1.2429999999999986</v>
      </c>
      <c r="Q861" s="156">
        <v>12038.43</v>
      </c>
      <c r="R861" s="156">
        <v>442.97</v>
      </c>
      <c r="S861" s="156">
        <v>36</v>
      </c>
      <c r="T861" s="156">
        <v>0</v>
      </c>
      <c r="U861" s="156">
        <v>0</v>
      </c>
      <c r="V861" s="156"/>
      <c r="W861" s="156">
        <v>0</v>
      </c>
      <c r="X861" s="156"/>
      <c r="Y861" s="156">
        <v>20.888000000000002</v>
      </c>
      <c r="Z861" s="156">
        <v>12702.885</v>
      </c>
      <c r="AA861" s="156">
        <v>36</v>
      </c>
      <c r="AB861" s="156">
        <f t="shared" si="96"/>
        <v>20.888000000000002</v>
      </c>
      <c r="AC861" s="156">
        <f t="shared" si="97"/>
        <v>12702.885</v>
      </c>
    </row>
    <row r="862" spans="2:30" x14ac:dyDescent="0.25">
      <c r="B862" s="140" t="s">
        <v>108</v>
      </c>
      <c r="C862" s="143">
        <v>1305</v>
      </c>
      <c r="D862" s="141" t="s">
        <v>3558</v>
      </c>
      <c r="F862" s="149">
        <v>7</v>
      </c>
      <c r="H862" s="156">
        <v>30.872299999999999</v>
      </c>
      <c r="I862" s="156">
        <v>4</v>
      </c>
      <c r="J862" s="156">
        <f t="shared" si="91"/>
        <v>34.872299999999996</v>
      </c>
      <c r="K862" s="156">
        <f t="shared" si="92"/>
        <v>31.69</v>
      </c>
      <c r="L862" s="156">
        <f t="shared" si="93"/>
        <v>2.1209999999999987</v>
      </c>
      <c r="M862" s="156">
        <f t="shared" si="94"/>
        <v>19994.022000000001</v>
      </c>
      <c r="N862" s="156">
        <f t="shared" si="95"/>
        <v>755.84199999999998</v>
      </c>
      <c r="O862" s="156">
        <v>31.69</v>
      </c>
      <c r="P862" s="156">
        <v>2.1209999999999987</v>
      </c>
      <c r="Q862" s="156">
        <v>19994.022000000001</v>
      </c>
      <c r="R862" s="156">
        <v>755.84199999999998</v>
      </c>
      <c r="S862" s="156">
        <v>0</v>
      </c>
      <c r="T862" s="156">
        <v>0</v>
      </c>
      <c r="U862" s="156">
        <v>0</v>
      </c>
      <c r="V862" s="156"/>
      <c r="W862" s="156">
        <v>0</v>
      </c>
      <c r="X862" s="156"/>
      <c r="Y862" s="156">
        <v>34.872</v>
      </c>
      <c r="Z862" s="156">
        <v>21127.803</v>
      </c>
      <c r="AA862" s="156">
        <v>0</v>
      </c>
      <c r="AB862" s="156">
        <f t="shared" si="96"/>
        <v>34.872</v>
      </c>
      <c r="AC862" s="156">
        <f t="shared" si="97"/>
        <v>21127.803</v>
      </c>
    </row>
    <row r="863" spans="2:30" x14ac:dyDescent="0.25">
      <c r="B863" s="140" t="s">
        <v>108</v>
      </c>
      <c r="C863" s="143">
        <v>1306</v>
      </c>
      <c r="D863" s="141" t="s">
        <v>3559</v>
      </c>
      <c r="F863" s="149">
        <v>7</v>
      </c>
      <c r="H863" s="156">
        <v>14.092999999999998</v>
      </c>
      <c r="I863" s="156">
        <v>2.15</v>
      </c>
      <c r="J863" s="156">
        <f t="shared" si="91"/>
        <v>16.242999999999999</v>
      </c>
      <c r="K863" s="156">
        <f t="shared" si="92"/>
        <v>14.635</v>
      </c>
      <c r="L863" s="156">
        <f t="shared" si="93"/>
        <v>0.94100000000000072</v>
      </c>
      <c r="M863" s="156">
        <f t="shared" si="94"/>
        <v>9257.6949999999997</v>
      </c>
      <c r="N863" s="156">
        <f t="shared" si="95"/>
        <v>335.30900000000003</v>
      </c>
      <c r="O863" s="156">
        <v>14.635</v>
      </c>
      <c r="P863" s="156">
        <v>0.94100000000000072</v>
      </c>
      <c r="Q863" s="156">
        <v>9257.6949999999997</v>
      </c>
      <c r="R863" s="156">
        <v>335.30900000000003</v>
      </c>
      <c r="S863" s="156">
        <v>0</v>
      </c>
      <c r="T863" s="156">
        <v>0</v>
      </c>
      <c r="U863" s="156">
        <v>0</v>
      </c>
      <c r="V863" s="156"/>
      <c r="W863" s="156">
        <v>0</v>
      </c>
      <c r="X863" s="156"/>
      <c r="Y863" s="156">
        <v>16.047000000000001</v>
      </c>
      <c r="Z863" s="156">
        <v>9760.6759999999995</v>
      </c>
      <c r="AA863" s="156">
        <v>0</v>
      </c>
      <c r="AB863" s="156">
        <f t="shared" si="96"/>
        <v>16.047000000000001</v>
      </c>
      <c r="AC863" s="156">
        <f t="shared" si="97"/>
        <v>9760.6759999999995</v>
      </c>
    </row>
    <row r="864" spans="2:30" x14ac:dyDescent="0.25">
      <c r="B864" s="140" t="s">
        <v>110</v>
      </c>
      <c r="C864" s="143">
        <v>1321</v>
      </c>
      <c r="D864" s="141" t="s">
        <v>3560</v>
      </c>
      <c r="F864" s="149">
        <v>7</v>
      </c>
      <c r="H864" s="156">
        <v>7.8</v>
      </c>
      <c r="I864" s="156">
        <v>4.5</v>
      </c>
      <c r="J864" s="156">
        <f t="shared" si="91"/>
        <v>12.3</v>
      </c>
      <c r="K864" s="156">
        <f t="shared" si="92"/>
        <v>7.0620000000000003</v>
      </c>
      <c r="L864" s="156">
        <f t="shared" si="93"/>
        <v>2.6089999999999991</v>
      </c>
      <c r="M864" s="156">
        <f t="shared" si="94"/>
        <v>3960.8690000000001</v>
      </c>
      <c r="N864" s="156">
        <f t="shared" si="95"/>
        <v>1002.19</v>
      </c>
      <c r="O864" s="156">
        <v>7.0620000000000003</v>
      </c>
      <c r="P864" s="156">
        <v>2.6089999999999991</v>
      </c>
      <c r="Q864" s="156">
        <v>3960.8690000000001</v>
      </c>
      <c r="R864" s="156">
        <v>1002.19</v>
      </c>
      <c r="S864" s="156">
        <v>430</v>
      </c>
      <c r="T864" s="156">
        <v>0</v>
      </c>
      <c r="U864" s="156">
        <v>0</v>
      </c>
      <c r="V864" s="156"/>
      <c r="W864" s="156">
        <v>0</v>
      </c>
      <c r="X864" s="156"/>
      <c r="Y864" s="156">
        <v>10.976000000000001</v>
      </c>
      <c r="Z864" s="156">
        <v>5464.174</v>
      </c>
      <c r="AA864" s="156">
        <v>430</v>
      </c>
      <c r="AB864" s="156">
        <f t="shared" si="96"/>
        <v>10.976000000000001</v>
      </c>
      <c r="AC864" s="156">
        <f t="shared" si="97"/>
        <v>5464.174</v>
      </c>
    </row>
    <row r="865" spans="2:29" x14ac:dyDescent="0.25">
      <c r="B865" s="140" t="s">
        <v>110</v>
      </c>
      <c r="C865" s="143">
        <v>1322</v>
      </c>
      <c r="D865" s="141" t="s">
        <v>3561</v>
      </c>
      <c r="F865" s="149">
        <v>7</v>
      </c>
      <c r="H865" s="156">
        <v>9.5</v>
      </c>
      <c r="I865" s="156">
        <v>3.4499999999999997</v>
      </c>
      <c r="J865" s="156">
        <f t="shared" si="91"/>
        <v>12.95</v>
      </c>
      <c r="K865" s="156">
        <f t="shared" si="92"/>
        <v>8.2100000000000009</v>
      </c>
      <c r="L865" s="156">
        <f t="shared" si="93"/>
        <v>3.270999999999999</v>
      </c>
      <c r="M865" s="156">
        <f t="shared" si="94"/>
        <v>4604.8239999999996</v>
      </c>
      <c r="N865" s="156">
        <f t="shared" si="95"/>
        <v>1256.492</v>
      </c>
      <c r="O865" s="156">
        <v>8.2100000000000009</v>
      </c>
      <c r="P865" s="156">
        <v>3.270999999999999</v>
      </c>
      <c r="Q865" s="156">
        <v>4604.8239999999996</v>
      </c>
      <c r="R865" s="156">
        <v>1256.492</v>
      </c>
      <c r="S865" s="156">
        <v>900</v>
      </c>
      <c r="T865" s="156">
        <v>0</v>
      </c>
      <c r="U865" s="156">
        <v>0</v>
      </c>
      <c r="V865" s="156"/>
      <c r="W865" s="156">
        <v>0</v>
      </c>
      <c r="X865" s="156"/>
      <c r="Y865" s="156">
        <v>13.117000000000001</v>
      </c>
      <c r="Z865" s="156">
        <v>6489.6009999999997</v>
      </c>
      <c r="AA865" s="156">
        <v>900</v>
      </c>
      <c r="AB865" s="156">
        <f t="shared" si="96"/>
        <v>13.117000000000001</v>
      </c>
      <c r="AC865" s="156">
        <f t="shared" si="97"/>
        <v>6489.6009999999997</v>
      </c>
    </row>
    <row r="866" spans="2:29" x14ac:dyDescent="0.25">
      <c r="B866" s="140" t="s">
        <v>108</v>
      </c>
      <c r="C866" s="143">
        <v>1330</v>
      </c>
      <c r="D866" s="141" t="s">
        <v>3562</v>
      </c>
      <c r="F866" s="149">
        <v>7</v>
      </c>
      <c r="H866" s="156">
        <v>19.04</v>
      </c>
      <c r="I866" s="156">
        <v>9.0329999999999995</v>
      </c>
      <c r="J866" s="156">
        <f t="shared" si="91"/>
        <v>28.073</v>
      </c>
      <c r="K866" s="156">
        <f t="shared" si="92"/>
        <v>19.088000000000001</v>
      </c>
      <c r="L866" s="156">
        <f t="shared" si="93"/>
        <v>5.5189999999999984</v>
      </c>
      <c r="M866" s="156">
        <f t="shared" si="94"/>
        <v>11785.498</v>
      </c>
      <c r="N866" s="156">
        <f t="shared" si="95"/>
        <v>1852.652</v>
      </c>
      <c r="O866" s="156">
        <v>17.588000000000001</v>
      </c>
      <c r="P866" s="156">
        <v>5.5189999999999984</v>
      </c>
      <c r="Q866" s="156">
        <v>11042.808999999999</v>
      </c>
      <c r="R866" s="156">
        <v>1852.652</v>
      </c>
      <c r="S866" s="156">
        <v>0</v>
      </c>
      <c r="T866" s="156">
        <v>54.515999999999998</v>
      </c>
      <c r="U866" s="156">
        <v>1.5</v>
      </c>
      <c r="V866" s="156"/>
      <c r="W866" s="156">
        <v>742.68899999999996</v>
      </c>
      <c r="X866" s="156"/>
      <c r="Y866" s="156">
        <v>25.867000000000001</v>
      </c>
      <c r="Z866" s="156">
        <v>13821.84</v>
      </c>
      <c r="AA866" s="156">
        <v>54.515999999999998</v>
      </c>
      <c r="AB866" s="156">
        <f t="shared" si="96"/>
        <v>27.367000000000001</v>
      </c>
      <c r="AC866" s="156">
        <f t="shared" si="97"/>
        <v>14564.529</v>
      </c>
    </row>
    <row r="867" spans="2:29" x14ac:dyDescent="0.25">
      <c r="B867" s="140" t="s">
        <v>108</v>
      </c>
      <c r="C867" s="143">
        <v>1331</v>
      </c>
      <c r="D867" s="141" t="s">
        <v>3563</v>
      </c>
      <c r="F867" s="149">
        <v>7</v>
      </c>
      <c r="H867" s="156">
        <v>27.213999999999999</v>
      </c>
      <c r="I867" s="156">
        <v>5.8999999999999995</v>
      </c>
      <c r="J867" s="156">
        <f t="shared" si="91"/>
        <v>33.113999999999997</v>
      </c>
      <c r="K867" s="156">
        <f t="shared" si="92"/>
        <v>23.582999999999998</v>
      </c>
      <c r="L867" s="156">
        <f t="shared" si="93"/>
        <v>2.6260000000000012</v>
      </c>
      <c r="M867" s="156">
        <f t="shared" si="94"/>
        <v>13677.835999999999</v>
      </c>
      <c r="N867" s="156">
        <f t="shared" si="95"/>
        <v>913.34799999999996</v>
      </c>
      <c r="O867" s="156">
        <v>23.082999999999998</v>
      </c>
      <c r="P867" s="156">
        <v>2.6260000000000012</v>
      </c>
      <c r="Q867" s="156">
        <v>13492.436</v>
      </c>
      <c r="R867" s="156">
        <v>913.34799999999996</v>
      </c>
      <c r="S867" s="156">
        <v>0</v>
      </c>
      <c r="T867" s="156">
        <v>66.667000000000002</v>
      </c>
      <c r="U867" s="156">
        <v>0.5</v>
      </c>
      <c r="V867" s="156"/>
      <c r="W867" s="156">
        <v>185.4</v>
      </c>
      <c r="X867" s="156"/>
      <c r="Y867" s="156">
        <v>27.023</v>
      </c>
      <c r="Z867" s="156">
        <v>14862.527</v>
      </c>
      <c r="AA867" s="156">
        <v>100.001</v>
      </c>
      <c r="AB867" s="156">
        <f t="shared" si="96"/>
        <v>27.523</v>
      </c>
      <c r="AC867" s="156">
        <f t="shared" si="97"/>
        <v>15047.927</v>
      </c>
    </row>
    <row r="868" spans="2:29" x14ac:dyDescent="0.25">
      <c r="B868" s="140" t="s">
        <v>108</v>
      </c>
      <c r="C868" s="143">
        <v>1334</v>
      </c>
      <c r="D868" s="141" t="s">
        <v>3564</v>
      </c>
      <c r="F868" s="149">
        <v>7</v>
      </c>
      <c r="H868" s="156">
        <v>4.3064999999999998</v>
      </c>
      <c r="I868" s="156">
        <v>1.05</v>
      </c>
      <c r="J868" s="156">
        <f t="shared" si="91"/>
        <v>5.3564999999999996</v>
      </c>
      <c r="K868" s="156">
        <f t="shared" si="92"/>
        <v>4.306</v>
      </c>
      <c r="L868" s="156">
        <f t="shared" si="93"/>
        <v>1.1139999999999999</v>
      </c>
      <c r="M868" s="156">
        <f t="shared" si="94"/>
        <v>3057.4520000000002</v>
      </c>
      <c r="N868" s="156">
        <f t="shared" si="95"/>
        <v>380.46899999999999</v>
      </c>
      <c r="O868" s="156">
        <v>4.306</v>
      </c>
      <c r="P868" s="156">
        <v>1.1139999999999999</v>
      </c>
      <c r="Q868" s="156">
        <v>3057.4520000000002</v>
      </c>
      <c r="R868" s="156">
        <v>380.46899999999999</v>
      </c>
      <c r="S868" s="156">
        <v>0</v>
      </c>
      <c r="T868" s="156">
        <v>0</v>
      </c>
      <c r="U868" s="156">
        <v>0</v>
      </c>
      <c r="V868" s="156"/>
      <c r="W868" s="156">
        <v>0</v>
      </c>
      <c r="X868" s="156"/>
      <c r="Y868" s="156">
        <v>5.9770000000000003</v>
      </c>
      <c r="Z868" s="156">
        <v>3628.1889999999999</v>
      </c>
      <c r="AA868" s="156">
        <v>0</v>
      </c>
      <c r="AB868" s="156">
        <f t="shared" si="96"/>
        <v>5.9770000000000003</v>
      </c>
      <c r="AC868" s="156">
        <f t="shared" si="97"/>
        <v>3628.1889999999999</v>
      </c>
    </row>
    <row r="869" spans="2:29" x14ac:dyDescent="0.25">
      <c r="B869" s="140" t="s">
        <v>108</v>
      </c>
      <c r="C869" s="143">
        <v>1335</v>
      </c>
      <c r="D869" s="141" t="s">
        <v>3565</v>
      </c>
      <c r="F869" s="149">
        <v>7</v>
      </c>
      <c r="H869" s="156">
        <v>30.603199999999998</v>
      </c>
      <c r="I869" s="156">
        <v>6.95</v>
      </c>
      <c r="J869" s="156">
        <f t="shared" si="91"/>
        <v>37.553199999999997</v>
      </c>
      <c r="K869" s="156">
        <f t="shared" si="92"/>
        <v>29.672000000000001</v>
      </c>
      <c r="L869" s="156">
        <f t="shared" si="93"/>
        <v>4.9049999999999976</v>
      </c>
      <c r="M869" s="156">
        <f t="shared" si="94"/>
        <v>18039.886999999999</v>
      </c>
      <c r="N869" s="156">
        <f t="shared" si="95"/>
        <v>1657.1479999999999</v>
      </c>
      <c r="O869" s="156">
        <v>29.672000000000001</v>
      </c>
      <c r="P869" s="156">
        <v>4.9049999999999976</v>
      </c>
      <c r="Q869" s="156">
        <v>18039.886999999999</v>
      </c>
      <c r="R869" s="156">
        <v>1657.1479999999999</v>
      </c>
      <c r="S869" s="156">
        <v>33</v>
      </c>
      <c r="T869" s="156">
        <v>0</v>
      </c>
      <c r="U869" s="156">
        <v>0</v>
      </c>
      <c r="V869" s="156"/>
      <c r="W869" s="156">
        <v>0</v>
      </c>
      <c r="X869" s="156"/>
      <c r="Y869" s="156">
        <v>37.029000000000003</v>
      </c>
      <c r="Z869" s="156">
        <v>20525.721000000001</v>
      </c>
      <c r="AA869" s="156">
        <v>33</v>
      </c>
      <c r="AB869" s="156">
        <f t="shared" si="96"/>
        <v>37.029000000000003</v>
      </c>
      <c r="AC869" s="156">
        <f t="shared" si="97"/>
        <v>20525.721000000001</v>
      </c>
    </row>
    <row r="870" spans="2:29" x14ac:dyDescent="0.25">
      <c r="B870" s="140" t="s">
        <v>108</v>
      </c>
      <c r="C870" s="143">
        <v>1336</v>
      </c>
      <c r="D870" s="141" t="s">
        <v>3566</v>
      </c>
      <c r="F870" s="149">
        <v>7</v>
      </c>
      <c r="H870" s="156">
        <v>3.6364000000000001</v>
      </c>
      <c r="I870" s="156">
        <v>0.7</v>
      </c>
      <c r="J870" s="156">
        <f t="shared" si="91"/>
        <v>4.3364000000000003</v>
      </c>
      <c r="K870" s="156">
        <f t="shared" si="92"/>
        <v>3.6819999999999999</v>
      </c>
      <c r="L870" s="156">
        <f t="shared" si="93"/>
        <v>0.93699999999999983</v>
      </c>
      <c r="M870" s="156">
        <f t="shared" si="94"/>
        <v>2724.681</v>
      </c>
      <c r="N870" s="156">
        <f t="shared" si="95"/>
        <v>344.89400000000001</v>
      </c>
      <c r="O870" s="156">
        <v>3.6819999999999999</v>
      </c>
      <c r="P870" s="156">
        <v>0.93699999999999983</v>
      </c>
      <c r="Q870" s="156">
        <v>2724.681</v>
      </c>
      <c r="R870" s="156">
        <v>344.89400000000001</v>
      </c>
      <c r="S870" s="156">
        <v>0</v>
      </c>
      <c r="T870" s="156">
        <v>41.2</v>
      </c>
      <c r="U870" s="156">
        <v>0</v>
      </c>
      <c r="V870" s="156"/>
      <c r="W870" s="156">
        <v>0</v>
      </c>
      <c r="X870" s="156"/>
      <c r="Y870" s="156">
        <v>5.0880000000000001</v>
      </c>
      <c r="Z870" s="156">
        <v>3242.0430000000001</v>
      </c>
      <c r="AA870" s="156">
        <v>61.8</v>
      </c>
      <c r="AB870" s="156">
        <f t="shared" si="96"/>
        <v>5.0880000000000001</v>
      </c>
      <c r="AC870" s="156">
        <f t="shared" si="97"/>
        <v>3242.0430000000001</v>
      </c>
    </row>
    <row r="871" spans="2:29" x14ac:dyDescent="0.25">
      <c r="B871" s="140" t="s">
        <v>108</v>
      </c>
      <c r="C871" s="143">
        <v>1380</v>
      </c>
      <c r="D871" s="141" t="s">
        <v>3567</v>
      </c>
      <c r="F871" s="149">
        <v>7</v>
      </c>
      <c r="H871" s="156">
        <v>12.605000000000006</v>
      </c>
      <c r="I871" s="156">
        <v>5</v>
      </c>
      <c r="J871" s="156">
        <f t="shared" si="91"/>
        <v>17.605000000000004</v>
      </c>
      <c r="K871" s="156">
        <f t="shared" si="92"/>
        <v>10.345000000000001</v>
      </c>
      <c r="L871" s="156">
        <f t="shared" si="93"/>
        <v>4.6509999999999998</v>
      </c>
      <c r="M871" s="156">
        <f t="shared" si="94"/>
        <v>5795.1260000000002</v>
      </c>
      <c r="N871" s="156">
        <f t="shared" si="95"/>
        <v>1765.0920000000001</v>
      </c>
      <c r="O871" s="156">
        <v>10.345000000000001</v>
      </c>
      <c r="P871" s="156">
        <v>4.6509999999999998</v>
      </c>
      <c r="Q871" s="156">
        <v>5795.1260000000002</v>
      </c>
      <c r="R871" s="156">
        <v>1765.0920000000001</v>
      </c>
      <c r="S871" s="156">
        <v>0</v>
      </c>
      <c r="T871" s="156">
        <v>0</v>
      </c>
      <c r="U871" s="156">
        <v>0</v>
      </c>
      <c r="V871" s="156"/>
      <c r="W871" s="156">
        <v>0</v>
      </c>
      <c r="X871" s="156"/>
      <c r="Y871" s="156">
        <v>17.321999999999999</v>
      </c>
      <c r="Z871" s="156">
        <v>8442.7639999999992</v>
      </c>
      <c r="AA871" s="156">
        <v>0</v>
      </c>
      <c r="AB871" s="156">
        <f t="shared" si="96"/>
        <v>17.321999999999999</v>
      </c>
      <c r="AC871" s="156">
        <f t="shared" si="97"/>
        <v>8442.7639999999992</v>
      </c>
    </row>
    <row r="872" spans="2:29" x14ac:dyDescent="0.25">
      <c r="B872" s="140" t="s">
        <v>108</v>
      </c>
      <c r="C872" s="143">
        <v>1381</v>
      </c>
      <c r="D872" s="141" t="s">
        <v>3568</v>
      </c>
      <c r="F872" s="149">
        <v>7</v>
      </c>
      <c r="H872" s="156">
        <v>16</v>
      </c>
      <c r="I872" s="156">
        <v>13</v>
      </c>
      <c r="J872" s="156">
        <f t="shared" si="91"/>
        <v>29</v>
      </c>
      <c r="K872" s="156">
        <f t="shared" si="92"/>
        <v>17.241</v>
      </c>
      <c r="L872" s="156">
        <f t="shared" si="93"/>
        <v>7.7519999999999989</v>
      </c>
      <c r="M872" s="156">
        <f t="shared" si="94"/>
        <v>9658.5810000000001</v>
      </c>
      <c r="N872" s="156">
        <f t="shared" si="95"/>
        <v>2941.7820000000002</v>
      </c>
      <c r="O872" s="156">
        <v>17.241</v>
      </c>
      <c r="P872" s="156">
        <v>7.7519999999999989</v>
      </c>
      <c r="Q872" s="156">
        <v>9658.5810000000001</v>
      </c>
      <c r="R872" s="156">
        <v>2941.7820000000002</v>
      </c>
      <c r="S872" s="156">
        <v>0</v>
      </c>
      <c r="T872" s="156">
        <v>0</v>
      </c>
      <c r="U872" s="156">
        <v>0</v>
      </c>
      <c r="V872" s="156"/>
      <c r="W872" s="156">
        <v>0</v>
      </c>
      <c r="X872" s="156"/>
      <c r="Y872" s="156">
        <v>28.869</v>
      </c>
      <c r="Z872" s="156">
        <v>14071.272000000001</v>
      </c>
      <c r="AA872" s="156">
        <v>0</v>
      </c>
      <c r="AB872" s="156">
        <f t="shared" si="96"/>
        <v>28.869</v>
      </c>
      <c r="AC872" s="156">
        <f t="shared" si="97"/>
        <v>14071.272000000001</v>
      </c>
    </row>
    <row r="873" spans="2:29" x14ac:dyDescent="0.25">
      <c r="B873" s="140" t="s">
        <v>108</v>
      </c>
      <c r="C873" s="143">
        <v>1800</v>
      </c>
      <c r="D873" s="141" t="s">
        <v>3569</v>
      </c>
      <c r="F873" s="149">
        <v>7</v>
      </c>
      <c r="H873" s="156">
        <v>43.047699999999992</v>
      </c>
      <c r="I873" s="156">
        <v>15.25</v>
      </c>
      <c r="J873" s="156">
        <f t="shared" si="91"/>
        <v>58.297699999999992</v>
      </c>
      <c r="K873" s="156">
        <f t="shared" si="92"/>
        <v>42.997</v>
      </c>
      <c r="L873" s="156">
        <f t="shared" si="93"/>
        <v>10.384999999999998</v>
      </c>
      <c r="M873" s="156">
        <f t="shared" si="94"/>
        <v>33282.256999999998</v>
      </c>
      <c r="N873" s="156">
        <f t="shared" si="95"/>
        <v>3677.9520000000002</v>
      </c>
      <c r="O873" s="156">
        <v>42.997</v>
      </c>
      <c r="P873" s="156">
        <v>10.384999999999998</v>
      </c>
      <c r="Q873" s="156">
        <v>33282.256999999998</v>
      </c>
      <c r="R873" s="156">
        <v>3677.9520000000002</v>
      </c>
      <c r="S873" s="156">
        <v>279</v>
      </c>
      <c r="T873" s="156">
        <v>20</v>
      </c>
      <c r="U873" s="156">
        <v>0</v>
      </c>
      <c r="V873" s="156"/>
      <c r="W873" s="156">
        <v>0</v>
      </c>
      <c r="X873" s="156"/>
      <c r="Y873" s="156">
        <v>58.573999999999998</v>
      </c>
      <c r="Z873" s="156">
        <v>38799.186000000002</v>
      </c>
      <c r="AA873" s="156">
        <v>309</v>
      </c>
      <c r="AB873" s="156">
        <f t="shared" si="96"/>
        <v>58.573999999999998</v>
      </c>
      <c r="AC873" s="156">
        <f t="shared" si="97"/>
        <v>38799.186000000002</v>
      </c>
    </row>
    <row r="874" spans="2:29" x14ac:dyDescent="0.25">
      <c r="B874" s="140" t="s">
        <v>108</v>
      </c>
      <c r="C874" s="143">
        <v>1801</v>
      </c>
      <c r="D874" s="141" t="s">
        <v>3570</v>
      </c>
      <c r="F874" s="149">
        <v>7</v>
      </c>
      <c r="H874" s="156">
        <v>40.185000000000002</v>
      </c>
      <c r="I874" s="156">
        <v>14.129999999999999</v>
      </c>
      <c r="J874" s="156">
        <f t="shared" si="91"/>
        <v>54.314999999999998</v>
      </c>
      <c r="K874" s="156">
        <f t="shared" si="92"/>
        <v>38.93</v>
      </c>
      <c r="L874" s="156">
        <f t="shared" si="93"/>
        <v>9.2240000000000038</v>
      </c>
      <c r="M874" s="156">
        <f t="shared" si="94"/>
        <v>29074.333999999999</v>
      </c>
      <c r="N874" s="156">
        <f t="shared" si="95"/>
        <v>3280.5430000000001</v>
      </c>
      <c r="O874" s="156">
        <v>38.93</v>
      </c>
      <c r="P874" s="156">
        <v>9.2240000000000038</v>
      </c>
      <c r="Q874" s="156">
        <v>29074.333999999999</v>
      </c>
      <c r="R874" s="156">
        <v>3280.5430000000001</v>
      </c>
      <c r="S874" s="156">
        <v>258</v>
      </c>
      <c r="T874" s="156">
        <v>88</v>
      </c>
      <c r="U874" s="156">
        <v>0</v>
      </c>
      <c r="V874" s="156"/>
      <c r="W874" s="156">
        <v>0</v>
      </c>
      <c r="X874" s="156"/>
      <c r="Y874" s="156">
        <v>52.765999999999998</v>
      </c>
      <c r="Z874" s="156">
        <v>33995.186999999998</v>
      </c>
      <c r="AA874" s="156">
        <v>390</v>
      </c>
      <c r="AB874" s="156">
        <f t="shared" si="96"/>
        <v>52.765999999999998</v>
      </c>
      <c r="AC874" s="156">
        <f t="shared" si="97"/>
        <v>33995.186999999998</v>
      </c>
    </row>
    <row r="875" spans="2:29" x14ac:dyDescent="0.25">
      <c r="B875" s="140" t="s">
        <v>109</v>
      </c>
      <c r="C875" s="143">
        <v>1810</v>
      </c>
      <c r="D875" s="141" t="s">
        <v>3571</v>
      </c>
      <c r="F875" s="149">
        <v>7</v>
      </c>
      <c r="H875" s="156">
        <v>30.25</v>
      </c>
      <c r="I875" s="156">
        <v>4.7</v>
      </c>
      <c r="J875" s="156">
        <f t="shared" si="91"/>
        <v>34.950000000000003</v>
      </c>
      <c r="K875" s="156">
        <f t="shared" si="92"/>
        <v>29.954999999999998</v>
      </c>
      <c r="L875" s="156">
        <f t="shared" si="93"/>
        <v>3.8049999999999997</v>
      </c>
      <c r="M875" s="156">
        <f t="shared" si="94"/>
        <v>22166.26</v>
      </c>
      <c r="N875" s="156">
        <f t="shared" si="95"/>
        <v>1470.164</v>
      </c>
      <c r="O875" s="156">
        <v>29.954999999999998</v>
      </c>
      <c r="P875" s="156">
        <v>3.8049999999999997</v>
      </c>
      <c r="Q875" s="156">
        <v>22166.26</v>
      </c>
      <c r="R875" s="156">
        <v>1470.164</v>
      </c>
      <c r="S875" s="156">
        <v>33.6</v>
      </c>
      <c r="T875" s="156">
        <v>339.8</v>
      </c>
      <c r="U875" s="156">
        <v>0</v>
      </c>
      <c r="V875" s="156"/>
      <c r="W875" s="156">
        <v>0</v>
      </c>
      <c r="X875" s="156"/>
      <c r="Y875" s="156">
        <v>35.662999999999997</v>
      </c>
      <c r="Z875" s="156">
        <v>24371.527999999998</v>
      </c>
      <c r="AA875" s="156">
        <v>543.29999999999995</v>
      </c>
      <c r="AB875" s="156">
        <f t="shared" si="96"/>
        <v>35.662999999999997</v>
      </c>
      <c r="AC875" s="156">
        <f t="shared" si="97"/>
        <v>24371.527999999998</v>
      </c>
    </row>
    <row r="876" spans="2:29" x14ac:dyDescent="0.25">
      <c r="B876" s="140" t="s">
        <v>109</v>
      </c>
      <c r="C876" s="143">
        <v>1811</v>
      </c>
      <c r="D876" s="141" t="s">
        <v>3572</v>
      </c>
      <c r="F876" s="149">
        <v>7</v>
      </c>
      <c r="H876" s="156">
        <v>75.426000000000002</v>
      </c>
      <c r="I876" s="156">
        <v>28</v>
      </c>
      <c r="J876" s="156">
        <f t="shared" si="91"/>
        <v>103.426</v>
      </c>
      <c r="K876" s="156">
        <f t="shared" si="92"/>
        <v>79.826999999999998</v>
      </c>
      <c r="L876" s="156">
        <f t="shared" si="93"/>
        <v>20.438000000000002</v>
      </c>
      <c r="M876" s="156">
        <f t="shared" si="94"/>
        <v>56761.101999999999</v>
      </c>
      <c r="N876" s="156">
        <f t="shared" si="95"/>
        <v>7075.1080000000002</v>
      </c>
      <c r="O876" s="156">
        <v>79.826999999999998</v>
      </c>
      <c r="P876" s="156">
        <v>20.438000000000002</v>
      </c>
      <c r="Q876" s="156">
        <v>56761.101999999999</v>
      </c>
      <c r="R876" s="156">
        <v>7075.1080000000002</v>
      </c>
      <c r="S876" s="156">
        <v>747</v>
      </c>
      <c r="T876" s="156">
        <v>29.917000000000002</v>
      </c>
      <c r="U876" s="156">
        <v>0</v>
      </c>
      <c r="V876" s="156"/>
      <c r="W876" s="156">
        <v>0</v>
      </c>
      <c r="X876" s="156"/>
      <c r="Y876" s="156">
        <v>110.48399999999999</v>
      </c>
      <c r="Z876" s="156">
        <v>67373.865999999995</v>
      </c>
      <c r="AA876" s="156">
        <v>791.87599999999998</v>
      </c>
      <c r="AB876" s="156">
        <f t="shared" si="96"/>
        <v>110.48399999999999</v>
      </c>
      <c r="AC876" s="156">
        <f t="shared" si="97"/>
        <v>67373.865999999995</v>
      </c>
    </row>
    <row r="877" spans="2:29" x14ac:dyDescent="0.25">
      <c r="B877" s="140" t="s">
        <v>109</v>
      </c>
      <c r="C877" s="143">
        <v>1812</v>
      </c>
      <c r="D877" s="141" t="s">
        <v>3573</v>
      </c>
      <c r="F877" s="149">
        <v>7</v>
      </c>
      <c r="H877" s="156">
        <v>26.049999999999997</v>
      </c>
      <c r="I877" s="156">
        <v>11.25</v>
      </c>
      <c r="J877" s="156">
        <f t="shared" si="91"/>
        <v>37.299999999999997</v>
      </c>
      <c r="K877" s="156">
        <f t="shared" si="92"/>
        <v>25.497999999999998</v>
      </c>
      <c r="L877" s="156">
        <f t="shared" si="93"/>
        <v>7.0180000000000007</v>
      </c>
      <c r="M877" s="156">
        <f t="shared" si="94"/>
        <v>17711.61</v>
      </c>
      <c r="N877" s="156">
        <f t="shared" si="95"/>
        <v>2474.4250000000002</v>
      </c>
      <c r="O877" s="156">
        <v>23.72</v>
      </c>
      <c r="P877" s="156">
        <v>7.0180000000000007</v>
      </c>
      <c r="Q877" s="156">
        <v>17052.400000000001</v>
      </c>
      <c r="R877" s="156">
        <v>2474.4250000000002</v>
      </c>
      <c r="S877" s="156">
        <v>16.25</v>
      </c>
      <c r="T877" s="156">
        <v>63.499000000000002</v>
      </c>
      <c r="U877" s="156">
        <v>1.778</v>
      </c>
      <c r="V877" s="156"/>
      <c r="W877" s="156">
        <v>659.21</v>
      </c>
      <c r="X877" s="156"/>
      <c r="Y877" s="156">
        <v>34.247</v>
      </c>
      <c r="Z877" s="156">
        <v>20764.106</v>
      </c>
      <c r="AA877" s="156">
        <v>111.5</v>
      </c>
      <c r="AB877" s="156">
        <f t="shared" si="96"/>
        <v>36.024999999999999</v>
      </c>
      <c r="AC877" s="156">
        <f t="shared" si="97"/>
        <v>21423.315999999999</v>
      </c>
    </row>
    <row r="878" spans="2:29" x14ac:dyDescent="0.25">
      <c r="B878" s="140" t="s">
        <v>109</v>
      </c>
      <c r="C878" s="143">
        <v>1814</v>
      </c>
      <c r="D878" s="141" t="s">
        <v>3574</v>
      </c>
      <c r="F878" s="149">
        <v>7</v>
      </c>
      <c r="H878" s="156">
        <v>24.351299999999998</v>
      </c>
      <c r="I878" s="156">
        <v>7.25</v>
      </c>
      <c r="J878" s="156">
        <f t="shared" si="91"/>
        <v>31.601299999999998</v>
      </c>
      <c r="K878" s="156">
        <f t="shared" si="92"/>
        <v>24.277000000000001</v>
      </c>
      <c r="L878" s="156">
        <f t="shared" si="93"/>
        <v>4.4830000000000005</v>
      </c>
      <c r="M878" s="156">
        <f t="shared" si="94"/>
        <v>17046.529000000002</v>
      </c>
      <c r="N878" s="156">
        <f t="shared" si="95"/>
        <v>1635.1980000000001</v>
      </c>
      <c r="O878" s="156">
        <v>23.777000000000001</v>
      </c>
      <c r="P878" s="156">
        <v>4.4830000000000005</v>
      </c>
      <c r="Q878" s="156">
        <v>16778.806</v>
      </c>
      <c r="R878" s="156">
        <v>1635.1980000000001</v>
      </c>
      <c r="S878" s="156">
        <v>318.60000000000002</v>
      </c>
      <c r="T878" s="156">
        <v>38.1</v>
      </c>
      <c r="U878" s="156">
        <v>0.5</v>
      </c>
      <c r="V878" s="156"/>
      <c r="W878" s="156">
        <v>267.72300000000001</v>
      </c>
      <c r="X878" s="156"/>
      <c r="Y878" s="156">
        <v>30.501000000000001</v>
      </c>
      <c r="Z878" s="156">
        <v>19231.641</v>
      </c>
      <c r="AA878" s="156">
        <v>375.75</v>
      </c>
      <c r="AB878" s="156">
        <f t="shared" si="96"/>
        <v>31.001000000000001</v>
      </c>
      <c r="AC878" s="156">
        <f t="shared" si="97"/>
        <v>19499.364000000001</v>
      </c>
    </row>
    <row r="879" spans="2:29" x14ac:dyDescent="0.25">
      <c r="B879" s="140" t="s">
        <v>108</v>
      </c>
      <c r="C879" s="143">
        <v>1860</v>
      </c>
      <c r="D879" s="141" t="s">
        <v>3575</v>
      </c>
      <c r="F879" s="149">
        <v>7</v>
      </c>
      <c r="H879" s="156">
        <v>37.884500000000003</v>
      </c>
      <c r="I879" s="156">
        <v>16.107500000000002</v>
      </c>
      <c r="J879" s="156">
        <f t="shared" si="91"/>
        <v>53.992000000000004</v>
      </c>
      <c r="K879" s="156">
        <f t="shared" si="92"/>
        <v>38.792000000000002</v>
      </c>
      <c r="L879" s="156">
        <f t="shared" si="93"/>
        <v>9.8339999999999961</v>
      </c>
      <c r="M879" s="156">
        <f t="shared" si="94"/>
        <v>25054.508000000002</v>
      </c>
      <c r="N879" s="156">
        <f t="shared" si="95"/>
        <v>3484.4690000000001</v>
      </c>
      <c r="O879" s="156">
        <v>38.792000000000002</v>
      </c>
      <c r="P879" s="156">
        <v>9.8339999999999961</v>
      </c>
      <c r="Q879" s="156">
        <v>25054.508000000002</v>
      </c>
      <c r="R879" s="156">
        <v>3484.4690000000001</v>
      </c>
      <c r="S879" s="156">
        <v>77</v>
      </c>
      <c r="T879" s="156">
        <v>35.332999999999998</v>
      </c>
      <c r="U879" s="156">
        <v>0</v>
      </c>
      <c r="V879" s="156"/>
      <c r="W879" s="156">
        <v>0</v>
      </c>
      <c r="X879" s="156"/>
      <c r="Y879" s="156">
        <v>53.542000000000002</v>
      </c>
      <c r="Z879" s="156">
        <v>30281.263999999999</v>
      </c>
      <c r="AA879" s="156">
        <v>130</v>
      </c>
      <c r="AB879" s="156">
        <f t="shared" si="96"/>
        <v>53.542000000000002</v>
      </c>
      <c r="AC879" s="156">
        <f t="shared" si="97"/>
        <v>30281.263999999999</v>
      </c>
    </row>
    <row r="880" spans="2:29" x14ac:dyDescent="0.25">
      <c r="B880" s="140" t="s">
        <v>108</v>
      </c>
      <c r="C880" s="143">
        <v>1861</v>
      </c>
      <c r="D880" s="141" t="s">
        <v>3576</v>
      </c>
      <c r="F880" s="149">
        <v>7</v>
      </c>
      <c r="H880" s="156">
        <v>49.429299999999998</v>
      </c>
      <c r="I880" s="156">
        <v>15.1601</v>
      </c>
      <c r="J880" s="156">
        <f t="shared" si="91"/>
        <v>64.589399999999998</v>
      </c>
      <c r="K880" s="156">
        <f t="shared" si="92"/>
        <v>49.945</v>
      </c>
      <c r="L880" s="156">
        <f t="shared" si="93"/>
        <v>11.938000000000002</v>
      </c>
      <c r="M880" s="156">
        <f t="shared" si="94"/>
        <v>32186.458999999999</v>
      </c>
      <c r="N880" s="156">
        <f t="shared" si="95"/>
        <v>4196.0240000000003</v>
      </c>
      <c r="O880" s="156">
        <v>49.945</v>
      </c>
      <c r="P880" s="156">
        <v>11.938000000000002</v>
      </c>
      <c r="Q880" s="156">
        <v>32186.458999999999</v>
      </c>
      <c r="R880" s="156">
        <v>4196.0240000000003</v>
      </c>
      <c r="S880" s="156">
        <v>344.7</v>
      </c>
      <c r="T880" s="156">
        <v>0</v>
      </c>
      <c r="U880" s="156">
        <v>0</v>
      </c>
      <c r="V880" s="156"/>
      <c r="W880" s="156">
        <v>0</v>
      </c>
      <c r="X880" s="156"/>
      <c r="Y880" s="156">
        <v>67.852000000000004</v>
      </c>
      <c r="Z880" s="156">
        <v>38480.517</v>
      </c>
      <c r="AA880" s="156">
        <v>344.7</v>
      </c>
      <c r="AB880" s="156">
        <f t="shared" si="96"/>
        <v>67.852000000000004</v>
      </c>
      <c r="AC880" s="156">
        <f t="shared" si="97"/>
        <v>38480.517</v>
      </c>
    </row>
    <row r="881" spans="2:29" x14ac:dyDescent="0.25">
      <c r="B881" s="140" t="s">
        <v>110</v>
      </c>
      <c r="C881" s="143">
        <v>1863</v>
      </c>
      <c r="D881" s="141" t="s">
        <v>3577</v>
      </c>
      <c r="F881" s="149">
        <v>7</v>
      </c>
      <c r="H881" s="156">
        <v>84.430500000000009</v>
      </c>
      <c r="I881" s="156">
        <v>32.588900000000002</v>
      </c>
      <c r="J881" s="156">
        <f t="shared" si="91"/>
        <v>117.01940000000002</v>
      </c>
      <c r="K881" s="156">
        <f t="shared" si="92"/>
        <v>81.322000000000003</v>
      </c>
      <c r="L881" s="156">
        <f t="shared" si="93"/>
        <v>21.140999999999991</v>
      </c>
      <c r="M881" s="156">
        <f t="shared" si="94"/>
        <v>53627.050999999999</v>
      </c>
      <c r="N881" s="156">
        <f t="shared" si="95"/>
        <v>7295.4250000000002</v>
      </c>
      <c r="O881" s="156">
        <v>81.322000000000003</v>
      </c>
      <c r="P881" s="156">
        <v>21.140999999999991</v>
      </c>
      <c r="Q881" s="156">
        <v>53627.050999999999</v>
      </c>
      <c r="R881" s="156">
        <v>7295.4250000000002</v>
      </c>
      <c r="S881" s="156">
        <v>38</v>
      </c>
      <c r="T881" s="156">
        <v>28.4</v>
      </c>
      <c r="U881" s="156">
        <v>0</v>
      </c>
      <c r="V881" s="156"/>
      <c r="W881" s="156">
        <v>0</v>
      </c>
      <c r="X881" s="156"/>
      <c r="Y881" s="156">
        <v>113.03400000000001</v>
      </c>
      <c r="Z881" s="156">
        <v>64570.26</v>
      </c>
      <c r="AA881" s="156">
        <v>80.599999999999994</v>
      </c>
      <c r="AB881" s="156">
        <f t="shared" si="96"/>
        <v>113.03400000000001</v>
      </c>
      <c r="AC881" s="156">
        <f t="shared" si="97"/>
        <v>64570.26</v>
      </c>
    </row>
    <row r="882" spans="2:29" x14ac:dyDescent="0.25">
      <c r="B882" s="140" t="s">
        <v>111</v>
      </c>
      <c r="C882" s="143">
        <v>2301</v>
      </c>
      <c r="D882" s="141" t="s">
        <v>3578</v>
      </c>
      <c r="F882" s="149">
        <v>7</v>
      </c>
      <c r="H882" s="156">
        <v>30.615800000000011</v>
      </c>
      <c r="I882" s="156">
        <v>4.625</v>
      </c>
      <c r="J882" s="156">
        <f t="shared" si="91"/>
        <v>35.240800000000007</v>
      </c>
      <c r="K882" s="156">
        <f t="shared" si="92"/>
        <v>33.417000000000002</v>
      </c>
      <c r="L882" s="156">
        <f t="shared" si="93"/>
        <v>1.1769999999999996</v>
      </c>
      <c r="M882" s="156">
        <f t="shared" si="94"/>
        <v>21119.179</v>
      </c>
      <c r="N882" s="156">
        <f t="shared" si="95"/>
        <v>419.52</v>
      </c>
      <c r="O882" s="156">
        <v>33.417000000000002</v>
      </c>
      <c r="P882" s="156">
        <v>1.1769999999999996</v>
      </c>
      <c r="Q882" s="156">
        <v>21119.179</v>
      </c>
      <c r="R882" s="156">
        <v>419.52</v>
      </c>
      <c r="S882" s="156">
        <v>45</v>
      </c>
      <c r="T882" s="156">
        <v>367</v>
      </c>
      <c r="U882" s="156">
        <v>0</v>
      </c>
      <c r="V882" s="156"/>
      <c r="W882" s="156">
        <v>0</v>
      </c>
      <c r="X882" s="156"/>
      <c r="Y882" s="156">
        <v>35.182000000000002</v>
      </c>
      <c r="Z882" s="156">
        <v>21748.458999999999</v>
      </c>
      <c r="AA882" s="156">
        <v>595.5</v>
      </c>
      <c r="AB882" s="156">
        <f t="shared" si="96"/>
        <v>35.182000000000002</v>
      </c>
      <c r="AC882" s="156">
        <f t="shared" si="97"/>
        <v>21748.458999999999</v>
      </c>
    </row>
    <row r="883" spans="2:29" x14ac:dyDescent="0.25">
      <c r="B883" s="140" t="s">
        <v>111</v>
      </c>
      <c r="C883" s="143">
        <v>2302</v>
      </c>
      <c r="D883" s="141" t="s">
        <v>3579</v>
      </c>
      <c r="F883" s="149">
        <v>7</v>
      </c>
      <c r="H883" s="156">
        <v>40.590518600000017</v>
      </c>
      <c r="I883" s="156">
        <v>5.25</v>
      </c>
      <c r="J883" s="156">
        <f t="shared" si="91"/>
        <v>45.840518600000017</v>
      </c>
      <c r="K883" s="156">
        <f t="shared" si="92"/>
        <v>42.162999999999997</v>
      </c>
      <c r="L883" s="156">
        <f t="shared" si="93"/>
        <v>2.8180000000000049</v>
      </c>
      <c r="M883" s="156">
        <f t="shared" si="94"/>
        <v>26625.77</v>
      </c>
      <c r="N883" s="156">
        <f t="shared" si="95"/>
        <v>1004.075</v>
      </c>
      <c r="O883" s="156">
        <v>42.162999999999997</v>
      </c>
      <c r="P883" s="156">
        <v>2.8180000000000049</v>
      </c>
      <c r="Q883" s="156">
        <v>26625.77</v>
      </c>
      <c r="R883" s="156">
        <v>1004.075</v>
      </c>
      <c r="S883" s="156">
        <v>40</v>
      </c>
      <c r="T883" s="156">
        <v>13</v>
      </c>
      <c r="U883" s="156">
        <v>0</v>
      </c>
      <c r="V883" s="156"/>
      <c r="W883" s="156">
        <v>0</v>
      </c>
      <c r="X883" s="156"/>
      <c r="Y883" s="156">
        <v>46.39</v>
      </c>
      <c r="Z883" s="156">
        <v>28131.9</v>
      </c>
      <c r="AA883" s="156">
        <v>59.5</v>
      </c>
      <c r="AB883" s="156">
        <f t="shared" si="96"/>
        <v>46.39</v>
      </c>
      <c r="AC883" s="156">
        <f t="shared" si="97"/>
        <v>28131.9</v>
      </c>
    </row>
    <row r="884" spans="2:29" x14ac:dyDescent="0.25">
      <c r="B884" s="140" t="s">
        <v>111</v>
      </c>
      <c r="C884" s="143">
        <v>2303</v>
      </c>
      <c r="D884" s="141" t="s">
        <v>3580</v>
      </c>
      <c r="F884" s="149">
        <v>7</v>
      </c>
      <c r="H884" s="156">
        <v>12.198799999999999</v>
      </c>
      <c r="I884" s="156">
        <v>1.5</v>
      </c>
      <c r="J884" s="156">
        <f t="shared" si="91"/>
        <v>13.698799999999999</v>
      </c>
      <c r="K884" s="156">
        <f t="shared" si="92"/>
        <v>12.331</v>
      </c>
      <c r="L884" s="156">
        <f t="shared" si="93"/>
        <v>0.81500000000000128</v>
      </c>
      <c r="M884" s="156">
        <f t="shared" si="94"/>
        <v>7803.8270000000002</v>
      </c>
      <c r="N884" s="156">
        <f t="shared" si="95"/>
        <v>290.59199999999998</v>
      </c>
      <c r="O884" s="156">
        <v>12.331</v>
      </c>
      <c r="P884" s="156">
        <v>0.81500000000000128</v>
      </c>
      <c r="Q884" s="156">
        <v>7803.8270000000002</v>
      </c>
      <c r="R884" s="156">
        <v>290.59199999999998</v>
      </c>
      <c r="S884" s="156">
        <v>0</v>
      </c>
      <c r="T884" s="156">
        <v>0</v>
      </c>
      <c r="U884" s="156">
        <v>0</v>
      </c>
      <c r="V884" s="156"/>
      <c r="W884" s="156">
        <v>0</v>
      </c>
      <c r="X884" s="156"/>
      <c r="Y884" s="156">
        <v>13.554</v>
      </c>
      <c r="Z884" s="156">
        <v>8239.7150000000001</v>
      </c>
      <c r="AA884" s="156">
        <v>0</v>
      </c>
      <c r="AB884" s="156">
        <f t="shared" si="96"/>
        <v>13.554</v>
      </c>
      <c r="AC884" s="156">
        <f t="shared" si="97"/>
        <v>8239.7150000000001</v>
      </c>
    </row>
    <row r="885" spans="2:29" x14ac:dyDescent="0.25">
      <c r="B885" s="140" t="s">
        <v>111</v>
      </c>
      <c r="C885" s="143">
        <v>2304</v>
      </c>
      <c r="D885" s="141" t="s">
        <v>3581</v>
      </c>
      <c r="F885" s="149">
        <v>7</v>
      </c>
      <c r="H885" s="156">
        <v>36.325000000000003</v>
      </c>
      <c r="I885" s="156">
        <v>3.35</v>
      </c>
      <c r="J885" s="156">
        <f t="shared" si="91"/>
        <v>39.675000000000004</v>
      </c>
      <c r="K885" s="156">
        <f t="shared" si="92"/>
        <v>36.859000000000002</v>
      </c>
      <c r="L885" s="156">
        <f t="shared" si="93"/>
        <v>2.1950000000000003</v>
      </c>
      <c r="M885" s="156">
        <f t="shared" si="94"/>
        <v>23266.959999999999</v>
      </c>
      <c r="N885" s="156">
        <f t="shared" si="95"/>
        <v>782.50199999999995</v>
      </c>
      <c r="O885" s="156">
        <v>36.859000000000002</v>
      </c>
      <c r="P885" s="156">
        <v>2.1950000000000003</v>
      </c>
      <c r="Q885" s="156">
        <v>23266.959999999999</v>
      </c>
      <c r="R885" s="156">
        <v>782.50199999999995</v>
      </c>
      <c r="S885" s="156">
        <v>30</v>
      </c>
      <c r="T885" s="156">
        <v>80</v>
      </c>
      <c r="U885" s="156">
        <v>0</v>
      </c>
      <c r="V885" s="156"/>
      <c r="W885" s="156">
        <v>0</v>
      </c>
      <c r="X885" s="156"/>
      <c r="Y885" s="156">
        <v>40.152000000000001</v>
      </c>
      <c r="Z885" s="156">
        <v>24440.713</v>
      </c>
      <c r="AA885" s="156">
        <v>150</v>
      </c>
      <c r="AB885" s="156">
        <f t="shared" si="96"/>
        <v>40.152000000000001</v>
      </c>
      <c r="AC885" s="156">
        <f t="shared" si="97"/>
        <v>24440.713</v>
      </c>
    </row>
    <row r="886" spans="2:29" x14ac:dyDescent="0.25">
      <c r="B886" s="140" t="s">
        <v>111</v>
      </c>
      <c r="C886" s="143">
        <v>2305</v>
      </c>
      <c r="D886" s="141" t="s">
        <v>3582</v>
      </c>
      <c r="F886" s="149">
        <v>7</v>
      </c>
      <c r="H886" s="156">
        <v>32.210499999999996</v>
      </c>
      <c r="I886" s="156">
        <v>4.625</v>
      </c>
      <c r="J886" s="156">
        <f t="shared" si="91"/>
        <v>36.835499999999996</v>
      </c>
      <c r="K886" s="156">
        <f t="shared" si="92"/>
        <v>31.884</v>
      </c>
      <c r="L886" s="156">
        <f t="shared" si="93"/>
        <v>1.9939999999999998</v>
      </c>
      <c r="M886" s="156">
        <f t="shared" si="94"/>
        <v>20116.374</v>
      </c>
      <c r="N886" s="156">
        <f t="shared" si="95"/>
        <v>710.73</v>
      </c>
      <c r="O886" s="156">
        <v>31.884</v>
      </c>
      <c r="P886" s="156">
        <v>1.9939999999999998</v>
      </c>
      <c r="Q886" s="156">
        <v>20116.374</v>
      </c>
      <c r="R886" s="156">
        <v>710.73</v>
      </c>
      <c r="S886" s="156">
        <v>120</v>
      </c>
      <c r="T886" s="156">
        <v>50</v>
      </c>
      <c r="U886" s="156">
        <v>0</v>
      </c>
      <c r="V886" s="156"/>
      <c r="W886" s="156">
        <v>0</v>
      </c>
      <c r="X886" s="156"/>
      <c r="Y886" s="156">
        <v>34.875999999999998</v>
      </c>
      <c r="Z886" s="156">
        <v>21182.469000000001</v>
      </c>
      <c r="AA886" s="156">
        <v>195</v>
      </c>
      <c r="AB886" s="156">
        <f t="shared" si="96"/>
        <v>34.875999999999998</v>
      </c>
      <c r="AC886" s="156">
        <f t="shared" si="97"/>
        <v>21182.469000000001</v>
      </c>
    </row>
    <row r="887" spans="2:29" x14ac:dyDescent="0.25">
      <c r="B887" s="140" t="s">
        <v>111</v>
      </c>
      <c r="C887" s="143">
        <v>2306</v>
      </c>
      <c r="D887" s="141" t="s">
        <v>3583</v>
      </c>
      <c r="F887" s="149">
        <v>7</v>
      </c>
      <c r="H887" s="156">
        <v>32.089999999999989</v>
      </c>
      <c r="I887" s="156">
        <v>4.3</v>
      </c>
      <c r="J887" s="156">
        <f t="shared" si="91"/>
        <v>36.389999999999986</v>
      </c>
      <c r="K887" s="156">
        <f t="shared" si="92"/>
        <v>34.475999999999999</v>
      </c>
      <c r="L887" s="156">
        <f t="shared" si="93"/>
        <v>2.3010000000000019</v>
      </c>
      <c r="M887" s="156">
        <f t="shared" si="94"/>
        <v>21775.722000000002</v>
      </c>
      <c r="N887" s="156">
        <f t="shared" si="95"/>
        <v>819.81299999999999</v>
      </c>
      <c r="O887" s="156">
        <v>34.475999999999999</v>
      </c>
      <c r="P887" s="156">
        <v>2.3010000000000019</v>
      </c>
      <c r="Q887" s="156">
        <v>21775.722000000002</v>
      </c>
      <c r="R887" s="156">
        <v>819.81299999999999</v>
      </c>
      <c r="S887" s="156">
        <v>40</v>
      </c>
      <c r="T887" s="156">
        <v>0</v>
      </c>
      <c r="U887" s="156">
        <v>0</v>
      </c>
      <c r="V887" s="156"/>
      <c r="W887" s="156">
        <v>0</v>
      </c>
      <c r="X887" s="156"/>
      <c r="Y887" s="156">
        <v>37.927</v>
      </c>
      <c r="Z887" s="156">
        <v>23005.441999999999</v>
      </c>
      <c r="AA887" s="156">
        <v>40</v>
      </c>
      <c r="AB887" s="156">
        <f t="shared" si="96"/>
        <v>37.927</v>
      </c>
      <c r="AC887" s="156">
        <f t="shared" si="97"/>
        <v>23005.441999999999</v>
      </c>
    </row>
    <row r="888" spans="2:29" x14ac:dyDescent="0.25">
      <c r="B888" s="140" t="s">
        <v>111</v>
      </c>
      <c r="C888" s="143">
        <v>2307</v>
      </c>
      <c r="D888" s="141" t="s">
        <v>3584</v>
      </c>
      <c r="F888" s="149">
        <v>7</v>
      </c>
      <c r="H888" s="156">
        <v>13.668900000000001</v>
      </c>
      <c r="I888" s="156">
        <v>1.625</v>
      </c>
      <c r="J888" s="156">
        <f t="shared" si="91"/>
        <v>15.293900000000001</v>
      </c>
      <c r="K888" s="156">
        <f t="shared" si="92"/>
        <v>14.222</v>
      </c>
      <c r="L888" s="156">
        <f t="shared" si="93"/>
        <v>0.97000000000000064</v>
      </c>
      <c r="M888" s="156">
        <f t="shared" si="94"/>
        <v>9009.0030000000006</v>
      </c>
      <c r="N888" s="156">
        <f t="shared" si="95"/>
        <v>345.61599999999999</v>
      </c>
      <c r="O888" s="156">
        <v>14.222</v>
      </c>
      <c r="P888" s="156">
        <v>0.97000000000000064</v>
      </c>
      <c r="Q888" s="156">
        <v>9009.0030000000006</v>
      </c>
      <c r="R888" s="156">
        <v>345.61599999999999</v>
      </c>
      <c r="S888" s="156">
        <v>0</v>
      </c>
      <c r="T888" s="156">
        <v>0</v>
      </c>
      <c r="U888" s="156">
        <v>0</v>
      </c>
      <c r="V888" s="156"/>
      <c r="W888" s="156">
        <v>0</v>
      </c>
      <c r="X888" s="156"/>
      <c r="Y888" s="156">
        <v>15.677</v>
      </c>
      <c r="Z888" s="156">
        <v>9527.4269999999997</v>
      </c>
      <c r="AA888" s="156">
        <v>0</v>
      </c>
      <c r="AB888" s="156">
        <f t="shared" si="96"/>
        <v>15.677</v>
      </c>
      <c r="AC888" s="156">
        <f t="shared" si="97"/>
        <v>9527.4269999999997</v>
      </c>
    </row>
    <row r="889" spans="2:29" x14ac:dyDescent="0.25">
      <c r="B889" s="140" t="s">
        <v>111</v>
      </c>
      <c r="C889" s="143">
        <v>2308</v>
      </c>
      <c r="D889" s="141" t="s">
        <v>3585</v>
      </c>
      <c r="F889" s="149">
        <v>7</v>
      </c>
      <c r="H889" s="156">
        <v>17.662500000000001</v>
      </c>
      <c r="I889" s="156">
        <v>1.8125</v>
      </c>
      <c r="J889" s="156">
        <f t="shared" si="91"/>
        <v>19.475000000000001</v>
      </c>
      <c r="K889" s="156">
        <f t="shared" si="92"/>
        <v>17.690000000000001</v>
      </c>
      <c r="L889" s="156">
        <f t="shared" si="93"/>
        <v>1.1779999999999973</v>
      </c>
      <c r="M889" s="156">
        <f t="shared" si="94"/>
        <v>11161.021000000001</v>
      </c>
      <c r="N889" s="156">
        <f t="shared" si="95"/>
        <v>419.88799999999998</v>
      </c>
      <c r="O889" s="156">
        <v>17.690000000000001</v>
      </c>
      <c r="P889" s="156">
        <v>1.1779999999999973</v>
      </c>
      <c r="Q889" s="156">
        <v>11161.021000000001</v>
      </c>
      <c r="R889" s="156">
        <v>419.88799999999998</v>
      </c>
      <c r="S889" s="156">
        <v>0</v>
      </c>
      <c r="T889" s="156">
        <v>0</v>
      </c>
      <c r="U889" s="156">
        <v>0</v>
      </c>
      <c r="V889" s="156"/>
      <c r="W889" s="156">
        <v>0</v>
      </c>
      <c r="X889" s="156"/>
      <c r="Y889" s="156">
        <v>19.457000000000001</v>
      </c>
      <c r="Z889" s="156">
        <v>11790.852999999999</v>
      </c>
      <c r="AA889" s="156">
        <v>0</v>
      </c>
      <c r="AB889" s="156">
        <f t="shared" si="96"/>
        <v>19.457000000000001</v>
      </c>
      <c r="AC889" s="156">
        <f t="shared" si="97"/>
        <v>11790.852999999999</v>
      </c>
    </row>
    <row r="890" spans="2:29" x14ac:dyDescent="0.25">
      <c r="B890" s="140" t="s">
        <v>111</v>
      </c>
      <c r="C890" s="143">
        <v>2309</v>
      </c>
      <c r="D890" s="141" t="s">
        <v>3586</v>
      </c>
      <c r="F890" s="149">
        <v>7</v>
      </c>
      <c r="H890" s="156">
        <v>36.504899999999999</v>
      </c>
      <c r="I890" s="156">
        <v>4.2750000000000004</v>
      </c>
      <c r="J890" s="156">
        <f t="shared" si="91"/>
        <v>40.779899999999998</v>
      </c>
      <c r="K890" s="156">
        <f t="shared" si="92"/>
        <v>38.939</v>
      </c>
      <c r="L890" s="156">
        <f t="shared" si="93"/>
        <v>2.6280000000000001</v>
      </c>
      <c r="M890" s="156">
        <f t="shared" si="94"/>
        <v>24651.573</v>
      </c>
      <c r="N890" s="156">
        <f t="shared" si="95"/>
        <v>936.41300000000001</v>
      </c>
      <c r="O890" s="156">
        <v>38.939</v>
      </c>
      <c r="P890" s="156">
        <v>2.6280000000000001</v>
      </c>
      <c r="Q890" s="156">
        <v>24651.573</v>
      </c>
      <c r="R890" s="156">
        <v>936.41300000000001</v>
      </c>
      <c r="S890" s="156">
        <v>48</v>
      </c>
      <c r="T890" s="156">
        <v>7</v>
      </c>
      <c r="U890" s="156">
        <v>0</v>
      </c>
      <c r="V890" s="156"/>
      <c r="W890" s="156">
        <v>0</v>
      </c>
      <c r="X890" s="156"/>
      <c r="Y890" s="156">
        <v>42.881</v>
      </c>
      <c r="Z890" s="156">
        <v>26056.192999999999</v>
      </c>
      <c r="AA890" s="156">
        <v>58.5</v>
      </c>
      <c r="AB890" s="156">
        <f t="shared" si="96"/>
        <v>42.881</v>
      </c>
      <c r="AC890" s="156">
        <f t="shared" si="97"/>
        <v>26056.192999999999</v>
      </c>
    </row>
    <row r="891" spans="2:29" x14ac:dyDescent="0.25">
      <c r="B891" s="140" t="s">
        <v>111</v>
      </c>
      <c r="C891" s="143">
        <v>2310</v>
      </c>
      <c r="D891" s="141" t="s">
        <v>3587</v>
      </c>
      <c r="F891" s="149">
        <v>7</v>
      </c>
      <c r="H891" s="156">
        <v>18.782600000000002</v>
      </c>
      <c r="I891" s="156">
        <v>2.5999999999999996</v>
      </c>
      <c r="J891" s="156">
        <f t="shared" si="91"/>
        <v>21.382600000000004</v>
      </c>
      <c r="K891" s="156">
        <f t="shared" si="92"/>
        <v>19.315000000000001</v>
      </c>
      <c r="L891" s="156">
        <f t="shared" si="93"/>
        <v>1.2829999999999977</v>
      </c>
      <c r="M891" s="156">
        <f t="shared" si="94"/>
        <v>12186.528</v>
      </c>
      <c r="N891" s="156">
        <f t="shared" si="95"/>
        <v>457.22500000000002</v>
      </c>
      <c r="O891" s="156">
        <v>19.315000000000001</v>
      </c>
      <c r="P891" s="156">
        <v>1.2829999999999977</v>
      </c>
      <c r="Q891" s="156">
        <v>12186.528</v>
      </c>
      <c r="R891" s="156">
        <v>457.22500000000002</v>
      </c>
      <c r="S891" s="156">
        <v>20</v>
      </c>
      <c r="T891" s="156">
        <v>0</v>
      </c>
      <c r="U891" s="156">
        <v>0</v>
      </c>
      <c r="V891" s="156"/>
      <c r="W891" s="156">
        <v>0</v>
      </c>
      <c r="X891" s="156"/>
      <c r="Y891" s="156">
        <v>21.24</v>
      </c>
      <c r="Z891" s="156">
        <v>12872.366</v>
      </c>
      <c r="AA891" s="156">
        <v>20</v>
      </c>
      <c r="AB891" s="156">
        <f t="shared" si="96"/>
        <v>21.24</v>
      </c>
      <c r="AC891" s="156">
        <f t="shared" si="97"/>
        <v>12872.366</v>
      </c>
    </row>
    <row r="892" spans="2:29" x14ac:dyDescent="0.25">
      <c r="B892" s="140" t="s">
        <v>111</v>
      </c>
      <c r="C892" s="143">
        <v>2311</v>
      </c>
      <c r="D892" s="141" t="s">
        <v>3588</v>
      </c>
      <c r="F892" s="149">
        <v>7</v>
      </c>
      <c r="H892" s="156">
        <v>7.7819999999999991</v>
      </c>
      <c r="I892" s="156">
        <v>1.5</v>
      </c>
      <c r="J892" s="156">
        <f t="shared" si="91"/>
        <v>9.282</v>
      </c>
      <c r="K892" s="156">
        <f t="shared" si="92"/>
        <v>8.27</v>
      </c>
      <c r="L892" s="156">
        <f t="shared" si="93"/>
        <v>0.54400000000000048</v>
      </c>
      <c r="M892" s="156">
        <f t="shared" si="94"/>
        <v>5218.0010000000002</v>
      </c>
      <c r="N892" s="156">
        <f t="shared" si="95"/>
        <v>193.86500000000001</v>
      </c>
      <c r="O892" s="156">
        <v>8.27</v>
      </c>
      <c r="P892" s="156">
        <v>0.54400000000000048</v>
      </c>
      <c r="Q892" s="156">
        <v>5218.0010000000002</v>
      </c>
      <c r="R892" s="156">
        <v>193.86500000000001</v>
      </c>
      <c r="S892" s="156">
        <v>0</v>
      </c>
      <c r="T892" s="156">
        <v>0</v>
      </c>
      <c r="U892" s="156">
        <v>0</v>
      </c>
      <c r="V892" s="156"/>
      <c r="W892" s="156">
        <v>0</v>
      </c>
      <c r="X892" s="156"/>
      <c r="Y892" s="156">
        <v>9.0860000000000003</v>
      </c>
      <c r="Z892" s="156">
        <v>5508.799</v>
      </c>
      <c r="AA892" s="156">
        <v>0</v>
      </c>
      <c r="AB892" s="156">
        <f t="shared" si="96"/>
        <v>9.0860000000000003</v>
      </c>
      <c r="AC892" s="156">
        <f t="shared" si="97"/>
        <v>5508.799</v>
      </c>
    </row>
    <row r="893" spans="2:29" x14ac:dyDescent="0.25">
      <c r="B893" s="140" t="s">
        <v>110</v>
      </c>
      <c r="C893" s="143">
        <v>2321</v>
      </c>
      <c r="D893" s="141" t="s">
        <v>3589</v>
      </c>
      <c r="F893" s="149">
        <v>7</v>
      </c>
      <c r="H893" s="156">
        <v>66.650000000000006</v>
      </c>
      <c r="I893" s="156">
        <v>42.300000000000004</v>
      </c>
      <c r="J893" s="156">
        <f t="shared" si="91"/>
        <v>108.95000000000002</v>
      </c>
      <c r="K893" s="156">
        <f t="shared" si="92"/>
        <v>75.253</v>
      </c>
      <c r="L893" s="156">
        <f t="shared" si="93"/>
        <v>24.36</v>
      </c>
      <c r="M893" s="156">
        <f t="shared" si="94"/>
        <v>41873.809000000001</v>
      </c>
      <c r="N893" s="156">
        <f t="shared" si="95"/>
        <v>9133.8050000000003</v>
      </c>
      <c r="O893" s="156">
        <v>74.753</v>
      </c>
      <c r="P893" s="156">
        <v>24.36</v>
      </c>
      <c r="Q893" s="156">
        <v>41688.408000000003</v>
      </c>
      <c r="R893" s="156">
        <v>9133.8050000000003</v>
      </c>
      <c r="S893" s="156">
        <v>0</v>
      </c>
      <c r="T893" s="156">
        <v>0</v>
      </c>
      <c r="U893" s="156">
        <v>0.5</v>
      </c>
      <c r="V893" s="156"/>
      <c r="W893" s="156">
        <v>185.40100000000001</v>
      </c>
      <c r="X893" s="156"/>
      <c r="Y893" s="156">
        <v>111.29300000000001</v>
      </c>
      <c r="Z893" s="156">
        <v>55389.148999999998</v>
      </c>
      <c r="AA893" s="156">
        <v>0</v>
      </c>
      <c r="AB893" s="156">
        <f t="shared" si="96"/>
        <v>111.79300000000001</v>
      </c>
      <c r="AC893" s="156">
        <f t="shared" si="97"/>
        <v>55574.549999999996</v>
      </c>
    </row>
    <row r="894" spans="2:29" x14ac:dyDescent="0.25">
      <c r="B894" s="140" t="s">
        <v>110</v>
      </c>
      <c r="C894" s="143">
        <v>2323</v>
      </c>
      <c r="D894" s="141" t="s">
        <v>3590</v>
      </c>
      <c r="F894" s="149">
        <v>7</v>
      </c>
      <c r="H894" s="156">
        <v>26.75</v>
      </c>
      <c r="I894" s="156">
        <v>5.25</v>
      </c>
      <c r="J894" s="156">
        <f t="shared" si="91"/>
        <v>32</v>
      </c>
      <c r="K894" s="156">
        <f t="shared" si="92"/>
        <v>17.728999999999999</v>
      </c>
      <c r="L894" s="156">
        <f t="shared" si="93"/>
        <v>5.91</v>
      </c>
      <c r="M894" s="156">
        <f t="shared" si="94"/>
        <v>9944.3790000000008</v>
      </c>
      <c r="N894" s="156">
        <f t="shared" si="95"/>
        <v>2269.8220000000001</v>
      </c>
      <c r="O894" s="156">
        <v>17.728999999999999</v>
      </c>
      <c r="P894" s="156">
        <v>5.91</v>
      </c>
      <c r="Q894" s="156">
        <v>9944.3790000000008</v>
      </c>
      <c r="R894" s="156">
        <v>2269.8220000000001</v>
      </c>
      <c r="S894" s="156">
        <v>0</v>
      </c>
      <c r="T894" s="156">
        <v>0</v>
      </c>
      <c r="U894" s="156">
        <v>0</v>
      </c>
      <c r="V894" s="156"/>
      <c r="W894" s="156">
        <v>0</v>
      </c>
      <c r="X894" s="156"/>
      <c r="Y894" s="156">
        <v>26.594000000000001</v>
      </c>
      <c r="Z894" s="156">
        <v>13349.13</v>
      </c>
      <c r="AA894" s="156">
        <v>0</v>
      </c>
      <c r="AB894" s="156">
        <f t="shared" si="96"/>
        <v>26.594000000000001</v>
      </c>
      <c r="AC894" s="156">
        <f t="shared" si="97"/>
        <v>13349.13</v>
      </c>
    </row>
    <row r="895" spans="2:29" x14ac:dyDescent="0.25">
      <c r="B895" s="140" t="s">
        <v>110</v>
      </c>
      <c r="C895" s="143">
        <v>2329</v>
      </c>
      <c r="D895" s="141" t="s">
        <v>3591</v>
      </c>
      <c r="F895" s="149">
        <v>7</v>
      </c>
      <c r="H895" s="156">
        <v>4.8029999999999999</v>
      </c>
      <c r="I895" s="156">
        <v>2.4020000000000001</v>
      </c>
      <c r="J895" s="156">
        <f t="shared" si="91"/>
        <v>7.2050000000000001</v>
      </c>
      <c r="K895" s="156">
        <f t="shared" si="92"/>
        <v>4.9710000000000001</v>
      </c>
      <c r="L895" s="156">
        <f t="shared" si="93"/>
        <v>1.657</v>
      </c>
      <c r="M895" s="156">
        <f t="shared" si="94"/>
        <v>2788.2530000000002</v>
      </c>
      <c r="N895" s="156">
        <f t="shared" si="95"/>
        <v>636.42600000000004</v>
      </c>
      <c r="O895" s="156">
        <v>4.9710000000000001</v>
      </c>
      <c r="P895" s="156">
        <v>1.657</v>
      </c>
      <c r="Q895" s="156">
        <v>2788.2530000000002</v>
      </c>
      <c r="R895" s="156">
        <v>636.42600000000004</v>
      </c>
      <c r="S895" s="156">
        <v>0</v>
      </c>
      <c r="T895" s="156">
        <v>0</v>
      </c>
      <c r="U895" s="156">
        <v>0</v>
      </c>
      <c r="V895" s="156"/>
      <c r="W895" s="156">
        <v>0</v>
      </c>
      <c r="X895" s="156"/>
      <c r="Y895" s="156">
        <v>7.4569999999999999</v>
      </c>
      <c r="Z895" s="156">
        <v>3742.933</v>
      </c>
      <c r="AA895" s="156">
        <v>0</v>
      </c>
      <c r="AB895" s="156">
        <f t="shared" si="96"/>
        <v>7.4569999999999999</v>
      </c>
      <c r="AC895" s="156">
        <f t="shared" si="97"/>
        <v>3742.933</v>
      </c>
    </row>
    <row r="896" spans="2:29" x14ac:dyDescent="0.25">
      <c r="B896" s="140" t="s">
        <v>112</v>
      </c>
      <c r="C896" s="143">
        <v>2339</v>
      </c>
      <c r="D896" s="141" t="s">
        <v>3592</v>
      </c>
      <c r="F896" s="149">
        <v>7</v>
      </c>
      <c r="H896" s="156">
        <v>51.091500000000003</v>
      </c>
      <c r="I896" s="156">
        <v>15.625</v>
      </c>
      <c r="J896" s="156">
        <f t="shared" si="91"/>
        <v>66.716499999999996</v>
      </c>
      <c r="K896" s="156">
        <f t="shared" si="92"/>
        <v>50.825000000000003</v>
      </c>
      <c r="L896" s="156">
        <f t="shared" si="93"/>
        <v>6.6229999999999976</v>
      </c>
      <c r="M896" s="156">
        <f t="shared" si="94"/>
        <v>28383.105</v>
      </c>
      <c r="N896" s="156">
        <f t="shared" si="95"/>
        <v>2179.1419999999998</v>
      </c>
      <c r="O896" s="156">
        <v>47.825000000000003</v>
      </c>
      <c r="P896" s="156">
        <v>6.6229999999999976</v>
      </c>
      <c r="Q896" s="156">
        <v>27567.332999999999</v>
      </c>
      <c r="R896" s="156">
        <v>2179.1419999999998</v>
      </c>
      <c r="S896" s="156">
        <v>0</v>
      </c>
      <c r="T896" s="156">
        <v>0</v>
      </c>
      <c r="U896" s="156">
        <v>3</v>
      </c>
      <c r="V896" s="156"/>
      <c r="W896" s="156">
        <v>815.77200000000005</v>
      </c>
      <c r="X896" s="156"/>
      <c r="Y896" s="156">
        <v>57.759</v>
      </c>
      <c r="Z896" s="156">
        <v>30836.175999999999</v>
      </c>
      <c r="AA896" s="156">
        <v>0</v>
      </c>
      <c r="AB896" s="156">
        <f t="shared" si="96"/>
        <v>60.759</v>
      </c>
      <c r="AC896" s="156">
        <f t="shared" si="97"/>
        <v>31651.948</v>
      </c>
    </row>
    <row r="897" spans="2:29" x14ac:dyDescent="0.25">
      <c r="B897" s="140" t="s">
        <v>112</v>
      </c>
      <c r="C897" s="143">
        <v>2341</v>
      </c>
      <c r="D897" s="141" t="s">
        <v>3593</v>
      </c>
      <c r="F897" s="149">
        <v>7</v>
      </c>
      <c r="H897" s="156">
        <v>30.242000000000001</v>
      </c>
      <c r="I897" s="156">
        <v>1.75</v>
      </c>
      <c r="J897" s="156">
        <f t="shared" si="91"/>
        <v>31.992000000000001</v>
      </c>
      <c r="K897" s="156">
        <f t="shared" si="92"/>
        <v>27.254999999999999</v>
      </c>
      <c r="L897" s="156">
        <f t="shared" si="93"/>
        <v>4.1780000000000008</v>
      </c>
      <c r="M897" s="156">
        <f t="shared" si="94"/>
        <v>17992.039000000001</v>
      </c>
      <c r="N897" s="156">
        <f t="shared" si="95"/>
        <v>1464.7850000000001</v>
      </c>
      <c r="O897" s="156">
        <v>27.254999999999999</v>
      </c>
      <c r="P897" s="156">
        <v>4.1780000000000008</v>
      </c>
      <c r="Q897" s="156">
        <v>17992.039000000001</v>
      </c>
      <c r="R897" s="156">
        <v>1464.7850000000001</v>
      </c>
      <c r="S897" s="156">
        <v>0</v>
      </c>
      <c r="T897" s="156">
        <v>0</v>
      </c>
      <c r="U897" s="156">
        <v>0</v>
      </c>
      <c r="V897" s="156"/>
      <c r="W897" s="156">
        <v>0</v>
      </c>
      <c r="X897" s="156"/>
      <c r="Y897" s="156">
        <v>33.521999999999998</v>
      </c>
      <c r="Z897" s="156">
        <v>20189.273000000001</v>
      </c>
      <c r="AA897" s="156">
        <v>0</v>
      </c>
      <c r="AB897" s="156">
        <f t="shared" si="96"/>
        <v>33.521999999999998</v>
      </c>
      <c r="AC897" s="156">
        <f t="shared" si="97"/>
        <v>20189.273000000001</v>
      </c>
    </row>
    <row r="898" spans="2:29" x14ac:dyDescent="0.25">
      <c r="B898" s="140" t="s">
        <v>112</v>
      </c>
      <c r="C898" s="143">
        <v>2344</v>
      </c>
      <c r="D898" s="141" t="s">
        <v>3594</v>
      </c>
      <c r="F898" s="149">
        <v>7</v>
      </c>
      <c r="H898" s="156">
        <v>51.159400000000005</v>
      </c>
      <c r="I898" s="156">
        <v>11.049999999999999</v>
      </c>
      <c r="J898" s="156">
        <f t="shared" si="91"/>
        <v>62.209400000000002</v>
      </c>
      <c r="K898" s="156">
        <f t="shared" si="92"/>
        <v>49.99</v>
      </c>
      <c r="L898" s="156">
        <f t="shared" si="93"/>
        <v>10.335999999999999</v>
      </c>
      <c r="M898" s="156">
        <f t="shared" si="94"/>
        <v>30885.811999999998</v>
      </c>
      <c r="N898" s="156">
        <f t="shared" si="95"/>
        <v>3502.3119999999999</v>
      </c>
      <c r="O898" s="156">
        <v>39.962000000000003</v>
      </c>
      <c r="P898" s="156">
        <v>7.2109999999999985</v>
      </c>
      <c r="Q898" s="156">
        <v>26483.705999999998</v>
      </c>
      <c r="R898" s="156">
        <v>2482.2829999999999</v>
      </c>
      <c r="S898" s="156">
        <v>450</v>
      </c>
      <c r="T898" s="156">
        <v>86.665999999999997</v>
      </c>
      <c r="U898" s="156">
        <v>10.027999999999999</v>
      </c>
      <c r="V898" s="156">
        <v>3.125</v>
      </c>
      <c r="W898" s="156">
        <v>4402.1059999999998</v>
      </c>
      <c r="X898" s="156">
        <v>1020.029</v>
      </c>
      <c r="Y898" s="156">
        <v>50.779000000000003</v>
      </c>
      <c r="Z898" s="156">
        <v>30207.183000000001</v>
      </c>
      <c r="AA898" s="156">
        <v>580</v>
      </c>
      <c r="AB898" s="156">
        <f t="shared" si="96"/>
        <v>63.932000000000002</v>
      </c>
      <c r="AC898" s="156">
        <f t="shared" si="97"/>
        <v>35629.317999999999</v>
      </c>
    </row>
    <row r="899" spans="2:29" x14ac:dyDescent="0.25">
      <c r="B899" s="140" t="s">
        <v>112</v>
      </c>
      <c r="C899" s="143">
        <v>2350</v>
      </c>
      <c r="D899" s="141" t="s">
        <v>3595</v>
      </c>
      <c r="F899" s="149">
        <v>7</v>
      </c>
      <c r="H899" s="156">
        <v>59.099699999999999</v>
      </c>
      <c r="I899" s="156">
        <v>9.3999999999999986</v>
      </c>
      <c r="J899" s="156">
        <f t="shared" si="91"/>
        <v>68.49969999999999</v>
      </c>
      <c r="K899" s="156">
        <f t="shared" si="92"/>
        <v>56.997999999999998</v>
      </c>
      <c r="L899" s="156">
        <f t="shared" si="93"/>
        <v>7.8830000000000027</v>
      </c>
      <c r="M899" s="156">
        <f t="shared" si="94"/>
        <v>35754.712</v>
      </c>
      <c r="N899" s="156">
        <f t="shared" si="95"/>
        <v>2494.1529999999998</v>
      </c>
      <c r="O899" s="156">
        <v>56.997999999999998</v>
      </c>
      <c r="P899" s="156">
        <v>7.8830000000000027</v>
      </c>
      <c r="Q899" s="156">
        <v>35754.712</v>
      </c>
      <c r="R899" s="156">
        <v>2494.1529999999998</v>
      </c>
      <c r="S899" s="156">
        <v>0</v>
      </c>
      <c r="T899" s="156">
        <v>213.786</v>
      </c>
      <c r="U899" s="156">
        <v>0</v>
      </c>
      <c r="V899" s="156"/>
      <c r="W899" s="156">
        <v>0</v>
      </c>
      <c r="X899" s="156"/>
      <c r="Y899" s="156">
        <v>68.823999999999998</v>
      </c>
      <c r="Z899" s="156">
        <v>39496.027000000002</v>
      </c>
      <c r="AA899" s="156">
        <v>320.67899999999997</v>
      </c>
      <c r="AB899" s="156">
        <f t="shared" si="96"/>
        <v>68.823999999999998</v>
      </c>
      <c r="AC899" s="156">
        <f t="shared" si="97"/>
        <v>39496.027000000002</v>
      </c>
    </row>
    <row r="900" spans="2:29" x14ac:dyDescent="0.25">
      <c r="B900" s="140" t="s">
        <v>112</v>
      </c>
      <c r="C900" s="143">
        <v>2351</v>
      </c>
      <c r="D900" s="141" t="s">
        <v>3596</v>
      </c>
      <c r="F900" s="149">
        <v>7</v>
      </c>
      <c r="H900" s="156">
        <v>70.841000000000008</v>
      </c>
      <c r="I900" s="156">
        <v>12.263499999999999</v>
      </c>
      <c r="J900" s="156">
        <f t="shared" si="91"/>
        <v>83.104500000000002</v>
      </c>
      <c r="K900" s="156">
        <f t="shared" si="92"/>
        <v>68.350999999999999</v>
      </c>
      <c r="L900" s="156">
        <f t="shared" si="93"/>
        <v>6.4120000000000061</v>
      </c>
      <c r="M900" s="156">
        <f t="shared" si="94"/>
        <v>40002.082999999999</v>
      </c>
      <c r="N900" s="156">
        <f t="shared" si="95"/>
        <v>2046.5250000000001</v>
      </c>
      <c r="O900" s="156">
        <v>68.350999999999999</v>
      </c>
      <c r="P900" s="156">
        <v>6.4120000000000061</v>
      </c>
      <c r="Q900" s="156">
        <v>40002.082999999999</v>
      </c>
      <c r="R900" s="156">
        <v>2046.5250000000001</v>
      </c>
      <c r="S900" s="156">
        <v>0</v>
      </c>
      <c r="T900" s="156">
        <v>21.972999999999999</v>
      </c>
      <c r="U900" s="156">
        <v>0</v>
      </c>
      <c r="V900" s="156"/>
      <c r="W900" s="156">
        <v>0</v>
      </c>
      <c r="X900" s="156"/>
      <c r="Y900" s="156">
        <v>77.97</v>
      </c>
      <c r="Z900" s="156">
        <v>43071.917999999998</v>
      </c>
      <c r="AA900" s="156">
        <v>32.96</v>
      </c>
      <c r="AB900" s="156">
        <f t="shared" si="96"/>
        <v>77.97</v>
      </c>
      <c r="AC900" s="156">
        <f t="shared" si="97"/>
        <v>43071.917999999998</v>
      </c>
    </row>
    <row r="901" spans="2:29" x14ac:dyDescent="0.25">
      <c r="B901" s="140" t="s">
        <v>112</v>
      </c>
      <c r="C901" s="143">
        <v>2352</v>
      </c>
      <c r="D901" s="141" t="s">
        <v>3597</v>
      </c>
      <c r="F901" s="149">
        <v>7</v>
      </c>
      <c r="H901" s="156">
        <v>37.353600000000021</v>
      </c>
      <c r="I901" s="156">
        <v>5.6541999999999994</v>
      </c>
      <c r="J901" s="156">
        <f t="shared" si="91"/>
        <v>43.007800000000017</v>
      </c>
      <c r="K901" s="156">
        <f t="shared" si="92"/>
        <v>37.353999999999999</v>
      </c>
      <c r="L901" s="156">
        <f t="shared" si="93"/>
        <v>4.1120000000000019</v>
      </c>
      <c r="M901" s="156">
        <f t="shared" si="94"/>
        <v>22109.100000000002</v>
      </c>
      <c r="N901" s="156">
        <f t="shared" si="95"/>
        <v>1394.009</v>
      </c>
      <c r="O901" s="156">
        <v>35.353999999999999</v>
      </c>
      <c r="P901" s="156">
        <v>4.1120000000000019</v>
      </c>
      <c r="Q901" s="156">
        <v>21118.848000000002</v>
      </c>
      <c r="R901" s="156">
        <v>1394.009</v>
      </c>
      <c r="S901" s="156">
        <v>0</v>
      </c>
      <c r="T901" s="156">
        <v>0</v>
      </c>
      <c r="U901" s="156">
        <v>2</v>
      </c>
      <c r="V901" s="156"/>
      <c r="W901" s="156">
        <v>990.25199999999995</v>
      </c>
      <c r="X901" s="156"/>
      <c r="Y901" s="156">
        <v>41.523000000000003</v>
      </c>
      <c r="Z901" s="156">
        <v>23209.878000000001</v>
      </c>
      <c r="AA901" s="156">
        <v>0</v>
      </c>
      <c r="AB901" s="156">
        <f t="shared" si="96"/>
        <v>43.523000000000003</v>
      </c>
      <c r="AC901" s="156">
        <f t="shared" si="97"/>
        <v>24200.13</v>
      </c>
    </row>
    <row r="902" spans="2:29" x14ac:dyDescent="0.25">
      <c r="B902" s="140" t="s">
        <v>112</v>
      </c>
      <c r="C902" s="143">
        <v>2353</v>
      </c>
      <c r="D902" s="141" t="s">
        <v>3598</v>
      </c>
      <c r="F902" s="149">
        <v>7</v>
      </c>
      <c r="H902" s="156">
        <v>31.5</v>
      </c>
      <c r="I902" s="156">
        <v>7</v>
      </c>
      <c r="J902" s="156">
        <f t="shared" si="91"/>
        <v>38.5</v>
      </c>
      <c r="K902" s="156">
        <f t="shared" si="92"/>
        <v>28.763999999999999</v>
      </c>
      <c r="L902" s="156">
        <f t="shared" si="93"/>
        <v>3.6430000000000007</v>
      </c>
      <c r="M902" s="156">
        <f t="shared" si="94"/>
        <v>17865.314000000002</v>
      </c>
      <c r="N902" s="156">
        <f t="shared" si="95"/>
        <v>1248.3969999999999</v>
      </c>
      <c r="O902" s="156">
        <v>25.763999999999999</v>
      </c>
      <c r="P902" s="156">
        <v>3.6430000000000007</v>
      </c>
      <c r="Q902" s="156">
        <v>16442.098000000002</v>
      </c>
      <c r="R902" s="156">
        <v>1248.3969999999999</v>
      </c>
      <c r="S902" s="156">
        <v>0</v>
      </c>
      <c r="T902" s="156">
        <v>0</v>
      </c>
      <c r="U902" s="156">
        <v>3</v>
      </c>
      <c r="V902" s="156"/>
      <c r="W902" s="156">
        <v>1423.2159999999999</v>
      </c>
      <c r="X902" s="156"/>
      <c r="Y902" s="156">
        <v>31.228000000000002</v>
      </c>
      <c r="Z902" s="156">
        <v>18314.723999999998</v>
      </c>
      <c r="AA902" s="156">
        <v>0</v>
      </c>
      <c r="AB902" s="156">
        <f t="shared" si="96"/>
        <v>34.228000000000002</v>
      </c>
      <c r="AC902" s="156">
        <f t="shared" si="97"/>
        <v>19737.939999999999</v>
      </c>
    </row>
    <row r="903" spans="2:29" x14ac:dyDescent="0.25">
      <c r="B903" s="140" t="s">
        <v>112</v>
      </c>
      <c r="C903" s="143">
        <v>2354</v>
      </c>
      <c r="D903" s="141" t="s">
        <v>3599</v>
      </c>
      <c r="F903" s="149">
        <v>7</v>
      </c>
      <c r="H903" s="156">
        <v>114.50000000000001</v>
      </c>
      <c r="I903" s="156">
        <v>13.625</v>
      </c>
      <c r="J903" s="156">
        <f t="shared" si="91"/>
        <v>128.125</v>
      </c>
      <c r="K903" s="156">
        <f t="shared" si="92"/>
        <v>116.235</v>
      </c>
      <c r="L903" s="156">
        <f t="shared" si="93"/>
        <v>6.2819999999999965</v>
      </c>
      <c r="M903" s="156">
        <f t="shared" si="94"/>
        <v>65101.334999999999</v>
      </c>
      <c r="N903" s="156">
        <f t="shared" si="95"/>
        <v>2070.3910000000001</v>
      </c>
      <c r="O903" s="156">
        <v>116.235</v>
      </c>
      <c r="P903" s="156">
        <v>6.2819999999999965</v>
      </c>
      <c r="Q903" s="156">
        <v>65101.334999999999</v>
      </c>
      <c r="R903" s="156">
        <v>2070.3910000000001</v>
      </c>
      <c r="S903" s="156">
        <v>50</v>
      </c>
      <c r="T903" s="156">
        <v>66.665999999999997</v>
      </c>
      <c r="U903" s="156">
        <v>0</v>
      </c>
      <c r="V903" s="156"/>
      <c r="W903" s="156">
        <v>0</v>
      </c>
      <c r="X903" s="156"/>
      <c r="Y903" s="156">
        <v>125.658</v>
      </c>
      <c r="Z903" s="156">
        <v>68207.047999999995</v>
      </c>
      <c r="AA903" s="156">
        <v>149.999</v>
      </c>
      <c r="AB903" s="156">
        <f t="shared" si="96"/>
        <v>125.658</v>
      </c>
      <c r="AC903" s="156">
        <f t="shared" si="97"/>
        <v>68207.047999999995</v>
      </c>
    </row>
    <row r="904" spans="2:29" x14ac:dyDescent="0.25">
      <c r="B904" s="140" t="s">
        <v>112</v>
      </c>
      <c r="C904" s="143">
        <v>2355</v>
      </c>
      <c r="D904" s="141" t="s">
        <v>3600</v>
      </c>
      <c r="F904" s="149">
        <v>7</v>
      </c>
      <c r="H904" s="156">
        <v>39.025000000000006</v>
      </c>
      <c r="I904" s="156">
        <v>4.9375</v>
      </c>
      <c r="J904" s="156">
        <f t="shared" si="91"/>
        <v>43.962500000000006</v>
      </c>
      <c r="K904" s="156">
        <f t="shared" si="92"/>
        <v>38.241</v>
      </c>
      <c r="L904" s="156">
        <f t="shared" si="93"/>
        <v>3.9739999999999966</v>
      </c>
      <c r="M904" s="156">
        <f t="shared" si="94"/>
        <v>23324.915000000001</v>
      </c>
      <c r="N904" s="156">
        <f t="shared" si="95"/>
        <v>1363.2080000000001</v>
      </c>
      <c r="O904" s="156">
        <v>37.691000000000003</v>
      </c>
      <c r="P904" s="156">
        <v>3.9739999999999966</v>
      </c>
      <c r="Q904" s="156">
        <v>23052.595000000001</v>
      </c>
      <c r="R904" s="156">
        <v>1363.2080000000001</v>
      </c>
      <c r="S904" s="156">
        <v>0</v>
      </c>
      <c r="T904" s="156">
        <v>13.333</v>
      </c>
      <c r="U904" s="156">
        <v>0.55000000000000004</v>
      </c>
      <c r="V904" s="156"/>
      <c r="W904" s="156">
        <v>272.32</v>
      </c>
      <c r="X904" s="156"/>
      <c r="Y904" s="156">
        <v>43.652000000000001</v>
      </c>
      <c r="Z904" s="156">
        <v>25097.471000000001</v>
      </c>
      <c r="AA904" s="156">
        <v>20</v>
      </c>
      <c r="AB904" s="156">
        <f t="shared" si="96"/>
        <v>44.201999999999998</v>
      </c>
      <c r="AC904" s="156">
        <f t="shared" si="97"/>
        <v>25369.791000000001</v>
      </c>
    </row>
    <row r="905" spans="2:29" x14ac:dyDescent="0.25">
      <c r="B905" s="140" t="s">
        <v>112</v>
      </c>
      <c r="C905" s="143">
        <v>2381</v>
      </c>
      <c r="D905" s="141" t="s">
        <v>3601</v>
      </c>
      <c r="F905" s="149">
        <v>7</v>
      </c>
      <c r="H905" s="156">
        <v>12.5</v>
      </c>
      <c r="I905" s="156">
        <v>4.75</v>
      </c>
      <c r="J905" s="156">
        <f t="shared" si="91"/>
        <v>17.25</v>
      </c>
      <c r="K905" s="156">
        <f t="shared" si="92"/>
        <v>9.6739999999999995</v>
      </c>
      <c r="L905" s="156">
        <f t="shared" si="93"/>
        <v>4.572000000000001</v>
      </c>
      <c r="M905" s="156">
        <f t="shared" si="94"/>
        <v>5515.1260000000002</v>
      </c>
      <c r="N905" s="156">
        <f t="shared" si="95"/>
        <v>1735.0920000000001</v>
      </c>
      <c r="O905" s="156">
        <v>9.6739999999999995</v>
      </c>
      <c r="P905" s="156">
        <v>4.572000000000001</v>
      </c>
      <c r="Q905" s="156">
        <v>5515.1260000000002</v>
      </c>
      <c r="R905" s="156">
        <v>1735.0920000000001</v>
      </c>
      <c r="S905" s="156">
        <v>280</v>
      </c>
      <c r="T905" s="156">
        <v>30</v>
      </c>
      <c r="U905" s="156">
        <v>0</v>
      </c>
      <c r="V905" s="156"/>
      <c r="W905" s="156">
        <v>0</v>
      </c>
      <c r="X905" s="156"/>
      <c r="Y905" s="156">
        <v>16.532</v>
      </c>
      <c r="Z905" s="156">
        <v>8117.7640000000001</v>
      </c>
      <c r="AA905" s="156">
        <v>325</v>
      </c>
      <c r="AB905" s="156">
        <f t="shared" si="96"/>
        <v>16.532</v>
      </c>
      <c r="AC905" s="156">
        <f t="shared" si="97"/>
        <v>8117.7640000000001</v>
      </c>
    </row>
    <row r="906" spans="2:29" x14ac:dyDescent="0.25">
      <c r="B906" s="140" t="s">
        <v>112</v>
      </c>
      <c r="C906" s="143">
        <v>2382</v>
      </c>
      <c r="D906" s="141" t="s">
        <v>3602</v>
      </c>
      <c r="F906" s="149">
        <v>7</v>
      </c>
      <c r="H906" s="156">
        <v>9.5</v>
      </c>
      <c r="I906" s="156">
        <v>7.7000000000000011</v>
      </c>
      <c r="J906" s="156">
        <f t="shared" ref="J906:J969" si="98">SUM(H906:I906)</f>
        <v>17.200000000000003</v>
      </c>
      <c r="K906" s="156">
        <f t="shared" ref="K906:K969" si="99">O906+U906</f>
        <v>10.345000000000001</v>
      </c>
      <c r="L906" s="156">
        <f t="shared" ref="L906:L969" si="100">P906+V906</f>
        <v>4.6189999999999998</v>
      </c>
      <c r="M906" s="156">
        <f t="shared" ref="M906:M969" si="101">Q906+W906</f>
        <v>5795.1260000000002</v>
      </c>
      <c r="N906" s="156">
        <f t="shared" ref="N906:N969" si="102">R906+X906</f>
        <v>1753.0920000000001</v>
      </c>
      <c r="O906" s="156">
        <v>10.345000000000001</v>
      </c>
      <c r="P906" s="156">
        <v>4.6189999999999998</v>
      </c>
      <c r="Q906" s="156">
        <v>5795.1260000000002</v>
      </c>
      <c r="R906" s="156">
        <v>1753.0920000000001</v>
      </c>
      <c r="S906" s="156">
        <v>0</v>
      </c>
      <c r="T906" s="156">
        <v>12</v>
      </c>
      <c r="U906" s="156">
        <v>0</v>
      </c>
      <c r="V906" s="156"/>
      <c r="W906" s="156">
        <v>0</v>
      </c>
      <c r="X906" s="156"/>
      <c r="Y906" s="156">
        <v>17.274000000000001</v>
      </c>
      <c r="Z906" s="156">
        <v>8424.7639999999992</v>
      </c>
      <c r="AA906" s="156">
        <v>18</v>
      </c>
      <c r="AB906" s="156">
        <f t="shared" ref="AB906:AB969" si="103">Y906+U906+V906</f>
        <v>17.274000000000001</v>
      </c>
      <c r="AC906" s="156">
        <f t="shared" ref="AC906:AC969" si="104">Z906+X906+W906</f>
        <v>8424.7639999999992</v>
      </c>
    </row>
    <row r="907" spans="2:29" x14ac:dyDescent="0.25">
      <c r="B907" s="140" t="s">
        <v>3727</v>
      </c>
      <c r="C907" s="143">
        <v>2798</v>
      </c>
      <c r="D907" s="141" t="s">
        <v>3603</v>
      </c>
      <c r="F907" s="149">
        <v>7</v>
      </c>
      <c r="H907" s="156">
        <v>39.143999999999998</v>
      </c>
      <c r="I907" s="156">
        <v>15.425000000000001</v>
      </c>
      <c r="J907" s="156">
        <f t="shared" si="98"/>
        <v>54.569000000000003</v>
      </c>
      <c r="K907" s="156">
        <f t="shared" si="99"/>
        <v>38.066000000000003</v>
      </c>
      <c r="L907" s="156">
        <f t="shared" si="100"/>
        <v>9.5579999999999998</v>
      </c>
      <c r="M907" s="156">
        <f t="shared" si="101"/>
        <v>29532.44</v>
      </c>
      <c r="N907" s="156">
        <f t="shared" si="102"/>
        <v>3389.5410000000002</v>
      </c>
      <c r="O907" s="156">
        <v>38.066000000000003</v>
      </c>
      <c r="P907" s="156">
        <v>9.5579999999999998</v>
      </c>
      <c r="Q907" s="156">
        <v>29532.44</v>
      </c>
      <c r="R907" s="156">
        <v>3389.5410000000002</v>
      </c>
      <c r="S907" s="156">
        <v>318.01</v>
      </c>
      <c r="T907" s="156">
        <v>62.4</v>
      </c>
      <c r="U907" s="156">
        <v>0</v>
      </c>
      <c r="V907" s="156"/>
      <c r="W907" s="156">
        <v>0</v>
      </c>
      <c r="X907" s="156"/>
      <c r="Y907" s="156">
        <v>52.402000000000001</v>
      </c>
      <c r="Z907" s="156">
        <v>34616.773999999998</v>
      </c>
      <c r="AA907" s="156">
        <v>411.61</v>
      </c>
      <c r="AB907" s="156">
        <f t="shared" si="103"/>
        <v>52.402000000000001</v>
      </c>
      <c r="AC907" s="156">
        <f t="shared" si="104"/>
        <v>34616.773999999998</v>
      </c>
    </row>
    <row r="908" spans="2:29" x14ac:dyDescent="0.25">
      <c r="B908" s="140" t="s">
        <v>3727</v>
      </c>
      <c r="C908" s="143">
        <v>2800</v>
      </c>
      <c r="D908" s="141" t="s">
        <v>3604</v>
      </c>
      <c r="F908" s="149">
        <v>7</v>
      </c>
      <c r="H908" s="156">
        <v>59.571500000000007</v>
      </c>
      <c r="I908" s="156">
        <v>19.0885</v>
      </c>
      <c r="J908" s="156">
        <f t="shared" si="98"/>
        <v>78.660000000000011</v>
      </c>
      <c r="K908" s="156">
        <f t="shared" si="99"/>
        <v>59.731999999999999</v>
      </c>
      <c r="L908" s="156">
        <f t="shared" si="100"/>
        <v>9.3889999999999958</v>
      </c>
      <c r="M908" s="156">
        <f t="shared" si="101"/>
        <v>43456.648999999998</v>
      </c>
      <c r="N908" s="156">
        <f t="shared" si="102"/>
        <v>3316.8330000000001</v>
      </c>
      <c r="O908" s="156">
        <v>59.731999999999999</v>
      </c>
      <c r="P908" s="156">
        <v>9.3889999999999958</v>
      </c>
      <c r="Q908" s="156">
        <v>43456.648999999998</v>
      </c>
      <c r="R908" s="156">
        <v>3316.8330000000001</v>
      </c>
      <c r="S908" s="156">
        <v>0</v>
      </c>
      <c r="T908" s="156">
        <v>0</v>
      </c>
      <c r="U908" s="156">
        <v>0</v>
      </c>
      <c r="V908" s="156"/>
      <c r="W908" s="156">
        <v>0</v>
      </c>
      <c r="X908" s="156"/>
      <c r="Y908" s="156">
        <v>73.816000000000003</v>
      </c>
      <c r="Z908" s="156">
        <v>48431.932999999997</v>
      </c>
      <c r="AA908" s="156">
        <v>0</v>
      </c>
      <c r="AB908" s="156">
        <f t="shared" si="103"/>
        <v>73.816000000000003</v>
      </c>
      <c r="AC908" s="156">
        <f t="shared" si="104"/>
        <v>48431.932999999997</v>
      </c>
    </row>
    <row r="909" spans="2:29" x14ac:dyDescent="0.25">
      <c r="B909" s="140" t="s">
        <v>3727</v>
      </c>
      <c r="C909" s="143">
        <v>2801</v>
      </c>
      <c r="D909" s="141" t="s">
        <v>3605</v>
      </c>
      <c r="F909" s="149">
        <v>7</v>
      </c>
      <c r="H909" s="156">
        <v>29.238599999999995</v>
      </c>
      <c r="I909" s="156">
        <v>7.6</v>
      </c>
      <c r="J909" s="156">
        <f t="shared" si="98"/>
        <v>36.838599999999992</v>
      </c>
      <c r="K909" s="156">
        <f t="shared" si="99"/>
        <v>29.239000000000001</v>
      </c>
      <c r="L909" s="156">
        <f t="shared" si="100"/>
        <v>5.0269999999999975</v>
      </c>
      <c r="M909" s="156">
        <f t="shared" si="101"/>
        <v>22079.59</v>
      </c>
      <c r="N909" s="156">
        <f t="shared" si="102"/>
        <v>1872.808</v>
      </c>
      <c r="O909" s="156">
        <v>29.239000000000001</v>
      </c>
      <c r="P909" s="156">
        <v>5.0269999999999975</v>
      </c>
      <c r="Q909" s="156">
        <v>22079.59</v>
      </c>
      <c r="R909" s="156">
        <v>1872.808</v>
      </c>
      <c r="S909" s="156">
        <v>0</v>
      </c>
      <c r="T909" s="156">
        <v>0</v>
      </c>
      <c r="U909" s="156">
        <v>0</v>
      </c>
      <c r="V909" s="156"/>
      <c r="W909" s="156">
        <v>0</v>
      </c>
      <c r="X909" s="156"/>
      <c r="Y909" s="156">
        <v>36.78</v>
      </c>
      <c r="Z909" s="156">
        <v>24888.84</v>
      </c>
      <c r="AA909" s="156">
        <v>0</v>
      </c>
      <c r="AB909" s="156">
        <f t="shared" si="103"/>
        <v>36.78</v>
      </c>
      <c r="AC909" s="156">
        <f t="shared" si="104"/>
        <v>24888.84</v>
      </c>
    </row>
    <row r="910" spans="2:29" x14ac:dyDescent="0.25">
      <c r="B910" s="140" t="s">
        <v>3727</v>
      </c>
      <c r="C910" s="143">
        <v>2802</v>
      </c>
      <c r="D910" s="141" t="s">
        <v>3606</v>
      </c>
      <c r="F910" s="149">
        <v>7</v>
      </c>
      <c r="H910" s="156">
        <v>51.464399999999998</v>
      </c>
      <c r="I910" s="156">
        <v>13.137499999999999</v>
      </c>
      <c r="J910" s="156">
        <f t="shared" si="98"/>
        <v>64.601900000000001</v>
      </c>
      <c r="K910" s="156">
        <f t="shared" si="99"/>
        <v>51.274000000000001</v>
      </c>
      <c r="L910" s="156">
        <f t="shared" si="100"/>
        <v>7.588000000000001</v>
      </c>
      <c r="M910" s="156">
        <f t="shared" si="101"/>
        <v>37617.012000000002</v>
      </c>
      <c r="N910" s="156">
        <f t="shared" si="102"/>
        <v>2784.4050000000002</v>
      </c>
      <c r="O910" s="156">
        <v>50.524000000000001</v>
      </c>
      <c r="P910" s="156">
        <v>7.588000000000001</v>
      </c>
      <c r="Q910" s="156">
        <v>37338.911</v>
      </c>
      <c r="R910" s="156">
        <v>2784.4050000000002</v>
      </c>
      <c r="S910" s="156">
        <v>108</v>
      </c>
      <c r="T910" s="156">
        <v>70</v>
      </c>
      <c r="U910" s="156">
        <v>0.75</v>
      </c>
      <c r="V910" s="156"/>
      <c r="W910" s="156">
        <v>278.101</v>
      </c>
      <c r="X910" s="156"/>
      <c r="Y910" s="156">
        <v>61.914000000000001</v>
      </c>
      <c r="Z910" s="156">
        <v>41515.550000000003</v>
      </c>
      <c r="AA910" s="156">
        <v>213.001</v>
      </c>
      <c r="AB910" s="156">
        <f t="shared" si="103"/>
        <v>62.664000000000001</v>
      </c>
      <c r="AC910" s="156">
        <f t="shared" si="104"/>
        <v>41793.651000000005</v>
      </c>
    </row>
    <row r="911" spans="2:29" x14ac:dyDescent="0.25">
      <c r="B911" s="140" t="s">
        <v>3727</v>
      </c>
      <c r="C911" s="143">
        <v>2803</v>
      </c>
      <c r="D911" s="141" t="s">
        <v>3607</v>
      </c>
      <c r="F911" s="149">
        <v>7</v>
      </c>
      <c r="H911" s="156">
        <v>70.406599999999983</v>
      </c>
      <c r="I911" s="156">
        <v>25.725000000000001</v>
      </c>
      <c r="J911" s="156">
        <f t="shared" si="98"/>
        <v>96.131599999999992</v>
      </c>
      <c r="K911" s="156">
        <f t="shared" si="99"/>
        <v>69.971999999999994</v>
      </c>
      <c r="L911" s="156">
        <f t="shared" si="100"/>
        <v>14.591000000000008</v>
      </c>
      <c r="M911" s="156">
        <f t="shared" si="101"/>
        <v>52765.004000000001</v>
      </c>
      <c r="N911" s="156">
        <f t="shared" si="102"/>
        <v>5124.9040000000005</v>
      </c>
      <c r="O911" s="156">
        <v>68.971999999999994</v>
      </c>
      <c r="P911" s="156">
        <v>14.591000000000008</v>
      </c>
      <c r="Q911" s="156">
        <v>52394.203000000001</v>
      </c>
      <c r="R911" s="156">
        <v>5124.9040000000005</v>
      </c>
      <c r="S911" s="156">
        <v>180</v>
      </c>
      <c r="T911" s="156">
        <v>26.667000000000002</v>
      </c>
      <c r="U911" s="156">
        <v>1</v>
      </c>
      <c r="V911" s="156"/>
      <c r="W911" s="156">
        <v>370.80099999999999</v>
      </c>
      <c r="X911" s="156"/>
      <c r="Y911" s="156">
        <v>90.858999999999995</v>
      </c>
      <c r="Z911" s="156">
        <v>60081.614999999998</v>
      </c>
      <c r="AA911" s="156">
        <v>220.001</v>
      </c>
      <c r="AB911" s="156">
        <f t="shared" si="103"/>
        <v>91.858999999999995</v>
      </c>
      <c r="AC911" s="156">
        <f t="shared" si="104"/>
        <v>60452.415999999997</v>
      </c>
    </row>
    <row r="912" spans="2:29" x14ac:dyDescent="0.25">
      <c r="B912" s="140" t="s">
        <v>3727</v>
      </c>
      <c r="C912" s="143">
        <v>2804</v>
      </c>
      <c r="D912" s="141" t="s">
        <v>3608</v>
      </c>
      <c r="F912" s="149">
        <v>7</v>
      </c>
      <c r="H912" s="156">
        <v>46.428800000000003</v>
      </c>
      <c r="I912" s="156">
        <v>12.35</v>
      </c>
      <c r="J912" s="156">
        <f t="shared" si="98"/>
        <v>58.778800000000004</v>
      </c>
      <c r="K912" s="156">
        <f t="shared" si="99"/>
        <v>46.23</v>
      </c>
      <c r="L912" s="156">
        <f t="shared" si="100"/>
        <v>7.4050000000000011</v>
      </c>
      <c r="M912" s="156">
        <f t="shared" si="101"/>
        <v>34612.962</v>
      </c>
      <c r="N912" s="156">
        <f t="shared" si="102"/>
        <v>2713.6109999999999</v>
      </c>
      <c r="O912" s="156">
        <v>45.93</v>
      </c>
      <c r="P912" s="156">
        <v>7.4050000000000011</v>
      </c>
      <c r="Q912" s="156">
        <v>34464.423999999999</v>
      </c>
      <c r="R912" s="156">
        <v>2713.6109999999999</v>
      </c>
      <c r="S912" s="156">
        <v>180</v>
      </c>
      <c r="T912" s="156">
        <v>17.332999999999998</v>
      </c>
      <c r="U912" s="156">
        <v>0.3</v>
      </c>
      <c r="V912" s="156"/>
      <c r="W912" s="156">
        <v>148.53800000000001</v>
      </c>
      <c r="X912" s="156"/>
      <c r="Y912" s="156">
        <v>57.037999999999997</v>
      </c>
      <c r="Z912" s="156">
        <v>38534.879000000001</v>
      </c>
      <c r="AA912" s="156">
        <v>206</v>
      </c>
      <c r="AB912" s="156">
        <f t="shared" si="103"/>
        <v>57.337999999999994</v>
      </c>
      <c r="AC912" s="156">
        <f t="shared" si="104"/>
        <v>38683.417000000001</v>
      </c>
    </row>
    <row r="913" spans="2:29" x14ac:dyDescent="0.25">
      <c r="B913" s="140" t="s">
        <v>3727</v>
      </c>
      <c r="C913" s="143">
        <v>2806</v>
      </c>
      <c r="D913" s="141" t="s">
        <v>3609</v>
      </c>
      <c r="F913" s="149">
        <v>7</v>
      </c>
      <c r="H913" s="156">
        <v>63.196870000000018</v>
      </c>
      <c r="I913" s="156">
        <v>18.625</v>
      </c>
      <c r="J913" s="156">
        <f t="shared" si="98"/>
        <v>81.821870000000018</v>
      </c>
      <c r="K913" s="156">
        <f t="shared" si="99"/>
        <v>63.865000000000002</v>
      </c>
      <c r="L913" s="156">
        <f t="shared" si="100"/>
        <v>9.2939999999999969</v>
      </c>
      <c r="M913" s="156">
        <f t="shared" si="101"/>
        <v>46069.61</v>
      </c>
      <c r="N913" s="156">
        <f t="shared" si="102"/>
        <v>3352.3209999999999</v>
      </c>
      <c r="O913" s="156">
        <v>61.475999999999999</v>
      </c>
      <c r="P913" s="156">
        <v>9.2939999999999969</v>
      </c>
      <c r="Q913" s="156">
        <v>45183.803</v>
      </c>
      <c r="R913" s="156">
        <v>3352.3209999999999</v>
      </c>
      <c r="S913" s="156">
        <v>75</v>
      </c>
      <c r="T913" s="156">
        <v>46.667000000000002</v>
      </c>
      <c r="U913" s="156">
        <v>2.3890000000000002</v>
      </c>
      <c r="V913" s="156"/>
      <c r="W913" s="156">
        <v>885.80700000000002</v>
      </c>
      <c r="X913" s="156"/>
      <c r="Y913" s="156">
        <v>75.418000000000006</v>
      </c>
      <c r="Z913" s="156">
        <v>50212.351999999999</v>
      </c>
      <c r="AA913" s="156">
        <v>145.001</v>
      </c>
      <c r="AB913" s="156">
        <f t="shared" si="103"/>
        <v>77.807000000000002</v>
      </c>
      <c r="AC913" s="156">
        <f t="shared" si="104"/>
        <v>51098.159</v>
      </c>
    </row>
    <row r="914" spans="2:29" x14ac:dyDescent="0.25">
      <c r="B914" s="140" t="s">
        <v>3727</v>
      </c>
      <c r="C914" s="143">
        <v>2807</v>
      </c>
      <c r="D914" s="141" t="s">
        <v>3610</v>
      </c>
      <c r="F914" s="149">
        <v>7</v>
      </c>
      <c r="H914" s="156">
        <v>46.94583333333334</v>
      </c>
      <c r="I914" s="156">
        <v>11.3</v>
      </c>
      <c r="J914" s="156">
        <f t="shared" si="98"/>
        <v>58.245833333333337</v>
      </c>
      <c r="K914" s="156">
        <f t="shared" si="99"/>
        <v>46.716000000000001</v>
      </c>
      <c r="L914" s="156">
        <f t="shared" si="100"/>
        <v>7.1890000000000001</v>
      </c>
      <c r="M914" s="156">
        <f t="shared" si="101"/>
        <v>37344.817000000003</v>
      </c>
      <c r="N914" s="156">
        <f t="shared" si="102"/>
        <v>2652.6480000000001</v>
      </c>
      <c r="O914" s="156">
        <v>46.716000000000001</v>
      </c>
      <c r="P914" s="156">
        <v>7.1890000000000001</v>
      </c>
      <c r="Q914" s="156">
        <v>37344.817000000003</v>
      </c>
      <c r="R914" s="156">
        <v>2652.6480000000001</v>
      </c>
      <c r="S914" s="156">
        <v>234.2</v>
      </c>
      <c r="T914" s="156">
        <v>118</v>
      </c>
      <c r="U914" s="156">
        <v>0</v>
      </c>
      <c r="V914" s="156"/>
      <c r="W914" s="156">
        <v>0</v>
      </c>
      <c r="X914" s="156"/>
      <c r="Y914" s="156">
        <v>57.506999999999998</v>
      </c>
      <c r="Z914" s="156">
        <v>41323.788999999997</v>
      </c>
      <c r="AA914" s="156">
        <v>411.2</v>
      </c>
      <c r="AB914" s="156">
        <f t="shared" si="103"/>
        <v>57.506999999999998</v>
      </c>
      <c r="AC914" s="156">
        <f t="shared" si="104"/>
        <v>41323.788999999997</v>
      </c>
    </row>
    <row r="915" spans="2:29" x14ac:dyDescent="0.25">
      <c r="B915" s="140" t="s">
        <v>3727</v>
      </c>
      <c r="C915" s="143">
        <v>2808</v>
      </c>
      <c r="D915" s="141" t="s">
        <v>3611</v>
      </c>
      <c r="F915" s="149">
        <v>7</v>
      </c>
      <c r="H915" s="156">
        <v>63.857100000000003</v>
      </c>
      <c r="I915" s="156">
        <v>21</v>
      </c>
      <c r="J915" s="156">
        <f t="shared" si="98"/>
        <v>84.857100000000003</v>
      </c>
      <c r="K915" s="156">
        <f t="shared" si="99"/>
        <v>63.570999999999998</v>
      </c>
      <c r="L915" s="156">
        <f t="shared" si="100"/>
        <v>14.835000000000008</v>
      </c>
      <c r="M915" s="156">
        <f t="shared" si="101"/>
        <v>46362.800999999999</v>
      </c>
      <c r="N915" s="156">
        <f t="shared" si="102"/>
        <v>5185.2330000000002</v>
      </c>
      <c r="O915" s="156">
        <v>63.570999999999998</v>
      </c>
      <c r="P915" s="156">
        <v>14.835000000000008</v>
      </c>
      <c r="Q915" s="156">
        <v>46362.800999999999</v>
      </c>
      <c r="R915" s="156">
        <v>5185.2330000000002</v>
      </c>
      <c r="S915" s="156">
        <v>70</v>
      </c>
      <c r="T915" s="156">
        <v>73.332999999999998</v>
      </c>
      <c r="U915" s="156">
        <v>0</v>
      </c>
      <c r="V915" s="156"/>
      <c r="W915" s="156">
        <v>0</v>
      </c>
      <c r="X915" s="156"/>
      <c r="Y915" s="156">
        <v>85.823999999999998</v>
      </c>
      <c r="Z915" s="156">
        <v>54140.703999999998</v>
      </c>
      <c r="AA915" s="156">
        <v>180</v>
      </c>
      <c r="AB915" s="156">
        <f t="shared" si="103"/>
        <v>85.823999999999998</v>
      </c>
      <c r="AC915" s="156">
        <f t="shared" si="104"/>
        <v>54140.703999999998</v>
      </c>
    </row>
    <row r="916" spans="2:29" x14ac:dyDescent="0.25">
      <c r="B916" s="140" t="s">
        <v>113</v>
      </c>
      <c r="C916" s="143">
        <v>2810</v>
      </c>
      <c r="D916" s="141" t="s">
        <v>3612</v>
      </c>
      <c r="F916" s="149">
        <v>7</v>
      </c>
      <c r="H916" s="156">
        <v>81.158600000000007</v>
      </c>
      <c r="I916" s="156">
        <v>20.000030000000002</v>
      </c>
      <c r="J916" s="156">
        <f t="shared" si="98"/>
        <v>101.15863000000002</v>
      </c>
      <c r="K916" s="156">
        <f t="shared" si="99"/>
        <v>86.031000000000006</v>
      </c>
      <c r="L916" s="156">
        <f t="shared" si="100"/>
        <v>12.641999999999996</v>
      </c>
      <c r="M916" s="156">
        <f t="shared" si="101"/>
        <v>62608.752999999997</v>
      </c>
      <c r="N916" s="156">
        <f t="shared" si="102"/>
        <v>4571.6760000000004</v>
      </c>
      <c r="O916" s="156">
        <v>84.253</v>
      </c>
      <c r="P916" s="156">
        <v>12.641999999999996</v>
      </c>
      <c r="Q916" s="156">
        <v>61949.542999999998</v>
      </c>
      <c r="R916" s="156">
        <v>4571.6760000000004</v>
      </c>
      <c r="S916" s="156">
        <v>630.84</v>
      </c>
      <c r="T916" s="156">
        <v>0</v>
      </c>
      <c r="U916" s="156">
        <v>1.778</v>
      </c>
      <c r="V916" s="156"/>
      <c r="W916" s="156">
        <v>659.21</v>
      </c>
      <c r="X916" s="156"/>
      <c r="Y916" s="156">
        <v>103.217</v>
      </c>
      <c r="Z916" s="156">
        <v>68807.130999999994</v>
      </c>
      <c r="AA916" s="156">
        <v>630.84</v>
      </c>
      <c r="AB916" s="156">
        <f t="shared" si="103"/>
        <v>104.995</v>
      </c>
      <c r="AC916" s="156">
        <f t="shared" si="104"/>
        <v>69466.341</v>
      </c>
    </row>
    <row r="917" spans="2:29" x14ac:dyDescent="0.25">
      <c r="B917" s="140" t="s">
        <v>113</v>
      </c>
      <c r="C917" s="143">
        <v>2812</v>
      </c>
      <c r="D917" s="141" t="s">
        <v>3613</v>
      </c>
      <c r="F917" s="149">
        <v>7</v>
      </c>
      <c r="H917" s="156">
        <v>114.09519999999993</v>
      </c>
      <c r="I917" s="156">
        <v>17.25</v>
      </c>
      <c r="J917" s="156">
        <f t="shared" si="98"/>
        <v>131.34519999999992</v>
      </c>
      <c r="K917" s="156">
        <f t="shared" si="99"/>
        <v>114.274</v>
      </c>
      <c r="L917" s="156">
        <f t="shared" si="100"/>
        <v>10.126000000000005</v>
      </c>
      <c r="M917" s="156">
        <f t="shared" si="101"/>
        <v>79862.925000000003</v>
      </c>
      <c r="N917" s="156">
        <f t="shared" si="102"/>
        <v>3670.1</v>
      </c>
      <c r="O917" s="156">
        <v>114.274</v>
      </c>
      <c r="P917" s="156">
        <v>10.126000000000005</v>
      </c>
      <c r="Q917" s="156">
        <v>79862.925000000003</v>
      </c>
      <c r="R917" s="156">
        <v>3670.1</v>
      </c>
      <c r="S917" s="156">
        <v>272</v>
      </c>
      <c r="T917" s="156">
        <v>304</v>
      </c>
      <c r="U917" s="156">
        <v>0</v>
      </c>
      <c r="V917" s="156"/>
      <c r="W917" s="156">
        <v>0</v>
      </c>
      <c r="X917" s="156"/>
      <c r="Y917" s="156">
        <v>129.46299999999999</v>
      </c>
      <c r="Z917" s="156">
        <v>85368.112999999998</v>
      </c>
      <c r="AA917" s="156">
        <v>728</v>
      </c>
      <c r="AB917" s="156">
        <f t="shared" si="103"/>
        <v>129.46299999999999</v>
      </c>
      <c r="AC917" s="156">
        <f t="shared" si="104"/>
        <v>85368.112999999998</v>
      </c>
    </row>
    <row r="918" spans="2:29" ht="15.75" customHeight="1" x14ac:dyDescent="0.25">
      <c r="B918" s="140" t="s">
        <v>113</v>
      </c>
      <c r="C918" s="143">
        <v>2813</v>
      </c>
      <c r="D918" s="141" t="s">
        <v>3614</v>
      </c>
      <c r="F918" s="149">
        <v>7</v>
      </c>
      <c r="H918" s="156">
        <v>44.024600000000007</v>
      </c>
      <c r="I918" s="156">
        <v>10.5</v>
      </c>
      <c r="J918" s="156">
        <f t="shared" si="98"/>
        <v>54.524600000000007</v>
      </c>
      <c r="K918" s="156">
        <f t="shared" si="99"/>
        <v>43.823999999999998</v>
      </c>
      <c r="L918" s="156">
        <f t="shared" si="100"/>
        <v>8.9380000000000024</v>
      </c>
      <c r="M918" s="156">
        <f t="shared" si="101"/>
        <v>30513.170999999998</v>
      </c>
      <c r="N918" s="156">
        <f t="shared" si="102"/>
        <v>3139.9949999999999</v>
      </c>
      <c r="O918" s="156">
        <v>42.823999999999998</v>
      </c>
      <c r="P918" s="156">
        <v>8.9380000000000024</v>
      </c>
      <c r="Q918" s="156">
        <v>30142.37</v>
      </c>
      <c r="R918" s="156">
        <v>3139.9949999999999</v>
      </c>
      <c r="S918" s="156">
        <v>0</v>
      </c>
      <c r="T918" s="156">
        <v>0</v>
      </c>
      <c r="U918" s="156">
        <v>1</v>
      </c>
      <c r="V918" s="156"/>
      <c r="W918" s="156">
        <v>370.80099999999999</v>
      </c>
      <c r="X918" s="156"/>
      <c r="Y918" s="156">
        <v>56.231999999999999</v>
      </c>
      <c r="Z918" s="156">
        <v>34852.427000000003</v>
      </c>
      <c r="AA918" s="156">
        <v>0</v>
      </c>
      <c r="AB918" s="156">
        <f t="shared" si="103"/>
        <v>57.231999999999999</v>
      </c>
      <c r="AC918" s="156">
        <f t="shared" si="104"/>
        <v>35223.228000000003</v>
      </c>
    </row>
    <row r="919" spans="2:29" x14ac:dyDescent="0.25">
      <c r="B919" s="140" t="s">
        <v>3727</v>
      </c>
      <c r="C919" s="143">
        <v>2814</v>
      </c>
      <c r="D919" s="141" t="s">
        <v>3615</v>
      </c>
      <c r="F919" s="149">
        <v>7</v>
      </c>
      <c r="H919" s="156">
        <v>46.857399999999998</v>
      </c>
      <c r="I919" s="156">
        <v>16.916800000000002</v>
      </c>
      <c r="J919" s="156">
        <f t="shared" si="98"/>
        <v>63.7742</v>
      </c>
      <c r="K919" s="156">
        <f t="shared" si="99"/>
        <v>46.151000000000003</v>
      </c>
      <c r="L919" s="156">
        <f t="shared" si="100"/>
        <v>8.3539999999999992</v>
      </c>
      <c r="M919" s="156">
        <f t="shared" si="101"/>
        <v>34255.076000000001</v>
      </c>
      <c r="N919" s="156">
        <f t="shared" si="102"/>
        <v>3034.6619999999998</v>
      </c>
      <c r="O919" s="156">
        <v>46.151000000000003</v>
      </c>
      <c r="P919" s="156">
        <v>8.3539999999999992</v>
      </c>
      <c r="Q919" s="156">
        <v>34255.076000000001</v>
      </c>
      <c r="R919" s="156">
        <v>3034.6619999999998</v>
      </c>
      <c r="S919" s="156">
        <v>100</v>
      </c>
      <c r="T919" s="156">
        <v>0</v>
      </c>
      <c r="U919" s="156">
        <v>0</v>
      </c>
      <c r="V919" s="156"/>
      <c r="W919" s="156">
        <v>0</v>
      </c>
      <c r="X919" s="156"/>
      <c r="Y919" s="156">
        <v>58.682000000000002</v>
      </c>
      <c r="Z919" s="156">
        <v>38807.124000000003</v>
      </c>
      <c r="AA919" s="156">
        <v>100</v>
      </c>
      <c r="AB919" s="156">
        <f t="shared" si="103"/>
        <v>58.682000000000002</v>
      </c>
      <c r="AC919" s="156">
        <f t="shared" si="104"/>
        <v>38807.124000000003</v>
      </c>
    </row>
    <row r="920" spans="2:29" x14ac:dyDescent="0.25">
      <c r="B920" s="140" t="s">
        <v>3727</v>
      </c>
      <c r="C920" s="143">
        <v>2817</v>
      </c>
      <c r="D920" s="141" t="s">
        <v>3616</v>
      </c>
      <c r="F920" s="149">
        <v>7</v>
      </c>
      <c r="H920" s="156">
        <v>45.999999999999993</v>
      </c>
      <c r="I920" s="156">
        <v>14.25</v>
      </c>
      <c r="J920" s="156">
        <f t="shared" si="98"/>
        <v>60.249999999999993</v>
      </c>
      <c r="K920" s="156">
        <f t="shared" si="99"/>
        <v>46.015999999999998</v>
      </c>
      <c r="L920" s="156">
        <f t="shared" si="100"/>
        <v>9.1340000000000003</v>
      </c>
      <c r="M920" s="156">
        <f t="shared" si="101"/>
        <v>34967.61</v>
      </c>
      <c r="N920" s="156">
        <f t="shared" si="102"/>
        <v>3300.7930000000001</v>
      </c>
      <c r="O920" s="156">
        <v>45.866</v>
      </c>
      <c r="P920" s="156">
        <v>9.1340000000000003</v>
      </c>
      <c r="Q920" s="156">
        <v>34893.341</v>
      </c>
      <c r="R920" s="156">
        <v>3300.7930000000001</v>
      </c>
      <c r="S920" s="156">
        <v>119.7</v>
      </c>
      <c r="T920" s="156">
        <v>97.8</v>
      </c>
      <c r="U920" s="156">
        <v>0.15</v>
      </c>
      <c r="V920" s="156"/>
      <c r="W920" s="156">
        <v>74.269000000000005</v>
      </c>
      <c r="X920" s="156"/>
      <c r="Y920" s="156">
        <v>59.566000000000003</v>
      </c>
      <c r="Z920" s="156">
        <v>39844.531000000003</v>
      </c>
      <c r="AA920" s="156">
        <v>266.39999999999998</v>
      </c>
      <c r="AB920" s="156">
        <f t="shared" si="103"/>
        <v>59.716000000000001</v>
      </c>
      <c r="AC920" s="156">
        <f t="shared" si="104"/>
        <v>39918.800000000003</v>
      </c>
    </row>
    <row r="921" spans="2:29" x14ac:dyDescent="0.25">
      <c r="B921" s="140" t="s">
        <v>3727</v>
      </c>
      <c r="C921" s="143">
        <v>2819</v>
      </c>
      <c r="D921" s="141" t="s">
        <v>3617</v>
      </c>
      <c r="F921" s="149">
        <v>7</v>
      </c>
      <c r="H921" s="156">
        <v>88.399399999999986</v>
      </c>
      <c r="I921" s="156">
        <v>23.209999999999997</v>
      </c>
      <c r="J921" s="156">
        <f t="shared" si="98"/>
        <v>111.60939999999998</v>
      </c>
      <c r="K921" s="156">
        <f t="shared" si="99"/>
        <v>89.718000000000004</v>
      </c>
      <c r="L921" s="156">
        <f t="shared" si="100"/>
        <v>15.61999999999999</v>
      </c>
      <c r="M921" s="156">
        <f t="shared" si="101"/>
        <v>65472.01</v>
      </c>
      <c r="N921" s="156">
        <f t="shared" si="102"/>
        <v>5544.4059999999999</v>
      </c>
      <c r="O921" s="156">
        <v>89.718000000000004</v>
      </c>
      <c r="P921" s="156">
        <v>15.61999999999999</v>
      </c>
      <c r="Q921" s="156">
        <v>65472.01</v>
      </c>
      <c r="R921" s="156">
        <v>5544.4059999999999</v>
      </c>
      <c r="S921" s="156">
        <v>947</v>
      </c>
      <c r="T921" s="156">
        <v>70.667000000000002</v>
      </c>
      <c r="U921" s="156">
        <v>0</v>
      </c>
      <c r="V921" s="156"/>
      <c r="W921" s="156">
        <v>0</v>
      </c>
      <c r="X921" s="156"/>
      <c r="Y921" s="156">
        <v>113.148</v>
      </c>
      <c r="Z921" s="156">
        <v>73788.650999999998</v>
      </c>
      <c r="AA921" s="156">
        <v>1053.001</v>
      </c>
      <c r="AB921" s="156">
        <f t="shared" si="103"/>
        <v>113.148</v>
      </c>
      <c r="AC921" s="156">
        <f t="shared" si="104"/>
        <v>73788.650999999998</v>
      </c>
    </row>
    <row r="922" spans="2:29" x14ac:dyDescent="0.25">
      <c r="B922" s="140" t="s">
        <v>113</v>
      </c>
      <c r="C922" s="143">
        <v>2822</v>
      </c>
      <c r="D922" s="141" t="s">
        <v>3618</v>
      </c>
      <c r="F922" s="149">
        <v>7</v>
      </c>
      <c r="H922" s="156">
        <v>87.500399999999985</v>
      </c>
      <c r="I922" s="156">
        <v>22.975000000000001</v>
      </c>
      <c r="J922" s="156">
        <f t="shared" si="98"/>
        <v>110.47539999999998</v>
      </c>
      <c r="K922" s="156">
        <f t="shared" si="99"/>
        <v>84.908000000000001</v>
      </c>
      <c r="L922" s="156">
        <f t="shared" si="100"/>
        <v>11.829999999999998</v>
      </c>
      <c r="M922" s="156">
        <f t="shared" si="101"/>
        <v>58189.805999999997</v>
      </c>
      <c r="N922" s="156">
        <f t="shared" si="102"/>
        <v>4232.4279999999999</v>
      </c>
      <c r="O922" s="156">
        <v>84.257999999999996</v>
      </c>
      <c r="P922" s="156">
        <v>11.829999999999998</v>
      </c>
      <c r="Q922" s="156">
        <v>57847.813999999998</v>
      </c>
      <c r="R922" s="156">
        <v>4232.4279999999999</v>
      </c>
      <c r="S922" s="156">
        <v>339.6</v>
      </c>
      <c r="T922" s="156">
        <v>0</v>
      </c>
      <c r="U922" s="156">
        <v>0.65</v>
      </c>
      <c r="V922" s="156"/>
      <c r="W922" s="156">
        <v>341.99200000000002</v>
      </c>
      <c r="X922" s="156"/>
      <c r="Y922" s="156">
        <v>102.003</v>
      </c>
      <c r="Z922" s="156">
        <v>64196.523999999998</v>
      </c>
      <c r="AA922" s="156">
        <v>339.6</v>
      </c>
      <c r="AB922" s="156">
        <f t="shared" si="103"/>
        <v>102.65300000000001</v>
      </c>
      <c r="AC922" s="156">
        <f t="shared" si="104"/>
        <v>64538.515999999996</v>
      </c>
    </row>
    <row r="923" spans="2:29" x14ac:dyDescent="0.25">
      <c r="B923" s="140" t="s">
        <v>3727</v>
      </c>
      <c r="C923" s="143">
        <v>2826</v>
      </c>
      <c r="D923" s="141" t="s">
        <v>3619</v>
      </c>
      <c r="F923" s="149">
        <v>7</v>
      </c>
      <c r="H923" s="156">
        <v>131.20092099999997</v>
      </c>
      <c r="I923" s="156">
        <v>49.829193000000004</v>
      </c>
      <c r="J923" s="156">
        <f t="shared" si="98"/>
        <v>181.03011399999997</v>
      </c>
      <c r="K923" s="156">
        <f t="shared" si="99"/>
        <v>129.07</v>
      </c>
      <c r="L923" s="156">
        <f t="shared" si="100"/>
        <v>32.263000000000005</v>
      </c>
      <c r="M923" s="156">
        <f t="shared" si="101"/>
        <v>92209.221000000005</v>
      </c>
      <c r="N923" s="156">
        <f t="shared" si="102"/>
        <v>11100.569</v>
      </c>
      <c r="O923" s="156">
        <v>126.82</v>
      </c>
      <c r="P923" s="156">
        <v>32.263000000000005</v>
      </c>
      <c r="Q923" s="156">
        <v>91374.918000000005</v>
      </c>
      <c r="R923" s="156">
        <v>11100.569</v>
      </c>
      <c r="S923" s="156">
        <v>57.5</v>
      </c>
      <c r="T923" s="156">
        <v>5.6669999999999998</v>
      </c>
      <c r="U923" s="156">
        <v>2.25</v>
      </c>
      <c r="V923" s="156"/>
      <c r="W923" s="156">
        <v>834.303</v>
      </c>
      <c r="X923" s="156"/>
      <c r="Y923" s="156">
        <v>175.215</v>
      </c>
      <c r="Z923" s="156">
        <v>108025.788</v>
      </c>
      <c r="AA923" s="156">
        <v>66.001000000000005</v>
      </c>
      <c r="AB923" s="156">
        <f t="shared" si="103"/>
        <v>177.465</v>
      </c>
      <c r="AC923" s="156">
        <f t="shared" si="104"/>
        <v>108860.091</v>
      </c>
    </row>
    <row r="924" spans="2:29" x14ac:dyDescent="0.25">
      <c r="B924" s="140" t="s">
        <v>3727</v>
      </c>
      <c r="C924" s="143">
        <v>2827</v>
      </c>
      <c r="D924" s="141" t="s">
        <v>3620</v>
      </c>
      <c r="F924" s="149">
        <v>7</v>
      </c>
      <c r="H924" s="156">
        <v>115.28259999999999</v>
      </c>
      <c r="I924" s="156">
        <v>30.55</v>
      </c>
      <c r="J924" s="156">
        <f t="shared" si="98"/>
        <v>145.83259999999999</v>
      </c>
      <c r="K924" s="156">
        <f t="shared" si="99"/>
        <v>112.883</v>
      </c>
      <c r="L924" s="156">
        <f t="shared" si="100"/>
        <v>18.944000000000017</v>
      </c>
      <c r="M924" s="156">
        <f t="shared" si="101"/>
        <v>82959.928999999989</v>
      </c>
      <c r="N924" s="156">
        <f t="shared" si="102"/>
        <v>6674.4229999999998</v>
      </c>
      <c r="O924" s="156">
        <v>111.84399999999999</v>
      </c>
      <c r="P924" s="156">
        <v>18.944000000000017</v>
      </c>
      <c r="Q924" s="156">
        <v>82556.054999999993</v>
      </c>
      <c r="R924" s="156">
        <v>6674.4229999999998</v>
      </c>
      <c r="S924" s="156">
        <v>189</v>
      </c>
      <c r="T924" s="156">
        <v>0</v>
      </c>
      <c r="U924" s="156">
        <v>1.0389999999999999</v>
      </c>
      <c r="V924" s="156"/>
      <c r="W924" s="156">
        <v>403.87400000000002</v>
      </c>
      <c r="X924" s="156"/>
      <c r="Y924" s="156">
        <v>140.26</v>
      </c>
      <c r="Z924" s="156">
        <v>92567.728000000003</v>
      </c>
      <c r="AA924" s="156">
        <v>189</v>
      </c>
      <c r="AB924" s="156">
        <f t="shared" si="103"/>
        <v>141.29899999999998</v>
      </c>
      <c r="AC924" s="156">
        <f t="shared" si="104"/>
        <v>92971.601999999999</v>
      </c>
    </row>
    <row r="925" spans="2:29" x14ac:dyDescent="0.25">
      <c r="B925" s="140" t="s">
        <v>3727</v>
      </c>
      <c r="C925" s="143">
        <v>2831</v>
      </c>
      <c r="D925" s="141" t="s">
        <v>3621</v>
      </c>
      <c r="F925" s="149">
        <v>7</v>
      </c>
      <c r="H925" s="156">
        <v>109.52890000000001</v>
      </c>
      <c r="I925" s="156">
        <v>46</v>
      </c>
      <c r="J925" s="156">
        <f t="shared" si="98"/>
        <v>155.52890000000002</v>
      </c>
      <c r="K925" s="156">
        <f t="shared" si="99"/>
        <v>102.783</v>
      </c>
      <c r="L925" s="156">
        <f t="shared" si="100"/>
        <v>26.269000000000005</v>
      </c>
      <c r="M925" s="156">
        <f t="shared" si="101"/>
        <v>69459.054999999993</v>
      </c>
      <c r="N925" s="156">
        <f t="shared" si="102"/>
        <v>9088.4359999999997</v>
      </c>
      <c r="O925" s="156">
        <v>102.233</v>
      </c>
      <c r="P925" s="156">
        <v>26.269000000000005</v>
      </c>
      <c r="Q925" s="156">
        <v>69298.337</v>
      </c>
      <c r="R925" s="156">
        <v>9088.4359999999997</v>
      </c>
      <c r="S925" s="156">
        <v>226</v>
      </c>
      <c r="T925" s="156">
        <v>106.667</v>
      </c>
      <c r="U925" s="156">
        <v>0.54999999999999993</v>
      </c>
      <c r="V925" s="156"/>
      <c r="W925" s="156">
        <v>160.71799999999999</v>
      </c>
      <c r="X925" s="156"/>
      <c r="Y925" s="156">
        <v>141.636</v>
      </c>
      <c r="Z925" s="156">
        <v>82931.043999999994</v>
      </c>
      <c r="AA925" s="156">
        <v>386.00099999999998</v>
      </c>
      <c r="AB925" s="156">
        <f t="shared" si="103"/>
        <v>142.18600000000001</v>
      </c>
      <c r="AC925" s="156">
        <f t="shared" si="104"/>
        <v>83091.761999999988</v>
      </c>
    </row>
    <row r="926" spans="2:29" x14ac:dyDescent="0.25">
      <c r="B926" s="140" t="s">
        <v>3727</v>
      </c>
      <c r="C926" s="143">
        <v>2832</v>
      </c>
      <c r="D926" s="141" t="s">
        <v>3622</v>
      </c>
      <c r="F926" s="149">
        <v>7</v>
      </c>
      <c r="H926" s="156">
        <v>56.114000000000004</v>
      </c>
      <c r="I926" s="156">
        <v>17.172999999999998</v>
      </c>
      <c r="J926" s="156">
        <f t="shared" si="98"/>
        <v>73.287000000000006</v>
      </c>
      <c r="K926" s="156">
        <f t="shared" si="99"/>
        <v>55.368000000000002</v>
      </c>
      <c r="L926" s="156">
        <f t="shared" si="100"/>
        <v>10.576999999999998</v>
      </c>
      <c r="M926" s="156">
        <f t="shared" si="101"/>
        <v>36884.654999999999</v>
      </c>
      <c r="N926" s="156">
        <f t="shared" si="102"/>
        <v>3773.0610000000001</v>
      </c>
      <c r="O926" s="156">
        <v>53.59</v>
      </c>
      <c r="P926" s="156">
        <v>10.576999999999998</v>
      </c>
      <c r="Q926" s="156">
        <v>36225.445</v>
      </c>
      <c r="R926" s="156">
        <v>3773.0610000000001</v>
      </c>
      <c r="S926" s="156">
        <v>0</v>
      </c>
      <c r="T926" s="156">
        <v>0</v>
      </c>
      <c r="U926" s="156">
        <v>1.778</v>
      </c>
      <c r="V926" s="156"/>
      <c r="W926" s="156">
        <v>659.21</v>
      </c>
      <c r="X926" s="156"/>
      <c r="Y926" s="156">
        <v>69.456000000000003</v>
      </c>
      <c r="Z926" s="156">
        <v>41885.067000000003</v>
      </c>
      <c r="AA926" s="156">
        <v>0</v>
      </c>
      <c r="AB926" s="156">
        <f t="shared" si="103"/>
        <v>71.234000000000009</v>
      </c>
      <c r="AC926" s="156">
        <f t="shared" si="104"/>
        <v>42544.277000000002</v>
      </c>
    </row>
    <row r="927" spans="2:29" x14ac:dyDescent="0.25">
      <c r="B927" s="140" t="s">
        <v>112</v>
      </c>
      <c r="C927" s="143">
        <v>2835</v>
      </c>
      <c r="D927" s="141" t="s">
        <v>3623</v>
      </c>
      <c r="F927" s="149">
        <v>7</v>
      </c>
      <c r="H927" s="156">
        <v>72.323300000000003</v>
      </c>
      <c r="I927" s="156">
        <v>16.541699999999999</v>
      </c>
      <c r="J927" s="156">
        <f t="shared" si="98"/>
        <v>88.865000000000009</v>
      </c>
      <c r="K927" s="156">
        <f t="shared" si="99"/>
        <v>70.057999999999993</v>
      </c>
      <c r="L927" s="156">
        <f t="shared" si="100"/>
        <v>9.1890000000000001</v>
      </c>
      <c r="M927" s="156">
        <f t="shared" si="101"/>
        <v>43216.9</v>
      </c>
      <c r="N927" s="156">
        <f t="shared" si="102"/>
        <v>3366.6329999999998</v>
      </c>
      <c r="O927" s="156">
        <v>48.308</v>
      </c>
      <c r="P927" s="156">
        <v>9.1890000000000001</v>
      </c>
      <c r="Q927" s="156">
        <v>35151.976999999999</v>
      </c>
      <c r="R927" s="156">
        <v>3366.6329999999998</v>
      </c>
      <c r="S927" s="156">
        <v>0</v>
      </c>
      <c r="T927" s="156">
        <v>13.333</v>
      </c>
      <c r="U927" s="156">
        <v>21.75</v>
      </c>
      <c r="V927" s="156"/>
      <c r="W927" s="156">
        <v>8064.9229999999998</v>
      </c>
      <c r="X927" s="156"/>
      <c r="Y927" s="156">
        <v>62.091000000000001</v>
      </c>
      <c r="Z927" s="156">
        <v>40201.964999999997</v>
      </c>
      <c r="AA927" s="156">
        <v>20</v>
      </c>
      <c r="AB927" s="156">
        <f t="shared" si="103"/>
        <v>83.841000000000008</v>
      </c>
      <c r="AC927" s="156">
        <f t="shared" si="104"/>
        <v>48266.887999999999</v>
      </c>
    </row>
    <row r="928" spans="2:29" x14ac:dyDescent="0.25">
      <c r="B928" s="140" t="s">
        <v>112</v>
      </c>
      <c r="C928" s="143">
        <v>2837</v>
      </c>
      <c r="D928" s="141" t="s">
        <v>3624</v>
      </c>
      <c r="F928" s="149">
        <v>7</v>
      </c>
      <c r="H928" s="156">
        <v>50.8</v>
      </c>
      <c r="I928" s="156">
        <v>34.450000000000003</v>
      </c>
      <c r="J928" s="156">
        <f t="shared" si="98"/>
        <v>85.25</v>
      </c>
      <c r="K928" s="156">
        <f t="shared" si="99"/>
        <v>51.847999999999999</v>
      </c>
      <c r="L928" s="156">
        <f t="shared" si="100"/>
        <v>18.144000000000005</v>
      </c>
      <c r="M928" s="156">
        <f t="shared" si="101"/>
        <v>32278.370999999999</v>
      </c>
      <c r="N928" s="156">
        <f t="shared" si="102"/>
        <v>6319.576</v>
      </c>
      <c r="O928" s="156">
        <v>51.847999999999999</v>
      </c>
      <c r="P928" s="156">
        <v>18.144000000000005</v>
      </c>
      <c r="Q928" s="156">
        <v>32278.370999999999</v>
      </c>
      <c r="R928" s="156">
        <v>6319.576</v>
      </c>
      <c r="S928" s="156">
        <v>100</v>
      </c>
      <c r="T928" s="156">
        <v>60</v>
      </c>
      <c r="U928" s="156">
        <v>0</v>
      </c>
      <c r="V928" s="156"/>
      <c r="W928" s="156">
        <v>0</v>
      </c>
      <c r="X928" s="156"/>
      <c r="Y928" s="156">
        <v>79.167000000000002</v>
      </c>
      <c r="Z928" s="156">
        <v>41757.822999999997</v>
      </c>
      <c r="AA928" s="156">
        <v>190</v>
      </c>
      <c r="AB928" s="156">
        <f t="shared" si="103"/>
        <v>79.167000000000002</v>
      </c>
      <c r="AC928" s="156">
        <f t="shared" si="104"/>
        <v>41757.822999999997</v>
      </c>
    </row>
    <row r="929" spans="2:29" x14ac:dyDescent="0.25">
      <c r="B929" s="140" t="s">
        <v>112</v>
      </c>
      <c r="C929" s="143">
        <v>2838</v>
      </c>
      <c r="D929" s="141" t="s">
        <v>3625</v>
      </c>
      <c r="F929" s="149">
        <v>7</v>
      </c>
      <c r="H929" s="156">
        <v>25.811699999999991</v>
      </c>
      <c r="I929" s="156">
        <v>8.25</v>
      </c>
      <c r="J929" s="156">
        <f t="shared" si="98"/>
        <v>34.061699999999988</v>
      </c>
      <c r="K929" s="156">
        <f t="shared" si="99"/>
        <v>22.091000000000001</v>
      </c>
      <c r="L929" s="156">
        <f t="shared" si="100"/>
        <v>4.3759999999999977</v>
      </c>
      <c r="M929" s="156">
        <f t="shared" si="101"/>
        <v>14536.037</v>
      </c>
      <c r="N929" s="156">
        <f t="shared" si="102"/>
        <v>1645.454</v>
      </c>
      <c r="O929" s="156">
        <v>17.952000000000002</v>
      </c>
      <c r="P929" s="156">
        <v>4.3759999999999977</v>
      </c>
      <c r="Q929" s="156">
        <v>13001.328</v>
      </c>
      <c r="R929" s="156">
        <v>1645.454</v>
      </c>
      <c r="S929" s="156">
        <v>35</v>
      </c>
      <c r="T929" s="156">
        <v>186.666</v>
      </c>
      <c r="U929" s="156">
        <v>4.1390000000000002</v>
      </c>
      <c r="V929" s="156"/>
      <c r="W929" s="156">
        <v>1534.7090000000001</v>
      </c>
      <c r="X929" s="156"/>
      <c r="Y929" s="156">
        <v>24.515999999999998</v>
      </c>
      <c r="Z929" s="156">
        <v>15469.566000000001</v>
      </c>
      <c r="AA929" s="156">
        <v>314.99900000000002</v>
      </c>
      <c r="AB929" s="156">
        <f t="shared" si="103"/>
        <v>28.654999999999998</v>
      </c>
      <c r="AC929" s="156">
        <f t="shared" si="104"/>
        <v>17004.275000000001</v>
      </c>
    </row>
    <row r="930" spans="2:29" x14ac:dyDescent="0.25">
      <c r="B930" s="140" t="s">
        <v>111</v>
      </c>
      <c r="C930" s="143">
        <v>2841</v>
      </c>
      <c r="D930" s="141" t="s">
        <v>3626</v>
      </c>
      <c r="F930" s="149">
        <v>7</v>
      </c>
      <c r="H930" s="156">
        <v>15.000000000000002</v>
      </c>
      <c r="I930" s="156">
        <v>28.575000000000003</v>
      </c>
      <c r="J930" s="156">
        <f t="shared" si="98"/>
        <v>43.575000000000003</v>
      </c>
      <c r="K930" s="156">
        <f t="shared" si="99"/>
        <v>15.733000000000001</v>
      </c>
      <c r="L930" s="156">
        <f t="shared" si="100"/>
        <v>16.955000000000002</v>
      </c>
      <c r="M930" s="156">
        <f t="shared" si="101"/>
        <v>8426.44</v>
      </c>
      <c r="N930" s="156">
        <f t="shared" si="102"/>
        <v>5526.8639999999996</v>
      </c>
      <c r="O930" s="156">
        <v>15.733000000000001</v>
      </c>
      <c r="P930" s="156">
        <v>16.955000000000002</v>
      </c>
      <c r="Q930" s="156">
        <v>8426.44</v>
      </c>
      <c r="R930" s="156">
        <v>5526.8639999999996</v>
      </c>
      <c r="S930" s="156">
        <v>10</v>
      </c>
      <c r="T930" s="156">
        <v>26</v>
      </c>
      <c r="U930" s="156">
        <v>0</v>
      </c>
      <c r="V930" s="156"/>
      <c r="W930" s="156">
        <v>0</v>
      </c>
      <c r="X930" s="156"/>
      <c r="Y930" s="156">
        <v>41.164999999999999</v>
      </c>
      <c r="Z930" s="156">
        <v>16716.835999999999</v>
      </c>
      <c r="AA930" s="156">
        <v>49</v>
      </c>
      <c r="AB930" s="156">
        <f t="shared" si="103"/>
        <v>41.164999999999999</v>
      </c>
      <c r="AC930" s="156">
        <f t="shared" si="104"/>
        <v>16716.835999999999</v>
      </c>
    </row>
    <row r="931" spans="2:29" x14ac:dyDescent="0.25">
      <c r="B931" s="140" t="s">
        <v>111</v>
      </c>
      <c r="C931" s="143">
        <v>2842</v>
      </c>
      <c r="D931" s="141" t="s">
        <v>3627</v>
      </c>
      <c r="F931" s="149">
        <v>7</v>
      </c>
      <c r="H931" s="156">
        <v>18.775000000000002</v>
      </c>
      <c r="I931" s="156">
        <v>18.899999999999999</v>
      </c>
      <c r="J931" s="156">
        <f t="shared" si="98"/>
        <v>37.674999999999997</v>
      </c>
      <c r="K931" s="156">
        <f t="shared" si="99"/>
        <v>17.21</v>
      </c>
      <c r="L931" s="156">
        <f t="shared" si="100"/>
        <v>10.759999999999998</v>
      </c>
      <c r="M931" s="156">
        <f t="shared" si="101"/>
        <v>9217.66</v>
      </c>
      <c r="N931" s="156">
        <f t="shared" si="102"/>
        <v>3501.9369999999999</v>
      </c>
      <c r="O931" s="156">
        <v>17.21</v>
      </c>
      <c r="P931" s="156">
        <v>10.759999999999998</v>
      </c>
      <c r="Q931" s="156">
        <v>9217.66</v>
      </c>
      <c r="R931" s="156">
        <v>3501.9369999999999</v>
      </c>
      <c r="S931" s="156">
        <v>3</v>
      </c>
      <c r="T931" s="156">
        <v>3</v>
      </c>
      <c r="U931" s="156">
        <v>0</v>
      </c>
      <c r="V931" s="156"/>
      <c r="W931" s="156">
        <v>0</v>
      </c>
      <c r="X931" s="156"/>
      <c r="Y931" s="156">
        <v>33.348999999999997</v>
      </c>
      <c r="Z931" s="156">
        <v>14470.63</v>
      </c>
      <c r="AA931" s="156">
        <v>7.5</v>
      </c>
      <c r="AB931" s="156">
        <f t="shared" si="103"/>
        <v>33.348999999999997</v>
      </c>
      <c r="AC931" s="156">
        <f t="shared" si="104"/>
        <v>14470.63</v>
      </c>
    </row>
    <row r="932" spans="2:29" x14ac:dyDescent="0.25">
      <c r="B932" s="140" t="s">
        <v>109</v>
      </c>
      <c r="C932" s="143">
        <v>2852</v>
      </c>
      <c r="D932" s="141" t="s">
        <v>3628</v>
      </c>
      <c r="F932" s="149">
        <v>7</v>
      </c>
      <c r="H932" s="156">
        <v>87.172699999999992</v>
      </c>
      <c r="I932" s="156">
        <v>44.135400000000004</v>
      </c>
      <c r="J932" s="156">
        <f t="shared" si="98"/>
        <v>131.3081</v>
      </c>
      <c r="K932" s="156">
        <f t="shared" si="99"/>
        <v>97.180999999999997</v>
      </c>
      <c r="L932" s="156">
        <f t="shared" si="100"/>
        <v>23.001999999999995</v>
      </c>
      <c r="M932" s="156">
        <f t="shared" si="101"/>
        <v>68689.664000000004</v>
      </c>
      <c r="N932" s="156">
        <f t="shared" si="102"/>
        <v>7933.1260000000002</v>
      </c>
      <c r="O932" s="156">
        <v>97.131</v>
      </c>
      <c r="P932" s="156">
        <v>23.001999999999995</v>
      </c>
      <c r="Q932" s="156">
        <v>68664.907000000007</v>
      </c>
      <c r="R932" s="156">
        <v>7933.1260000000002</v>
      </c>
      <c r="S932" s="156">
        <v>2930</v>
      </c>
      <c r="T932" s="156">
        <v>362.66699999999997</v>
      </c>
      <c r="U932" s="156">
        <v>0.05</v>
      </c>
      <c r="V932" s="156"/>
      <c r="W932" s="156">
        <v>24.757000000000001</v>
      </c>
      <c r="X932" s="156"/>
      <c r="Y932" s="156">
        <v>131.63399999999999</v>
      </c>
      <c r="Z932" s="156">
        <v>80564.731</v>
      </c>
      <c r="AA932" s="156">
        <v>3474.002</v>
      </c>
      <c r="AB932" s="156">
        <f t="shared" si="103"/>
        <v>131.684</v>
      </c>
      <c r="AC932" s="156">
        <f t="shared" si="104"/>
        <v>80589.487999999998</v>
      </c>
    </row>
    <row r="933" spans="2:29" x14ac:dyDescent="0.25">
      <c r="B933" s="140" t="s">
        <v>109</v>
      </c>
      <c r="C933" s="143">
        <v>2853</v>
      </c>
      <c r="D933" s="141" t="s">
        <v>3629</v>
      </c>
      <c r="F933" s="149">
        <v>7</v>
      </c>
      <c r="H933" s="156">
        <v>23.894199999999994</v>
      </c>
      <c r="I933" s="156">
        <v>14.603199999999999</v>
      </c>
      <c r="J933" s="156">
        <f t="shared" si="98"/>
        <v>38.497399999999992</v>
      </c>
      <c r="K933" s="156">
        <f t="shared" si="99"/>
        <v>45.692</v>
      </c>
      <c r="L933" s="156">
        <f t="shared" si="100"/>
        <v>5.320999999999998</v>
      </c>
      <c r="M933" s="156">
        <f t="shared" si="101"/>
        <v>31940.567999999999</v>
      </c>
      <c r="N933" s="156">
        <f t="shared" si="102"/>
        <v>2119.0810000000001</v>
      </c>
      <c r="O933" s="156">
        <v>45.692</v>
      </c>
      <c r="P933" s="156">
        <v>5.320999999999998</v>
      </c>
      <c r="Q933" s="156">
        <v>31940.567999999999</v>
      </c>
      <c r="R933" s="156">
        <v>2119.0810000000001</v>
      </c>
      <c r="S933" s="156">
        <v>924</v>
      </c>
      <c r="T933" s="156">
        <v>487.2</v>
      </c>
      <c r="U933" s="156">
        <v>0</v>
      </c>
      <c r="V933" s="156"/>
      <c r="W933" s="156">
        <v>0</v>
      </c>
      <c r="X933" s="156"/>
      <c r="Y933" s="156">
        <v>53.673999999999999</v>
      </c>
      <c r="Z933" s="156">
        <v>35119.19</v>
      </c>
      <c r="AA933" s="156">
        <v>1654.8</v>
      </c>
      <c r="AB933" s="156">
        <f t="shared" si="103"/>
        <v>53.673999999999999</v>
      </c>
      <c r="AC933" s="156">
        <f t="shared" si="104"/>
        <v>35119.19</v>
      </c>
    </row>
    <row r="934" spans="2:29" x14ac:dyDescent="0.25">
      <c r="B934" s="140" t="s">
        <v>109</v>
      </c>
      <c r="C934" s="143">
        <v>2854</v>
      </c>
      <c r="D934" s="141" t="s">
        <v>3630</v>
      </c>
      <c r="F934" s="149">
        <v>7</v>
      </c>
      <c r="H934" s="156">
        <v>69.828799999999987</v>
      </c>
      <c r="I934" s="156">
        <v>15.470199999999998</v>
      </c>
      <c r="J934" s="156">
        <f t="shared" si="98"/>
        <v>85.298999999999978</v>
      </c>
      <c r="K934" s="156">
        <f t="shared" si="99"/>
        <v>68.69</v>
      </c>
      <c r="L934" s="156">
        <f t="shared" si="100"/>
        <v>11.043999999999997</v>
      </c>
      <c r="M934" s="156">
        <f t="shared" si="101"/>
        <v>54998.766000000003</v>
      </c>
      <c r="N934" s="156">
        <f t="shared" si="102"/>
        <v>3995.5450000000001</v>
      </c>
      <c r="O934" s="156">
        <v>68.09</v>
      </c>
      <c r="P934" s="156">
        <v>11.043999999999997</v>
      </c>
      <c r="Q934" s="156">
        <v>54701.69</v>
      </c>
      <c r="R934" s="156">
        <v>3995.5450000000001</v>
      </c>
      <c r="S934" s="156">
        <v>272</v>
      </c>
      <c r="T934" s="156">
        <v>59.332999999999998</v>
      </c>
      <c r="U934" s="156">
        <v>0.6</v>
      </c>
      <c r="V934" s="156"/>
      <c r="W934" s="156">
        <v>297.07600000000002</v>
      </c>
      <c r="X934" s="156"/>
      <c r="Y934" s="156">
        <v>84.656000000000006</v>
      </c>
      <c r="Z934" s="156">
        <v>60695.03</v>
      </c>
      <c r="AA934" s="156">
        <v>361</v>
      </c>
      <c r="AB934" s="156">
        <f t="shared" si="103"/>
        <v>85.256</v>
      </c>
      <c r="AC934" s="156">
        <f t="shared" si="104"/>
        <v>60992.106</v>
      </c>
    </row>
    <row r="935" spans="2:29" x14ac:dyDescent="0.25">
      <c r="B935" s="140" t="s">
        <v>113</v>
      </c>
      <c r="C935" s="143">
        <v>2863</v>
      </c>
      <c r="D935" s="141" t="s">
        <v>3631</v>
      </c>
      <c r="F935" s="149">
        <v>7</v>
      </c>
      <c r="H935" s="156">
        <v>194.35810000000001</v>
      </c>
      <c r="I935" s="156">
        <v>61.975000000000001</v>
      </c>
      <c r="J935" s="156">
        <f t="shared" si="98"/>
        <v>256.3331</v>
      </c>
      <c r="K935" s="156">
        <f t="shared" si="99"/>
        <v>194.36099999999999</v>
      </c>
      <c r="L935" s="156">
        <f t="shared" si="100"/>
        <v>38.682999999999993</v>
      </c>
      <c r="M935" s="156">
        <f t="shared" si="101"/>
        <v>133491.554</v>
      </c>
      <c r="N935" s="156">
        <f t="shared" si="102"/>
        <v>13315.486999999999</v>
      </c>
      <c r="O935" s="156">
        <v>192.583</v>
      </c>
      <c r="P935" s="156">
        <v>38.682999999999993</v>
      </c>
      <c r="Q935" s="156">
        <v>132832.34400000001</v>
      </c>
      <c r="R935" s="156">
        <v>13315.486999999999</v>
      </c>
      <c r="S935" s="156">
        <v>0</v>
      </c>
      <c r="T935" s="156">
        <v>0</v>
      </c>
      <c r="U935" s="156">
        <v>1.778</v>
      </c>
      <c r="V935" s="156"/>
      <c r="W935" s="156">
        <v>659.21</v>
      </c>
      <c r="X935" s="156"/>
      <c r="Y935" s="156">
        <v>250.608</v>
      </c>
      <c r="Z935" s="156">
        <v>152805.59099999999</v>
      </c>
      <c r="AA935" s="156">
        <v>0</v>
      </c>
      <c r="AB935" s="156">
        <f t="shared" si="103"/>
        <v>252.386</v>
      </c>
      <c r="AC935" s="156">
        <f t="shared" si="104"/>
        <v>153464.80099999998</v>
      </c>
    </row>
    <row r="936" spans="2:29" x14ac:dyDescent="0.25">
      <c r="B936" s="140" t="s">
        <v>113</v>
      </c>
      <c r="C936" s="143">
        <v>2868</v>
      </c>
      <c r="D936" s="141" t="s">
        <v>3632</v>
      </c>
      <c r="F936" s="149">
        <v>7</v>
      </c>
      <c r="H936" s="156">
        <v>143.89169999999999</v>
      </c>
      <c r="I936" s="156">
        <v>87.320000000000007</v>
      </c>
      <c r="J936" s="156">
        <f t="shared" si="98"/>
        <v>231.21170000000001</v>
      </c>
      <c r="K936" s="156">
        <f t="shared" si="99"/>
        <v>145.52799999999999</v>
      </c>
      <c r="L936" s="156">
        <f t="shared" si="100"/>
        <v>55.323000000000008</v>
      </c>
      <c r="M936" s="156">
        <f t="shared" si="101"/>
        <v>99484.37000000001</v>
      </c>
      <c r="N936" s="156">
        <f t="shared" si="102"/>
        <v>18555.849999999999</v>
      </c>
      <c r="O936" s="156">
        <v>142.928</v>
      </c>
      <c r="P936" s="156">
        <v>55.323000000000008</v>
      </c>
      <c r="Q936" s="156">
        <v>98476.77</v>
      </c>
      <c r="R936" s="156">
        <v>18555.849999999999</v>
      </c>
      <c r="S936" s="156">
        <v>30</v>
      </c>
      <c r="T936" s="156">
        <v>14</v>
      </c>
      <c r="U936" s="156">
        <v>2.6</v>
      </c>
      <c r="V936" s="156"/>
      <c r="W936" s="156">
        <v>1007.6</v>
      </c>
      <c r="X936" s="156"/>
      <c r="Y936" s="156">
        <v>225.91300000000001</v>
      </c>
      <c r="Z936" s="156">
        <v>126310.647</v>
      </c>
      <c r="AA936" s="156">
        <v>51</v>
      </c>
      <c r="AB936" s="156">
        <f t="shared" si="103"/>
        <v>228.51300000000001</v>
      </c>
      <c r="AC936" s="156">
        <f t="shared" si="104"/>
        <v>127318.247</v>
      </c>
    </row>
    <row r="937" spans="2:29" x14ac:dyDescent="0.25">
      <c r="B937" s="140" t="s">
        <v>113</v>
      </c>
      <c r="C937" s="143">
        <v>2871</v>
      </c>
      <c r="D937" s="141" t="s">
        <v>3633</v>
      </c>
      <c r="F937" s="149">
        <v>7</v>
      </c>
      <c r="H937" s="156">
        <v>112.199</v>
      </c>
      <c r="I937" s="156">
        <v>40.65</v>
      </c>
      <c r="J937" s="156">
        <f t="shared" si="98"/>
        <v>152.84899999999999</v>
      </c>
      <c r="K937" s="156">
        <f t="shared" si="99"/>
        <v>105.378</v>
      </c>
      <c r="L937" s="156">
        <f t="shared" si="100"/>
        <v>29.049999999999983</v>
      </c>
      <c r="M937" s="156">
        <f t="shared" si="101"/>
        <v>68149.773000000001</v>
      </c>
      <c r="N937" s="156">
        <f t="shared" si="102"/>
        <v>10000.477000000001</v>
      </c>
      <c r="O937" s="156">
        <v>102.739</v>
      </c>
      <c r="P937" s="156">
        <v>29.049999999999983</v>
      </c>
      <c r="Q937" s="156">
        <v>67171.266000000003</v>
      </c>
      <c r="R937" s="156">
        <v>10000.477000000001</v>
      </c>
      <c r="S937" s="156">
        <v>276.48</v>
      </c>
      <c r="T937" s="156">
        <v>32</v>
      </c>
      <c r="U937" s="156">
        <v>2.6390000000000002</v>
      </c>
      <c r="V937" s="156"/>
      <c r="W937" s="156">
        <v>978.50699999999995</v>
      </c>
      <c r="X937" s="156"/>
      <c r="Y937" s="156">
        <v>146.31399999999999</v>
      </c>
      <c r="Z937" s="156">
        <v>82172.066999999995</v>
      </c>
      <c r="AA937" s="156">
        <v>324.48</v>
      </c>
      <c r="AB937" s="156">
        <f t="shared" si="103"/>
        <v>148.953</v>
      </c>
      <c r="AC937" s="156">
        <f t="shared" si="104"/>
        <v>83150.573999999993</v>
      </c>
    </row>
    <row r="938" spans="2:29" x14ac:dyDescent="0.25">
      <c r="B938" s="140" t="s">
        <v>113</v>
      </c>
      <c r="C938" s="143">
        <v>2872</v>
      </c>
      <c r="D938" s="141" t="s">
        <v>3634</v>
      </c>
      <c r="F938" s="149">
        <v>7</v>
      </c>
      <c r="H938" s="156">
        <v>91.259500000000003</v>
      </c>
      <c r="I938" s="156">
        <v>27.637500000000003</v>
      </c>
      <c r="J938" s="156">
        <f t="shared" si="98"/>
        <v>118.89700000000001</v>
      </c>
      <c r="K938" s="156">
        <f t="shared" si="99"/>
        <v>89.117999999999995</v>
      </c>
      <c r="L938" s="156">
        <f t="shared" si="100"/>
        <v>17.533000000000001</v>
      </c>
      <c r="M938" s="156">
        <f t="shared" si="101"/>
        <v>54402.182000000001</v>
      </c>
      <c r="N938" s="156">
        <f t="shared" si="102"/>
        <v>6146.4279999999999</v>
      </c>
      <c r="O938" s="156">
        <v>89.117999999999995</v>
      </c>
      <c r="P938" s="156">
        <v>17.533000000000001</v>
      </c>
      <c r="Q938" s="156">
        <v>54402.182000000001</v>
      </c>
      <c r="R938" s="156">
        <v>6146.4279999999999</v>
      </c>
      <c r="S938" s="156">
        <v>0</v>
      </c>
      <c r="T938" s="156">
        <v>96</v>
      </c>
      <c r="U938" s="156">
        <v>0</v>
      </c>
      <c r="V938" s="156"/>
      <c r="W938" s="156">
        <v>0</v>
      </c>
      <c r="X938" s="156"/>
      <c r="Y938" s="156">
        <v>115.417</v>
      </c>
      <c r="Z938" s="156">
        <v>63621.911</v>
      </c>
      <c r="AA938" s="156">
        <v>144</v>
      </c>
      <c r="AB938" s="156">
        <f t="shared" si="103"/>
        <v>115.417</v>
      </c>
      <c r="AC938" s="156">
        <f t="shared" si="104"/>
        <v>63621.911</v>
      </c>
    </row>
    <row r="939" spans="2:29" x14ac:dyDescent="0.25">
      <c r="B939" s="140" t="s">
        <v>113</v>
      </c>
      <c r="C939" s="143">
        <v>2874</v>
      </c>
      <c r="D939" s="141" t="s">
        <v>3635</v>
      </c>
      <c r="F939" s="149">
        <v>7</v>
      </c>
      <c r="H939" s="156">
        <v>78.549199999999985</v>
      </c>
      <c r="I939" s="156">
        <v>21.3125</v>
      </c>
      <c r="J939" s="156">
        <f t="shared" si="98"/>
        <v>99.861699999999985</v>
      </c>
      <c r="K939" s="156">
        <f t="shared" si="99"/>
        <v>78.314999999999998</v>
      </c>
      <c r="L939" s="156">
        <f t="shared" si="100"/>
        <v>15.774000000000001</v>
      </c>
      <c r="M939" s="156">
        <f t="shared" si="101"/>
        <v>50826.605000000003</v>
      </c>
      <c r="N939" s="156">
        <f t="shared" si="102"/>
        <v>5564.5379999999996</v>
      </c>
      <c r="O939" s="156">
        <v>71.837000000000003</v>
      </c>
      <c r="P939" s="156">
        <v>15.774000000000001</v>
      </c>
      <c r="Q939" s="156">
        <v>48399.762000000002</v>
      </c>
      <c r="R939" s="156">
        <v>5564.5379999999996</v>
      </c>
      <c r="S939" s="156">
        <v>661</v>
      </c>
      <c r="T939" s="156">
        <v>132.4</v>
      </c>
      <c r="U939" s="156">
        <v>6.4780000000000006</v>
      </c>
      <c r="V939" s="156"/>
      <c r="W939" s="156">
        <v>2426.8429999999998</v>
      </c>
      <c r="X939" s="156"/>
      <c r="Y939" s="156">
        <v>95.498000000000005</v>
      </c>
      <c r="Z939" s="156">
        <v>56746.618000000002</v>
      </c>
      <c r="AA939" s="156">
        <v>859.6</v>
      </c>
      <c r="AB939" s="156">
        <f t="shared" si="103"/>
        <v>101.976</v>
      </c>
      <c r="AC939" s="156">
        <f t="shared" si="104"/>
        <v>59173.461000000003</v>
      </c>
    </row>
    <row r="940" spans="2:29" x14ac:dyDescent="0.25">
      <c r="B940" s="140" t="s">
        <v>113</v>
      </c>
      <c r="C940" s="143">
        <v>3301</v>
      </c>
      <c r="D940" s="141" t="s">
        <v>3636</v>
      </c>
      <c r="F940" s="149">
        <v>7</v>
      </c>
      <c r="H940" s="156">
        <v>16.001999999999999</v>
      </c>
      <c r="I940" s="156">
        <v>1.9</v>
      </c>
      <c r="J940" s="156">
        <f t="shared" si="98"/>
        <v>17.901999999999997</v>
      </c>
      <c r="K940" s="156">
        <f t="shared" si="99"/>
        <v>16.824000000000002</v>
      </c>
      <c r="L940" s="156">
        <f t="shared" si="100"/>
        <v>1.1419999999999995</v>
      </c>
      <c r="M940" s="156">
        <f t="shared" si="101"/>
        <v>10614.817999999999</v>
      </c>
      <c r="N940" s="156">
        <f t="shared" si="102"/>
        <v>406.911</v>
      </c>
      <c r="O940" s="156">
        <v>16.824000000000002</v>
      </c>
      <c r="P940" s="156">
        <v>1.1419999999999995</v>
      </c>
      <c r="Q940" s="156">
        <v>10614.817999999999</v>
      </c>
      <c r="R940" s="156">
        <v>406.911</v>
      </c>
      <c r="S940" s="156">
        <v>0</v>
      </c>
      <c r="T940" s="156">
        <v>0</v>
      </c>
      <c r="U940" s="156">
        <v>0</v>
      </c>
      <c r="V940" s="156"/>
      <c r="W940" s="156">
        <v>0</v>
      </c>
      <c r="X940" s="156"/>
      <c r="Y940" s="156">
        <v>18.536999999999999</v>
      </c>
      <c r="Z940" s="156">
        <v>11225.184999999999</v>
      </c>
      <c r="AA940" s="156">
        <v>0</v>
      </c>
      <c r="AB940" s="156">
        <f t="shared" si="103"/>
        <v>18.536999999999999</v>
      </c>
      <c r="AC940" s="156">
        <f t="shared" si="104"/>
        <v>11225.184999999999</v>
      </c>
    </row>
    <row r="941" spans="2:29" x14ac:dyDescent="0.25">
      <c r="B941" s="140" t="s">
        <v>113</v>
      </c>
      <c r="C941" s="143">
        <v>3302</v>
      </c>
      <c r="D941" s="141" t="s">
        <v>3637</v>
      </c>
      <c r="F941" s="149">
        <v>7</v>
      </c>
      <c r="H941" s="156">
        <v>30.849999999999991</v>
      </c>
      <c r="I941" s="156">
        <v>5.07</v>
      </c>
      <c r="J941" s="156">
        <f t="shared" si="98"/>
        <v>35.919999999999987</v>
      </c>
      <c r="K941" s="156">
        <f t="shared" si="99"/>
        <v>31.626999999999999</v>
      </c>
      <c r="L941" s="156">
        <f t="shared" si="100"/>
        <v>2.0139999999999993</v>
      </c>
      <c r="M941" s="156">
        <f t="shared" si="101"/>
        <v>20085.646000000001</v>
      </c>
      <c r="N941" s="156">
        <f t="shared" si="102"/>
        <v>717.83799999999997</v>
      </c>
      <c r="O941" s="156">
        <v>31.626999999999999</v>
      </c>
      <c r="P941" s="156">
        <v>2.0139999999999993</v>
      </c>
      <c r="Q941" s="156">
        <v>20085.646000000001</v>
      </c>
      <c r="R941" s="156">
        <v>717.83799999999997</v>
      </c>
      <c r="S941" s="156">
        <v>51.5</v>
      </c>
      <c r="T941" s="156">
        <v>40</v>
      </c>
      <c r="U941" s="156">
        <v>0</v>
      </c>
      <c r="V941" s="156"/>
      <c r="W941" s="156">
        <v>0</v>
      </c>
      <c r="X941" s="156"/>
      <c r="Y941" s="156">
        <v>34.648000000000003</v>
      </c>
      <c r="Z941" s="156">
        <v>21162.420999999998</v>
      </c>
      <c r="AA941" s="156">
        <v>111.5</v>
      </c>
      <c r="AB941" s="156">
        <f t="shared" si="103"/>
        <v>34.648000000000003</v>
      </c>
      <c r="AC941" s="156">
        <f t="shared" si="104"/>
        <v>21162.420999999998</v>
      </c>
    </row>
    <row r="942" spans="2:29" x14ac:dyDescent="0.25">
      <c r="B942" s="140" t="s">
        <v>113</v>
      </c>
      <c r="C942" s="143">
        <v>3303</v>
      </c>
      <c r="D942" s="141" t="s">
        <v>3638</v>
      </c>
      <c r="F942" s="149">
        <v>7</v>
      </c>
      <c r="H942" s="156">
        <v>15.852800000000002</v>
      </c>
      <c r="I942" s="156">
        <v>1.8</v>
      </c>
      <c r="J942" s="156">
        <f t="shared" si="98"/>
        <v>17.652800000000003</v>
      </c>
      <c r="K942" s="156">
        <f t="shared" si="99"/>
        <v>16.492999999999999</v>
      </c>
      <c r="L942" s="156">
        <f t="shared" si="100"/>
        <v>1.1210000000000022</v>
      </c>
      <c r="M942" s="156">
        <f t="shared" si="101"/>
        <v>10417.52</v>
      </c>
      <c r="N942" s="156">
        <f t="shared" si="102"/>
        <v>399.57499999999999</v>
      </c>
      <c r="O942" s="156">
        <v>16.492999999999999</v>
      </c>
      <c r="P942" s="156">
        <v>1.1210000000000022</v>
      </c>
      <c r="Q942" s="156">
        <v>10417.52</v>
      </c>
      <c r="R942" s="156">
        <v>399.57499999999999</v>
      </c>
      <c r="S942" s="156">
        <v>0</v>
      </c>
      <c r="T942" s="156">
        <v>0</v>
      </c>
      <c r="U942" s="156">
        <v>0</v>
      </c>
      <c r="V942" s="156"/>
      <c r="W942" s="156">
        <v>0</v>
      </c>
      <c r="X942" s="156"/>
      <c r="Y942" s="156">
        <v>18.173999999999999</v>
      </c>
      <c r="Z942" s="156">
        <v>11016.883</v>
      </c>
      <c r="AA942" s="156">
        <v>0</v>
      </c>
      <c r="AB942" s="156">
        <f t="shared" si="103"/>
        <v>18.173999999999999</v>
      </c>
      <c r="AC942" s="156">
        <f t="shared" si="104"/>
        <v>11016.883</v>
      </c>
    </row>
    <row r="943" spans="2:29" x14ac:dyDescent="0.25">
      <c r="B943" s="140" t="s">
        <v>113</v>
      </c>
      <c r="C943" s="143">
        <v>3304</v>
      </c>
      <c r="D943" s="141" t="s">
        <v>3639</v>
      </c>
      <c r="F943" s="149">
        <v>7</v>
      </c>
      <c r="H943" s="156">
        <v>13.883799999999999</v>
      </c>
      <c r="I943" s="156">
        <v>2</v>
      </c>
      <c r="J943" s="156">
        <f t="shared" si="98"/>
        <v>15.883799999999999</v>
      </c>
      <c r="K943" s="156">
        <f t="shared" si="99"/>
        <v>15.619</v>
      </c>
      <c r="L943" s="156">
        <f t="shared" si="100"/>
        <v>0.95500000000000185</v>
      </c>
      <c r="M943" s="156">
        <f t="shared" si="101"/>
        <v>9854.4979999999996</v>
      </c>
      <c r="N943" s="156">
        <f t="shared" si="102"/>
        <v>340.346</v>
      </c>
      <c r="O943" s="156">
        <v>15.619</v>
      </c>
      <c r="P943" s="156">
        <v>0.95500000000000185</v>
      </c>
      <c r="Q943" s="156">
        <v>9854.4979999999996</v>
      </c>
      <c r="R943" s="156">
        <v>340.346</v>
      </c>
      <c r="S943" s="156">
        <v>20</v>
      </c>
      <c r="T943" s="156">
        <v>23.332999999999998</v>
      </c>
      <c r="U943" s="156">
        <v>0</v>
      </c>
      <c r="V943" s="156"/>
      <c r="W943" s="156">
        <v>0</v>
      </c>
      <c r="X943" s="156"/>
      <c r="Y943" s="156">
        <v>17.052</v>
      </c>
      <c r="Z943" s="156">
        <v>10365.034</v>
      </c>
      <c r="AA943" s="156">
        <v>55</v>
      </c>
      <c r="AB943" s="156">
        <f t="shared" si="103"/>
        <v>17.052</v>
      </c>
      <c r="AC943" s="156">
        <f t="shared" si="104"/>
        <v>10365.034</v>
      </c>
    </row>
    <row r="944" spans="2:29" x14ac:dyDescent="0.25">
      <c r="B944" s="140" t="s">
        <v>113</v>
      </c>
      <c r="C944" s="143">
        <v>3305</v>
      </c>
      <c r="D944" s="141" t="s">
        <v>3640</v>
      </c>
      <c r="F944" s="149">
        <v>7</v>
      </c>
      <c r="H944" s="156">
        <v>11.277800000000001</v>
      </c>
      <c r="I944" s="156">
        <v>1.4</v>
      </c>
      <c r="J944" s="156">
        <f t="shared" si="98"/>
        <v>12.677800000000001</v>
      </c>
      <c r="K944" s="156">
        <f t="shared" si="99"/>
        <v>11.629</v>
      </c>
      <c r="L944" s="156">
        <f t="shared" si="100"/>
        <v>0.76900000000000013</v>
      </c>
      <c r="M944" s="156">
        <f t="shared" si="101"/>
        <v>7336.7719999999999</v>
      </c>
      <c r="N944" s="156">
        <f t="shared" si="102"/>
        <v>274.02100000000002</v>
      </c>
      <c r="O944" s="156">
        <v>11.629</v>
      </c>
      <c r="P944" s="156">
        <v>0.76900000000000013</v>
      </c>
      <c r="Q944" s="156">
        <v>7336.7719999999999</v>
      </c>
      <c r="R944" s="156">
        <v>274.02100000000002</v>
      </c>
      <c r="S944" s="156">
        <v>0</v>
      </c>
      <c r="T944" s="156">
        <v>6.6669999999999998</v>
      </c>
      <c r="U944" s="156">
        <v>0</v>
      </c>
      <c r="V944" s="156"/>
      <c r="W944" s="156">
        <v>0</v>
      </c>
      <c r="X944" s="156"/>
      <c r="Y944" s="156">
        <v>12.782</v>
      </c>
      <c r="Z944" s="156">
        <v>7747.8029999999999</v>
      </c>
      <c r="AA944" s="156">
        <v>10.000999999999999</v>
      </c>
      <c r="AB944" s="156">
        <f t="shared" si="103"/>
        <v>12.782</v>
      </c>
      <c r="AC944" s="156">
        <f t="shared" si="104"/>
        <v>7747.8029999999999</v>
      </c>
    </row>
    <row r="945" spans="2:29" x14ac:dyDescent="0.25">
      <c r="B945" s="140" t="s">
        <v>113</v>
      </c>
      <c r="C945" s="143">
        <v>3306</v>
      </c>
      <c r="D945" s="141" t="s">
        <v>3641</v>
      </c>
      <c r="F945" s="149">
        <v>7</v>
      </c>
      <c r="H945" s="156">
        <v>19.498899999999999</v>
      </c>
      <c r="I945" s="156">
        <v>3</v>
      </c>
      <c r="J945" s="156">
        <f t="shared" si="98"/>
        <v>22.498899999999999</v>
      </c>
      <c r="K945" s="156">
        <f t="shared" si="99"/>
        <v>21.431000000000001</v>
      </c>
      <c r="L945" s="156">
        <f t="shared" si="100"/>
        <v>1.4250000000000007</v>
      </c>
      <c r="M945" s="156">
        <f t="shared" si="101"/>
        <v>13545.272999999999</v>
      </c>
      <c r="N945" s="156">
        <f t="shared" si="102"/>
        <v>508.01499999999999</v>
      </c>
      <c r="O945" s="156">
        <v>21.431000000000001</v>
      </c>
      <c r="P945" s="156">
        <v>1.4250000000000007</v>
      </c>
      <c r="Q945" s="156">
        <v>13545.272999999999</v>
      </c>
      <c r="R945" s="156">
        <v>508.01499999999999</v>
      </c>
      <c r="S945" s="156">
        <v>0</v>
      </c>
      <c r="T945" s="156">
        <v>0</v>
      </c>
      <c r="U945" s="156">
        <v>0</v>
      </c>
      <c r="V945" s="156"/>
      <c r="W945" s="156">
        <v>0</v>
      </c>
      <c r="X945" s="156"/>
      <c r="Y945" s="156">
        <v>23.568999999999999</v>
      </c>
      <c r="Z945" s="156">
        <v>14307.313</v>
      </c>
      <c r="AA945" s="156">
        <v>0</v>
      </c>
      <c r="AB945" s="156">
        <f t="shared" si="103"/>
        <v>23.568999999999999</v>
      </c>
      <c r="AC945" s="156">
        <f t="shared" si="104"/>
        <v>14307.313</v>
      </c>
    </row>
    <row r="946" spans="2:29" x14ac:dyDescent="0.25">
      <c r="B946" s="140" t="s">
        <v>113</v>
      </c>
      <c r="C946" s="143">
        <v>3308</v>
      </c>
      <c r="D946" s="141" t="s">
        <v>3642</v>
      </c>
      <c r="F946" s="149">
        <v>7</v>
      </c>
      <c r="H946" s="156">
        <v>27.2943</v>
      </c>
      <c r="I946" s="156">
        <v>3.2082999999999999</v>
      </c>
      <c r="J946" s="156">
        <f t="shared" si="98"/>
        <v>30.502600000000001</v>
      </c>
      <c r="K946" s="156">
        <f t="shared" si="99"/>
        <v>29.055</v>
      </c>
      <c r="L946" s="156">
        <f t="shared" si="100"/>
        <v>1.897000000000002</v>
      </c>
      <c r="M946" s="156">
        <f t="shared" si="101"/>
        <v>18379.256000000001</v>
      </c>
      <c r="N946" s="156">
        <f t="shared" si="102"/>
        <v>676.18899999999996</v>
      </c>
      <c r="O946" s="156">
        <v>29.055</v>
      </c>
      <c r="P946" s="156">
        <v>1.897000000000002</v>
      </c>
      <c r="Q946" s="156">
        <v>18379.256000000001</v>
      </c>
      <c r="R946" s="156">
        <v>676.18899999999996</v>
      </c>
      <c r="S946" s="156">
        <v>30</v>
      </c>
      <c r="T946" s="156">
        <v>0</v>
      </c>
      <c r="U946" s="156">
        <v>0</v>
      </c>
      <c r="V946" s="156"/>
      <c r="W946" s="156">
        <v>0</v>
      </c>
      <c r="X946" s="156"/>
      <c r="Y946" s="156">
        <v>31.901</v>
      </c>
      <c r="Z946" s="156">
        <v>19393.54</v>
      </c>
      <c r="AA946" s="156">
        <v>30</v>
      </c>
      <c r="AB946" s="156">
        <f t="shared" si="103"/>
        <v>31.901</v>
      </c>
      <c r="AC946" s="156">
        <f t="shared" si="104"/>
        <v>19393.54</v>
      </c>
    </row>
    <row r="947" spans="2:29" x14ac:dyDescent="0.25">
      <c r="B947" s="140" t="s">
        <v>113</v>
      </c>
      <c r="C947" s="143">
        <v>3309</v>
      </c>
      <c r="D947" s="141" t="s">
        <v>3643</v>
      </c>
      <c r="F947" s="149">
        <v>7</v>
      </c>
      <c r="H947" s="156">
        <v>19.641850000000005</v>
      </c>
      <c r="I947" s="156">
        <v>2.625</v>
      </c>
      <c r="J947" s="156">
        <f t="shared" si="98"/>
        <v>22.266850000000005</v>
      </c>
      <c r="K947" s="156">
        <f t="shared" si="99"/>
        <v>19.591000000000001</v>
      </c>
      <c r="L947" s="156">
        <f t="shared" si="100"/>
        <v>1.2620000000000005</v>
      </c>
      <c r="M947" s="156">
        <f t="shared" si="101"/>
        <v>12360.521000000001</v>
      </c>
      <c r="N947" s="156">
        <f t="shared" si="102"/>
        <v>449.53399999999999</v>
      </c>
      <c r="O947" s="156">
        <v>19.591000000000001</v>
      </c>
      <c r="P947" s="156">
        <v>1.2620000000000005</v>
      </c>
      <c r="Q947" s="156">
        <v>12360.521000000001</v>
      </c>
      <c r="R947" s="156">
        <v>449.53399999999999</v>
      </c>
      <c r="S947" s="156">
        <v>5</v>
      </c>
      <c r="T947" s="156">
        <v>11.333</v>
      </c>
      <c r="U947" s="156">
        <v>0</v>
      </c>
      <c r="V947" s="156"/>
      <c r="W947" s="156">
        <v>0</v>
      </c>
      <c r="X947" s="156"/>
      <c r="Y947" s="156">
        <v>21.483000000000001</v>
      </c>
      <c r="Z947" s="156">
        <v>13034.822</v>
      </c>
      <c r="AA947" s="156">
        <v>22</v>
      </c>
      <c r="AB947" s="156">
        <f t="shared" si="103"/>
        <v>21.483000000000001</v>
      </c>
      <c r="AC947" s="156">
        <f t="shared" si="104"/>
        <v>13034.822</v>
      </c>
    </row>
    <row r="948" spans="2:29" x14ac:dyDescent="0.25">
      <c r="B948" s="140" t="s">
        <v>113</v>
      </c>
      <c r="C948" s="143">
        <v>3311</v>
      </c>
      <c r="D948" s="141" t="s">
        <v>3644</v>
      </c>
      <c r="F948" s="149">
        <v>7</v>
      </c>
      <c r="H948" s="156">
        <v>12.190399999999997</v>
      </c>
      <c r="I948" s="156">
        <v>2.1749999999999998</v>
      </c>
      <c r="J948" s="156">
        <f t="shared" si="98"/>
        <v>14.365399999999998</v>
      </c>
      <c r="K948" s="156">
        <f t="shared" si="99"/>
        <v>12.496</v>
      </c>
      <c r="L948" s="156">
        <f t="shared" si="100"/>
        <v>0.85599999999999987</v>
      </c>
      <c r="M948" s="156">
        <f t="shared" si="101"/>
        <v>7932.1080000000002</v>
      </c>
      <c r="N948" s="156">
        <f t="shared" si="102"/>
        <v>304.88499999999999</v>
      </c>
      <c r="O948" s="156">
        <v>12.496</v>
      </c>
      <c r="P948" s="156">
        <v>0.85599999999999987</v>
      </c>
      <c r="Q948" s="156">
        <v>7932.1080000000002</v>
      </c>
      <c r="R948" s="156">
        <v>304.88499999999999</v>
      </c>
      <c r="S948" s="156">
        <v>0</v>
      </c>
      <c r="T948" s="156">
        <v>0</v>
      </c>
      <c r="U948" s="156">
        <v>0</v>
      </c>
      <c r="V948" s="156"/>
      <c r="W948" s="156">
        <v>0</v>
      </c>
      <c r="X948" s="156"/>
      <c r="Y948" s="156">
        <v>13.779</v>
      </c>
      <c r="Z948" s="156">
        <v>8389.4529999999995</v>
      </c>
      <c r="AA948" s="156">
        <v>0</v>
      </c>
      <c r="AB948" s="156">
        <f t="shared" si="103"/>
        <v>13.779</v>
      </c>
      <c r="AC948" s="156">
        <f t="shared" si="104"/>
        <v>8389.4529999999995</v>
      </c>
    </row>
    <row r="949" spans="2:29" x14ac:dyDescent="0.25">
      <c r="B949" s="140" t="s">
        <v>110</v>
      </c>
      <c r="C949" s="143">
        <v>3321</v>
      </c>
      <c r="D949" s="141" t="s">
        <v>3645</v>
      </c>
      <c r="F949" s="149">
        <v>7</v>
      </c>
      <c r="H949" s="156">
        <v>10</v>
      </c>
      <c r="I949" s="156">
        <v>4.1609999999999996</v>
      </c>
      <c r="J949" s="156">
        <f t="shared" si="98"/>
        <v>14.161</v>
      </c>
      <c r="K949" s="156">
        <f t="shared" si="99"/>
        <v>9.4890000000000008</v>
      </c>
      <c r="L949" s="156">
        <f t="shared" si="100"/>
        <v>3.0249999999999986</v>
      </c>
      <c r="M949" s="156">
        <f t="shared" si="101"/>
        <v>5322.2389999999996</v>
      </c>
      <c r="N949" s="156">
        <f t="shared" si="102"/>
        <v>1161.807</v>
      </c>
      <c r="O949" s="156">
        <v>9.4890000000000008</v>
      </c>
      <c r="P949" s="156">
        <v>3.0249999999999986</v>
      </c>
      <c r="Q949" s="156">
        <v>5322.2389999999996</v>
      </c>
      <c r="R949" s="156">
        <v>1161.807</v>
      </c>
      <c r="S949" s="156">
        <v>162</v>
      </c>
      <c r="T949" s="156">
        <v>90</v>
      </c>
      <c r="U949" s="156">
        <v>0</v>
      </c>
      <c r="V949" s="156"/>
      <c r="W949" s="156">
        <v>0</v>
      </c>
      <c r="X949" s="156"/>
      <c r="Y949" s="156">
        <v>14.026</v>
      </c>
      <c r="Z949" s="156">
        <v>7064.9880000000003</v>
      </c>
      <c r="AA949" s="156">
        <v>297</v>
      </c>
      <c r="AB949" s="156">
        <f t="shared" si="103"/>
        <v>14.026</v>
      </c>
      <c r="AC949" s="156">
        <f t="shared" si="104"/>
        <v>7064.9880000000003</v>
      </c>
    </row>
    <row r="950" spans="2:29" x14ac:dyDescent="0.25">
      <c r="B950" s="140" t="s">
        <v>110</v>
      </c>
      <c r="C950" s="143">
        <v>3326</v>
      </c>
      <c r="D950" s="141" t="s">
        <v>3646</v>
      </c>
      <c r="F950" s="149">
        <v>7</v>
      </c>
      <c r="H950" s="156">
        <v>8</v>
      </c>
      <c r="I950" s="156">
        <v>1</v>
      </c>
      <c r="J950" s="156">
        <f t="shared" si="98"/>
        <v>9</v>
      </c>
      <c r="K950" s="156">
        <f t="shared" si="99"/>
        <v>6.0069999999999997</v>
      </c>
      <c r="L950" s="156">
        <f t="shared" si="100"/>
        <v>2.0020000000000007</v>
      </c>
      <c r="M950" s="156">
        <f t="shared" si="101"/>
        <v>3369.2379999999998</v>
      </c>
      <c r="N950" s="156">
        <f t="shared" si="102"/>
        <v>769.05200000000002</v>
      </c>
      <c r="O950" s="156">
        <v>6.0069999999999997</v>
      </c>
      <c r="P950" s="156">
        <v>2.0020000000000007</v>
      </c>
      <c r="Q950" s="156">
        <v>3369.2379999999998</v>
      </c>
      <c r="R950" s="156">
        <v>769.05200000000002</v>
      </c>
      <c r="S950" s="156">
        <v>0</v>
      </c>
      <c r="T950" s="156">
        <v>0</v>
      </c>
      <c r="U950" s="156">
        <v>0</v>
      </c>
      <c r="V950" s="156"/>
      <c r="W950" s="156">
        <v>0</v>
      </c>
      <c r="X950" s="156"/>
      <c r="Y950" s="156">
        <v>9.01</v>
      </c>
      <c r="Z950" s="156">
        <v>4522.835</v>
      </c>
      <c r="AA950" s="156">
        <v>0</v>
      </c>
      <c r="AB950" s="156">
        <f t="shared" si="103"/>
        <v>9.01</v>
      </c>
      <c r="AC950" s="156">
        <f t="shared" si="104"/>
        <v>4522.835</v>
      </c>
    </row>
    <row r="951" spans="2:29" x14ac:dyDescent="0.25">
      <c r="B951" s="140" t="s">
        <v>114</v>
      </c>
      <c r="C951" s="143">
        <v>3331</v>
      </c>
      <c r="D951" s="141" t="s">
        <v>3647</v>
      </c>
      <c r="F951" s="149">
        <v>7</v>
      </c>
      <c r="H951" s="156">
        <v>39.793628570999999</v>
      </c>
      <c r="I951" s="156">
        <v>10.125</v>
      </c>
      <c r="J951" s="156">
        <f t="shared" si="98"/>
        <v>49.918628570999999</v>
      </c>
      <c r="K951" s="156">
        <f t="shared" si="99"/>
        <v>41.006</v>
      </c>
      <c r="L951" s="156">
        <f t="shared" si="100"/>
        <v>6.9819999999999993</v>
      </c>
      <c r="M951" s="156">
        <f t="shared" si="101"/>
        <v>23424.859999999997</v>
      </c>
      <c r="N951" s="156">
        <f t="shared" si="102"/>
        <v>2344.038</v>
      </c>
      <c r="O951" s="156">
        <v>40.506</v>
      </c>
      <c r="P951" s="156">
        <v>6.9819999999999993</v>
      </c>
      <c r="Q951" s="156">
        <v>23177.296999999999</v>
      </c>
      <c r="R951" s="156">
        <v>2344.038</v>
      </c>
      <c r="S951" s="156">
        <v>0</v>
      </c>
      <c r="T951" s="156">
        <v>0</v>
      </c>
      <c r="U951" s="156">
        <v>0.5</v>
      </c>
      <c r="V951" s="156"/>
      <c r="W951" s="156">
        <v>247.56299999999999</v>
      </c>
      <c r="X951" s="156"/>
      <c r="Y951" s="156">
        <v>50.978999999999999</v>
      </c>
      <c r="Z951" s="156">
        <v>26693.419000000002</v>
      </c>
      <c r="AA951" s="156">
        <v>0</v>
      </c>
      <c r="AB951" s="156">
        <f t="shared" si="103"/>
        <v>51.478999999999999</v>
      </c>
      <c r="AC951" s="156">
        <f t="shared" si="104"/>
        <v>26940.982</v>
      </c>
    </row>
    <row r="952" spans="2:29" x14ac:dyDescent="0.25">
      <c r="B952" s="140" t="s">
        <v>118</v>
      </c>
      <c r="C952" s="143">
        <v>3332</v>
      </c>
      <c r="D952" s="141" t="s">
        <v>3648</v>
      </c>
      <c r="F952" s="149">
        <v>7</v>
      </c>
      <c r="H952" s="156">
        <v>8.7499000000000002</v>
      </c>
      <c r="I952" s="156">
        <v>9.5</v>
      </c>
      <c r="J952" s="156">
        <f t="shared" si="98"/>
        <v>18.2499</v>
      </c>
      <c r="K952" s="156">
        <f t="shared" si="99"/>
        <v>10.323</v>
      </c>
      <c r="L952" s="156">
        <f t="shared" si="100"/>
        <v>4.59</v>
      </c>
      <c r="M952" s="156">
        <f t="shared" si="101"/>
        <v>5795.1260000000002</v>
      </c>
      <c r="N952" s="156">
        <f t="shared" si="102"/>
        <v>1741.759</v>
      </c>
      <c r="O952" s="156">
        <v>10.323</v>
      </c>
      <c r="P952" s="156">
        <v>4.59</v>
      </c>
      <c r="Q952" s="156">
        <v>5795.1260000000002</v>
      </c>
      <c r="R952" s="156">
        <v>1741.759</v>
      </c>
      <c r="S952" s="156">
        <v>0</v>
      </c>
      <c r="T952" s="156">
        <v>23.332999999999998</v>
      </c>
      <c r="U952" s="156">
        <v>0</v>
      </c>
      <c r="V952" s="156"/>
      <c r="W952" s="156">
        <v>0</v>
      </c>
      <c r="X952" s="156"/>
      <c r="Y952" s="156">
        <v>17.207999999999998</v>
      </c>
      <c r="Z952" s="156">
        <v>8407.7639999999992</v>
      </c>
      <c r="AA952" s="156">
        <v>35</v>
      </c>
      <c r="AB952" s="156">
        <f t="shared" si="103"/>
        <v>17.207999999999998</v>
      </c>
      <c r="AC952" s="156">
        <f t="shared" si="104"/>
        <v>8407.7639999999992</v>
      </c>
    </row>
    <row r="953" spans="2:29" x14ac:dyDescent="0.25">
      <c r="B953" s="140" t="s">
        <v>114</v>
      </c>
      <c r="C953" s="143">
        <v>3333</v>
      </c>
      <c r="D953" s="141" t="s">
        <v>3649</v>
      </c>
      <c r="F953" s="149">
        <v>7</v>
      </c>
      <c r="H953" s="156">
        <v>57.477499999999999</v>
      </c>
      <c r="I953" s="156">
        <v>10.75</v>
      </c>
      <c r="J953" s="156">
        <f t="shared" si="98"/>
        <v>68.227499999999992</v>
      </c>
      <c r="K953" s="156">
        <f t="shared" si="99"/>
        <v>59.14</v>
      </c>
      <c r="L953" s="156">
        <f t="shared" si="100"/>
        <v>7.730000000000004</v>
      </c>
      <c r="M953" s="156">
        <f t="shared" si="101"/>
        <v>34117.324000000001</v>
      </c>
      <c r="N953" s="156">
        <f t="shared" si="102"/>
        <v>2492.3679999999999</v>
      </c>
      <c r="O953" s="156">
        <v>57.14</v>
      </c>
      <c r="P953" s="156">
        <v>7.730000000000004</v>
      </c>
      <c r="Q953" s="156">
        <v>33158.875</v>
      </c>
      <c r="R953" s="156">
        <v>2492.3679999999999</v>
      </c>
      <c r="S953" s="156">
        <v>0</v>
      </c>
      <c r="T953" s="156">
        <v>0</v>
      </c>
      <c r="U953" s="156">
        <v>2</v>
      </c>
      <c r="V953" s="156"/>
      <c r="W953" s="156">
        <v>958.44899999999996</v>
      </c>
      <c r="X953" s="156"/>
      <c r="Y953" s="156">
        <v>68.736000000000004</v>
      </c>
      <c r="Z953" s="156">
        <v>36897.472000000002</v>
      </c>
      <c r="AA953" s="156">
        <v>0</v>
      </c>
      <c r="AB953" s="156">
        <f t="shared" si="103"/>
        <v>70.736000000000004</v>
      </c>
      <c r="AC953" s="156">
        <f t="shared" si="104"/>
        <v>37855.921000000002</v>
      </c>
    </row>
    <row r="954" spans="2:29" x14ac:dyDescent="0.25">
      <c r="B954" s="140" t="s">
        <v>109</v>
      </c>
      <c r="C954" s="143">
        <v>3380</v>
      </c>
      <c r="D954" s="141" t="s">
        <v>3650</v>
      </c>
      <c r="F954" s="149">
        <v>7</v>
      </c>
      <c r="H954" s="156">
        <v>14</v>
      </c>
      <c r="I954" s="156">
        <v>9</v>
      </c>
      <c r="J954" s="156">
        <f t="shared" si="98"/>
        <v>23</v>
      </c>
      <c r="K954" s="156">
        <f t="shared" si="99"/>
        <v>13.792999999999999</v>
      </c>
      <c r="L954" s="156">
        <f t="shared" si="100"/>
        <v>6.2020000000000017</v>
      </c>
      <c r="M954" s="156">
        <f t="shared" si="101"/>
        <v>7726.8530000000001</v>
      </c>
      <c r="N954" s="156">
        <f t="shared" si="102"/>
        <v>2353.4560000000001</v>
      </c>
      <c r="O954" s="156">
        <v>13.792999999999999</v>
      </c>
      <c r="P954" s="156">
        <v>6.2020000000000017</v>
      </c>
      <c r="Q954" s="156">
        <v>7726.8530000000001</v>
      </c>
      <c r="R954" s="156">
        <v>2353.4560000000001</v>
      </c>
      <c r="S954" s="156">
        <v>0</v>
      </c>
      <c r="T954" s="156">
        <v>0</v>
      </c>
      <c r="U954" s="156">
        <v>0</v>
      </c>
      <c r="V954" s="156"/>
      <c r="W954" s="156">
        <v>0</v>
      </c>
      <c r="X954" s="156"/>
      <c r="Y954" s="156">
        <v>23.096</v>
      </c>
      <c r="Z954" s="156">
        <v>11257.037</v>
      </c>
      <c r="AA954" s="156">
        <v>0</v>
      </c>
      <c r="AB954" s="156">
        <f t="shared" si="103"/>
        <v>23.096</v>
      </c>
      <c r="AC954" s="156">
        <f t="shared" si="104"/>
        <v>11257.037</v>
      </c>
    </row>
    <row r="955" spans="2:29" x14ac:dyDescent="0.25">
      <c r="B955" s="140" t="s">
        <v>109</v>
      </c>
      <c r="C955" s="143">
        <v>3800</v>
      </c>
      <c r="D955" s="141" t="s">
        <v>3651</v>
      </c>
      <c r="F955" s="149">
        <v>7</v>
      </c>
      <c r="H955" s="156">
        <v>36.678599999999996</v>
      </c>
      <c r="I955" s="156">
        <v>7.875</v>
      </c>
      <c r="J955" s="156">
        <f t="shared" si="98"/>
        <v>44.553599999999996</v>
      </c>
      <c r="K955" s="156">
        <f t="shared" si="99"/>
        <v>36.704999999999998</v>
      </c>
      <c r="L955" s="156">
        <f t="shared" si="100"/>
        <v>4.3420000000000059</v>
      </c>
      <c r="M955" s="156">
        <f t="shared" si="101"/>
        <v>25839.09</v>
      </c>
      <c r="N955" s="156">
        <f t="shared" si="102"/>
        <v>1665.55</v>
      </c>
      <c r="O955" s="156">
        <v>35.354999999999997</v>
      </c>
      <c r="P955" s="156">
        <v>4.3420000000000059</v>
      </c>
      <c r="Q955" s="156">
        <v>25243.752</v>
      </c>
      <c r="R955" s="156">
        <v>1665.55</v>
      </c>
      <c r="S955" s="156">
        <v>53</v>
      </c>
      <c r="T955" s="156">
        <v>32</v>
      </c>
      <c r="U955" s="156">
        <v>1.35</v>
      </c>
      <c r="V955" s="156"/>
      <c r="W955" s="156">
        <v>595.33799999999997</v>
      </c>
      <c r="X955" s="156"/>
      <c r="Y955" s="156">
        <v>41.868000000000002</v>
      </c>
      <c r="Z955" s="156">
        <v>27742.116000000002</v>
      </c>
      <c r="AA955" s="156">
        <v>101</v>
      </c>
      <c r="AB955" s="156">
        <f t="shared" si="103"/>
        <v>43.218000000000004</v>
      </c>
      <c r="AC955" s="156">
        <f t="shared" si="104"/>
        <v>28337.454000000002</v>
      </c>
    </row>
    <row r="956" spans="2:29" x14ac:dyDescent="0.25">
      <c r="B956" s="140" t="s">
        <v>109</v>
      </c>
      <c r="C956" s="143">
        <v>3801</v>
      </c>
      <c r="D956" s="141" t="s">
        <v>3652</v>
      </c>
      <c r="F956" s="149">
        <v>7</v>
      </c>
      <c r="H956" s="156">
        <v>42.031799999999997</v>
      </c>
      <c r="I956" s="156">
        <v>12</v>
      </c>
      <c r="J956" s="156">
        <f t="shared" si="98"/>
        <v>54.031799999999997</v>
      </c>
      <c r="K956" s="156">
        <f t="shared" si="99"/>
        <v>41.246000000000002</v>
      </c>
      <c r="L956" s="156">
        <f t="shared" si="100"/>
        <v>9.3010000000000019</v>
      </c>
      <c r="M956" s="156">
        <f t="shared" si="101"/>
        <v>30975.125</v>
      </c>
      <c r="N956" s="156">
        <f t="shared" si="102"/>
        <v>3285.4859999999999</v>
      </c>
      <c r="O956" s="156">
        <v>40.356999999999999</v>
      </c>
      <c r="P956" s="156">
        <v>9.3010000000000019</v>
      </c>
      <c r="Q956" s="156">
        <v>30645.52</v>
      </c>
      <c r="R956" s="156">
        <v>3285.4859999999999</v>
      </c>
      <c r="S956" s="156">
        <v>25.5</v>
      </c>
      <c r="T956" s="156">
        <v>126.6</v>
      </c>
      <c r="U956" s="156">
        <v>0.88900000000000001</v>
      </c>
      <c r="V956" s="156"/>
      <c r="W956" s="156">
        <v>329.60500000000002</v>
      </c>
      <c r="X956" s="156"/>
      <c r="Y956" s="156">
        <v>54.32</v>
      </c>
      <c r="Z956" s="156">
        <v>35573.788</v>
      </c>
      <c r="AA956" s="156">
        <v>215.4</v>
      </c>
      <c r="AB956" s="156">
        <f t="shared" si="103"/>
        <v>55.209000000000003</v>
      </c>
      <c r="AC956" s="156">
        <f t="shared" si="104"/>
        <v>35903.393000000004</v>
      </c>
    </row>
    <row r="957" spans="2:29" x14ac:dyDescent="0.25">
      <c r="B957" s="140" t="s">
        <v>118</v>
      </c>
      <c r="C957" s="143">
        <v>3802</v>
      </c>
      <c r="D957" s="141" t="s">
        <v>3653</v>
      </c>
      <c r="F957" s="149">
        <v>7</v>
      </c>
      <c r="H957" s="156">
        <v>29.8095</v>
      </c>
      <c r="I957" s="156">
        <v>13.75</v>
      </c>
      <c r="J957" s="156">
        <f t="shared" si="98"/>
        <v>43.5595</v>
      </c>
      <c r="K957" s="156">
        <f t="shared" si="99"/>
        <v>29.888000000000002</v>
      </c>
      <c r="L957" s="156">
        <f t="shared" si="100"/>
        <v>9.3949999999999996</v>
      </c>
      <c r="M957" s="156">
        <f t="shared" si="101"/>
        <v>22713.243999999999</v>
      </c>
      <c r="N957" s="156">
        <f t="shared" si="102"/>
        <v>3297.587</v>
      </c>
      <c r="O957" s="156">
        <v>28.888000000000002</v>
      </c>
      <c r="P957" s="156">
        <v>9.3949999999999996</v>
      </c>
      <c r="Q957" s="156">
        <v>22342.442999999999</v>
      </c>
      <c r="R957" s="156">
        <v>3297.587</v>
      </c>
      <c r="S957" s="156">
        <v>12.8</v>
      </c>
      <c r="T957" s="156">
        <v>2</v>
      </c>
      <c r="U957" s="156">
        <v>1</v>
      </c>
      <c r="V957" s="156"/>
      <c r="W957" s="156">
        <v>370.80099999999999</v>
      </c>
      <c r="X957" s="156"/>
      <c r="Y957" s="156">
        <v>42.98</v>
      </c>
      <c r="Z957" s="156">
        <v>27288.878000000001</v>
      </c>
      <c r="AA957" s="156">
        <v>15.8</v>
      </c>
      <c r="AB957" s="156">
        <f t="shared" si="103"/>
        <v>43.98</v>
      </c>
      <c r="AC957" s="156">
        <f t="shared" si="104"/>
        <v>27659.679</v>
      </c>
    </row>
    <row r="958" spans="2:29" x14ac:dyDescent="0.25">
      <c r="B958" s="140" t="s">
        <v>111</v>
      </c>
      <c r="C958" s="143">
        <v>3803</v>
      </c>
      <c r="D958" s="141" t="s">
        <v>3654</v>
      </c>
      <c r="F958" s="149">
        <v>7</v>
      </c>
      <c r="H958" s="156">
        <v>20.8569</v>
      </c>
      <c r="I958" s="156">
        <v>4.3</v>
      </c>
      <c r="J958" s="156">
        <f t="shared" si="98"/>
        <v>25.1569</v>
      </c>
      <c r="K958" s="156">
        <f t="shared" si="99"/>
        <v>20.286000000000001</v>
      </c>
      <c r="L958" s="156">
        <f t="shared" si="100"/>
        <v>2.9299999999999997</v>
      </c>
      <c r="M958" s="156">
        <f t="shared" si="101"/>
        <v>14333.904</v>
      </c>
      <c r="N958" s="156">
        <f t="shared" si="102"/>
        <v>1123.973</v>
      </c>
      <c r="O958" s="156">
        <v>20.286000000000001</v>
      </c>
      <c r="P958" s="156">
        <v>2.9299999999999997</v>
      </c>
      <c r="Q958" s="156">
        <v>14333.904</v>
      </c>
      <c r="R958" s="156">
        <v>1123.973</v>
      </c>
      <c r="S958" s="156">
        <v>0</v>
      </c>
      <c r="T958" s="156">
        <v>43</v>
      </c>
      <c r="U958" s="156">
        <v>0</v>
      </c>
      <c r="V958" s="156"/>
      <c r="W958" s="156">
        <v>0</v>
      </c>
      <c r="X958" s="156"/>
      <c r="Y958" s="156">
        <v>24.681000000000001</v>
      </c>
      <c r="Z958" s="156">
        <v>16019.886</v>
      </c>
      <c r="AA958" s="156">
        <v>64.5</v>
      </c>
      <c r="AB958" s="156">
        <f t="shared" si="103"/>
        <v>24.681000000000001</v>
      </c>
      <c r="AC958" s="156">
        <f t="shared" si="104"/>
        <v>16019.886</v>
      </c>
    </row>
    <row r="959" spans="2:29" x14ac:dyDescent="0.25">
      <c r="B959" s="140" t="s">
        <v>111</v>
      </c>
      <c r="C959" s="143">
        <v>3804</v>
      </c>
      <c r="D959" s="141" t="s">
        <v>3655</v>
      </c>
      <c r="F959" s="149">
        <v>7</v>
      </c>
      <c r="H959" s="156">
        <v>36.476860000000002</v>
      </c>
      <c r="I959" s="156">
        <v>5.7458</v>
      </c>
      <c r="J959" s="156">
        <f t="shared" si="98"/>
        <v>42.222660000000005</v>
      </c>
      <c r="K959" s="156">
        <f t="shared" si="99"/>
        <v>37.725000000000001</v>
      </c>
      <c r="L959" s="156">
        <f t="shared" si="100"/>
        <v>4.1649999999999991</v>
      </c>
      <c r="M959" s="156">
        <f t="shared" si="101"/>
        <v>26305.09</v>
      </c>
      <c r="N959" s="156">
        <f t="shared" si="102"/>
        <v>1572.9259999999999</v>
      </c>
      <c r="O959" s="156">
        <v>37.725000000000001</v>
      </c>
      <c r="P959" s="156">
        <v>4.1649999999999991</v>
      </c>
      <c r="Q959" s="156">
        <v>26305.09</v>
      </c>
      <c r="R959" s="156">
        <v>1572.9259999999999</v>
      </c>
      <c r="S959" s="156">
        <v>20</v>
      </c>
      <c r="T959" s="156">
        <v>15</v>
      </c>
      <c r="U959" s="156">
        <v>0</v>
      </c>
      <c r="V959" s="156"/>
      <c r="W959" s="156">
        <v>0</v>
      </c>
      <c r="X959" s="156"/>
      <c r="Y959" s="156">
        <v>43.972000000000001</v>
      </c>
      <c r="Z959" s="156">
        <v>28664.502</v>
      </c>
      <c r="AA959" s="156">
        <v>42.5</v>
      </c>
      <c r="AB959" s="156">
        <f t="shared" si="103"/>
        <v>43.972000000000001</v>
      </c>
      <c r="AC959" s="156">
        <f t="shared" si="104"/>
        <v>28664.502</v>
      </c>
    </row>
    <row r="960" spans="2:29" x14ac:dyDescent="0.25">
      <c r="B960" s="140" t="s">
        <v>109</v>
      </c>
      <c r="C960" s="143">
        <v>3811</v>
      </c>
      <c r="D960" s="141" t="s">
        <v>3656</v>
      </c>
      <c r="F960" s="149">
        <v>7</v>
      </c>
      <c r="H960" s="156">
        <v>19.523600000000002</v>
      </c>
      <c r="I960" s="156">
        <v>4.75</v>
      </c>
      <c r="J960" s="156">
        <f t="shared" si="98"/>
        <v>24.273600000000002</v>
      </c>
      <c r="K960" s="156">
        <f t="shared" si="99"/>
        <v>20.172000000000001</v>
      </c>
      <c r="L960" s="156">
        <f t="shared" si="100"/>
        <v>3.0459999999999994</v>
      </c>
      <c r="M960" s="156">
        <f t="shared" si="101"/>
        <v>13483.689</v>
      </c>
      <c r="N960" s="156">
        <f t="shared" si="102"/>
        <v>1166.749</v>
      </c>
      <c r="O960" s="156">
        <v>20.172000000000001</v>
      </c>
      <c r="P960" s="156">
        <v>3.0459999999999994</v>
      </c>
      <c r="Q960" s="156">
        <v>13483.689</v>
      </c>
      <c r="R960" s="156">
        <v>1166.749</v>
      </c>
      <c r="S960" s="156">
        <v>6</v>
      </c>
      <c r="T960" s="156">
        <v>4.6669999999999998</v>
      </c>
      <c r="U960" s="156">
        <v>0</v>
      </c>
      <c r="V960" s="156"/>
      <c r="W960" s="156">
        <v>0</v>
      </c>
      <c r="X960" s="156"/>
      <c r="Y960" s="156">
        <v>24.741</v>
      </c>
      <c r="Z960" s="156">
        <v>15233.851000000001</v>
      </c>
      <c r="AA960" s="156">
        <v>13.000999999999999</v>
      </c>
      <c r="AB960" s="156">
        <f t="shared" si="103"/>
        <v>24.741</v>
      </c>
      <c r="AC960" s="156">
        <f t="shared" si="104"/>
        <v>15233.851000000001</v>
      </c>
    </row>
    <row r="961" spans="2:29" x14ac:dyDescent="0.25">
      <c r="B961" s="140" t="s">
        <v>118</v>
      </c>
      <c r="C961" s="143">
        <v>3820</v>
      </c>
      <c r="D961" s="141" t="s">
        <v>3657</v>
      </c>
      <c r="F961" s="149">
        <v>7</v>
      </c>
      <c r="H961" s="156">
        <v>44.366500000000002</v>
      </c>
      <c r="I961" s="156">
        <v>20.049999999999997</v>
      </c>
      <c r="J961" s="156">
        <f t="shared" si="98"/>
        <v>64.416499999999999</v>
      </c>
      <c r="K961" s="156">
        <f t="shared" si="99"/>
        <v>44.722000000000001</v>
      </c>
      <c r="L961" s="156">
        <f t="shared" si="100"/>
        <v>15.460999999999999</v>
      </c>
      <c r="M961" s="156">
        <f t="shared" si="101"/>
        <v>29501.411</v>
      </c>
      <c r="N961" s="156">
        <f t="shared" si="102"/>
        <v>5369.2489999999998</v>
      </c>
      <c r="O961" s="156">
        <v>44.722000000000001</v>
      </c>
      <c r="P961" s="156">
        <v>15.460999999999999</v>
      </c>
      <c r="Q961" s="156">
        <v>29501.411</v>
      </c>
      <c r="R961" s="156">
        <v>5369.2489999999998</v>
      </c>
      <c r="S961" s="156">
        <v>0</v>
      </c>
      <c r="T961" s="156">
        <v>73.332999999999998</v>
      </c>
      <c r="U961" s="156">
        <v>0</v>
      </c>
      <c r="V961" s="156"/>
      <c r="W961" s="156">
        <v>0</v>
      </c>
      <c r="X961" s="156"/>
      <c r="Y961" s="156">
        <v>67.962000000000003</v>
      </c>
      <c r="Z961" s="156">
        <v>37555.339</v>
      </c>
      <c r="AA961" s="156">
        <v>110</v>
      </c>
      <c r="AB961" s="156">
        <f t="shared" si="103"/>
        <v>67.962000000000003</v>
      </c>
      <c r="AC961" s="156">
        <f t="shared" si="104"/>
        <v>37555.339</v>
      </c>
    </row>
    <row r="962" spans="2:29" x14ac:dyDescent="0.25">
      <c r="B962" s="140" t="s">
        <v>114</v>
      </c>
      <c r="C962" s="143">
        <v>3835</v>
      </c>
      <c r="D962" s="141" t="s">
        <v>3658</v>
      </c>
      <c r="F962" s="149">
        <v>7</v>
      </c>
      <c r="H962" s="156">
        <v>37.302900000000008</v>
      </c>
      <c r="I962" s="156">
        <v>12.125030000000001</v>
      </c>
      <c r="J962" s="156">
        <f t="shared" si="98"/>
        <v>49.427930000000011</v>
      </c>
      <c r="K962" s="156">
        <f t="shared" si="99"/>
        <v>37.096000000000004</v>
      </c>
      <c r="L962" s="156">
        <f t="shared" si="100"/>
        <v>6.759999999999998</v>
      </c>
      <c r="M962" s="156">
        <f t="shared" si="101"/>
        <v>21437.142</v>
      </c>
      <c r="N962" s="156">
        <f t="shared" si="102"/>
        <v>2439.627</v>
      </c>
      <c r="O962" s="156">
        <v>34.707000000000001</v>
      </c>
      <c r="P962" s="156">
        <v>6.759999999999998</v>
      </c>
      <c r="Q962" s="156">
        <v>20551.334999999999</v>
      </c>
      <c r="R962" s="156">
        <v>2439.627</v>
      </c>
      <c r="S962" s="156">
        <v>30</v>
      </c>
      <c r="T962" s="156">
        <v>13.3</v>
      </c>
      <c r="U962" s="156">
        <v>2.3890000000000002</v>
      </c>
      <c r="V962" s="156"/>
      <c r="W962" s="156">
        <v>885.80700000000002</v>
      </c>
      <c r="X962" s="156"/>
      <c r="Y962" s="156">
        <v>44.850999999999999</v>
      </c>
      <c r="Z962" s="156">
        <v>24210.831999999999</v>
      </c>
      <c r="AA962" s="156">
        <v>49.95</v>
      </c>
      <c r="AB962" s="156">
        <f t="shared" si="103"/>
        <v>47.24</v>
      </c>
      <c r="AC962" s="156">
        <f t="shared" si="104"/>
        <v>25096.638999999999</v>
      </c>
    </row>
    <row r="963" spans="2:29" x14ac:dyDescent="0.25">
      <c r="B963" s="140" t="s">
        <v>111</v>
      </c>
      <c r="C963" s="143">
        <v>3861</v>
      </c>
      <c r="D963" s="141" t="s">
        <v>3659</v>
      </c>
      <c r="F963" s="149">
        <v>7</v>
      </c>
      <c r="H963" s="156">
        <v>52.428600000000003</v>
      </c>
      <c r="I963" s="156">
        <v>18.920000000000002</v>
      </c>
      <c r="J963" s="156">
        <f t="shared" si="98"/>
        <v>71.348600000000005</v>
      </c>
      <c r="K963" s="156">
        <f t="shared" si="99"/>
        <v>52.195</v>
      </c>
      <c r="L963" s="156">
        <f t="shared" si="100"/>
        <v>14.032000000000004</v>
      </c>
      <c r="M963" s="156">
        <f t="shared" si="101"/>
        <v>35113.531999999999</v>
      </c>
      <c r="N963" s="156">
        <f t="shared" si="102"/>
        <v>4906.38</v>
      </c>
      <c r="O963" s="156">
        <v>51.195</v>
      </c>
      <c r="P963" s="156">
        <v>14.032000000000004</v>
      </c>
      <c r="Q963" s="156">
        <v>34742.731</v>
      </c>
      <c r="R963" s="156">
        <v>4906.38</v>
      </c>
      <c r="S963" s="156">
        <v>155</v>
      </c>
      <c r="T963" s="156">
        <v>60</v>
      </c>
      <c r="U963" s="156">
        <v>1</v>
      </c>
      <c r="V963" s="156"/>
      <c r="W963" s="156">
        <v>370.80099999999999</v>
      </c>
      <c r="X963" s="156"/>
      <c r="Y963" s="156">
        <v>72.244</v>
      </c>
      <c r="Z963" s="156">
        <v>42102.366000000002</v>
      </c>
      <c r="AA963" s="156">
        <v>245</v>
      </c>
      <c r="AB963" s="156">
        <f t="shared" si="103"/>
        <v>73.244</v>
      </c>
      <c r="AC963" s="156">
        <f t="shared" si="104"/>
        <v>42473.167000000001</v>
      </c>
    </row>
    <row r="964" spans="2:29" x14ac:dyDescent="0.25">
      <c r="B964" s="140" t="s">
        <v>111</v>
      </c>
      <c r="C964" s="143">
        <v>3862</v>
      </c>
      <c r="D964" s="141" t="s">
        <v>3660</v>
      </c>
      <c r="F964" s="149">
        <v>7</v>
      </c>
      <c r="H964" s="156">
        <v>56.325069999999997</v>
      </c>
      <c r="I964" s="156">
        <v>11.850000000000001</v>
      </c>
      <c r="J964" s="156">
        <f t="shared" si="98"/>
        <v>68.175070000000005</v>
      </c>
      <c r="K964" s="156">
        <f t="shared" si="99"/>
        <v>53.745999999999995</v>
      </c>
      <c r="L964" s="156">
        <f t="shared" si="100"/>
        <v>9.9780000000000015</v>
      </c>
      <c r="M964" s="156">
        <f t="shared" si="101"/>
        <v>31776.675999999999</v>
      </c>
      <c r="N964" s="156">
        <f t="shared" si="102"/>
        <v>3498.143</v>
      </c>
      <c r="O964" s="156">
        <v>50.695999999999998</v>
      </c>
      <c r="P964" s="156">
        <v>9.9780000000000015</v>
      </c>
      <c r="Q964" s="156">
        <v>30484.830999999998</v>
      </c>
      <c r="R964" s="156">
        <v>3498.143</v>
      </c>
      <c r="S964" s="156">
        <v>40</v>
      </c>
      <c r="T964" s="156">
        <v>40</v>
      </c>
      <c r="U964" s="156">
        <v>3.05</v>
      </c>
      <c r="V964" s="156"/>
      <c r="W964" s="156">
        <v>1291.845</v>
      </c>
      <c r="X964" s="156"/>
      <c r="Y964" s="156">
        <v>65.662999999999997</v>
      </c>
      <c r="Z964" s="156">
        <v>35732.101999999999</v>
      </c>
      <c r="AA964" s="156">
        <v>100</v>
      </c>
      <c r="AB964" s="156">
        <f t="shared" si="103"/>
        <v>68.712999999999994</v>
      </c>
      <c r="AC964" s="156">
        <f t="shared" si="104"/>
        <v>37023.947</v>
      </c>
    </row>
    <row r="965" spans="2:29" x14ac:dyDescent="0.25">
      <c r="B965" s="140" t="s">
        <v>118</v>
      </c>
      <c r="C965" s="143">
        <v>3916</v>
      </c>
      <c r="D965" s="141" t="s">
        <v>3661</v>
      </c>
      <c r="F965" s="149">
        <v>7</v>
      </c>
      <c r="H965" s="156">
        <v>48.85</v>
      </c>
      <c r="I965" s="156">
        <v>12.55</v>
      </c>
      <c r="J965" s="156">
        <f t="shared" si="98"/>
        <v>61.400000000000006</v>
      </c>
      <c r="K965" s="156">
        <f t="shared" si="99"/>
        <v>45.360999999999997</v>
      </c>
      <c r="L965" s="156">
        <f t="shared" si="100"/>
        <v>6.4209999999999994</v>
      </c>
      <c r="M965" s="156">
        <f t="shared" si="101"/>
        <v>26950.165000000001</v>
      </c>
      <c r="N965" s="156">
        <f t="shared" si="102"/>
        <v>2514.5500000000002</v>
      </c>
      <c r="O965" s="156">
        <v>45.360999999999997</v>
      </c>
      <c r="P965" s="156">
        <v>6.4209999999999994</v>
      </c>
      <c r="Q965" s="156">
        <v>26950.165000000001</v>
      </c>
      <c r="R965" s="156">
        <v>2514.5500000000002</v>
      </c>
      <c r="S965" s="156">
        <v>10</v>
      </c>
      <c r="T965" s="156">
        <v>116.667</v>
      </c>
      <c r="U965" s="156">
        <v>0</v>
      </c>
      <c r="V965" s="156"/>
      <c r="W965" s="156">
        <v>0</v>
      </c>
      <c r="X965" s="156"/>
      <c r="Y965" s="156">
        <v>54.991999999999997</v>
      </c>
      <c r="Z965" s="156">
        <v>30722.027999999998</v>
      </c>
      <c r="AA965" s="156">
        <v>185.001</v>
      </c>
      <c r="AB965" s="156">
        <f t="shared" si="103"/>
        <v>54.991999999999997</v>
      </c>
      <c r="AC965" s="156">
        <f t="shared" si="104"/>
        <v>30722.027999999998</v>
      </c>
    </row>
    <row r="966" spans="2:29" x14ac:dyDescent="0.25">
      <c r="B966" s="140" t="s">
        <v>115</v>
      </c>
      <c r="C966" s="143">
        <v>4301</v>
      </c>
      <c r="D966" s="141" t="s">
        <v>3662</v>
      </c>
      <c r="F966" s="149">
        <v>7</v>
      </c>
      <c r="H966" s="156">
        <v>10.726599999999999</v>
      </c>
      <c r="I966" s="156">
        <v>1.2250000000000001</v>
      </c>
      <c r="J966" s="156">
        <f t="shared" si="98"/>
        <v>11.951599999999999</v>
      </c>
      <c r="K966" s="156">
        <f t="shared" si="99"/>
        <v>10.747</v>
      </c>
      <c r="L966" s="156">
        <f t="shared" si="100"/>
        <v>0.72000000000000064</v>
      </c>
      <c r="M966" s="156">
        <f t="shared" si="101"/>
        <v>6804.7070000000003</v>
      </c>
      <c r="N966" s="156">
        <f t="shared" si="102"/>
        <v>256.41500000000002</v>
      </c>
      <c r="O966" s="156">
        <v>10.747</v>
      </c>
      <c r="P966" s="156">
        <v>0.72000000000000064</v>
      </c>
      <c r="Q966" s="156">
        <v>6804.7070000000003</v>
      </c>
      <c r="R966" s="156">
        <v>256.41500000000002</v>
      </c>
      <c r="S966" s="156">
        <v>0</v>
      </c>
      <c r="T966" s="156">
        <v>0</v>
      </c>
      <c r="U966" s="156">
        <v>0</v>
      </c>
      <c r="V966" s="156"/>
      <c r="W966" s="156">
        <v>0</v>
      </c>
      <c r="X966" s="156"/>
      <c r="Y966" s="156">
        <v>11.827</v>
      </c>
      <c r="Z966" s="156">
        <v>7189.3469999999998</v>
      </c>
      <c r="AA966" s="156">
        <v>0</v>
      </c>
      <c r="AB966" s="156">
        <f t="shared" si="103"/>
        <v>11.827</v>
      </c>
      <c r="AC966" s="156">
        <f t="shared" si="104"/>
        <v>7189.3469999999998</v>
      </c>
    </row>
    <row r="967" spans="2:29" x14ac:dyDescent="0.25">
      <c r="B967" s="140" t="s">
        <v>115</v>
      </c>
      <c r="C967" s="143">
        <v>4302</v>
      </c>
      <c r="D967" s="141" t="s">
        <v>3663</v>
      </c>
      <c r="F967" s="149">
        <v>7</v>
      </c>
      <c r="H967" s="156">
        <v>10.418000000000001</v>
      </c>
      <c r="I967" s="156">
        <v>1.3</v>
      </c>
      <c r="J967" s="156">
        <f t="shared" si="98"/>
        <v>11.718000000000002</v>
      </c>
      <c r="K967" s="156">
        <f t="shared" si="99"/>
        <v>10.515000000000001</v>
      </c>
      <c r="L967" s="156">
        <f t="shared" si="100"/>
        <v>0.67199999999999882</v>
      </c>
      <c r="M967" s="156">
        <f t="shared" si="101"/>
        <v>6633.9650000000001</v>
      </c>
      <c r="N967" s="156">
        <f t="shared" si="102"/>
        <v>239.40799999999999</v>
      </c>
      <c r="O967" s="156">
        <v>10.515000000000001</v>
      </c>
      <c r="P967" s="156">
        <v>0.67199999999999882</v>
      </c>
      <c r="Q967" s="156">
        <v>6633.9650000000001</v>
      </c>
      <c r="R967" s="156">
        <v>239.40799999999999</v>
      </c>
      <c r="S967" s="156">
        <v>0</v>
      </c>
      <c r="T967" s="156">
        <v>0</v>
      </c>
      <c r="U967" s="156">
        <v>0</v>
      </c>
      <c r="V967" s="156"/>
      <c r="W967" s="156">
        <v>0</v>
      </c>
      <c r="X967" s="156"/>
      <c r="Y967" s="156">
        <v>11.522</v>
      </c>
      <c r="Z967" s="156">
        <v>6993.0770000000002</v>
      </c>
      <c r="AA967" s="156">
        <v>0</v>
      </c>
      <c r="AB967" s="156">
        <f t="shared" si="103"/>
        <v>11.522</v>
      </c>
      <c r="AC967" s="156">
        <f t="shared" si="104"/>
        <v>6993.0770000000002</v>
      </c>
    </row>
    <row r="968" spans="2:29" x14ac:dyDescent="0.25">
      <c r="B968" s="140" t="s">
        <v>115</v>
      </c>
      <c r="C968" s="143">
        <v>4303</v>
      </c>
      <c r="D968" s="141" t="s">
        <v>3664</v>
      </c>
      <c r="F968" s="149">
        <v>7</v>
      </c>
      <c r="H968" s="156">
        <v>25.2638</v>
      </c>
      <c r="I968" s="156">
        <v>3</v>
      </c>
      <c r="J968" s="156">
        <f t="shared" si="98"/>
        <v>28.2638</v>
      </c>
      <c r="K968" s="156">
        <f t="shared" si="99"/>
        <v>25.821999999999999</v>
      </c>
      <c r="L968" s="156">
        <f t="shared" si="100"/>
        <v>1.7669999999999995</v>
      </c>
      <c r="M968" s="156">
        <f t="shared" si="101"/>
        <v>16363.67</v>
      </c>
      <c r="N968" s="156">
        <f t="shared" si="102"/>
        <v>629.58100000000002</v>
      </c>
      <c r="O968" s="156">
        <v>25.821999999999999</v>
      </c>
      <c r="P968" s="156">
        <v>1.7669999999999995</v>
      </c>
      <c r="Q968" s="156">
        <v>16363.67</v>
      </c>
      <c r="R968" s="156">
        <v>629.58100000000002</v>
      </c>
      <c r="S968" s="156">
        <v>0</v>
      </c>
      <c r="T968" s="156">
        <v>0</v>
      </c>
      <c r="U968" s="156">
        <v>0</v>
      </c>
      <c r="V968" s="156"/>
      <c r="W968" s="156">
        <v>0</v>
      </c>
      <c r="X968" s="156"/>
      <c r="Y968" s="156">
        <v>28.472000000000001</v>
      </c>
      <c r="Z968" s="156">
        <v>17308.042000000001</v>
      </c>
      <c r="AA968" s="156">
        <v>0</v>
      </c>
      <c r="AB968" s="156">
        <f t="shared" si="103"/>
        <v>28.472000000000001</v>
      </c>
      <c r="AC968" s="156">
        <f t="shared" si="104"/>
        <v>17308.042000000001</v>
      </c>
    </row>
    <row r="969" spans="2:29" x14ac:dyDescent="0.25">
      <c r="B969" s="140" t="s">
        <v>115</v>
      </c>
      <c r="C969" s="143">
        <v>4305</v>
      </c>
      <c r="D969" s="141" t="s">
        <v>3665</v>
      </c>
      <c r="F969" s="149">
        <v>7</v>
      </c>
      <c r="H969" s="156">
        <v>6.894400000000001</v>
      </c>
      <c r="I969" s="156">
        <v>0.625</v>
      </c>
      <c r="J969" s="156">
        <f t="shared" si="98"/>
        <v>7.519400000000001</v>
      </c>
      <c r="K969" s="156">
        <f t="shared" si="99"/>
        <v>6.6870000000000003</v>
      </c>
      <c r="L969" s="156">
        <f t="shared" si="100"/>
        <v>0.38099999999999934</v>
      </c>
      <c r="M969" s="156">
        <f t="shared" si="101"/>
        <v>4218.643</v>
      </c>
      <c r="N969" s="156">
        <f t="shared" si="102"/>
        <v>135.79599999999999</v>
      </c>
      <c r="O969" s="156">
        <v>6.6870000000000003</v>
      </c>
      <c r="P969" s="156">
        <v>0.38099999999999934</v>
      </c>
      <c r="Q969" s="156">
        <v>4218.643</v>
      </c>
      <c r="R969" s="156">
        <v>135.79599999999999</v>
      </c>
      <c r="S969" s="156">
        <v>10</v>
      </c>
      <c r="T969" s="156">
        <v>17.3</v>
      </c>
      <c r="U969" s="156">
        <v>0</v>
      </c>
      <c r="V969" s="156"/>
      <c r="W969" s="156">
        <v>0</v>
      </c>
      <c r="X969" s="156"/>
      <c r="Y969" s="156">
        <v>7.258</v>
      </c>
      <c r="Z969" s="156">
        <v>4422.3370000000004</v>
      </c>
      <c r="AA969" s="156">
        <v>35.950000000000003</v>
      </c>
      <c r="AB969" s="156">
        <f t="shared" si="103"/>
        <v>7.258</v>
      </c>
      <c r="AC969" s="156">
        <f t="shared" si="104"/>
        <v>4422.3370000000004</v>
      </c>
    </row>
    <row r="970" spans="2:29" x14ac:dyDescent="0.25">
      <c r="B970" s="140" t="s">
        <v>110</v>
      </c>
      <c r="C970" s="143">
        <v>4322</v>
      </c>
      <c r="D970" s="141" t="s">
        <v>3666</v>
      </c>
      <c r="F970" s="149">
        <v>7</v>
      </c>
      <c r="H970" s="156">
        <v>8.4</v>
      </c>
      <c r="I970" s="156">
        <v>4.375</v>
      </c>
      <c r="J970" s="156">
        <f t="shared" ref="J970:J1030" si="105">SUM(H970:I970)</f>
        <v>12.775</v>
      </c>
      <c r="K970" s="156">
        <f t="shared" ref="K970:K1030" si="106">O970+U970</f>
        <v>8.5570000000000004</v>
      </c>
      <c r="L970" s="156">
        <f t="shared" ref="L970:L1030" si="107">P970+V970</f>
        <v>2.8520000000000003</v>
      </c>
      <c r="M970" s="156">
        <f t="shared" ref="M970:M1030" si="108">Q970+W970</f>
        <v>4799.6559999999999</v>
      </c>
      <c r="N970" s="156">
        <f t="shared" ref="N970:N1030" si="109">R970+X970</f>
        <v>1095.5229999999999</v>
      </c>
      <c r="O970" s="156">
        <v>8.5570000000000004</v>
      </c>
      <c r="P970" s="156">
        <v>2.8520000000000003</v>
      </c>
      <c r="Q970" s="156">
        <v>4799.6559999999999</v>
      </c>
      <c r="R970" s="156">
        <v>1095.5229999999999</v>
      </c>
      <c r="S970" s="156">
        <v>0</v>
      </c>
      <c r="T970" s="156">
        <v>0</v>
      </c>
      <c r="U970" s="156">
        <v>0</v>
      </c>
      <c r="V970" s="156"/>
      <c r="W970" s="156">
        <v>0</v>
      </c>
      <c r="X970" s="156"/>
      <c r="Y970" s="156">
        <v>12.836</v>
      </c>
      <c r="Z970" s="156">
        <v>6442.96</v>
      </c>
      <c r="AA970" s="156">
        <v>0</v>
      </c>
      <c r="AB970" s="156">
        <f t="shared" ref="AB970:AB1030" si="110">Y970+U970+V970</f>
        <v>12.836</v>
      </c>
      <c r="AC970" s="156">
        <f t="shared" ref="AC970:AC1030" si="111">Z970+X970+W970</f>
        <v>6442.96</v>
      </c>
    </row>
    <row r="971" spans="2:29" x14ac:dyDescent="0.25">
      <c r="B971" s="140" t="s">
        <v>115</v>
      </c>
      <c r="C971" s="143">
        <v>4330</v>
      </c>
      <c r="D971" s="141" t="s">
        <v>3667</v>
      </c>
      <c r="F971" s="149">
        <v>7</v>
      </c>
      <c r="H971" s="156">
        <v>32.197600000000001</v>
      </c>
      <c r="I971" s="156">
        <v>6.6869999999999994</v>
      </c>
      <c r="J971" s="156">
        <f t="shared" si="105"/>
        <v>38.884599999999999</v>
      </c>
      <c r="K971" s="156">
        <f t="shared" si="106"/>
        <v>32.969000000000001</v>
      </c>
      <c r="L971" s="156">
        <f t="shared" si="107"/>
        <v>5.2519999999999953</v>
      </c>
      <c r="M971" s="156">
        <f t="shared" si="108"/>
        <v>19739.089</v>
      </c>
      <c r="N971" s="156">
        <f t="shared" si="109"/>
        <v>1644.2719999999999</v>
      </c>
      <c r="O971" s="156">
        <v>31.969000000000001</v>
      </c>
      <c r="P971" s="156">
        <v>5.2519999999999953</v>
      </c>
      <c r="Q971" s="156">
        <v>19243.963</v>
      </c>
      <c r="R971" s="156">
        <v>1644.2719999999999</v>
      </c>
      <c r="S971" s="156">
        <v>50.4</v>
      </c>
      <c r="T971" s="156">
        <v>52</v>
      </c>
      <c r="U971" s="156">
        <v>1</v>
      </c>
      <c r="V971" s="156"/>
      <c r="W971" s="156">
        <v>495.12599999999998</v>
      </c>
      <c r="X971" s="156"/>
      <c r="Y971" s="156">
        <v>39.845999999999997</v>
      </c>
      <c r="Z971" s="156">
        <v>21710.437999999998</v>
      </c>
      <c r="AA971" s="156">
        <v>128.4</v>
      </c>
      <c r="AB971" s="156">
        <f t="shared" si="110"/>
        <v>40.845999999999997</v>
      </c>
      <c r="AC971" s="156">
        <f t="shared" si="111"/>
        <v>22205.563999999998</v>
      </c>
    </row>
    <row r="972" spans="2:29" x14ac:dyDescent="0.25">
      <c r="B972" s="140" t="s">
        <v>115</v>
      </c>
      <c r="C972" s="143">
        <v>4332</v>
      </c>
      <c r="D972" s="141" t="s">
        <v>3668</v>
      </c>
      <c r="F972" s="149">
        <v>7</v>
      </c>
      <c r="H972" s="156">
        <v>31.523800000000012</v>
      </c>
      <c r="I972" s="156">
        <v>3.9375</v>
      </c>
      <c r="J972" s="156">
        <f t="shared" si="105"/>
        <v>35.461300000000008</v>
      </c>
      <c r="K972" s="156">
        <f t="shared" si="106"/>
        <v>30.867000000000001</v>
      </c>
      <c r="L972" s="156">
        <f t="shared" si="107"/>
        <v>3.718</v>
      </c>
      <c r="M972" s="156">
        <f t="shared" si="108"/>
        <v>17458.272000000001</v>
      </c>
      <c r="N972" s="156">
        <f t="shared" si="109"/>
        <v>1275.982</v>
      </c>
      <c r="O972" s="156">
        <v>28.867000000000001</v>
      </c>
      <c r="P972" s="156">
        <v>3.718</v>
      </c>
      <c r="Q972" s="156">
        <v>16468.02</v>
      </c>
      <c r="R972" s="156">
        <v>1275.982</v>
      </c>
      <c r="S972" s="156">
        <v>111.2</v>
      </c>
      <c r="T972" s="156">
        <v>30.5</v>
      </c>
      <c r="U972" s="156">
        <v>2</v>
      </c>
      <c r="V972" s="156"/>
      <c r="W972" s="156">
        <v>990.25199999999995</v>
      </c>
      <c r="X972" s="156"/>
      <c r="Y972" s="156">
        <v>34.444000000000003</v>
      </c>
      <c r="Z972" s="156">
        <v>18382.09</v>
      </c>
      <c r="AA972" s="156">
        <v>156.94999999999999</v>
      </c>
      <c r="AB972" s="156">
        <f t="shared" si="110"/>
        <v>36.444000000000003</v>
      </c>
      <c r="AC972" s="156">
        <f t="shared" si="111"/>
        <v>19372.342000000001</v>
      </c>
    </row>
    <row r="973" spans="2:29" x14ac:dyDescent="0.25">
      <c r="B973" s="140" t="s">
        <v>115</v>
      </c>
      <c r="C973" s="143">
        <v>4333</v>
      </c>
      <c r="D973" s="141" t="s">
        <v>3669</v>
      </c>
      <c r="F973" s="149">
        <v>7</v>
      </c>
      <c r="H973" s="156">
        <v>17.906419999999997</v>
      </c>
      <c r="I973" s="156">
        <v>2.75</v>
      </c>
      <c r="J973" s="156">
        <f t="shared" si="105"/>
        <v>20.656419999999997</v>
      </c>
      <c r="K973" s="156">
        <f t="shared" si="106"/>
        <v>17.798999999999999</v>
      </c>
      <c r="L973" s="156">
        <f t="shared" si="107"/>
        <v>2.4690000000000012</v>
      </c>
      <c r="M973" s="156">
        <f t="shared" si="108"/>
        <v>10522.698</v>
      </c>
      <c r="N973" s="156">
        <f t="shared" si="109"/>
        <v>841.99599999999998</v>
      </c>
      <c r="O973" s="156">
        <v>17.798999999999999</v>
      </c>
      <c r="P973" s="156">
        <v>2.4690000000000012</v>
      </c>
      <c r="Q973" s="156">
        <v>10522.698</v>
      </c>
      <c r="R973" s="156">
        <v>841.99599999999998</v>
      </c>
      <c r="S973" s="156">
        <v>18</v>
      </c>
      <c r="T973" s="156">
        <v>24</v>
      </c>
      <c r="U973" s="156">
        <v>0</v>
      </c>
      <c r="V973" s="156"/>
      <c r="W973" s="156">
        <v>0</v>
      </c>
      <c r="X973" s="156"/>
      <c r="Y973" s="156">
        <v>21.503</v>
      </c>
      <c r="Z973" s="156">
        <v>11785.727000000001</v>
      </c>
      <c r="AA973" s="156">
        <v>54</v>
      </c>
      <c r="AB973" s="156">
        <f t="shared" si="110"/>
        <v>21.503</v>
      </c>
      <c r="AC973" s="156">
        <f t="shared" si="111"/>
        <v>11785.727000000001</v>
      </c>
    </row>
    <row r="974" spans="2:29" x14ac:dyDescent="0.25">
      <c r="B974" s="140" t="s">
        <v>115</v>
      </c>
      <c r="C974" s="143">
        <v>4380</v>
      </c>
      <c r="D974" s="141" t="s">
        <v>3670</v>
      </c>
      <c r="F974" s="149">
        <v>7</v>
      </c>
      <c r="H974" s="156">
        <v>11</v>
      </c>
      <c r="I974" s="156">
        <v>5.9165999999999999</v>
      </c>
      <c r="J974" s="156">
        <f t="shared" si="105"/>
        <v>16.916599999999999</v>
      </c>
      <c r="K974" s="156">
        <f t="shared" si="106"/>
        <v>10.345000000000001</v>
      </c>
      <c r="L974" s="156">
        <f t="shared" si="107"/>
        <v>4.6509999999999998</v>
      </c>
      <c r="M974" s="156">
        <f t="shared" si="108"/>
        <v>5795.1260000000002</v>
      </c>
      <c r="N974" s="156">
        <f t="shared" si="109"/>
        <v>1765.0920000000001</v>
      </c>
      <c r="O974" s="156">
        <v>10.345000000000001</v>
      </c>
      <c r="P974" s="156">
        <v>4.6509999999999998</v>
      </c>
      <c r="Q974" s="156">
        <v>5795.1260000000002</v>
      </c>
      <c r="R974" s="156">
        <v>1765.0920000000001</v>
      </c>
      <c r="S974" s="156">
        <v>0</v>
      </c>
      <c r="T974" s="156">
        <v>0</v>
      </c>
      <c r="U974" s="156">
        <v>0</v>
      </c>
      <c r="V974" s="156"/>
      <c r="W974" s="156">
        <v>0</v>
      </c>
      <c r="X974" s="156"/>
      <c r="Y974" s="156">
        <v>17.321999999999999</v>
      </c>
      <c r="Z974" s="156">
        <v>8442.7639999999992</v>
      </c>
      <c r="AA974" s="156">
        <v>0</v>
      </c>
      <c r="AB974" s="156">
        <f t="shared" si="110"/>
        <v>17.321999999999999</v>
      </c>
      <c r="AC974" s="156">
        <f t="shared" si="111"/>
        <v>8442.7639999999992</v>
      </c>
    </row>
    <row r="975" spans="2:29" x14ac:dyDescent="0.25">
      <c r="B975" s="140" t="s">
        <v>115</v>
      </c>
      <c r="C975" s="143">
        <v>4800</v>
      </c>
      <c r="D975" s="141" t="s">
        <v>3671</v>
      </c>
      <c r="F975" s="149">
        <v>7</v>
      </c>
      <c r="H975" s="156">
        <v>40.849299999999999</v>
      </c>
      <c r="I975" s="156">
        <v>11.125</v>
      </c>
      <c r="J975" s="156">
        <f t="shared" si="105"/>
        <v>51.974299999999999</v>
      </c>
      <c r="K975" s="156">
        <f t="shared" si="106"/>
        <v>40.795000000000002</v>
      </c>
      <c r="L975" s="156">
        <f t="shared" si="107"/>
        <v>6.1370000000000005</v>
      </c>
      <c r="M975" s="156">
        <f t="shared" si="108"/>
        <v>31561.591</v>
      </c>
      <c r="N975" s="156">
        <f t="shared" si="109"/>
        <v>2273.873</v>
      </c>
      <c r="O975" s="156">
        <v>39.517000000000003</v>
      </c>
      <c r="P975" s="156">
        <v>6.1370000000000005</v>
      </c>
      <c r="Q975" s="156">
        <v>31087.780999999999</v>
      </c>
      <c r="R975" s="156">
        <v>2273.873</v>
      </c>
      <c r="S975" s="156">
        <v>80</v>
      </c>
      <c r="T975" s="156">
        <v>35.299999999999997</v>
      </c>
      <c r="U975" s="156">
        <v>1.278</v>
      </c>
      <c r="V975" s="156"/>
      <c r="W975" s="156">
        <v>473.81</v>
      </c>
      <c r="X975" s="156"/>
      <c r="Y975" s="156">
        <v>48.722000000000001</v>
      </c>
      <c r="Z975" s="156">
        <v>34498.612000000001</v>
      </c>
      <c r="AA975" s="156">
        <v>132.94999999999999</v>
      </c>
      <c r="AB975" s="156">
        <f t="shared" si="110"/>
        <v>50</v>
      </c>
      <c r="AC975" s="156">
        <f t="shared" si="111"/>
        <v>34972.421999999999</v>
      </c>
    </row>
    <row r="976" spans="2:29" x14ac:dyDescent="0.25">
      <c r="B976" s="140" t="s">
        <v>115</v>
      </c>
      <c r="C976" s="143">
        <v>4801</v>
      </c>
      <c r="D976" s="141" t="s">
        <v>3672</v>
      </c>
      <c r="F976" s="149">
        <v>7</v>
      </c>
      <c r="H976" s="156">
        <v>28.304199999999994</v>
      </c>
      <c r="I976" s="156">
        <v>6.2089999999999996</v>
      </c>
      <c r="J976" s="156">
        <f t="shared" si="105"/>
        <v>34.513199999999998</v>
      </c>
      <c r="K976" s="156">
        <f t="shared" si="106"/>
        <v>28.971999999999998</v>
      </c>
      <c r="L976" s="156">
        <f t="shared" si="107"/>
        <v>4.1350000000000051</v>
      </c>
      <c r="M976" s="156">
        <f t="shared" si="108"/>
        <v>20663.610999999997</v>
      </c>
      <c r="N976" s="156">
        <f t="shared" si="109"/>
        <v>1580.3040000000001</v>
      </c>
      <c r="O976" s="156">
        <v>28.332999999999998</v>
      </c>
      <c r="P976" s="156">
        <v>4.1350000000000051</v>
      </c>
      <c r="Q976" s="156">
        <v>20426.705999999998</v>
      </c>
      <c r="R976" s="156">
        <v>1580.3040000000001</v>
      </c>
      <c r="S976" s="156">
        <v>0</v>
      </c>
      <c r="T976" s="156">
        <v>33.299999999999997</v>
      </c>
      <c r="U976" s="156">
        <v>0.63900000000000001</v>
      </c>
      <c r="V976" s="156"/>
      <c r="W976" s="156">
        <v>236.905</v>
      </c>
      <c r="X976" s="156"/>
      <c r="Y976" s="156">
        <v>34.534999999999997</v>
      </c>
      <c r="Z976" s="156">
        <v>22797.184000000001</v>
      </c>
      <c r="AA976" s="156">
        <v>49.95</v>
      </c>
      <c r="AB976" s="156">
        <f t="shared" si="110"/>
        <v>35.173999999999999</v>
      </c>
      <c r="AC976" s="156">
        <f t="shared" si="111"/>
        <v>23034.089</v>
      </c>
    </row>
    <row r="977" spans="2:29" x14ac:dyDescent="0.25">
      <c r="B977" s="140" t="s">
        <v>109</v>
      </c>
      <c r="C977" s="143">
        <v>4802</v>
      </c>
      <c r="D977" s="141" t="s">
        <v>3673</v>
      </c>
      <c r="F977" s="149">
        <v>7</v>
      </c>
      <c r="H977" s="156">
        <v>50.019900000000007</v>
      </c>
      <c r="I977" s="156">
        <v>16.239899999999999</v>
      </c>
      <c r="J977" s="156">
        <f t="shared" si="105"/>
        <v>66.259800000000013</v>
      </c>
      <c r="K977" s="156">
        <f t="shared" si="106"/>
        <v>51.832000000000001</v>
      </c>
      <c r="L977" s="156">
        <f t="shared" si="107"/>
        <v>9.2540000000000049</v>
      </c>
      <c r="M977" s="156">
        <f t="shared" si="108"/>
        <v>32266.335000000003</v>
      </c>
      <c r="N977" s="156">
        <f t="shared" si="109"/>
        <v>3347.5970000000002</v>
      </c>
      <c r="O977" s="156">
        <v>50.442999999999998</v>
      </c>
      <c r="P977" s="156">
        <v>9.2540000000000049</v>
      </c>
      <c r="Q977" s="156">
        <v>31751.329000000002</v>
      </c>
      <c r="R977" s="156">
        <v>3347.5970000000002</v>
      </c>
      <c r="S977" s="156">
        <v>0</v>
      </c>
      <c r="T977" s="156">
        <v>39.332999999999998</v>
      </c>
      <c r="U977" s="156">
        <v>1.3890000000000002</v>
      </c>
      <c r="V977" s="156"/>
      <c r="W977" s="156">
        <v>515.00599999999997</v>
      </c>
      <c r="X977" s="156"/>
      <c r="Y977" s="156">
        <v>64.323999999999998</v>
      </c>
      <c r="Z977" s="156">
        <v>36772.747000000003</v>
      </c>
      <c r="AA977" s="156">
        <v>59</v>
      </c>
      <c r="AB977" s="156">
        <f t="shared" si="110"/>
        <v>65.712999999999994</v>
      </c>
      <c r="AC977" s="156">
        <f t="shared" si="111"/>
        <v>37287.753000000004</v>
      </c>
    </row>
    <row r="978" spans="2:29" x14ac:dyDescent="0.25">
      <c r="B978" s="140" t="s">
        <v>115</v>
      </c>
      <c r="C978" s="143">
        <v>4811</v>
      </c>
      <c r="D978" s="141" t="s">
        <v>3674</v>
      </c>
      <c r="F978" s="149">
        <v>7</v>
      </c>
      <c r="H978" s="156">
        <v>103.7475</v>
      </c>
      <c r="I978" s="156">
        <v>37.274999999999999</v>
      </c>
      <c r="J978" s="156">
        <f t="shared" si="105"/>
        <v>141.02250000000001</v>
      </c>
      <c r="K978" s="156">
        <f t="shared" si="106"/>
        <v>104.922</v>
      </c>
      <c r="L978" s="156">
        <f t="shared" si="107"/>
        <v>22.346999999999994</v>
      </c>
      <c r="M978" s="156">
        <f t="shared" si="108"/>
        <v>73482.789000000004</v>
      </c>
      <c r="N978" s="156">
        <f t="shared" si="109"/>
        <v>7738.9520000000002</v>
      </c>
      <c r="O978" s="156">
        <v>103.033</v>
      </c>
      <c r="P978" s="156">
        <v>22.346999999999994</v>
      </c>
      <c r="Q978" s="156">
        <v>72782.383000000002</v>
      </c>
      <c r="R978" s="156">
        <v>7738.9520000000002</v>
      </c>
      <c r="S978" s="156">
        <v>450</v>
      </c>
      <c r="T978" s="156">
        <v>133.30000000000001</v>
      </c>
      <c r="U978" s="156">
        <v>1.889</v>
      </c>
      <c r="V978" s="156"/>
      <c r="W978" s="156">
        <v>700.40599999999995</v>
      </c>
      <c r="X978" s="156"/>
      <c r="Y978" s="156">
        <v>136.554</v>
      </c>
      <c r="Z978" s="156">
        <v>84390.898000000001</v>
      </c>
      <c r="AA978" s="156">
        <v>649.95000000000005</v>
      </c>
      <c r="AB978" s="156">
        <f t="shared" si="110"/>
        <v>138.44300000000001</v>
      </c>
      <c r="AC978" s="156">
        <f t="shared" si="111"/>
        <v>85091.304000000004</v>
      </c>
    </row>
    <row r="979" spans="2:29" x14ac:dyDescent="0.25">
      <c r="B979" s="140" t="s">
        <v>115</v>
      </c>
      <c r="C979" s="143">
        <v>4813</v>
      </c>
      <c r="D979" s="141" t="s">
        <v>3675</v>
      </c>
      <c r="F979" s="149">
        <v>7</v>
      </c>
      <c r="H979" s="156">
        <v>47.927199999999999</v>
      </c>
      <c r="I979" s="156">
        <v>15.5</v>
      </c>
      <c r="J979" s="156">
        <f t="shared" si="105"/>
        <v>63.427199999999999</v>
      </c>
      <c r="K979" s="156">
        <f t="shared" si="106"/>
        <v>46.518999999999998</v>
      </c>
      <c r="L979" s="156">
        <f t="shared" si="107"/>
        <v>10.707000000000001</v>
      </c>
      <c r="M979" s="156">
        <f t="shared" si="108"/>
        <v>28910.970999999998</v>
      </c>
      <c r="N979" s="156">
        <f t="shared" si="109"/>
        <v>3754.9259999999999</v>
      </c>
      <c r="O979" s="156">
        <v>45.768999999999998</v>
      </c>
      <c r="P979" s="156">
        <v>10.707000000000001</v>
      </c>
      <c r="Q979" s="156">
        <v>28632.87</v>
      </c>
      <c r="R979" s="156">
        <v>3754.9259999999999</v>
      </c>
      <c r="S979" s="156">
        <v>180.4</v>
      </c>
      <c r="T979" s="156">
        <v>16</v>
      </c>
      <c r="U979" s="156">
        <v>0.75</v>
      </c>
      <c r="V979" s="156"/>
      <c r="W979" s="156">
        <v>278.101</v>
      </c>
      <c r="X979" s="156"/>
      <c r="Y979" s="156">
        <v>61.83</v>
      </c>
      <c r="Z979" s="156">
        <v>34265.296999999999</v>
      </c>
      <c r="AA979" s="156">
        <v>204.4</v>
      </c>
      <c r="AB979" s="156">
        <f t="shared" si="110"/>
        <v>62.58</v>
      </c>
      <c r="AC979" s="156">
        <f t="shared" si="111"/>
        <v>34543.398000000001</v>
      </c>
    </row>
    <row r="980" spans="2:29" x14ac:dyDescent="0.25">
      <c r="B980" s="140" t="s">
        <v>115</v>
      </c>
      <c r="C980" s="143">
        <v>4861</v>
      </c>
      <c r="D980" s="141" t="s">
        <v>3676</v>
      </c>
      <c r="F980" s="149">
        <v>7</v>
      </c>
      <c r="H980" s="156">
        <v>36.922299999999993</v>
      </c>
      <c r="I980" s="156">
        <v>14.791700000000001</v>
      </c>
      <c r="J980" s="156">
        <f t="shared" si="105"/>
        <v>51.713999999999992</v>
      </c>
      <c r="K980" s="156">
        <f t="shared" si="106"/>
        <v>37.792999999999999</v>
      </c>
      <c r="L980" s="156">
        <f t="shared" si="107"/>
        <v>10.380000000000003</v>
      </c>
      <c r="M980" s="156">
        <f t="shared" si="108"/>
        <v>26012.261000000002</v>
      </c>
      <c r="N980" s="156">
        <f t="shared" si="109"/>
        <v>3843.7910000000002</v>
      </c>
      <c r="O980" s="156">
        <v>35.515000000000001</v>
      </c>
      <c r="P980" s="156">
        <v>10.380000000000003</v>
      </c>
      <c r="Q980" s="156">
        <v>25167.65</v>
      </c>
      <c r="R980" s="156">
        <v>3843.7910000000002</v>
      </c>
      <c r="S980" s="156">
        <v>70</v>
      </c>
      <c r="T980" s="156">
        <v>0</v>
      </c>
      <c r="U980" s="156">
        <v>2.278</v>
      </c>
      <c r="V980" s="156"/>
      <c r="W980" s="156">
        <v>844.61099999999999</v>
      </c>
      <c r="X980" s="156"/>
      <c r="Y980" s="156">
        <v>51.38</v>
      </c>
      <c r="Z980" s="156">
        <v>30933.375</v>
      </c>
      <c r="AA980" s="156">
        <v>70</v>
      </c>
      <c r="AB980" s="156">
        <f t="shared" si="110"/>
        <v>53.658000000000001</v>
      </c>
      <c r="AC980" s="156">
        <f t="shared" si="111"/>
        <v>31777.986000000001</v>
      </c>
    </row>
    <row r="981" spans="2:29" x14ac:dyDescent="0.25">
      <c r="B981" s="140" t="s">
        <v>118</v>
      </c>
      <c r="C981" s="143">
        <v>4916</v>
      </c>
      <c r="D981" s="141" t="s">
        <v>3677</v>
      </c>
      <c r="F981" s="149">
        <v>7</v>
      </c>
      <c r="H981" s="156">
        <v>11.798999999999999</v>
      </c>
      <c r="I981" s="156">
        <v>2.5499999999999998</v>
      </c>
      <c r="J981" s="156">
        <f t="shared" si="105"/>
        <v>14.349</v>
      </c>
      <c r="K981" s="156">
        <f t="shared" si="106"/>
        <v>11.689</v>
      </c>
      <c r="L981" s="156">
        <f t="shared" si="107"/>
        <v>1.6999999999999993</v>
      </c>
      <c r="M981" s="156">
        <f t="shared" si="108"/>
        <v>6944.63</v>
      </c>
      <c r="N981" s="156">
        <f t="shared" si="109"/>
        <v>665.73699999999997</v>
      </c>
      <c r="O981" s="156">
        <v>11.689</v>
      </c>
      <c r="P981" s="156">
        <v>1.6999999999999993</v>
      </c>
      <c r="Q981" s="156">
        <v>6944.63</v>
      </c>
      <c r="R981" s="156">
        <v>665.73699999999997</v>
      </c>
      <c r="S981" s="156">
        <v>0</v>
      </c>
      <c r="T981" s="156">
        <v>12</v>
      </c>
      <c r="U981" s="156">
        <v>0</v>
      </c>
      <c r="V981" s="156"/>
      <c r="W981" s="156">
        <v>0</v>
      </c>
      <c r="X981" s="156"/>
      <c r="Y981" s="156">
        <v>14.239000000000001</v>
      </c>
      <c r="Z981" s="156">
        <v>7943.2749999999996</v>
      </c>
      <c r="AA981" s="156">
        <v>18</v>
      </c>
      <c r="AB981" s="156">
        <f t="shared" si="110"/>
        <v>14.239000000000001</v>
      </c>
      <c r="AC981" s="156">
        <f t="shared" si="111"/>
        <v>7943.2749999999996</v>
      </c>
    </row>
    <row r="982" spans="2:29" x14ac:dyDescent="0.25">
      <c r="B982" s="140" t="s">
        <v>116</v>
      </c>
      <c r="C982" s="143">
        <v>5301</v>
      </c>
      <c r="D982" s="141" t="s">
        <v>3678</v>
      </c>
      <c r="F982" s="149">
        <v>7</v>
      </c>
      <c r="H982" s="156">
        <v>13.242600000000003</v>
      </c>
      <c r="I982" s="156">
        <v>2</v>
      </c>
      <c r="J982" s="156">
        <f t="shared" si="105"/>
        <v>15.242600000000003</v>
      </c>
      <c r="K982" s="156">
        <f t="shared" si="106"/>
        <v>13.19</v>
      </c>
      <c r="L982" s="156">
        <f t="shared" si="107"/>
        <v>0.88199999999999967</v>
      </c>
      <c r="M982" s="156">
        <f t="shared" si="108"/>
        <v>8369.7170000000006</v>
      </c>
      <c r="N982" s="156">
        <f t="shared" si="109"/>
        <v>314.35700000000003</v>
      </c>
      <c r="O982" s="156">
        <v>13.19</v>
      </c>
      <c r="P982" s="156">
        <v>0.88199999999999967</v>
      </c>
      <c r="Q982" s="156">
        <v>8369.7170000000006</v>
      </c>
      <c r="R982" s="156">
        <v>314.35700000000003</v>
      </c>
      <c r="S982" s="156">
        <v>0</v>
      </c>
      <c r="T982" s="156">
        <v>0</v>
      </c>
      <c r="U982" s="156">
        <v>0</v>
      </c>
      <c r="V982" s="156"/>
      <c r="W982" s="156">
        <v>0</v>
      </c>
      <c r="X982" s="156"/>
      <c r="Y982" s="156">
        <v>14.513</v>
      </c>
      <c r="Z982" s="156">
        <v>8841.27</v>
      </c>
      <c r="AA982" s="156">
        <v>0</v>
      </c>
      <c r="AB982" s="156">
        <f t="shared" si="110"/>
        <v>14.513</v>
      </c>
      <c r="AC982" s="156">
        <f t="shared" si="111"/>
        <v>8841.27</v>
      </c>
    </row>
    <row r="983" spans="2:29" x14ac:dyDescent="0.25">
      <c r="B983" s="140" t="s">
        <v>116</v>
      </c>
      <c r="C983" s="143">
        <v>5302</v>
      </c>
      <c r="D983" s="141" t="s">
        <v>3679</v>
      </c>
      <c r="F983" s="149">
        <v>7</v>
      </c>
      <c r="H983" s="156">
        <v>30.2012</v>
      </c>
      <c r="I983" s="156">
        <v>4</v>
      </c>
      <c r="J983" s="156">
        <f t="shared" si="105"/>
        <v>34.2012</v>
      </c>
      <c r="K983" s="156">
        <f t="shared" si="106"/>
        <v>31.143999999999998</v>
      </c>
      <c r="L983" s="156">
        <f t="shared" si="107"/>
        <v>2.1000000000000014</v>
      </c>
      <c r="M983" s="156">
        <f t="shared" si="108"/>
        <v>19661.717000000001</v>
      </c>
      <c r="N983" s="156">
        <f t="shared" si="109"/>
        <v>748.11500000000001</v>
      </c>
      <c r="O983" s="156">
        <v>31.143999999999998</v>
      </c>
      <c r="P983" s="156">
        <v>2.1000000000000014</v>
      </c>
      <c r="Q983" s="156">
        <v>19661.717000000001</v>
      </c>
      <c r="R983" s="156">
        <v>748.11500000000001</v>
      </c>
      <c r="S983" s="156">
        <v>0</v>
      </c>
      <c r="T983" s="156">
        <v>0</v>
      </c>
      <c r="U983" s="156">
        <v>0</v>
      </c>
      <c r="V983" s="156"/>
      <c r="W983" s="156">
        <v>0</v>
      </c>
      <c r="X983" s="156"/>
      <c r="Y983" s="156">
        <v>34.292999999999999</v>
      </c>
      <c r="Z983" s="156">
        <v>20783.89</v>
      </c>
      <c r="AA983" s="156">
        <v>0</v>
      </c>
      <c r="AB983" s="156">
        <f t="shared" si="110"/>
        <v>34.292999999999999</v>
      </c>
      <c r="AC983" s="156">
        <f t="shared" si="111"/>
        <v>20783.89</v>
      </c>
    </row>
    <row r="984" spans="2:29" x14ac:dyDescent="0.25">
      <c r="B984" s="140" t="s">
        <v>116</v>
      </c>
      <c r="C984" s="143">
        <v>5303</v>
      </c>
      <c r="D984" s="141" t="s">
        <v>3680</v>
      </c>
      <c r="F984" s="149">
        <v>7</v>
      </c>
      <c r="H984" s="156">
        <v>14.080699999999998</v>
      </c>
      <c r="I984" s="156">
        <v>1.5</v>
      </c>
      <c r="J984" s="156">
        <f t="shared" si="105"/>
        <v>15.580699999999998</v>
      </c>
      <c r="K984" s="156">
        <f t="shared" si="106"/>
        <v>14.378</v>
      </c>
      <c r="L984" s="156">
        <f t="shared" si="107"/>
        <v>0.92099999999999937</v>
      </c>
      <c r="M984" s="156">
        <f t="shared" si="108"/>
        <v>9131.2939999999999</v>
      </c>
      <c r="N984" s="156">
        <f t="shared" si="109"/>
        <v>328.14800000000002</v>
      </c>
      <c r="O984" s="156">
        <v>14.378</v>
      </c>
      <c r="P984" s="156">
        <v>0.92099999999999937</v>
      </c>
      <c r="Q984" s="156">
        <v>9131.2939999999999</v>
      </c>
      <c r="R984" s="156">
        <v>328.14800000000002</v>
      </c>
      <c r="S984" s="156">
        <v>0</v>
      </c>
      <c r="T984" s="156">
        <v>0</v>
      </c>
      <c r="U984" s="156">
        <v>0</v>
      </c>
      <c r="V984" s="156"/>
      <c r="W984" s="156">
        <v>0</v>
      </c>
      <c r="X984" s="156"/>
      <c r="Y984" s="156">
        <v>15.759</v>
      </c>
      <c r="Z984" s="156">
        <v>9623.5159999999996</v>
      </c>
      <c r="AA984" s="156">
        <v>0</v>
      </c>
      <c r="AB984" s="156">
        <f t="shared" si="110"/>
        <v>15.759</v>
      </c>
      <c r="AC984" s="156">
        <f t="shared" si="111"/>
        <v>9623.5159999999996</v>
      </c>
    </row>
    <row r="985" spans="2:29" x14ac:dyDescent="0.25">
      <c r="B985" s="140" t="s">
        <v>116</v>
      </c>
      <c r="C985" s="143">
        <v>5304</v>
      </c>
      <c r="D985" s="141" t="s">
        <v>3681</v>
      </c>
      <c r="F985" s="149">
        <v>7</v>
      </c>
      <c r="H985" s="156">
        <v>5.8700999999999999</v>
      </c>
      <c r="I985" s="156">
        <v>0.99880000000000002</v>
      </c>
      <c r="J985" s="156">
        <f t="shared" si="105"/>
        <v>6.8689</v>
      </c>
      <c r="K985" s="156">
        <f t="shared" si="106"/>
        <v>6.1479999999999997</v>
      </c>
      <c r="L985" s="156">
        <f t="shared" si="107"/>
        <v>0.3879999999999999</v>
      </c>
      <c r="M985" s="156">
        <f t="shared" si="108"/>
        <v>3878.6959999999999</v>
      </c>
      <c r="N985" s="156">
        <f t="shared" si="109"/>
        <v>138.453</v>
      </c>
      <c r="O985" s="156">
        <v>6.1479999999999997</v>
      </c>
      <c r="P985" s="156">
        <v>0.3879999999999999</v>
      </c>
      <c r="Q985" s="156">
        <v>3878.6959999999999</v>
      </c>
      <c r="R985" s="156">
        <v>138.453</v>
      </c>
      <c r="S985" s="156">
        <v>0</v>
      </c>
      <c r="T985" s="156">
        <v>2.6669999999999998</v>
      </c>
      <c r="U985" s="156">
        <v>0</v>
      </c>
      <c r="V985" s="156"/>
      <c r="W985" s="156">
        <v>0</v>
      </c>
      <c r="X985" s="156"/>
      <c r="Y985" s="156">
        <v>6.73</v>
      </c>
      <c r="Z985" s="156">
        <v>4086.375</v>
      </c>
      <c r="AA985" s="156">
        <v>4.0010000000000003</v>
      </c>
      <c r="AB985" s="156">
        <f t="shared" si="110"/>
        <v>6.73</v>
      </c>
      <c r="AC985" s="156">
        <f t="shared" si="111"/>
        <v>4086.375</v>
      </c>
    </row>
    <row r="986" spans="2:29" x14ac:dyDescent="0.25">
      <c r="B986" s="140" t="s">
        <v>116</v>
      </c>
      <c r="C986" s="143">
        <v>5305</v>
      </c>
      <c r="D986" s="141" t="s">
        <v>3682</v>
      </c>
      <c r="F986" s="149">
        <v>7</v>
      </c>
      <c r="H986" s="156">
        <v>20.761319999999998</v>
      </c>
      <c r="I986" s="156">
        <v>3.3125</v>
      </c>
      <c r="J986" s="156">
        <f t="shared" si="105"/>
        <v>24.073819999999998</v>
      </c>
      <c r="K986" s="156">
        <f t="shared" si="106"/>
        <v>21.57</v>
      </c>
      <c r="L986" s="156">
        <f t="shared" si="107"/>
        <v>1.3990000000000009</v>
      </c>
      <c r="M986" s="156">
        <f t="shared" si="108"/>
        <v>13656.82</v>
      </c>
      <c r="N986" s="156">
        <f t="shared" si="109"/>
        <v>498.75</v>
      </c>
      <c r="O986" s="156">
        <v>21.57</v>
      </c>
      <c r="P986" s="156">
        <v>1.3990000000000009</v>
      </c>
      <c r="Q986" s="156">
        <v>13656.82</v>
      </c>
      <c r="R986" s="156">
        <v>498.75</v>
      </c>
      <c r="S986" s="156">
        <v>0</v>
      </c>
      <c r="T986" s="156">
        <v>0</v>
      </c>
      <c r="U986" s="156">
        <v>0</v>
      </c>
      <c r="V986" s="156"/>
      <c r="W986" s="156">
        <v>0</v>
      </c>
      <c r="X986" s="156"/>
      <c r="Y986" s="156">
        <v>23.669</v>
      </c>
      <c r="Z986" s="156">
        <v>14404.963</v>
      </c>
      <c r="AA986" s="156">
        <v>0</v>
      </c>
      <c r="AB986" s="156">
        <f t="shared" si="110"/>
        <v>23.669</v>
      </c>
      <c r="AC986" s="156">
        <f t="shared" si="111"/>
        <v>14404.963</v>
      </c>
    </row>
    <row r="987" spans="2:29" x14ac:dyDescent="0.25">
      <c r="B987" s="140" t="s">
        <v>110</v>
      </c>
      <c r="C987" s="143">
        <v>5321</v>
      </c>
      <c r="D987" s="141" t="s">
        <v>3683</v>
      </c>
      <c r="F987" s="149">
        <v>7</v>
      </c>
      <c r="H987" s="156">
        <v>14.600000000000001</v>
      </c>
      <c r="I987" s="156">
        <v>5.9</v>
      </c>
      <c r="J987" s="156">
        <f t="shared" si="105"/>
        <v>20.5</v>
      </c>
      <c r="K987" s="156">
        <f t="shared" si="106"/>
        <v>12.753</v>
      </c>
      <c r="L987" s="156">
        <f t="shared" si="107"/>
        <v>4.4409999999999989</v>
      </c>
      <c r="M987" s="156">
        <f t="shared" si="108"/>
        <v>7153.0919999999996</v>
      </c>
      <c r="N987" s="156">
        <f t="shared" si="109"/>
        <v>1705.7170000000001</v>
      </c>
      <c r="O987" s="156">
        <v>12.753</v>
      </c>
      <c r="P987" s="156">
        <v>4.4409999999999989</v>
      </c>
      <c r="Q987" s="156">
        <v>7153.0919999999996</v>
      </c>
      <c r="R987" s="156">
        <v>1705.7170000000001</v>
      </c>
      <c r="S987" s="156">
        <v>320</v>
      </c>
      <c r="T987" s="156">
        <v>0</v>
      </c>
      <c r="U987" s="156">
        <v>0</v>
      </c>
      <c r="V987" s="156"/>
      <c r="W987" s="156">
        <v>0</v>
      </c>
      <c r="X987" s="156"/>
      <c r="Y987" s="156">
        <v>19.414000000000001</v>
      </c>
      <c r="Z987" s="156">
        <v>9711.7060000000001</v>
      </c>
      <c r="AA987" s="156">
        <v>320</v>
      </c>
      <c r="AB987" s="156">
        <f t="shared" si="110"/>
        <v>19.414000000000001</v>
      </c>
      <c r="AC987" s="156">
        <f t="shared" si="111"/>
        <v>9711.7060000000001</v>
      </c>
    </row>
    <row r="988" spans="2:29" x14ac:dyDescent="0.25">
      <c r="B988" s="140" t="s">
        <v>110</v>
      </c>
      <c r="C988" s="143">
        <v>5324</v>
      </c>
      <c r="D988" s="141" t="s">
        <v>3684</v>
      </c>
      <c r="F988" s="149">
        <v>7</v>
      </c>
      <c r="H988" s="156">
        <v>8</v>
      </c>
      <c r="I988" s="156">
        <v>2</v>
      </c>
      <c r="J988" s="156">
        <f t="shared" si="105"/>
        <v>10</v>
      </c>
      <c r="K988" s="156">
        <f t="shared" si="106"/>
        <v>5.2910000000000004</v>
      </c>
      <c r="L988" s="156">
        <f t="shared" si="107"/>
        <v>1.9709999999999992</v>
      </c>
      <c r="M988" s="156">
        <f t="shared" si="108"/>
        <v>2967.4670000000001</v>
      </c>
      <c r="N988" s="156">
        <f t="shared" si="109"/>
        <v>757.26</v>
      </c>
      <c r="O988" s="156">
        <v>5.2910000000000004</v>
      </c>
      <c r="P988" s="156">
        <v>1.9709999999999992</v>
      </c>
      <c r="Q988" s="156">
        <v>2967.4670000000001</v>
      </c>
      <c r="R988" s="156">
        <v>757.26</v>
      </c>
      <c r="S988" s="156">
        <v>350</v>
      </c>
      <c r="T988" s="156">
        <v>0</v>
      </c>
      <c r="U988" s="156">
        <v>0</v>
      </c>
      <c r="V988" s="156"/>
      <c r="W988" s="156">
        <v>0</v>
      </c>
      <c r="X988" s="156"/>
      <c r="Y988" s="156">
        <v>8.2479999999999993</v>
      </c>
      <c r="Z988" s="156">
        <v>4103.3950000000004</v>
      </c>
      <c r="AA988" s="156">
        <v>350</v>
      </c>
      <c r="AB988" s="156">
        <f t="shared" si="110"/>
        <v>8.2479999999999993</v>
      </c>
      <c r="AC988" s="156">
        <f t="shared" si="111"/>
        <v>4103.3950000000004</v>
      </c>
    </row>
    <row r="989" spans="2:29" x14ac:dyDescent="0.25">
      <c r="B989" s="140" t="s">
        <v>109</v>
      </c>
      <c r="C989" s="143">
        <v>5331</v>
      </c>
      <c r="D989" s="141" t="s">
        <v>3685</v>
      </c>
      <c r="F989" s="149">
        <v>7</v>
      </c>
      <c r="H989" s="156">
        <v>42.762329999999999</v>
      </c>
      <c r="I989" s="156">
        <v>6.875</v>
      </c>
      <c r="J989" s="156">
        <f t="shared" si="105"/>
        <v>49.637329999999999</v>
      </c>
      <c r="K989" s="156">
        <f t="shared" si="106"/>
        <v>42.625</v>
      </c>
      <c r="L989" s="156">
        <f t="shared" si="107"/>
        <v>5.4470000000000027</v>
      </c>
      <c r="M989" s="156">
        <f t="shared" si="108"/>
        <v>25518.07</v>
      </c>
      <c r="N989" s="156">
        <f t="shared" si="109"/>
        <v>1820.8340000000001</v>
      </c>
      <c r="O989" s="156">
        <v>42.625</v>
      </c>
      <c r="P989" s="156">
        <v>5.4470000000000027</v>
      </c>
      <c r="Q989" s="156">
        <v>25518.07</v>
      </c>
      <c r="R989" s="156">
        <v>1820.8340000000001</v>
      </c>
      <c r="S989" s="156">
        <v>34.299999999999997</v>
      </c>
      <c r="T989" s="156">
        <v>23.8</v>
      </c>
      <c r="U989" s="156">
        <v>0</v>
      </c>
      <c r="V989" s="156"/>
      <c r="W989" s="156">
        <v>0</v>
      </c>
      <c r="X989" s="156"/>
      <c r="Y989" s="156">
        <v>50.795000000000002</v>
      </c>
      <c r="Z989" s="156">
        <v>28249.335999999999</v>
      </c>
      <c r="AA989" s="156">
        <v>70</v>
      </c>
      <c r="AB989" s="156">
        <f t="shared" si="110"/>
        <v>50.795000000000002</v>
      </c>
      <c r="AC989" s="156">
        <f t="shared" si="111"/>
        <v>28249.335999999999</v>
      </c>
    </row>
    <row r="990" spans="2:29" x14ac:dyDescent="0.25">
      <c r="B990" s="140" t="s">
        <v>109</v>
      </c>
      <c r="C990" s="143">
        <v>5334</v>
      </c>
      <c r="D990" s="141" t="s">
        <v>3686</v>
      </c>
      <c r="F990" s="149">
        <v>7</v>
      </c>
      <c r="H990" s="156">
        <v>37.089800000000004</v>
      </c>
      <c r="I990" s="156">
        <v>8.9050000000000011</v>
      </c>
      <c r="J990" s="156">
        <f t="shared" si="105"/>
        <v>45.994800000000005</v>
      </c>
      <c r="K990" s="156">
        <f t="shared" si="106"/>
        <v>37.814</v>
      </c>
      <c r="L990" s="156">
        <f t="shared" si="107"/>
        <v>7.5739999999999981</v>
      </c>
      <c r="M990" s="156">
        <f t="shared" si="108"/>
        <v>22984.080000000002</v>
      </c>
      <c r="N990" s="156">
        <f t="shared" si="109"/>
        <v>2495.864</v>
      </c>
      <c r="O990" s="156">
        <v>37.814</v>
      </c>
      <c r="P990" s="156">
        <v>7.5739999999999981</v>
      </c>
      <c r="Q990" s="156">
        <v>22984.080000000002</v>
      </c>
      <c r="R990" s="156">
        <v>2495.864</v>
      </c>
      <c r="S990" s="156">
        <v>0</v>
      </c>
      <c r="T990" s="156">
        <v>0</v>
      </c>
      <c r="U990" s="156">
        <v>0</v>
      </c>
      <c r="V990" s="156"/>
      <c r="W990" s="156">
        <v>0</v>
      </c>
      <c r="X990" s="156"/>
      <c r="Y990" s="156">
        <v>49.176000000000002</v>
      </c>
      <c r="Z990" s="156">
        <v>26727.960999999999</v>
      </c>
      <c r="AA990" s="156">
        <v>0</v>
      </c>
      <c r="AB990" s="156">
        <f t="shared" si="110"/>
        <v>49.176000000000002</v>
      </c>
      <c r="AC990" s="156">
        <f t="shared" si="111"/>
        <v>26727.960999999999</v>
      </c>
    </row>
    <row r="991" spans="2:29" x14ac:dyDescent="0.25">
      <c r="B991" s="140" t="s">
        <v>109</v>
      </c>
      <c r="C991" s="143">
        <v>5335</v>
      </c>
      <c r="D991" s="141" t="s">
        <v>3687</v>
      </c>
      <c r="F991" s="149">
        <v>7</v>
      </c>
      <c r="H991" s="156">
        <v>75.657599999999988</v>
      </c>
      <c r="I991" s="156">
        <v>29.884500000000003</v>
      </c>
      <c r="J991" s="156">
        <f t="shared" si="105"/>
        <v>105.54209999999999</v>
      </c>
      <c r="K991" s="156">
        <f t="shared" si="106"/>
        <v>79.412999999999997</v>
      </c>
      <c r="L991" s="156">
        <f t="shared" si="107"/>
        <v>14.444000000000003</v>
      </c>
      <c r="M991" s="156">
        <f t="shared" si="108"/>
        <v>47019.684000000001</v>
      </c>
      <c r="N991" s="156">
        <f t="shared" si="109"/>
        <v>5055.4539999999997</v>
      </c>
      <c r="O991" s="156">
        <v>79.412999999999997</v>
      </c>
      <c r="P991" s="156">
        <v>14.444000000000003</v>
      </c>
      <c r="Q991" s="156">
        <v>47019.684000000001</v>
      </c>
      <c r="R991" s="156">
        <v>5055.4539999999997</v>
      </c>
      <c r="S991" s="156">
        <v>4</v>
      </c>
      <c r="T991" s="156">
        <v>0</v>
      </c>
      <c r="U991" s="156">
        <v>0</v>
      </c>
      <c r="V991" s="156"/>
      <c r="W991" s="156">
        <v>0</v>
      </c>
      <c r="X991" s="156"/>
      <c r="Y991" s="156">
        <v>101.07899999999999</v>
      </c>
      <c r="Z991" s="156">
        <v>54602.998</v>
      </c>
      <c r="AA991" s="156">
        <v>4</v>
      </c>
      <c r="AB991" s="156">
        <f t="shared" si="110"/>
        <v>101.07899999999999</v>
      </c>
      <c r="AC991" s="156">
        <f t="shared" si="111"/>
        <v>54602.998</v>
      </c>
    </row>
    <row r="992" spans="2:29" x14ac:dyDescent="0.25">
      <c r="B992" s="140" t="s">
        <v>109</v>
      </c>
      <c r="C992" s="143">
        <v>5336</v>
      </c>
      <c r="D992" s="141" t="s">
        <v>3688</v>
      </c>
      <c r="F992" s="149">
        <v>7</v>
      </c>
      <c r="H992" s="156">
        <v>21.488</v>
      </c>
      <c r="I992" s="156">
        <v>4</v>
      </c>
      <c r="J992" s="156">
        <f t="shared" si="105"/>
        <v>25.488</v>
      </c>
      <c r="K992" s="156">
        <f t="shared" si="106"/>
        <v>21.370999999999999</v>
      </c>
      <c r="L992" s="156">
        <f t="shared" si="107"/>
        <v>2.7810000000000024</v>
      </c>
      <c r="M992" s="156">
        <f t="shared" si="108"/>
        <v>13387.447</v>
      </c>
      <c r="N992" s="156">
        <f t="shared" si="109"/>
        <v>973.92</v>
      </c>
      <c r="O992" s="156">
        <v>21.370999999999999</v>
      </c>
      <c r="P992" s="156">
        <v>2.7810000000000024</v>
      </c>
      <c r="Q992" s="156">
        <v>13387.447</v>
      </c>
      <c r="R992" s="156">
        <v>973.92</v>
      </c>
      <c r="S992" s="156">
        <v>20</v>
      </c>
      <c r="T992" s="156">
        <v>13.5</v>
      </c>
      <c r="U992" s="156">
        <v>0</v>
      </c>
      <c r="V992" s="156"/>
      <c r="W992" s="156">
        <v>0</v>
      </c>
      <c r="X992" s="156"/>
      <c r="Y992" s="156">
        <v>25.542999999999999</v>
      </c>
      <c r="Z992" s="156">
        <v>14848.362999999999</v>
      </c>
      <c r="AA992" s="156">
        <v>40.25</v>
      </c>
      <c r="AB992" s="156">
        <f t="shared" si="110"/>
        <v>25.542999999999999</v>
      </c>
      <c r="AC992" s="156">
        <f t="shared" si="111"/>
        <v>14848.362999999999</v>
      </c>
    </row>
    <row r="993" spans="2:29" x14ac:dyDescent="0.25">
      <c r="B993" s="140" t="s">
        <v>109</v>
      </c>
      <c r="C993" s="143">
        <v>5342</v>
      </c>
      <c r="D993" s="141" t="s">
        <v>3689</v>
      </c>
      <c r="F993" s="149">
        <v>7</v>
      </c>
      <c r="H993" s="156">
        <v>15.521900000000002</v>
      </c>
      <c r="I993" s="156">
        <v>3</v>
      </c>
      <c r="J993" s="156">
        <f t="shared" si="105"/>
        <v>18.521900000000002</v>
      </c>
      <c r="K993" s="156">
        <f t="shared" si="106"/>
        <v>16.152000000000001</v>
      </c>
      <c r="L993" s="156">
        <f t="shared" si="107"/>
        <v>2.4659999999999975</v>
      </c>
      <c r="M993" s="156">
        <f t="shared" si="108"/>
        <v>8891.1119999999992</v>
      </c>
      <c r="N993" s="156">
        <f t="shared" si="109"/>
        <v>731.63699999999994</v>
      </c>
      <c r="O993" s="156">
        <v>16.152000000000001</v>
      </c>
      <c r="P993" s="156">
        <v>2.4659999999999975</v>
      </c>
      <c r="Q993" s="156">
        <v>8891.1119999999992</v>
      </c>
      <c r="R993" s="156">
        <v>731.63699999999994</v>
      </c>
      <c r="S993" s="156">
        <v>30</v>
      </c>
      <c r="T993" s="156">
        <v>0</v>
      </c>
      <c r="U993" s="156">
        <v>0</v>
      </c>
      <c r="V993" s="156"/>
      <c r="W993" s="156">
        <v>0</v>
      </c>
      <c r="X993" s="156"/>
      <c r="Y993" s="156">
        <v>19.850000000000001</v>
      </c>
      <c r="Z993" s="156">
        <v>9988.5959999999995</v>
      </c>
      <c r="AA993" s="156">
        <v>30</v>
      </c>
      <c r="AB993" s="156">
        <f t="shared" si="110"/>
        <v>19.850000000000001</v>
      </c>
      <c r="AC993" s="156">
        <f t="shared" si="111"/>
        <v>9988.5959999999995</v>
      </c>
    </row>
    <row r="994" spans="2:29" x14ac:dyDescent="0.25">
      <c r="B994" s="140" t="s">
        <v>109</v>
      </c>
      <c r="C994" s="143">
        <v>5380</v>
      </c>
      <c r="D994" s="141" t="s">
        <v>3690</v>
      </c>
      <c r="F994" s="149">
        <v>7</v>
      </c>
      <c r="H994" s="156">
        <v>11.400000000000002</v>
      </c>
      <c r="I994" s="156">
        <v>5.5</v>
      </c>
      <c r="J994" s="156">
        <f t="shared" si="105"/>
        <v>16.900000000000002</v>
      </c>
      <c r="K994" s="156">
        <f t="shared" si="106"/>
        <v>10.345000000000001</v>
      </c>
      <c r="L994" s="156">
        <f t="shared" si="107"/>
        <v>4.6509999999999998</v>
      </c>
      <c r="M994" s="156">
        <f t="shared" si="108"/>
        <v>5795.1260000000002</v>
      </c>
      <c r="N994" s="156">
        <f t="shared" si="109"/>
        <v>1765.0920000000001</v>
      </c>
      <c r="O994" s="156">
        <v>10.345000000000001</v>
      </c>
      <c r="P994" s="156">
        <v>4.6509999999999998</v>
      </c>
      <c r="Q994" s="156">
        <v>5795.1260000000002</v>
      </c>
      <c r="R994" s="156">
        <v>1765.0920000000001</v>
      </c>
      <c r="S994" s="156">
        <v>0</v>
      </c>
      <c r="T994" s="156">
        <v>0</v>
      </c>
      <c r="U994" s="156">
        <v>0</v>
      </c>
      <c r="V994" s="156"/>
      <c r="W994" s="156">
        <v>0</v>
      </c>
      <c r="X994" s="156"/>
      <c r="Y994" s="156">
        <v>17.321999999999999</v>
      </c>
      <c r="Z994" s="156">
        <v>8442.7639999999992</v>
      </c>
      <c r="AA994" s="156">
        <v>0</v>
      </c>
      <c r="AB994" s="156">
        <f t="shared" si="110"/>
        <v>17.321999999999999</v>
      </c>
      <c r="AC994" s="156">
        <f t="shared" si="111"/>
        <v>8442.7639999999992</v>
      </c>
    </row>
    <row r="995" spans="2:29" x14ac:dyDescent="0.25">
      <c r="B995" s="140" t="s">
        <v>109</v>
      </c>
      <c r="C995" s="143">
        <v>5381</v>
      </c>
      <c r="D995" s="141" t="s">
        <v>3691</v>
      </c>
      <c r="F995" s="149">
        <v>7</v>
      </c>
      <c r="H995" s="156">
        <v>11.8</v>
      </c>
      <c r="I995" s="156">
        <v>4.6999999999999993</v>
      </c>
      <c r="J995" s="156">
        <f t="shared" si="105"/>
        <v>16.5</v>
      </c>
      <c r="K995" s="156">
        <f t="shared" si="106"/>
        <v>10.345000000000001</v>
      </c>
      <c r="L995" s="156">
        <f t="shared" si="107"/>
        <v>4.6509999999999998</v>
      </c>
      <c r="M995" s="156">
        <f t="shared" si="108"/>
        <v>5795.1260000000002</v>
      </c>
      <c r="N995" s="156">
        <f t="shared" si="109"/>
        <v>1765.0920000000001</v>
      </c>
      <c r="O995" s="156">
        <v>10.345000000000001</v>
      </c>
      <c r="P995" s="156">
        <v>4.6509999999999998</v>
      </c>
      <c r="Q995" s="156">
        <v>5795.1260000000002</v>
      </c>
      <c r="R995" s="156">
        <v>1765.0920000000001</v>
      </c>
      <c r="S995" s="156">
        <v>0</v>
      </c>
      <c r="T995" s="156">
        <v>0</v>
      </c>
      <c r="U995" s="156">
        <v>0</v>
      </c>
      <c r="V995" s="156"/>
      <c r="W995" s="156">
        <v>0</v>
      </c>
      <c r="X995" s="156"/>
      <c r="Y995" s="156">
        <v>17.321999999999999</v>
      </c>
      <c r="Z995" s="156">
        <v>8442.7639999999992</v>
      </c>
      <c r="AA995" s="156">
        <v>0</v>
      </c>
      <c r="AB995" s="156">
        <f t="shared" si="110"/>
        <v>17.321999999999999</v>
      </c>
      <c r="AC995" s="156">
        <f t="shared" si="111"/>
        <v>8442.7639999999992</v>
      </c>
    </row>
    <row r="996" spans="2:29" x14ac:dyDescent="0.25">
      <c r="B996" s="140" t="s">
        <v>116</v>
      </c>
      <c r="C996" s="143">
        <v>5800</v>
      </c>
      <c r="D996" s="141" t="s">
        <v>3692</v>
      </c>
      <c r="F996" s="149">
        <v>7</v>
      </c>
      <c r="H996" s="156">
        <v>47.332299999999996</v>
      </c>
      <c r="I996" s="156">
        <v>11.375</v>
      </c>
      <c r="J996" s="156">
        <f t="shared" si="105"/>
        <v>58.707299999999996</v>
      </c>
      <c r="K996" s="156">
        <f t="shared" si="106"/>
        <v>47.121000000000002</v>
      </c>
      <c r="L996" s="156">
        <f t="shared" si="107"/>
        <v>7.330999999999996</v>
      </c>
      <c r="M996" s="156">
        <f t="shared" si="108"/>
        <v>35628.860999999997</v>
      </c>
      <c r="N996" s="156">
        <f t="shared" si="109"/>
        <v>2675.509</v>
      </c>
      <c r="O996" s="156">
        <v>47.121000000000002</v>
      </c>
      <c r="P996" s="156">
        <v>7.330999999999996</v>
      </c>
      <c r="Q996" s="156">
        <v>35628.860999999997</v>
      </c>
      <c r="R996" s="156">
        <v>2675.509</v>
      </c>
      <c r="S996" s="156">
        <v>160</v>
      </c>
      <c r="T996" s="156">
        <v>93.332999999999998</v>
      </c>
      <c r="U996" s="156">
        <v>0</v>
      </c>
      <c r="V996" s="156"/>
      <c r="W996" s="156">
        <v>0</v>
      </c>
      <c r="X996" s="156"/>
      <c r="Y996" s="156">
        <v>58.118000000000002</v>
      </c>
      <c r="Z996" s="156">
        <v>39642.17</v>
      </c>
      <c r="AA996" s="156">
        <v>300</v>
      </c>
      <c r="AB996" s="156">
        <f t="shared" si="110"/>
        <v>58.118000000000002</v>
      </c>
      <c r="AC996" s="156">
        <f t="shared" si="111"/>
        <v>39642.17</v>
      </c>
    </row>
    <row r="997" spans="2:29" x14ac:dyDescent="0.25">
      <c r="B997" s="140" t="s">
        <v>116</v>
      </c>
      <c r="C997" s="143">
        <v>5801</v>
      </c>
      <c r="D997" s="141" t="s">
        <v>3693</v>
      </c>
      <c r="F997" s="149">
        <v>7</v>
      </c>
      <c r="H997" s="156">
        <v>63.13</v>
      </c>
      <c r="I997" s="156">
        <v>21.613</v>
      </c>
      <c r="J997" s="156">
        <f t="shared" si="105"/>
        <v>84.742999999999995</v>
      </c>
      <c r="K997" s="156">
        <f t="shared" si="106"/>
        <v>63.13</v>
      </c>
      <c r="L997" s="156">
        <f t="shared" si="107"/>
        <v>14.067999999999991</v>
      </c>
      <c r="M997" s="156">
        <f t="shared" si="108"/>
        <v>48418.400999999998</v>
      </c>
      <c r="N997" s="156">
        <f t="shared" si="109"/>
        <v>4936.0219999999999</v>
      </c>
      <c r="O997" s="156">
        <v>63.13</v>
      </c>
      <c r="P997" s="156">
        <v>14.067999999999991</v>
      </c>
      <c r="Q997" s="156">
        <v>48418.400999999998</v>
      </c>
      <c r="R997" s="156">
        <v>4936.0219999999999</v>
      </c>
      <c r="S997" s="156">
        <v>9.6</v>
      </c>
      <c r="T997" s="156">
        <v>13</v>
      </c>
      <c r="U997" s="156">
        <v>0</v>
      </c>
      <c r="V997" s="156"/>
      <c r="W997" s="156">
        <v>0</v>
      </c>
      <c r="X997" s="156"/>
      <c r="Y997" s="156">
        <v>84.233000000000004</v>
      </c>
      <c r="Z997" s="156">
        <v>55822.457000000002</v>
      </c>
      <c r="AA997" s="156">
        <v>29.1</v>
      </c>
      <c r="AB997" s="156">
        <f t="shared" si="110"/>
        <v>84.233000000000004</v>
      </c>
      <c r="AC997" s="156">
        <f t="shared" si="111"/>
        <v>55822.457000000002</v>
      </c>
    </row>
    <row r="998" spans="2:29" x14ac:dyDescent="0.25">
      <c r="B998" s="140" t="s">
        <v>116</v>
      </c>
      <c r="C998" s="143">
        <v>5802</v>
      </c>
      <c r="D998" s="141" t="s">
        <v>3694</v>
      </c>
      <c r="F998" s="149">
        <v>7</v>
      </c>
      <c r="H998" s="156">
        <v>27.333199999999998</v>
      </c>
      <c r="I998" s="156">
        <v>12.0625</v>
      </c>
      <c r="J998" s="156">
        <f t="shared" si="105"/>
        <v>39.395699999999998</v>
      </c>
      <c r="K998" s="156">
        <f t="shared" si="106"/>
        <v>27.332999999999998</v>
      </c>
      <c r="L998" s="156">
        <f t="shared" si="107"/>
        <v>7.1510000000000034</v>
      </c>
      <c r="M998" s="156">
        <f t="shared" si="108"/>
        <v>20937.112000000001</v>
      </c>
      <c r="N998" s="156">
        <f t="shared" si="109"/>
        <v>2565.6819999999998</v>
      </c>
      <c r="O998" s="156">
        <v>27.332999999999998</v>
      </c>
      <c r="P998" s="156">
        <v>7.1510000000000034</v>
      </c>
      <c r="Q998" s="156">
        <v>20937.112000000001</v>
      </c>
      <c r="R998" s="156">
        <v>2565.6819999999998</v>
      </c>
      <c r="S998" s="156">
        <v>19.440000000000001</v>
      </c>
      <c r="T998" s="156">
        <v>0</v>
      </c>
      <c r="U998" s="156">
        <v>0</v>
      </c>
      <c r="V998" s="156"/>
      <c r="W998" s="156">
        <v>0</v>
      </c>
      <c r="X998" s="156"/>
      <c r="Y998" s="156">
        <v>38.058999999999997</v>
      </c>
      <c r="Z998" s="156">
        <v>24785.69</v>
      </c>
      <c r="AA998" s="156">
        <v>19.440000000000001</v>
      </c>
      <c r="AB998" s="156">
        <f t="shared" si="110"/>
        <v>38.058999999999997</v>
      </c>
      <c r="AC998" s="156">
        <f t="shared" si="111"/>
        <v>24785.69</v>
      </c>
    </row>
    <row r="999" spans="2:29" x14ac:dyDescent="0.25">
      <c r="B999" s="140" t="s">
        <v>116</v>
      </c>
      <c r="C999" s="143">
        <v>5811</v>
      </c>
      <c r="D999" s="141" t="s">
        <v>3695</v>
      </c>
      <c r="F999" s="149">
        <v>7</v>
      </c>
      <c r="H999" s="156">
        <v>46.584300000000006</v>
      </c>
      <c r="I999" s="156">
        <v>15.9</v>
      </c>
      <c r="J999" s="156">
        <f t="shared" si="105"/>
        <v>62.484300000000005</v>
      </c>
      <c r="K999" s="156">
        <f t="shared" si="106"/>
        <v>44.647999999999996</v>
      </c>
      <c r="L999" s="156">
        <f t="shared" si="107"/>
        <v>10.396000000000001</v>
      </c>
      <c r="M999" s="156">
        <f t="shared" si="108"/>
        <v>30491.192999999999</v>
      </c>
      <c r="N999" s="156">
        <f t="shared" si="109"/>
        <v>3672.1239999999998</v>
      </c>
      <c r="O999" s="156">
        <v>41.37</v>
      </c>
      <c r="P999" s="156">
        <v>10.396000000000001</v>
      </c>
      <c r="Q999" s="156">
        <v>29275.780999999999</v>
      </c>
      <c r="R999" s="156">
        <v>3672.1239999999998</v>
      </c>
      <c r="S999" s="156">
        <v>0</v>
      </c>
      <c r="T999" s="156">
        <v>74.400000000000006</v>
      </c>
      <c r="U999" s="156">
        <v>3.2780000000000005</v>
      </c>
      <c r="V999" s="156"/>
      <c r="W999" s="156">
        <v>1215.412</v>
      </c>
      <c r="X999" s="156"/>
      <c r="Y999" s="156">
        <v>56.963999999999999</v>
      </c>
      <c r="Z999" s="156">
        <v>34784.053999999996</v>
      </c>
      <c r="AA999" s="156">
        <v>111.6</v>
      </c>
      <c r="AB999" s="156">
        <f t="shared" si="110"/>
        <v>60.241999999999997</v>
      </c>
      <c r="AC999" s="156">
        <f t="shared" si="111"/>
        <v>35999.465999999993</v>
      </c>
    </row>
    <row r="1000" spans="2:29" x14ac:dyDescent="0.25">
      <c r="B1000" s="140" t="s">
        <v>116</v>
      </c>
      <c r="C1000" s="143">
        <v>5814</v>
      </c>
      <c r="D1000" s="141" t="s">
        <v>3696</v>
      </c>
      <c r="F1000" s="149">
        <v>7</v>
      </c>
      <c r="H1000" s="156">
        <v>46.238199999999999</v>
      </c>
      <c r="I1000" s="156">
        <v>11.725</v>
      </c>
      <c r="J1000" s="156">
        <f t="shared" si="105"/>
        <v>57.963200000000001</v>
      </c>
      <c r="K1000" s="156">
        <f t="shared" si="106"/>
        <v>46.338000000000001</v>
      </c>
      <c r="L1000" s="156">
        <f t="shared" si="107"/>
        <v>7.9399999999999977</v>
      </c>
      <c r="M1000" s="156">
        <f t="shared" si="108"/>
        <v>33085.307999999997</v>
      </c>
      <c r="N1000" s="156">
        <f t="shared" si="109"/>
        <v>2864.5450000000001</v>
      </c>
      <c r="O1000" s="156">
        <v>46.188000000000002</v>
      </c>
      <c r="P1000" s="156">
        <v>7.9399999999999977</v>
      </c>
      <c r="Q1000" s="156">
        <v>33011.038999999997</v>
      </c>
      <c r="R1000" s="156">
        <v>2864.5450000000001</v>
      </c>
      <c r="S1000" s="156">
        <v>36</v>
      </c>
      <c r="T1000" s="156">
        <v>69.2</v>
      </c>
      <c r="U1000" s="156">
        <v>0.15</v>
      </c>
      <c r="V1000" s="156"/>
      <c r="W1000" s="156">
        <v>74.269000000000005</v>
      </c>
      <c r="X1000" s="156"/>
      <c r="Y1000" s="156">
        <v>58.097999999999999</v>
      </c>
      <c r="Z1000" s="156">
        <v>37307.909</v>
      </c>
      <c r="AA1000" s="156">
        <v>139.80000000000001</v>
      </c>
      <c r="AB1000" s="156">
        <f t="shared" si="110"/>
        <v>58.247999999999998</v>
      </c>
      <c r="AC1000" s="156">
        <f t="shared" si="111"/>
        <v>37382.178</v>
      </c>
    </row>
    <row r="1001" spans="2:29" x14ac:dyDescent="0.25">
      <c r="B1001" s="140" t="s">
        <v>116</v>
      </c>
      <c r="C1001" s="143">
        <v>5820</v>
      </c>
      <c r="D1001" s="141" t="s">
        <v>3697</v>
      </c>
      <c r="F1001" s="149">
        <v>7</v>
      </c>
      <c r="H1001" s="156">
        <v>64.7166</v>
      </c>
      <c r="I1001" s="156">
        <v>27.15</v>
      </c>
      <c r="J1001" s="156">
        <f t="shared" si="105"/>
        <v>91.866600000000005</v>
      </c>
      <c r="K1001" s="156">
        <f t="shared" si="106"/>
        <v>65.150999999999996</v>
      </c>
      <c r="L1001" s="156">
        <f t="shared" si="107"/>
        <v>15.813000000000009</v>
      </c>
      <c r="M1001" s="156">
        <f t="shared" si="108"/>
        <v>41770.949999999997</v>
      </c>
      <c r="N1001" s="156">
        <f t="shared" si="109"/>
        <v>5507.5860000000002</v>
      </c>
      <c r="O1001" s="156">
        <v>63.872999999999998</v>
      </c>
      <c r="P1001" s="156">
        <v>15.813000000000009</v>
      </c>
      <c r="Q1001" s="156">
        <v>41297.14</v>
      </c>
      <c r="R1001" s="156">
        <v>5507.5860000000002</v>
      </c>
      <c r="S1001" s="156">
        <v>31.25</v>
      </c>
      <c r="T1001" s="156">
        <v>209.86699999999999</v>
      </c>
      <c r="U1001" s="156">
        <v>1.278</v>
      </c>
      <c r="V1001" s="156"/>
      <c r="W1001" s="156">
        <v>473.81</v>
      </c>
      <c r="X1001" s="156"/>
      <c r="Y1001" s="156">
        <v>87.593000000000004</v>
      </c>
      <c r="Z1001" s="156">
        <v>49558.637000000002</v>
      </c>
      <c r="AA1001" s="156">
        <v>346.05099999999999</v>
      </c>
      <c r="AB1001" s="156">
        <f t="shared" si="110"/>
        <v>88.871000000000009</v>
      </c>
      <c r="AC1001" s="156">
        <f t="shared" si="111"/>
        <v>50032.447</v>
      </c>
    </row>
    <row r="1002" spans="2:29" x14ac:dyDescent="0.25">
      <c r="B1002" s="140" t="s">
        <v>116</v>
      </c>
      <c r="C1002" s="143">
        <v>5862</v>
      </c>
      <c r="D1002" s="141" t="s">
        <v>3698</v>
      </c>
      <c r="F1002" s="149">
        <v>7</v>
      </c>
      <c r="H1002" s="156">
        <v>57.845300000000002</v>
      </c>
      <c r="I1002" s="156">
        <v>25.1</v>
      </c>
      <c r="J1002" s="156">
        <f t="shared" si="105"/>
        <v>82.945300000000003</v>
      </c>
      <c r="K1002" s="156">
        <f t="shared" si="106"/>
        <v>59.191000000000003</v>
      </c>
      <c r="L1002" s="156">
        <f t="shared" si="107"/>
        <v>17.932999999999993</v>
      </c>
      <c r="M1002" s="156">
        <f t="shared" si="108"/>
        <v>40757.739000000001</v>
      </c>
      <c r="N1002" s="156">
        <f t="shared" si="109"/>
        <v>6184.4120000000003</v>
      </c>
      <c r="O1002" s="156">
        <v>58.441000000000003</v>
      </c>
      <c r="P1002" s="156">
        <v>17.932999999999993</v>
      </c>
      <c r="Q1002" s="156">
        <v>40479.637999999999</v>
      </c>
      <c r="R1002" s="156">
        <v>6184.4120000000003</v>
      </c>
      <c r="S1002" s="156">
        <v>0</v>
      </c>
      <c r="T1002" s="156">
        <v>36.667000000000002</v>
      </c>
      <c r="U1002" s="156">
        <v>0.75</v>
      </c>
      <c r="V1002" s="156"/>
      <c r="W1002" s="156">
        <v>278.101</v>
      </c>
      <c r="X1002" s="156"/>
      <c r="Y1002" s="156">
        <v>85.34</v>
      </c>
      <c r="Z1002" s="156">
        <v>49756.296999999999</v>
      </c>
      <c r="AA1002" s="156">
        <v>55.000999999999998</v>
      </c>
      <c r="AB1002" s="156">
        <f t="shared" si="110"/>
        <v>86.09</v>
      </c>
      <c r="AC1002" s="156">
        <f t="shared" si="111"/>
        <v>50034.398000000001</v>
      </c>
    </row>
    <row r="1003" spans="2:29" x14ac:dyDescent="0.25">
      <c r="B1003" s="140" t="s">
        <v>116</v>
      </c>
      <c r="C1003" s="143">
        <v>5866</v>
      </c>
      <c r="D1003" s="141" t="s">
        <v>3699</v>
      </c>
      <c r="F1003" s="149">
        <v>7</v>
      </c>
      <c r="H1003" s="156">
        <v>74.764200000000002</v>
      </c>
      <c r="I1003" s="156">
        <v>23.35</v>
      </c>
      <c r="J1003" s="156">
        <f t="shared" si="105"/>
        <v>98.114200000000011</v>
      </c>
      <c r="K1003" s="156">
        <f t="shared" si="106"/>
        <v>74.421999999999997</v>
      </c>
      <c r="L1003" s="156">
        <f t="shared" si="107"/>
        <v>16.188000000000002</v>
      </c>
      <c r="M1003" s="156">
        <f t="shared" si="108"/>
        <v>45605.744999999995</v>
      </c>
      <c r="N1003" s="156">
        <f t="shared" si="109"/>
        <v>5621.3969999999999</v>
      </c>
      <c r="O1003" s="156">
        <v>64.504999999999995</v>
      </c>
      <c r="P1003" s="156">
        <v>16.188000000000002</v>
      </c>
      <c r="Q1003" s="156">
        <v>41928.620999999999</v>
      </c>
      <c r="R1003" s="156">
        <v>5621.3969999999999</v>
      </c>
      <c r="S1003" s="156">
        <v>21</v>
      </c>
      <c r="T1003" s="156">
        <v>44</v>
      </c>
      <c r="U1003" s="156">
        <v>9.9169999999999998</v>
      </c>
      <c r="V1003" s="156"/>
      <c r="W1003" s="156">
        <v>3677.1239999999998</v>
      </c>
      <c r="X1003" s="156"/>
      <c r="Y1003" s="156">
        <v>88.787999999999997</v>
      </c>
      <c r="Z1003" s="156">
        <v>50360.749000000003</v>
      </c>
      <c r="AA1003" s="156">
        <v>87</v>
      </c>
      <c r="AB1003" s="156">
        <f t="shared" si="110"/>
        <v>98.704999999999998</v>
      </c>
      <c r="AC1003" s="156">
        <f t="shared" si="111"/>
        <v>54037.873000000007</v>
      </c>
    </row>
    <row r="1004" spans="2:29" x14ac:dyDescent="0.25">
      <c r="B1004" s="140" t="s">
        <v>116</v>
      </c>
      <c r="C1004" s="143">
        <v>5869</v>
      </c>
      <c r="D1004" s="141" t="s">
        <v>3700</v>
      </c>
      <c r="F1004" s="149">
        <v>7</v>
      </c>
      <c r="H1004" s="156">
        <v>118.4907</v>
      </c>
      <c r="I1004" s="156">
        <v>36.224999999999994</v>
      </c>
      <c r="J1004" s="156">
        <f t="shared" si="105"/>
        <v>154.7157</v>
      </c>
      <c r="K1004" s="156">
        <f t="shared" si="106"/>
        <v>114.25200000000001</v>
      </c>
      <c r="L1004" s="156">
        <f t="shared" si="107"/>
        <v>21.695999999999984</v>
      </c>
      <c r="M1004" s="156">
        <f t="shared" si="108"/>
        <v>75406.606</v>
      </c>
      <c r="N1004" s="156">
        <f t="shared" si="109"/>
        <v>7498.0050000000001</v>
      </c>
      <c r="O1004" s="156">
        <v>106.64100000000001</v>
      </c>
      <c r="P1004" s="156">
        <v>21.695999999999984</v>
      </c>
      <c r="Q1004" s="156">
        <v>72502.043000000005</v>
      </c>
      <c r="R1004" s="156">
        <v>7498.0050000000001</v>
      </c>
      <c r="S1004" s="156">
        <v>0</v>
      </c>
      <c r="T1004" s="156">
        <v>100.8</v>
      </c>
      <c r="U1004" s="156">
        <v>7.6110000000000007</v>
      </c>
      <c r="V1004" s="156"/>
      <c r="W1004" s="156">
        <v>2904.5630000000001</v>
      </c>
      <c r="X1004" s="156"/>
      <c r="Y1004" s="156">
        <v>139.184</v>
      </c>
      <c r="Z1004" s="156">
        <v>83749.097999999998</v>
      </c>
      <c r="AA1004" s="156">
        <v>151.19999999999999</v>
      </c>
      <c r="AB1004" s="156">
        <f t="shared" si="110"/>
        <v>146.79499999999999</v>
      </c>
      <c r="AC1004" s="156">
        <f t="shared" si="111"/>
        <v>86653.660999999993</v>
      </c>
    </row>
    <row r="1005" spans="2:29" x14ac:dyDescent="0.25">
      <c r="B1005" s="140" t="s">
        <v>118</v>
      </c>
      <c r="C1005" s="143">
        <v>5916</v>
      </c>
      <c r="D1005" s="141" t="s">
        <v>3701</v>
      </c>
      <c r="F1005" s="149">
        <v>7</v>
      </c>
      <c r="H1005" s="156">
        <v>14.660000000000002</v>
      </c>
      <c r="I1005" s="156">
        <v>3.9999999999999996</v>
      </c>
      <c r="J1005" s="156">
        <f t="shared" si="105"/>
        <v>18.66</v>
      </c>
      <c r="K1005" s="156">
        <f t="shared" si="106"/>
        <v>8.9809999999999999</v>
      </c>
      <c r="L1005" s="156">
        <f t="shared" si="107"/>
        <v>1.0749999999999993</v>
      </c>
      <c r="M1005" s="156">
        <f t="shared" si="108"/>
        <v>5335.9589999999998</v>
      </c>
      <c r="N1005" s="156">
        <f t="shared" si="109"/>
        <v>420.92200000000003</v>
      </c>
      <c r="O1005" s="156">
        <v>8.9809999999999999</v>
      </c>
      <c r="P1005" s="156">
        <v>1.0749999999999993</v>
      </c>
      <c r="Q1005" s="156">
        <v>5335.9589999999998</v>
      </c>
      <c r="R1005" s="156">
        <v>420.92200000000003</v>
      </c>
      <c r="S1005" s="156">
        <v>0</v>
      </c>
      <c r="T1005" s="156">
        <v>99.852999999999994</v>
      </c>
      <c r="U1005" s="156">
        <v>0</v>
      </c>
      <c r="V1005" s="156"/>
      <c r="W1005" s="156">
        <v>0</v>
      </c>
      <c r="X1005" s="156"/>
      <c r="Y1005" s="156">
        <v>10.593</v>
      </c>
      <c r="Z1005" s="156">
        <v>5967.3829999999998</v>
      </c>
      <c r="AA1005" s="156">
        <v>149.78</v>
      </c>
      <c r="AB1005" s="156">
        <f t="shared" si="110"/>
        <v>10.593</v>
      </c>
      <c r="AC1005" s="156">
        <f t="shared" si="111"/>
        <v>5967.3829999999998</v>
      </c>
    </row>
    <row r="1006" spans="2:29" x14ac:dyDescent="0.25">
      <c r="B1006" s="140" t="s">
        <v>117</v>
      </c>
      <c r="C1006" s="143">
        <v>6301</v>
      </c>
      <c r="D1006" s="141" t="s">
        <v>3702</v>
      </c>
      <c r="F1006" s="149">
        <v>7</v>
      </c>
      <c r="H1006" s="156">
        <v>21.180699999999998</v>
      </c>
      <c r="I1006" s="156">
        <v>3.0667</v>
      </c>
      <c r="J1006" s="156">
        <f t="shared" si="105"/>
        <v>24.247399999999999</v>
      </c>
      <c r="K1006" s="156">
        <f t="shared" si="106"/>
        <v>23.757000000000001</v>
      </c>
      <c r="L1006" s="156">
        <f t="shared" si="107"/>
        <v>1.3879999999999981</v>
      </c>
      <c r="M1006" s="156">
        <f t="shared" si="108"/>
        <v>15120.853999999999</v>
      </c>
      <c r="N1006" s="156">
        <f t="shared" si="109"/>
        <v>494.55700000000002</v>
      </c>
      <c r="O1006" s="156">
        <v>23.757000000000001</v>
      </c>
      <c r="P1006" s="156">
        <v>1.3879999999999981</v>
      </c>
      <c r="Q1006" s="156">
        <v>15120.853999999999</v>
      </c>
      <c r="R1006" s="156">
        <v>494.55700000000002</v>
      </c>
      <c r="S1006" s="156">
        <v>100</v>
      </c>
      <c r="T1006" s="156">
        <v>66.667000000000002</v>
      </c>
      <c r="U1006" s="156">
        <v>0</v>
      </c>
      <c r="V1006" s="156"/>
      <c r="W1006" s="156">
        <v>0</v>
      </c>
      <c r="X1006" s="156"/>
      <c r="Y1006" s="156">
        <v>25.838999999999999</v>
      </c>
      <c r="Z1006" s="156">
        <v>15862.689</v>
      </c>
      <c r="AA1006" s="156">
        <v>200.001</v>
      </c>
      <c r="AB1006" s="156">
        <f t="shared" si="110"/>
        <v>25.838999999999999</v>
      </c>
      <c r="AC1006" s="156">
        <f t="shared" si="111"/>
        <v>15862.689</v>
      </c>
    </row>
    <row r="1007" spans="2:29" x14ac:dyDescent="0.25">
      <c r="B1007" s="140" t="s">
        <v>110</v>
      </c>
      <c r="C1007" s="143">
        <v>6321</v>
      </c>
      <c r="D1007" s="141" t="s">
        <v>3703</v>
      </c>
      <c r="F1007" s="149">
        <v>7</v>
      </c>
      <c r="H1007" s="156">
        <v>9.25</v>
      </c>
      <c r="I1007" s="156">
        <v>5.1792999999999996</v>
      </c>
      <c r="J1007" s="156">
        <f t="shared" si="105"/>
        <v>14.4293</v>
      </c>
      <c r="K1007" s="156">
        <f t="shared" si="106"/>
        <v>9.0640000000000001</v>
      </c>
      <c r="L1007" s="156">
        <f t="shared" si="107"/>
        <v>3.0510000000000002</v>
      </c>
      <c r="M1007" s="156">
        <f t="shared" si="108"/>
        <v>5084.1229999999996</v>
      </c>
      <c r="N1007" s="156">
        <f t="shared" si="109"/>
        <v>1171.9169999999999</v>
      </c>
      <c r="O1007" s="156">
        <v>9.0640000000000001</v>
      </c>
      <c r="P1007" s="156">
        <v>3.0510000000000002</v>
      </c>
      <c r="Q1007" s="156">
        <v>5084.1229999999996</v>
      </c>
      <c r="R1007" s="156">
        <v>1171.9169999999999</v>
      </c>
      <c r="S1007" s="156">
        <v>50</v>
      </c>
      <c r="T1007" s="156">
        <v>0</v>
      </c>
      <c r="U1007" s="156">
        <v>0</v>
      </c>
      <c r="V1007" s="156"/>
      <c r="W1007" s="156">
        <v>0</v>
      </c>
      <c r="X1007" s="156"/>
      <c r="Y1007" s="156">
        <v>13.641</v>
      </c>
      <c r="Z1007" s="156">
        <v>6842.0370000000003</v>
      </c>
      <c r="AA1007" s="156">
        <v>50</v>
      </c>
      <c r="AB1007" s="156">
        <f t="shared" si="110"/>
        <v>13.641</v>
      </c>
      <c r="AC1007" s="156">
        <f t="shared" si="111"/>
        <v>6842.0370000000003</v>
      </c>
    </row>
    <row r="1008" spans="2:29" x14ac:dyDescent="0.25">
      <c r="B1008" s="140" t="s">
        <v>111</v>
      </c>
      <c r="C1008" s="143">
        <v>6331</v>
      </c>
      <c r="D1008" s="141" t="s">
        <v>3704</v>
      </c>
      <c r="F1008" s="149">
        <v>7</v>
      </c>
      <c r="H1008" s="156">
        <v>48.7746</v>
      </c>
      <c r="I1008" s="156">
        <v>8.85</v>
      </c>
      <c r="J1008" s="156">
        <f t="shared" si="105"/>
        <v>57.624600000000001</v>
      </c>
      <c r="K1008" s="156">
        <f t="shared" si="106"/>
        <v>48.726999999999997</v>
      </c>
      <c r="L1008" s="156">
        <f t="shared" si="107"/>
        <v>6.6180000000000021</v>
      </c>
      <c r="M1008" s="156">
        <f t="shared" si="108"/>
        <v>29929.838</v>
      </c>
      <c r="N1008" s="156">
        <f t="shared" si="109"/>
        <v>2232.0680000000002</v>
      </c>
      <c r="O1008" s="156">
        <v>47.476999999999997</v>
      </c>
      <c r="P1008" s="156">
        <v>6.6180000000000021</v>
      </c>
      <c r="Q1008" s="156">
        <v>29466.335999999999</v>
      </c>
      <c r="R1008" s="156">
        <v>2232.0680000000002</v>
      </c>
      <c r="S1008" s="156">
        <v>0</v>
      </c>
      <c r="T1008" s="156">
        <v>0</v>
      </c>
      <c r="U1008" s="156">
        <v>1.25</v>
      </c>
      <c r="V1008" s="156"/>
      <c r="W1008" s="156">
        <v>463.50200000000001</v>
      </c>
      <c r="X1008" s="156"/>
      <c r="Y1008" s="156">
        <v>57.404000000000003</v>
      </c>
      <c r="Z1008" s="156">
        <v>32814.508000000002</v>
      </c>
      <c r="AA1008" s="156">
        <v>0</v>
      </c>
      <c r="AB1008" s="156">
        <f t="shared" si="110"/>
        <v>58.654000000000003</v>
      </c>
      <c r="AC1008" s="156">
        <f t="shared" si="111"/>
        <v>33278.01</v>
      </c>
    </row>
    <row r="1009" spans="2:29" x14ac:dyDescent="0.25">
      <c r="B1009" s="140" t="s">
        <v>111</v>
      </c>
      <c r="C1009" s="143">
        <v>6336</v>
      </c>
      <c r="D1009" s="141" t="s">
        <v>3705</v>
      </c>
      <c r="F1009" s="149">
        <v>7</v>
      </c>
      <c r="H1009" s="156">
        <v>19.464500000000001</v>
      </c>
      <c r="I1009" s="156">
        <v>2.25</v>
      </c>
      <c r="J1009" s="156">
        <f t="shared" si="105"/>
        <v>21.714500000000001</v>
      </c>
      <c r="K1009" s="156">
        <f t="shared" si="106"/>
        <v>19.465</v>
      </c>
      <c r="L1009" s="156">
        <f t="shared" si="107"/>
        <v>2.3550000000000004</v>
      </c>
      <c r="M1009" s="156">
        <f t="shared" si="108"/>
        <v>11958.808000000001</v>
      </c>
      <c r="N1009" s="156">
        <f t="shared" si="109"/>
        <v>830.98900000000003</v>
      </c>
      <c r="O1009" s="156">
        <v>19.465</v>
      </c>
      <c r="P1009" s="156">
        <v>2.3550000000000004</v>
      </c>
      <c r="Q1009" s="156">
        <v>11958.808000000001</v>
      </c>
      <c r="R1009" s="156">
        <v>830.98900000000003</v>
      </c>
      <c r="S1009" s="156">
        <v>0</v>
      </c>
      <c r="T1009" s="156">
        <v>0</v>
      </c>
      <c r="U1009" s="156">
        <v>0</v>
      </c>
      <c r="V1009" s="156"/>
      <c r="W1009" s="156">
        <v>0</v>
      </c>
      <c r="X1009" s="156"/>
      <c r="Y1009" s="156">
        <v>22.998000000000001</v>
      </c>
      <c r="Z1009" s="156">
        <v>13205.312</v>
      </c>
      <c r="AA1009" s="156">
        <v>0</v>
      </c>
      <c r="AB1009" s="156">
        <f t="shared" si="110"/>
        <v>22.998000000000001</v>
      </c>
      <c r="AC1009" s="156">
        <f t="shared" si="111"/>
        <v>13205.312</v>
      </c>
    </row>
    <row r="1010" spans="2:29" x14ac:dyDescent="0.25">
      <c r="B1010" s="140" t="s">
        <v>111</v>
      </c>
      <c r="C1010" s="143">
        <v>6800</v>
      </c>
      <c r="D1010" s="141" t="s">
        <v>3706</v>
      </c>
      <c r="F1010" s="149">
        <v>7</v>
      </c>
      <c r="H1010" s="156">
        <v>38.002100000000006</v>
      </c>
      <c r="I1010" s="156">
        <v>13.6</v>
      </c>
      <c r="J1010" s="156">
        <f t="shared" si="105"/>
        <v>51.602100000000007</v>
      </c>
      <c r="K1010" s="156">
        <f t="shared" si="106"/>
        <v>38.15</v>
      </c>
      <c r="L1010" s="156">
        <f t="shared" si="107"/>
        <v>8.9959999999999951</v>
      </c>
      <c r="M1010" s="156">
        <f t="shared" si="108"/>
        <v>27586.972000000002</v>
      </c>
      <c r="N1010" s="156">
        <f t="shared" si="109"/>
        <v>3207.7489999999998</v>
      </c>
      <c r="O1010" s="156">
        <v>36.85</v>
      </c>
      <c r="P1010" s="156">
        <v>8.9959999999999951</v>
      </c>
      <c r="Q1010" s="156">
        <v>27067.633000000002</v>
      </c>
      <c r="R1010" s="156">
        <v>3207.7489999999998</v>
      </c>
      <c r="S1010" s="156">
        <v>40</v>
      </c>
      <c r="T1010" s="156">
        <v>16</v>
      </c>
      <c r="U1010" s="156">
        <v>1.3</v>
      </c>
      <c r="V1010" s="156"/>
      <c r="W1010" s="156">
        <v>519.33900000000006</v>
      </c>
      <c r="X1010" s="156"/>
      <c r="Y1010" s="156">
        <v>50.344000000000001</v>
      </c>
      <c r="Z1010" s="156">
        <v>31879.277999999998</v>
      </c>
      <c r="AA1010" s="156">
        <v>64</v>
      </c>
      <c r="AB1010" s="156">
        <f t="shared" si="110"/>
        <v>51.643999999999998</v>
      </c>
      <c r="AC1010" s="156">
        <f t="shared" si="111"/>
        <v>32398.616999999998</v>
      </c>
    </row>
    <row r="1011" spans="2:29" x14ac:dyDescent="0.25">
      <c r="B1011" s="140" t="s">
        <v>111</v>
      </c>
      <c r="C1011" s="143">
        <v>6801</v>
      </c>
      <c r="D1011" s="141" t="s">
        <v>3707</v>
      </c>
      <c r="F1011" s="149">
        <v>7</v>
      </c>
      <c r="H1011" s="156">
        <v>70.142700000000019</v>
      </c>
      <c r="I1011" s="156">
        <v>21.1</v>
      </c>
      <c r="J1011" s="156">
        <f t="shared" si="105"/>
        <v>91.242700000000013</v>
      </c>
      <c r="K1011" s="156">
        <f t="shared" si="106"/>
        <v>70.516000000000005</v>
      </c>
      <c r="L1011" s="156">
        <f t="shared" si="107"/>
        <v>13.089999999999989</v>
      </c>
      <c r="M1011" s="156">
        <f t="shared" si="108"/>
        <v>51623.943999999996</v>
      </c>
      <c r="N1011" s="156">
        <f t="shared" si="109"/>
        <v>4635.7139999999999</v>
      </c>
      <c r="O1011" s="156">
        <v>69.516000000000005</v>
      </c>
      <c r="P1011" s="156">
        <v>13.089999999999989</v>
      </c>
      <c r="Q1011" s="156">
        <v>51253.142999999996</v>
      </c>
      <c r="R1011" s="156">
        <v>4635.7139999999999</v>
      </c>
      <c r="S1011" s="156">
        <v>532.57500000000005</v>
      </c>
      <c r="T1011" s="156">
        <v>40</v>
      </c>
      <c r="U1011" s="156">
        <v>1</v>
      </c>
      <c r="V1011" s="156"/>
      <c r="W1011" s="156">
        <v>370.80099999999999</v>
      </c>
      <c r="X1011" s="156"/>
      <c r="Y1011" s="156">
        <v>89.150999999999996</v>
      </c>
      <c r="Z1011" s="156">
        <v>58206.737000000001</v>
      </c>
      <c r="AA1011" s="156">
        <v>592.57500000000005</v>
      </c>
      <c r="AB1011" s="156">
        <f t="shared" si="110"/>
        <v>90.150999999999996</v>
      </c>
      <c r="AC1011" s="156">
        <f t="shared" si="111"/>
        <v>58577.538</v>
      </c>
    </row>
    <row r="1012" spans="2:29" x14ac:dyDescent="0.25">
      <c r="B1012" s="140" t="s">
        <v>117</v>
      </c>
      <c r="C1012" s="143">
        <v>6820</v>
      </c>
      <c r="D1012" s="141" t="s">
        <v>3708</v>
      </c>
      <c r="F1012" s="149">
        <v>7</v>
      </c>
      <c r="H1012" s="156">
        <v>55.904600000000002</v>
      </c>
      <c r="I1012" s="156">
        <v>23.3125</v>
      </c>
      <c r="J1012" s="156">
        <f t="shared" si="105"/>
        <v>79.217100000000002</v>
      </c>
      <c r="K1012" s="156">
        <f t="shared" si="106"/>
        <v>53.828000000000003</v>
      </c>
      <c r="L1012" s="156">
        <f t="shared" si="107"/>
        <v>12.49799999999999</v>
      </c>
      <c r="M1012" s="156">
        <f t="shared" si="108"/>
        <v>36547.656999999999</v>
      </c>
      <c r="N1012" s="156">
        <f t="shared" si="109"/>
        <v>4413.76</v>
      </c>
      <c r="O1012" s="156">
        <v>53.828000000000003</v>
      </c>
      <c r="P1012" s="156">
        <v>12.49799999999999</v>
      </c>
      <c r="Q1012" s="156">
        <v>36547.656999999999</v>
      </c>
      <c r="R1012" s="156">
        <v>4413.76</v>
      </c>
      <c r="S1012" s="156">
        <v>0</v>
      </c>
      <c r="T1012" s="156">
        <v>32.667000000000002</v>
      </c>
      <c r="U1012" s="156">
        <v>0</v>
      </c>
      <c r="V1012" s="156"/>
      <c r="W1012" s="156">
        <v>0</v>
      </c>
      <c r="X1012" s="156"/>
      <c r="Y1012" s="156">
        <v>72.575000000000003</v>
      </c>
      <c r="Z1012" s="156">
        <v>43168.351999999999</v>
      </c>
      <c r="AA1012" s="156">
        <v>49.000999999999998</v>
      </c>
      <c r="AB1012" s="156">
        <f t="shared" si="110"/>
        <v>72.575000000000003</v>
      </c>
      <c r="AC1012" s="156">
        <f t="shared" si="111"/>
        <v>43168.351999999999</v>
      </c>
    </row>
    <row r="1013" spans="2:29" x14ac:dyDescent="0.25">
      <c r="B1013" s="140" t="s">
        <v>118</v>
      </c>
      <c r="C1013" s="143">
        <v>6862</v>
      </c>
      <c r="D1013" s="141" t="s">
        <v>3709</v>
      </c>
      <c r="F1013" s="149">
        <v>7</v>
      </c>
      <c r="H1013" s="156">
        <v>48.922199999999997</v>
      </c>
      <c r="I1013" s="156">
        <v>13.25</v>
      </c>
      <c r="J1013" s="156">
        <f t="shared" si="105"/>
        <v>62.172199999999997</v>
      </c>
      <c r="K1013" s="156">
        <f t="shared" si="106"/>
        <v>49.008000000000003</v>
      </c>
      <c r="L1013" s="156">
        <f t="shared" si="107"/>
        <v>7.9660000000000011</v>
      </c>
      <c r="M1013" s="156">
        <f t="shared" si="108"/>
        <v>31705.962</v>
      </c>
      <c r="N1013" s="156">
        <f t="shared" si="109"/>
        <v>2928.4270000000001</v>
      </c>
      <c r="O1013" s="156">
        <v>48.908000000000001</v>
      </c>
      <c r="P1013" s="156">
        <v>7.9660000000000011</v>
      </c>
      <c r="Q1013" s="156">
        <v>31656.448</v>
      </c>
      <c r="R1013" s="156">
        <v>2928.4270000000001</v>
      </c>
      <c r="S1013" s="156">
        <v>58.24</v>
      </c>
      <c r="T1013" s="156">
        <v>18.72</v>
      </c>
      <c r="U1013" s="156">
        <v>0.1</v>
      </c>
      <c r="V1013" s="156"/>
      <c r="W1013" s="156">
        <v>49.514000000000003</v>
      </c>
      <c r="X1013" s="156"/>
      <c r="Y1013" s="156">
        <v>60.857999999999997</v>
      </c>
      <c r="Z1013" s="156">
        <v>36049.112000000001</v>
      </c>
      <c r="AA1013" s="156">
        <v>86.32</v>
      </c>
      <c r="AB1013" s="156">
        <f t="shared" si="110"/>
        <v>60.957999999999998</v>
      </c>
      <c r="AC1013" s="156">
        <f t="shared" si="111"/>
        <v>36098.626000000004</v>
      </c>
    </row>
    <row r="1014" spans="2:29" x14ac:dyDescent="0.25">
      <c r="B1014" s="140" t="s">
        <v>118</v>
      </c>
      <c r="C1014" s="143">
        <v>6916</v>
      </c>
      <c r="D1014" s="141" t="s">
        <v>3710</v>
      </c>
      <c r="F1014" s="149">
        <v>7</v>
      </c>
      <c r="H1014" s="156">
        <v>22</v>
      </c>
      <c r="I1014" s="156">
        <v>5.05</v>
      </c>
      <c r="J1014" s="156">
        <f t="shared" si="105"/>
        <v>27.05</v>
      </c>
      <c r="K1014" s="156">
        <f t="shared" si="106"/>
        <v>22</v>
      </c>
      <c r="L1014" s="156">
        <f t="shared" si="107"/>
        <v>3.2570000000000014</v>
      </c>
      <c r="M1014" s="156">
        <f t="shared" si="108"/>
        <v>13070.904</v>
      </c>
      <c r="N1014" s="156">
        <f t="shared" si="109"/>
        <v>1275.663</v>
      </c>
      <c r="O1014" s="156">
        <v>22</v>
      </c>
      <c r="P1014" s="156">
        <v>3.2570000000000014</v>
      </c>
      <c r="Q1014" s="156">
        <v>13070.904</v>
      </c>
      <c r="R1014" s="156">
        <v>1275.663</v>
      </c>
      <c r="S1014" s="156">
        <v>0</v>
      </c>
      <c r="T1014" s="156">
        <v>0</v>
      </c>
      <c r="U1014" s="156">
        <v>0</v>
      </c>
      <c r="V1014" s="156"/>
      <c r="W1014" s="156">
        <v>0</v>
      </c>
      <c r="X1014" s="156"/>
      <c r="Y1014" s="156">
        <v>26.885999999999999</v>
      </c>
      <c r="Z1014" s="156">
        <v>14984.438</v>
      </c>
      <c r="AA1014" s="156">
        <v>0</v>
      </c>
      <c r="AB1014" s="156">
        <f t="shared" si="110"/>
        <v>26.885999999999999</v>
      </c>
      <c r="AC1014" s="156">
        <f t="shared" si="111"/>
        <v>14984.438</v>
      </c>
    </row>
    <row r="1015" spans="2:29" x14ac:dyDescent="0.25">
      <c r="B1015" s="140" t="s">
        <v>118</v>
      </c>
      <c r="C1015" s="143">
        <v>7301</v>
      </c>
      <c r="D1015" s="141" t="s">
        <v>3711</v>
      </c>
      <c r="F1015" s="149">
        <v>7</v>
      </c>
      <c r="H1015" s="156">
        <v>9.391</v>
      </c>
      <c r="I1015" s="156">
        <v>1.1953</v>
      </c>
      <c r="J1015" s="156">
        <f t="shared" si="105"/>
        <v>10.5863</v>
      </c>
      <c r="K1015" s="156">
        <f t="shared" si="106"/>
        <v>11.103</v>
      </c>
      <c r="L1015" s="156">
        <f t="shared" si="107"/>
        <v>0.75699999999999967</v>
      </c>
      <c r="M1015" s="156">
        <f t="shared" si="108"/>
        <v>7016.933</v>
      </c>
      <c r="N1015" s="156">
        <f t="shared" si="109"/>
        <v>269.77999999999997</v>
      </c>
      <c r="O1015" s="156">
        <v>11.103</v>
      </c>
      <c r="P1015" s="156">
        <v>0.75699999999999967</v>
      </c>
      <c r="Q1015" s="156">
        <v>7016.933</v>
      </c>
      <c r="R1015" s="156">
        <v>269.77999999999997</v>
      </c>
      <c r="S1015" s="156">
        <v>0</v>
      </c>
      <c r="T1015" s="156">
        <v>0</v>
      </c>
      <c r="U1015" s="156">
        <v>0</v>
      </c>
      <c r="V1015" s="156"/>
      <c r="W1015" s="156">
        <v>0</v>
      </c>
      <c r="X1015" s="156"/>
      <c r="Y1015" s="156">
        <v>12.238</v>
      </c>
      <c r="Z1015" s="156">
        <v>7421.6030000000001</v>
      </c>
      <c r="AA1015" s="156">
        <v>0</v>
      </c>
      <c r="AB1015" s="156">
        <f t="shared" si="110"/>
        <v>12.238</v>
      </c>
      <c r="AC1015" s="156">
        <f t="shared" si="111"/>
        <v>7421.6030000000001</v>
      </c>
    </row>
    <row r="1016" spans="2:29" x14ac:dyDescent="0.25">
      <c r="B1016" s="140" t="s">
        <v>118</v>
      </c>
      <c r="C1016" s="143">
        <v>7302</v>
      </c>
      <c r="D1016" s="141" t="s">
        <v>3712</v>
      </c>
      <c r="F1016" s="149">
        <v>7</v>
      </c>
      <c r="H1016" s="156">
        <v>8.9700000000000006</v>
      </c>
      <c r="I1016" s="156">
        <v>1.07</v>
      </c>
      <c r="J1016" s="156">
        <f t="shared" si="105"/>
        <v>10.040000000000001</v>
      </c>
      <c r="K1016" s="156">
        <f t="shared" si="106"/>
        <v>10.992000000000001</v>
      </c>
      <c r="L1016" s="156">
        <f t="shared" si="107"/>
        <v>0.71399999999999864</v>
      </c>
      <c r="M1016" s="156">
        <f t="shared" si="108"/>
        <v>7019.0119999999997</v>
      </c>
      <c r="N1016" s="156">
        <f t="shared" si="109"/>
        <v>254.661</v>
      </c>
      <c r="O1016" s="156">
        <v>10.992000000000001</v>
      </c>
      <c r="P1016" s="156">
        <v>0.71399999999999864</v>
      </c>
      <c r="Q1016" s="156">
        <v>7019.0119999999997</v>
      </c>
      <c r="R1016" s="156">
        <v>254.661</v>
      </c>
      <c r="S1016" s="156">
        <v>0</v>
      </c>
      <c r="T1016" s="156">
        <v>0</v>
      </c>
      <c r="U1016" s="156">
        <v>0</v>
      </c>
      <c r="V1016" s="156"/>
      <c r="W1016" s="156">
        <v>0</v>
      </c>
      <c r="X1016" s="156"/>
      <c r="Y1016" s="156">
        <v>12.064</v>
      </c>
      <c r="Z1016" s="156">
        <v>7401.0039999999999</v>
      </c>
      <c r="AA1016" s="156">
        <v>0</v>
      </c>
      <c r="AB1016" s="156">
        <f t="shared" si="110"/>
        <v>12.064</v>
      </c>
      <c r="AC1016" s="156">
        <f t="shared" si="111"/>
        <v>7401.0039999999999</v>
      </c>
    </row>
    <row r="1017" spans="2:29" x14ac:dyDescent="0.25">
      <c r="B1017" s="140" t="s">
        <v>118</v>
      </c>
      <c r="C1017" s="143">
        <v>7303</v>
      </c>
      <c r="D1017" s="141" t="s">
        <v>3713</v>
      </c>
      <c r="F1017" s="149">
        <v>7</v>
      </c>
      <c r="H1017" s="156">
        <v>15.399000000000001</v>
      </c>
      <c r="I1017" s="156">
        <v>3.05</v>
      </c>
      <c r="J1017" s="156">
        <f t="shared" si="105"/>
        <v>18.449000000000002</v>
      </c>
      <c r="K1017" s="156">
        <f t="shared" si="106"/>
        <v>16.155000000000001</v>
      </c>
      <c r="L1017" s="156">
        <f t="shared" si="107"/>
        <v>1.4989999999999988</v>
      </c>
      <c r="M1017" s="156">
        <f t="shared" si="108"/>
        <v>10120.008</v>
      </c>
      <c r="N1017" s="156">
        <f t="shared" si="109"/>
        <v>548.44500000000005</v>
      </c>
      <c r="O1017" s="156">
        <v>16.155000000000001</v>
      </c>
      <c r="P1017" s="156">
        <v>1.4989999999999988</v>
      </c>
      <c r="Q1017" s="156">
        <v>10120.008</v>
      </c>
      <c r="R1017" s="156">
        <v>548.44500000000005</v>
      </c>
      <c r="S1017" s="156">
        <v>0</v>
      </c>
      <c r="T1017" s="156">
        <v>0</v>
      </c>
      <c r="U1017" s="156">
        <v>0</v>
      </c>
      <c r="V1017" s="156"/>
      <c r="W1017" s="156">
        <v>0</v>
      </c>
      <c r="X1017" s="156"/>
      <c r="Y1017" s="156">
        <v>18.404</v>
      </c>
      <c r="Z1017" s="156">
        <v>10942.735000000001</v>
      </c>
      <c r="AA1017" s="156">
        <v>0</v>
      </c>
      <c r="AB1017" s="156">
        <f t="shared" si="110"/>
        <v>18.404</v>
      </c>
      <c r="AC1017" s="156">
        <f t="shared" si="111"/>
        <v>10942.735000000001</v>
      </c>
    </row>
    <row r="1018" spans="2:29" x14ac:dyDescent="0.25">
      <c r="B1018" s="140" t="s">
        <v>118</v>
      </c>
      <c r="C1018" s="143">
        <v>7304</v>
      </c>
      <c r="D1018" s="141" t="s">
        <v>3714</v>
      </c>
      <c r="F1018" s="149">
        <v>7</v>
      </c>
      <c r="H1018" s="156">
        <v>32.684999999999995</v>
      </c>
      <c r="I1018" s="156">
        <v>3.7812000000000001</v>
      </c>
      <c r="J1018" s="156">
        <f t="shared" si="105"/>
        <v>36.466199999999994</v>
      </c>
      <c r="K1018" s="156">
        <f t="shared" si="106"/>
        <v>35.270000000000003</v>
      </c>
      <c r="L1018" s="156">
        <f t="shared" si="107"/>
        <v>2.2509999999999977</v>
      </c>
      <c r="M1018" s="156">
        <f t="shared" si="108"/>
        <v>22432.827000000001</v>
      </c>
      <c r="N1018" s="156">
        <f t="shared" si="109"/>
        <v>842.84100000000001</v>
      </c>
      <c r="O1018" s="156">
        <v>35.270000000000003</v>
      </c>
      <c r="P1018" s="156">
        <v>2.2509999999999977</v>
      </c>
      <c r="Q1018" s="156">
        <v>22432.827000000001</v>
      </c>
      <c r="R1018" s="156">
        <v>842.84100000000001</v>
      </c>
      <c r="S1018" s="156">
        <v>0</v>
      </c>
      <c r="T1018" s="156">
        <v>4.4169999999999998</v>
      </c>
      <c r="U1018" s="156">
        <v>0</v>
      </c>
      <c r="V1018" s="156"/>
      <c r="W1018" s="156">
        <v>0</v>
      </c>
      <c r="X1018" s="156"/>
      <c r="Y1018" s="156">
        <v>38.703000000000003</v>
      </c>
      <c r="Z1018" s="156">
        <v>23697.088</v>
      </c>
      <c r="AA1018" s="156">
        <v>6.6260000000000003</v>
      </c>
      <c r="AB1018" s="156">
        <f t="shared" si="110"/>
        <v>38.703000000000003</v>
      </c>
      <c r="AC1018" s="156">
        <f t="shared" si="111"/>
        <v>23697.088</v>
      </c>
    </row>
    <row r="1019" spans="2:29" x14ac:dyDescent="0.25">
      <c r="B1019" s="140" t="s">
        <v>110</v>
      </c>
      <c r="C1019" s="143">
        <v>7321</v>
      </c>
      <c r="D1019" s="141" t="s">
        <v>3715</v>
      </c>
      <c r="F1019" s="149">
        <v>7</v>
      </c>
      <c r="H1019" s="156">
        <v>11.174999999999999</v>
      </c>
      <c r="I1019" s="156">
        <v>6.375</v>
      </c>
      <c r="J1019" s="156">
        <f t="shared" si="105"/>
        <v>17.549999999999997</v>
      </c>
      <c r="K1019" s="156">
        <f t="shared" si="106"/>
        <v>11.42</v>
      </c>
      <c r="L1019" s="156">
        <f t="shared" si="107"/>
        <v>4.2230000000000008</v>
      </c>
      <c r="M1019" s="156">
        <f t="shared" si="108"/>
        <v>6405.5309999999999</v>
      </c>
      <c r="N1019" s="156">
        <f t="shared" si="109"/>
        <v>1621.8710000000001</v>
      </c>
      <c r="O1019" s="156">
        <v>11.42</v>
      </c>
      <c r="P1019" s="156">
        <v>4.2230000000000008</v>
      </c>
      <c r="Q1019" s="156">
        <v>6405.5309999999999</v>
      </c>
      <c r="R1019" s="156">
        <v>1621.8710000000001</v>
      </c>
      <c r="S1019" s="156">
        <v>700</v>
      </c>
      <c r="T1019" s="156">
        <v>0</v>
      </c>
      <c r="U1019" s="156">
        <v>0</v>
      </c>
      <c r="V1019" s="156"/>
      <c r="W1019" s="156">
        <v>0</v>
      </c>
      <c r="X1019" s="156"/>
      <c r="Y1019" s="156">
        <v>17.754000000000001</v>
      </c>
      <c r="Z1019" s="156">
        <v>8838.3580000000002</v>
      </c>
      <c r="AA1019" s="156">
        <v>700</v>
      </c>
      <c r="AB1019" s="156">
        <f t="shared" si="110"/>
        <v>17.754000000000001</v>
      </c>
      <c r="AC1019" s="156">
        <f t="shared" si="111"/>
        <v>8838.3580000000002</v>
      </c>
    </row>
    <row r="1020" spans="2:29" x14ac:dyDescent="0.25">
      <c r="B1020" s="140" t="s">
        <v>110</v>
      </c>
      <c r="C1020" s="143">
        <v>7322</v>
      </c>
      <c r="D1020" s="141" t="s">
        <v>3716</v>
      </c>
      <c r="F1020" s="149">
        <v>7</v>
      </c>
      <c r="H1020" s="156">
        <v>4.75</v>
      </c>
      <c r="I1020" s="156">
        <v>2.125</v>
      </c>
      <c r="J1020" s="156">
        <f t="shared" si="105"/>
        <v>6.875</v>
      </c>
      <c r="K1020" s="156">
        <f t="shared" si="106"/>
        <v>5.8979999999999997</v>
      </c>
      <c r="L1020" s="156">
        <f t="shared" si="107"/>
        <v>2.109</v>
      </c>
      <c r="M1020" s="156">
        <f t="shared" si="108"/>
        <v>3308.335</v>
      </c>
      <c r="N1020" s="156">
        <f t="shared" si="109"/>
        <v>809.91899999999998</v>
      </c>
      <c r="O1020" s="156">
        <v>5.8979999999999997</v>
      </c>
      <c r="P1020" s="156">
        <v>2.109</v>
      </c>
      <c r="Q1020" s="156">
        <v>3308.335</v>
      </c>
      <c r="R1020" s="156">
        <v>809.91899999999998</v>
      </c>
      <c r="S1020" s="156">
        <v>240</v>
      </c>
      <c r="T1020" s="156">
        <v>0</v>
      </c>
      <c r="U1020" s="156">
        <v>0</v>
      </c>
      <c r="V1020" s="156"/>
      <c r="W1020" s="156">
        <v>0</v>
      </c>
      <c r="X1020" s="156"/>
      <c r="Y1020" s="156">
        <v>9.0609999999999999</v>
      </c>
      <c r="Z1020" s="156">
        <v>4523.2700000000004</v>
      </c>
      <c r="AA1020" s="156">
        <v>240</v>
      </c>
      <c r="AB1020" s="156">
        <f t="shared" si="110"/>
        <v>9.0609999999999999</v>
      </c>
      <c r="AC1020" s="156">
        <f t="shared" si="111"/>
        <v>4523.2700000000004</v>
      </c>
    </row>
    <row r="1021" spans="2:29" x14ac:dyDescent="0.25">
      <c r="B1021" s="140" t="s">
        <v>118</v>
      </c>
      <c r="C1021" s="143">
        <v>7333</v>
      </c>
      <c r="D1021" s="141" t="s">
        <v>3717</v>
      </c>
      <c r="F1021" s="149">
        <v>7</v>
      </c>
      <c r="H1021" s="156">
        <v>87.341099999999997</v>
      </c>
      <c r="I1021" s="156">
        <v>17.827500000000001</v>
      </c>
      <c r="J1021" s="156">
        <f t="shared" si="105"/>
        <v>105.1686</v>
      </c>
      <c r="K1021" s="156">
        <f t="shared" si="106"/>
        <v>87.295000000000002</v>
      </c>
      <c r="L1021" s="156">
        <f t="shared" si="107"/>
        <v>10.786000000000001</v>
      </c>
      <c r="M1021" s="156">
        <f t="shared" si="108"/>
        <v>50508.89</v>
      </c>
      <c r="N1021" s="156">
        <f t="shared" si="109"/>
        <v>3512.4250000000002</v>
      </c>
      <c r="O1021" s="156">
        <v>81.295000000000002</v>
      </c>
      <c r="P1021" s="156">
        <v>10.786000000000001</v>
      </c>
      <c r="Q1021" s="156">
        <v>48284.09</v>
      </c>
      <c r="R1021" s="156">
        <v>3512.4250000000002</v>
      </c>
      <c r="S1021" s="156">
        <v>0</v>
      </c>
      <c r="T1021" s="156">
        <v>47.999000000000002</v>
      </c>
      <c r="U1021" s="156">
        <v>6</v>
      </c>
      <c r="V1021" s="156"/>
      <c r="W1021" s="156">
        <v>2224.8000000000002</v>
      </c>
      <c r="X1021" s="156"/>
      <c r="Y1021" s="156">
        <v>97.474000000000004</v>
      </c>
      <c r="Z1021" s="156">
        <v>53552.822</v>
      </c>
      <c r="AA1021" s="156">
        <v>71.998999999999995</v>
      </c>
      <c r="AB1021" s="156">
        <f t="shared" si="110"/>
        <v>103.474</v>
      </c>
      <c r="AC1021" s="156">
        <f t="shared" si="111"/>
        <v>55777.622000000003</v>
      </c>
    </row>
    <row r="1022" spans="2:29" x14ac:dyDescent="0.25">
      <c r="B1022" s="140" t="s">
        <v>118</v>
      </c>
      <c r="C1022" s="143">
        <v>7380</v>
      </c>
      <c r="D1022" s="141" t="s">
        <v>3718</v>
      </c>
      <c r="F1022" s="149">
        <v>7</v>
      </c>
      <c r="H1022" s="156">
        <v>29</v>
      </c>
      <c r="I1022" s="156">
        <v>9.65</v>
      </c>
      <c r="J1022" s="156">
        <f t="shared" si="105"/>
        <v>38.65</v>
      </c>
      <c r="K1022" s="156">
        <f t="shared" si="106"/>
        <v>24.087</v>
      </c>
      <c r="L1022" s="156">
        <f t="shared" si="107"/>
        <v>10.791999999999998</v>
      </c>
      <c r="M1022" s="156">
        <f t="shared" si="108"/>
        <v>13521.978999999999</v>
      </c>
      <c r="N1022" s="156">
        <f t="shared" si="109"/>
        <v>4105.1760000000004</v>
      </c>
      <c r="O1022" s="156">
        <v>24.087</v>
      </c>
      <c r="P1022" s="156">
        <v>10.791999999999998</v>
      </c>
      <c r="Q1022" s="156">
        <v>13521.978999999999</v>
      </c>
      <c r="R1022" s="156">
        <v>4105.1760000000004</v>
      </c>
      <c r="S1022" s="156">
        <v>0</v>
      </c>
      <c r="T1022" s="156">
        <v>13.333</v>
      </c>
      <c r="U1022" s="156">
        <v>0</v>
      </c>
      <c r="V1022" s="156"/>
      <c r="W1022" s="156">
        <v>0</v>
      </c>
      <c r="X1022" s="156"/>
      <c r="Y1022" s="156">
        <v>40.287999999999997</v>
      </c>
      <c r="Z1022" s="156">
        <v>19679.761999999999</v>
      </c>
      <c r="AA1022" s="156">
        <v>20</v>
      </c>
      <c r="AB1022" s="156">
        <f t="shared" si="110"/>
        <v>40.287999999999997</v>
      </c>
      <c r="AC1022" s="156">
        <f t="shared" si="111"/>
        <v>19679.761999999999</v>
      </c>
    </row>
    <row r="1023" spans="2:29" x14ac:dyDescent="0.25">
      <c r="B1023" s="140" t="s">
        <v>118</v>
      </c>
      <c r="C1023" s="143">
        <v>7800</v>
      </c>
      <c r="D1023" s="141" t="s">
        <v>3719</v>
      </c>
      <c r="F1023" s="149">
        <v>7</v>
      </c>
      <c r="H1023" s="156">
        <v>21.381</v>
      </c>
      <c r="I1023" s="156">
        <v>5.625</v>
      </c>
      <c r="J1023" s="156">
        <f t="shared" si="105"/>
        <v>27.006</v>
      </c>
      <c r="K1023" s="156">
        <f t="shared" si="106"/>
        <v>21.373999999999999</v>
      </c>
      <c r="L1023" s="156">
        <f t="shared" si="107"/>
        <v>3.1739999999999995</v>
      </c>
      <c r="M1023" s="156">
        <f t="shared" si="108"/>
        <v>14771.94</v>
      </c>
      <c r="N1023" s="156">
        <f t="shared" si="109"/>
        <v>1204.0930000000001</v>
      </c>
      <c r="O1023" s="156">
        <v>21.373999999999999</v>
      </c>
      <c r="P1023" s="156">
        <v>3.1739999999999995</v>
      </c>
      <c r="Q1023" s="156">
        <v>14771.94</v>
      </c>
      <c r="R1023" s="156">
        <v>1204.0930000000001</v>
      </c>
      <c r="S1023" s="156">
        <v>5</v>
      </c>
      <c r="T1023" s="156">
        <v>80</v>
      </c>
      <c r="U1023" s="156">
        <v>0</v>
      </c>
      <c r="V1023" s="156"/>
      <c r="W1023" s="156">
        <v>0</v>
      </c>
      <c r="X1023" s="156"/>
      <c r="Y1023" s="156">
        <v>26.135000000000002</v>
      </c>
      <c r="Z1023" s="156">
        <v>16578.094000000001</v>
      </c>
      <c r="AA1023" s="156">
        <v>125</v>
      </c>
      <c r="AB1023" s="156">
        <f t="shared" si="110"/>
        <v>26.135000000000002</v>
      </c>
      <c r="AC1023" s="156">
        <f t="shared" si="111"/>
        <v>16578.094000000001</v>
      </c>
    </row>
    <row r="1024" spans="2:29" x14ac:dyDescent="0.25">
      <c r="B1024" s="140" t="s">
        <v>118</v>
      </c>
      <c r="C1024" s="143">
        <v>7801</v>
      </c>
      <c r="D1024" s="141" t="s">
        <v>3720</v>
      </c>
      <c r="F1024" s="149">
        <v>7</v>
      </c>
      <c r="H1024" s="156">
        <v>58.809599999999989</v>
      </c>
      <c r="I1024" s="156">
        <v>20.2438</v>
      </c>
      <c r="J1024" s="156">
        <f t="shared" si="105"/>
        <v>79.053399999999982</v>
      </c>
      <c r="K1024" s="156">
        <f t="shared" si="106"/>
        <v>58.822000000000003</v>
      </c>
      <c r="L1024" s="156">
        <f t="shared" si="107"/>
        <v>11.914000000000001</v>
      </c>
      <c r="M1024" s="156">
        <f t="shared" si="108"/>
        <v>45021.767999999996</v>
      </c>
      <c r="N1024" s="156">
        <f t="shared" si="109"/>
        <v>4226.1379999999999</v>
      </c>
      <c r="O1024" s="156">
        <v>58.822000000000003</v>
      </c>
      <c r="P1024" s="156">
        <v>11.914000000000001</v>
      </c>
      <c r="Q1024" s="156">
        <v>45021.767999999996</v>
      </c>
      <c r="R1024" s="156">
        <v>4226.1379999999999</v>
      </c>
      <c r="S1024" s="156">
        <v>63.6</v>
      </c>
      <c r="T1024" s="156">
        <v>35.999000000000002</v>
      </c>
      <c r="U1024" s="156">
        <v>0</v>
      </c>
      <c r="V1024" s="156"/>
      <c r="W1024" s="156">
        <v>0</v>
      </c>
      <c r="X1024" s="156"/>
      <c r="Y1024" s="156">
        <v>76.692999999999998</v>
      </c>
      <c r="Z1024" s="156">
        <v>51360.995999999999</v>
      </c>
      <c r="AA1024" s="156">
        <v>117.599</v>
      </c>
      <c r="AB1024" s="156">
        <f t="shared" si="110"/>
        <v>76.692999999999998</v>
      </c>
      <c r="AC1024" s="156">
        <f t="shared" si="111"/>
        <v>51360.995999999999</v>
      </c>
    </row>
    <row r="1025" spans="2:29" x14ac:dyDescent="0.25">
      <c r="B1025" s="140" t="s">
        <v>118</v>
      </c>
      <c r="C1025" s="143">
        <v>7802</v>
      </c>
      <c r="D1025" s="141" t="s">
        <v>3721</v>
      </c>
      <c r="F1025" s="149">
        <v>7</v>
      </c>
      <c r="H1025" s="156">
        <v>87.174599999999984</v>
      </c>
      <c r="I1025" s="156">
        <v>27.5</v>
      </c>
      <c r="J1025" s="156">
        <f t="shared" si="105"/>
        <v>114.67459999999998</v>
      </c>
      <c r="K1025" s="156">
        <f t="shared" si="106"/>
        <v>86.5</v>
      </c>
      <c r="L1025" s="156">
        <f t="shared" si="107"/>
        <v>18.814000000000007</v>
      </c>
      <c r="M1025" s="156">
        <f t="shared" si="108"/>
        <v>63933.775000000001</v>
      </c>
      <c r="N1025" s="156">
        <f t="shared" si="109"/>
        <v>6509.4279999999999</v>
      </c>
      <c r="O1025" s="156">
        <v>85.460999999999999</v>
      </c>
      <c r="P1025" s="156">
        <v>18.814000000000007</v>
      </c>
      <c r="Q1025" s="156">
        <v>63529.900999999998</v>
      </c>
      <c r="R1025" s="156">
        <v>6509.4279999999999</v>
      </c>
      <c r="S1025" s="156">
        <v>350</v>
      </c>
      <c r="T1025" s="156">
        <v>33.332999999999998</v>
      </c>
      <c r="U1025" s="156">
        <v>1.0389999999999999</v>
      </c>
      <c r="V1025" s="156"/>
      <c r="W1025" s="156">
        <v>403.87400000000002</v>
      </c>
      <c r="X1025" s="156"/>
      <c r="Y1025" s="156">
        <v>113.682</v>
      </c>
      <c r="Z1025" s="156">
        <v>73294.112999999998</v>
      </c>
      <c r="AA1025" s="156">
        <v>400</v>
      </c>
      <c r="AB1025" s="156">
        <f t="shared" si="110"/>
        <v>114.721</v>
      </c>
      <c r="AC1025" s="156">
        <f t="shared" si="111"/>
        <v>73697.986999999994</v>
      </c>
    </row>
    <row r="1026" spans="2:29" x14ac:dyDescent="0.25">
      <c r="B1026" s="140" t="s">
        <v>118</v>
      </c>
      <c r="C1026" s="143">
        <v>7851</v>
      </c>
      <c r="D1026" s="141" t="s">
        <v>3722</v>
      </c>
      <c r="F1026" s="149">
        <v>7</v>
      </c>
      <c r="H1026" s="156">
        <v>27.475000000000001</v>
      </c>
      <c r="I1026" s="156">
        <v>7.9375</v>
      </c>
      <c r="J1026" s="156">
        <f t="shared" si="105"/>
        <v>35.412500000000001</v>
      </c>
      <c r="K1026" s="156">
        <f t="shared" si="106"/>
        <v>29.71</v>
      </c>
      <c r="L1026" s="156">
        <f t="shared" si="107"/>
        <v>5.2239999999999966</v>
      </c>
      <c r="M1026" s="156">
        <f t="shared" si="108"/>
        <v>22941.558000000001</v>
      </c>
      <c r="N1026" s="156">
        <f t="shared" si="109"/>
        <v>1945.4649999999999</v>
      </c>
      <c r="O1026" s="156">
        <v>29.71</v>
      </c>
      <c r="P1026" s="156">
        <v>5.2239999999999966</v>
      </c>
      <c r="Q1026" s="156">
        <v>22941.558000000001</v>
      </c>
      <c r="R1026" s="156">
        <v>1945.4649999999999</v>
      </c>
      <c r="S1026" s="156">
        <v>87</v>
      </c>
      <c r="T1026" s="156">
        <v>62.982999999999997</v>
      </c>
      <c r="U1026" s="156">
        <v>0</v>
      </c>
      <c r="V1026" s="156"/>
      <c r="W1026" s="156">
        <v>0</v>
      </c>
      <c r="X1026" s="156"/>
      <c r="Y1026" s="156">
        <v>37.546999999999997</v>
      </c>
      <c r="Z1026" s="156">
        <v>25859.776999999998</v>
      </c>
      <c r="AA1026" s="156">
        <v>181.47499999999999</v>
      </c>
      <c r="AB1026" s="156">
        <f t="shared" si="110"/>
        <v>37.546999999999997</v>
      </c>
      <c r="AC1026" s="156">
        <f t="shared" si="111"/>
        <v>25859.776999999998</v>
      </c>
    </row>
    <row r="1027" spans="2:29" x14ac:dyDescent="0.25">
      <c r="B1027" s="140" t="s">
        <v>118</v>
      </c>
      <c r="C1027" s="143">
        <v>7860</v>
      </c>
      <c r="D1027" s="141" t="s">
        <v>3723</v>
      </c>
      <c r="F1027" s="149">
        <v>7</v>
      </c>
      <c r="H1027" s="156">
        <v>75.058999999999983</v>
      </c>
      <c r="I1027" s="156">
        <v>26.395</v>
      </c>
      <c r="J1027" s="156">
        <f t="shared" si="105"/>
        <v>101.45399999999998</v>
      </c>
      <c r="K1027" s="156">
        <f t="shared" si="106"/>
        <v>73.591999999999999</v>
      </c>
      <c r="L1027" s="156">
        <f t="shared" si="107"/>
        <v>16.248000000000005</v>
      </c>
      <c r="M1027" s="156">
        <f t="shared" si="108"/>
        <v>46505.043000000005</v>
      </c>
      <c r="N1027" s="156">
        <f t="shared" si="109"/>
        <v>5647.1980000000003</v>
      </c>
      <c r="O1027" s="156">
        <v>72.841999999999999</v>
      </c>
      <c r="P1027" s="156">
        <v>16.248000000000005</v>
      </c>
      <c r="Q1027" s="156">
        <v>46226.942000000003</v>
      </c>
      <c r="R1027" s="156">
        <v>5647.1980000000003</v>
      </c>
      <c r="S1027" s="156">
        <v>40</v>
      </c>
      <c r="T1027" s="156">
        <v>76</v>
      </c>
      <c r="U1027" s="156">
        <v>0.75</v>
      </c>
      <c r="V1027" s="156"/>
      <c r="W1027" s="156">
        <v>278.101</v>
      </c>
      <c r="X1027" s="156"/>
      <c r="Y1027" s="156">
        <v>97.213999999999999</v>
      </c>
      <c r="Z1027" s="156">
        <v>54697.792999999998</v>
      </c>
      <c r="AA1027" s="156">
        <v>154</v>
      </c>
      <c r="AB1027" s="156">
        <f t="shared" si="110"/>
        <v>97.963999999999999</v>
      </c>
      <c r="AC1027" s="156">
        <f t="shared" si="111"/>
        <v>54975.894</v>
      </c>
    </row>
    <row r="1028" spans="2:29" x14ac:dyDescent="0.25">
      <c r="B1028" s="140" t="s">
        <v>118</v>
      </c>
      <c r="C1028" s="143">
        <v>7861</v>
      </c>
      <c r="D1028" s="141" t="s">
        <v>3724</v>
      </c>
      <c r="F1028" s="149">
        <v>7</v>
      </c>
      <c r="H1028" s="156">
        <v>34.833299999999994</v>
      </c>
      <c r="I1028" s="156">
        <v>8.5833000000000013</v>
      </c>
      <c r="J1028" s="156">
        <f t="shared" si="105"/>
        <v>43.416599999999995</v>
      </c>
      <c r="K1028" s="156">
        <f t="shared" si="106"/>
        <v>34.731000000000002</v>
      </c>
      <c r="L1028" s="156">
        <f t="shared" si="107"/>
        <v>7.2280000000000015</v>
      </c>
      <c r="M1028" s="156">
        <f t="shared" si="108"/>
        <v>24008.51</v>
      </c>
      <c r="N1028" s="156">
        <f t="shared" si="109"/>
        <v>2633.335</v>
      </c>
      <c r="O1028" s="156">
        <v>34.731000000000002</v>
      </c>
      <c r="P1028" s="156">
        <v>7.2280000000000015</v>
      </c>
      <c r="Q1028" s="156">
        <v>24008.51</v>
      </c>
      <c r="R1028" s="156">
        <v>2633.335</v>
      </c>
      <c r="S1028" s="156">
        <v>0</v>
      </c>
      <c r="T1028" s="156">
        <v>68.616</v>
      </c>
      <c r="U1028" s="156">
        <v>0</v>
      </c>
      <c r="V1028" s="156"/>
      <c r="W1028" s="156">
        <v>0</v>
      </c>
      <c r="X1028" s="156"/>
      <c r="Y1028" s="156">
        <v>45.676000000000002</v>
      </c>
      <c r="Z1028" s="156">
        <v>27992.838</v>
      </c>
      <c r="AA1028" s="156">
        <v>68.616</v>
      </c>
      <c r="AB1028" s="156">
        <f t="shared" si="110"/>
        <v>45.676000000000002</v>
      </c>
      <c r="AC1028" s="156">
        <f t="shared" si="111"/>
        <v>27992.838</v>
      </c>
    </row>
    <row r="1029" spans="2:29" x14ac:dyDescent="0.25">
      <c r="B1029" s="140" t="s">
        <v>118</v>
      </c>
      <c r="C1029" s="143">
        <v>7862</v>
      </c>
      <c r="D1029" s="141" t="s">
        <v>3725</v>
      </c>
      <c r="F1029" s="149">
        <v>7</v>
      </c>
      <c r="H1029" s="156">
        <v>59.35</v>
      </c>
      <c r="I1029" s="156">
        <v>22.4375</v>
      </c>
      <c r="J1029" s="156">
        <f t="shared" si="105"/>
        <v>81.787499999999994</v>
      </c>
      <c r="K1029" s="156">
        <f t="shared" si="106"/>
        <v>56.255000000000003</v>
      </c>
      <c r="L1029" s="156">
        <f t="shared" si="107"/>
        <v>15.991999999999997</v>
      </c>
      <c r="M1029" s="156">
        <f t="shared" si="108"/>
        <v>38811.625999999997</v>
      </c>
      <c r="N1029" s="156">
        <f t="shared" si="109"/>
        <v>5587.451</v>
      </c>
      <c r="O1029" s="156">
        <v>54.755000000000003</v>
      </c>
      <c r="P1029" s="156">
        <v>15.991999999999997</v>
      </c>
      <c r="Q1029" s="156">
        <v>38255.423999999999</v>
      </c>
      <c r="R1029" s="156">
        <v>5587.451</v>
      </c>
      <c r="S1029" s="156">
        <v>20</v>
      </c>
      <c r="T1029" s="156">
        <v>20</v>
      </c>
      <c r="U1029" s="156">
        <v>1.5</v>
      </c>
      <c r="V1029" s="156"/>
      <c r="W1029" s="156">
        <v>556.202</v>
      </c>
      <c r="X1029" s="156"/>
      <c r="Y1029" s="156">
        <v>78.744</v>
      </c>
      <c r="Z1029" s="156">
        <v>46636.718000000001</v>
      </c>
      <c r="AA1029" s="156">
        <v>50</v>
      </c>
      <c r="AB1029" s="156">
        <f t="shared" si="110"/>
        <v>80.244</v>
      </c>
      <c r="AC1029" s="156">
        <f t="shared" si="111"/>
        <v>47192.92</v>
      </c>
    </row>
    <row r="1030" spans="2:29" ht="15.75" thickBot="1" x14ac:dyDescent="0.3">
      <c r="B1030" s="140" t="s">
        <v>118</v>
      </c>
      <c r="C1030" s="143">
        <v>7916</v>
      </c>
      <c r="D1030" s="141" t="s">
        <v>3726</v>
      </c>
      <c r="F1030" s="149">
        <v>7</v>
      </c>
      <c r="H1030" s="156">
        <v>9.1999999999999993</v>
      </c>
      <c r="I1030" s="156">
        <v>4.3</v>
      </c>
      <c r="J1030" s="156">
        <f t="shared" si="105"/>
        <v>13.5</v>
      </c>
      <c r="K1030" s="156">
        <f t="shared" si="106"/>
        <v>7.9619999999999997</v>
      </c>
      <c r="L1030" s="156">
        <f t="shared" si="107"/>
        <v>1.1280000000000001</v>
      </c>
      <c r="M1030" s="156">
        <f t="shared" si="108"/>
        <v>4730.6570000000002</v>
      </c>
      <c r="N1030" s="156">
        <f t="shared" si="109"/>
        <v>441.68099999999998</v>
      </c>
      <c r="O1030" s="156">
        <v>7.9619999999999997</v>
      </c>
      <c r="P1030" s="156">
        <v>1.1280000000000001</v>
      </c>
      <c r="Q1030" s="156">
        <v>4730.6570000000002</v>
      </c>
      <c r="R1030" s="156">
        <v>441.68099999999998</v>
      </c>
      <c r="S1030" s="156">
        <v>0</v>
      </c>
      <c r="T1030" s="156">
        <v>20</v>
      </c>
      <c r="U1030" s="156">
        <v>0</v>
      </c>
      <c r="V1030" s="156"/>
      <c r="W1030" s="156">
        <v>0</v>
      </c>
      <c r="X1030" s="156"/>
      <c r="Y1030" s="156">
        <v>9.6539999999999999</v>
      </c>
      <c r="Z1030" s="156">
        <v>5393.1980000000003</v>
      </c>
      <c r="AA1030" s="156">
        <v>30</v>
      </c>
      <c r="AB1030" s="156">
        <f t="shared" si="110"/>
        <v>9.6539999999999999</v>
      </c>
      <c r="AC1030" s="156">
        <f t="shared" si="111"/>
        <v>5393.1980000000003</v>
      </c>
    </row>
    <row r="1031" spans="2:29" s="144" customFormat="1" ht="15.75" thickBot="1" x14ac:dyDescent="0.3">
      <c r="B1031" s="143"/>
      <c r="C1031" s="143"/>
      <c r="F1031" s="157"/>
      <c r="H1031" s="158">
        <f t="shared" ref="H1031:AC1031" si="112">SUM(H10:H1030)</f>
        <v>22968.743521504348</v>
      </c>
      <c r="I1031" s="158">
        <f t="shared" si="112"/>
        <v>7674.9174530000091</v>
      </c>
      <c r="J1031" s="158">
        <f t="shared" si="112"/>
        <v>30643.660974504346</v>
      </c>
      <c r="K1031" s="158">
        <f t="shared" si="112"/>
        <v>22988.738000000012</v>
      </c>
      <c r="L1031" s="158">
        <f t="shared" si="112"/>
        <v>5120.7659999999996</v>
      </c>
      <c r="M1031" s="158">
        <f t="shared" si="112"/>
        <v>14080591.991000002</v>
      </c>
      <c r="N1031" s="158">
        <f t="shared" si="112"/>
        <v>1692515.0660000013</v>
      </c>
      <c r="O1031" s="158">
        <f t="shared" si="112"/>
        <v>19911.330999999984</v>
      </c>
      <c r="P1031" s="158">
        <f t="shared" si="112"/>
        <v>5117.6409999999996</v>
      </c>
      <c r="Q1031" s="158">
        <f t="shared" si="112"/>
        <v>12893567.804000001</v>
      </c>
      <c r="R1031" s="158">
        <f t="shared" si="112"/>
        <v>1691495.0370000014</v>
      </c>
      <c r="S1031" s="158">
        <f t="shared" si="112"/>
        <v>30530.068999999996</v>
      </c>
      <c r="T1031" s="158">
        <f t="shared" si="112"/>
        <v>15520.479999999987</v>
      </c>
      <c r="U1031" s="158">
        <f t="shared" si="112"/>
        <v>3077.4069999999992</v>
      </c>
      <c r="V1031" s="158">
        <f t="shared" si="112"/>
        <v>3.125</v>
      </c>
      <c r="W1031" s="158">
        <f t="shared" si="112"/>
        <v>1187024.1870000025</v>
      </c>
      <c r="X1031" s="158">
        <f t="shared" si="112"/>
        <v>1020.029</v>
      </c>
      <c r="Y1031" s="158">
        <f t="shared" si="112"/>
        <v>27588.585666666691</v>
      </c>
      <c r="Z1031" s="158">
        <f t="shared" si="112"/>
        <v>15430902.815000014</v>
      </c>
      <c r="AA1031" s="158">
        <f t="shared" si="112"/>
        <v>389005.85599999985</v>
      </c>
      <c r="AB1031" s="158">
        <f t="shared" si="112"/>
        <v>30669.117666666665</v>
      </c>
      <c r="AC1031" s="158">
        <f t="shared" si="112"/>
        <v>16618947.031000013</v>
      </c>
    </row>
    <row r="1032" spans="2:29" ht="15.75" thickBot="1" x14ac:dyDescent="0.3"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6"/>
      <c r="AB1032" s="156"/>
      <c r="AC1032" s="156"/>
    </row>
    <row r="1033" spans="2:29" x14ac:dyDescent="0.25">
      <c r="F1033" s="151">
        <v>2</v>
      </c>
      <c r="H1033" s="156">
        <f t="shared" ref="H1033:Q1034" si="113">SUMIFS(H$10:H$1030,$F$10:$F$1030,$F1033)</f>
        <v>16048.171000000022</v>
      </c>
      <c r="I1033" s="156">
        <f t="shared" si="113"/>
        <v>5592.0850000000073</v>
      </c>
      <c r="J1033" s="156">
        <f t="shared" si="113"/>
        <v>21640.256000000005</v>
      </c>
      <c r="K1033" s="156">
        <f t="shared" si="113"/>
        <v>16068.185000000009</v>
      </c>
      <c r="L1033" s="156">
        <f t="shared" si="113"/>
        <v>3802.3649999999939</v>
      </c>
      <c r="M1033" s="156">
        <f t="shared" si="113"/>
        <v>9482266.9410000052</v>
      </c>
      <c r="N1033" s="156">
        <f t="shared" si="113"/>
        <v>1227212.9620000003</v>
      </c>
      <c r="O1033" s="156">
        <f t="shared" si="113"/>
        <v>13127.126000000002</v>
      </c>
      <c r="P1033" s="156">
        <f t="shared" si="113"/>
        <v>3802.3649999999939</v>
      </c>
      <c r="Q1033" s="156">
        <f t="shared" si="113"/>
        <v>8348441.9300000044</v>
      </c>
      <c r="R1033" s="156">
        <f t="shared" ref="R1033:AC1034" si="114">SUMIFS(R$10:R$1030,$F$10:$F$1030,$F1033)</f>
        <v>1227212.9620000003</v>
      </c>
      <c r="S1033" s="156">
        <f t="shared" si="114"/>
        <v>11614.783999999996</v>
      </c>
      <c r="T1033" s="156">
        <f t="shared" si="114"/>
        <v>8736.4039999999968</v>
      </c>
      <c r="U1033" s="156">
        <f t="shared" si="114"/>
        <v>2941.0589999999988</v>
      </c>
      <c r="V1033" s="156">
        <f t="shared" si="114"/>
        <v>0</v>
      </c>
      <c r="W1033" s="156">
        <f t="shared" si="114"/>
        <v>1133825.0110000013</v>
      </c>
      <c r="X1033" s="156">
        <f t="shared" si="114"/>
        <v>0</v>
      </c>
      <c r="Y1033" s="156">
        <f t="shared" si="114"/>
        <v>18830.804666666703</v>
      </c>
      <c r="Z1033" s="156">
        <f t="shared" si="114"/>
        <v>10189313.228000004</v>
      </c>
      <c r="AA1033" s="156">
        <f t="shared" si="114"/>
        <v>359976</v>
      </c>
      <c r="AB1033" s="156">
        <f t="shared" si="114"/>
        <v>21771.863666666675</v>
      </c>
      <c r="AC1033" s="156">
        <f t="shared" si="114"/>
        <v>11323138.239000006</v>
      </c>
    </row>
    <row r="1034" spans="2:29" ht="15.75" thickBot="1" x14ac:dyDescent="0.3">
      <c r="F1034" s="149">
        <v>7</v>
      </c>
      <c r="H1034" s="156">
        <f t="shared" si="113"/>
        <v>6920.572521504334</v>
      </c>
      <c r="I1034" s="156">
        <f t="shared" si="113"/>
        <v>2082.8324529999995</v>
      </c>
      <c r="J1034" s="156">
        <f t="shared" si="113"/>
        <v>9003.4049745043394</v>
      </c>
      <c r="K1034" s="156">
        <f t="shared" si="113"/>
        <v>6920.5529999999981</v>
      </c>
      <c r="L1034" s="156">
        <f t="shared" si="113"/>
        <v>1318.4009999999998</v>
      </c>
      <c r="M1034" s="156">
        <f t="shared" si="113"/>
        <v>4598325.0500000035</v>
      </c>
      <c r="N1034" s="156">
        <f t="shared" si="113"/>
        <v>465302.10400000005</v>
      </c>
      <c r="O1034" s="156">
        <f t="shared" si="113"/>
        <v>6784.2050000000017</v>
      </c>
      <c r="P1034" s="156">
        <f t="shared" si="113"/>
        <v>1315.2759999999998</v>
      </c>
      <c r="Q1034" s="156">
        <f t="shared" si="113"/>
        <v>4545125.8740000008</v>
      </c>
      <c r="R1034" s="156">
        <f t="shared" si="114"/>
        <v>464282.07500000007</v>
      </c>
      <c r="S1034" s="156">
        <f t="shared" si="114"/>
        <v>18915.284999999996</v>
      </c>
      <c r="T1034" s="156">
        <f t="shared" si="114"/>
        <v>6784.0760000000009</v>
      </c>
      <c r="U1034" s="156">
        <f t="shared" si="114"/>
        <v>136.34799999999996</v>
      </c>
      <c r="V1034" s="156">
        <f t="shared" si="114"/>
        <v>3.125</v>
      </c>
      <c r="W1034" s="156">
        <f t="shared" si="114"/>
        <v>53199.176000000007</v>
      </c>
      <c r="X1034" s="156">
        <f t="shared" si="114"/>
        <v>1020.029</v>
      </c>
      <c r="Y1034" s="156">
        <f t="shared" si="114"/>
        <v>8757.780999999999</v>
      </c>
      <c r="Z1034" s="156">
        <f t="shared" si="114"/>
        <v>5241589.5869999984</v>
      </c>
      <c r="AA1034" s="156">
        <f t="shared" si="114"/>
        <v>29029.856</v>
      </c>
      <c r="AB1034" s="156">
        <f t="shared" si="114"/>
        <v>8897.2540000000008</v>
      </c>
      <c r="AC1034" s="156">
        <f t="shared" si="114"/>
        <v>5295808.7920000004</v>
      </c>
    </row>
    <row r="1035" spans="2:29" ht="15.75" thickBot="1" x14ac:dyDescent="0.3">
      <c r="F1035" s="150"/>
      <c r="H1035" s="156">
        <f t="shared" ref="H1035:J1035" si="115">SUM(H1033:H1034)</f>
        <v>22968.743521504355</v>
      </c>
      <c r="I1035" s="156">
        <f t="shared" si="115"/>
        <v>7674.9174530000073</v>
      </c>
      <c r="J1035" s="156">
        <f t="shared" si="115"/>
        <v>30643.660974504346</v>
      </c>
      <c r="K1035" s="156">
        <f t="shared" ref="K1035:N1035" si="116">SUM(K1033:K1034)</f>
        <v>22988.738000000005</v>
      </c>
      <c r="L1035" s="156">
        <f t="shared" si="116"/>
        <v>5120.7659999999942</v>
      </c>
      <c r="M1035" s="156">
        <f t="shared" si="116"/>
        <v>14080591.991000008</v>
      </c>
      <c r="N1035" s="156">
        <f t="shared" si="116"/>
        <v>1692515.0660000003</v>
      </c>
      <c r="O1035" s="156">
        <f t="shared" ref="O1035:T1035" si="117">SUM(O1033:O1034)</f>
        <v>19911.331000000006</v>
      </c>
      <c r="P1035" s="156">
        <f t="shared" si="117"/>
        <v>5117.6409999999942</v>
      </c>
      <c r="Q1035" s="156">
        <f t="shared" si="117"/>
        <v>12893567.804000005</v>
      </c>
      <c r="R1035" s="156">
        <f t="shared" si="117"/>
        <v>1691495.0370000005</v>
      </c>
      <c r="S1035" s="156">
        <f t="shared" si="117"/>
        <v>30530.068999999992</v>
      </c>
      <c r="T1035" s="156">
        <f t="shared" si="117"/>
        <v>15520.479999999998</v>
      </c>
      <c r="U1035" s="156">
        <f t="shared" ref="U1035:W1035" si="118">SUM(U1033:U1034)</f>
        <v>3077.4069999999988</v>
      </c>
      <c r="V1035" s="156">
        <f t="shared" si="118"/>
        <v>3.125</v>
      </c>
      <c r="W1035" s="156">
        <f t="shared" si="118"/>
        <v>1187024.1870000013</v>
      </c>
      <c r="X1035" s="156">
        <f t="shared" ref="X1035:AA1035" si="119">SUM(X1033:X1034)</f>
        <v>1020.029</v>
      </c>
      <c r="Y1035" s="156">
        <f t="shared" si="119"/>
        <v>27588.585666666702</v>
      </c>
      <c r="Z1035" s="156">
        <f t="shared" si="119"/>
        <v>15430902.815000001</v>
      </c>
      <c r="AA1035" s="156">
        <f t="shared" si="119"/>
        <v>389005.85600000003</v>
      </c>
      <c r="AB1035" s="156">
        <f t="shared" ref="AB1035:AC1035" si="120">SUM(AB1033:AB1034)</f>
        <v>30669.117666666676</v>
      </c>
      <c r="AC1035" s="156">
        <f t="shared" si="120"/>
        <v>16618947.031000007</v>
      </c>
    </row>
    <row r="1037" spans="2:29" x14ac:dyDescent="0.25">
      <c r="U1037" s="156"/>
      <c r="W1037" s="156"/>
    </row>
    <row r="1038" spans="2:29" x14ac:dyDescent="0.25">
      <c r="U1038" s="156"/>
      <c r="W1038" s="156"/>
    </row>
    <row r="1039" spans="2:29" x14ac:dyDescent="0.25">
      <c r="C1039" s="143" t="s">
        <v>4588</v>
      </c>
      <c r="D1039" s="221">
        <v>0</v>
      </c>
      <c r="E1039" s="221">
        <v>0</v>
      </c>
    </row>
    <row r="1040" spans="2:29" x14ac:dyDescent="0.25">
      <c r="C1040" s="143" t="s">
        <v>4589</v>
      </c>
      <c r="D1040" s="221">
        <v>1.4636611043397196E-2</v>
      </c>
      <c r="E1040" s="221">
        <v>5.878938016559164E-2</v>
      </c>
    </row>
    <row r="1041" spans="3:5" x14ac:dyDescent="0.25">
      <c r="C1041" s="143" t="s">
        <v>4590</v>
      </c>
      <c r="D1041" s="221">
        <v>8.9791842517385728E-2</v>
      </c>
      <c r="E1041" s="221">
        <v>0.16425588189837118</v>
      </c>
    </row>
  </sheetData>
  <autoFilter ref="B9:Y1031" xr:uid="{C053F346-8E6E-4AAB-B00B-A5DF7D9DBE5C}"/>
  <sortState xmlns:xlrd2="http://schemas.microsoft.com/office/spreadsheetml/2017/richdata2" ref="B10:AD1030">
    <sortCondition ref="F10:F1030"/>
    <sortCondition ref="C10:C1030"/>
  </sortState>
  <mergeCells count="22">
    <mergeCell ref="W5:W8"/>
    <mergeCell ref="X5:X8"/>
    <mergeCell ref="U2:X2"/>
    <mergeCell ref="M5:M8"/>
    <mergeCell ref="N5:N8"/>
    <mergeCell ref="K2:N2"/>
    <mergeCell ref="S5:S8"/>
    <mergeCell ref="T5:T8"/>
    <mergeCell ref="U5:U8"/>
    <mergeCell ref="O2:T2"/>
    <mergeCell ref="V5:V8"/>
    <mergeCell ref="O5:O8"/>
    <mergeCell ref="P5:P8"/>
    <mergeCell ref="Q5:Q8"/>
    <mergeCell ref="R5:R8"/>
    <mergeCell ref="K5:K8"/>
    <mergeCell ref="H2:J2"/>
    <mergeCell ref="L5:L8"/>
    <mergeCell ref="F5:F8"/>
    <mergeCell ref="J5:J8"/>
    <mergeCell ref="H5:H8"/>
    <mergeCell ref="I5:I8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18" fitToHeight="0" orientation="landscape" r:id="rId1"/>
  <headerFooter>
    <oddHeader>&amp;R&amp;F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DC4E-61C1-4FA7-B49B-3C6EAE951D45}">
  <dimension ref="A1:GB1032"/>
  <sheetViews>
    <sheetView workbookViewId="0">
      <pane xSplit="1" ySplit="2" topLeftCell="B95" activePane="bottomRight" state="frozen"/>
      <selection activeCell="F119" sqref="F119"/>
      <selection pane="topRight" activeCell="F119" sqref="F119"/>
      <selection pane="bottomLeft" activeCell="F119" sqref="F119"/>
      <selection pane="bottomRight" activeCell="N110" sqref="N110"/>
    </sheetView>
  </sheetViews>
  <sheetFormatPr defaultColWidth="9.140625" defaultRowHeight="15" x14ac:dyDescent="0.25"/>
  <cols>
    <col min="1" max="5" width="9.140625" style="152"/>
    <col min="6" max="6" width="14.28515625" style="152" customWidth="1"/>
    <col min="7" max="16384" width="9.140625" style="152"/>
  </cols>
  <sheetData>
    <row r="1" spans="1:184" s="208" customFormat="1" x14ac:dyDescent="0.25">
      <c r="A1" s="208">
        <v>1</v>
      </c>
      <c r="B1" s="208">
        <v>2</v>
      </c>
      <c r="C1" s="208">
        <v>3</v>
      </c>
      <c r="D1" s="208">
        <v>4</v>
      </c>
      <c r="E1" s="208">
        <v>5</v>
      </c>
      <c r="F1" s="208">
        <v>6</v>
      </c>
      <c r="G1" s="208">
        <v>7</v>
      </c>
      <c r="H1" s="208">
        <v>8</v>
      </c>
      <c r="I1" s="208">
        <v>9</v>
      </c>
      <c r="J1" s="208">
        <v>10</v>
      </c>
      <c r="K1" s="208">
        <v>11</v>
      </c>
      <c r="L1" s="208">
        <v>12</v>
      </c>
      <c r="M1" s="208">
        <v>13</v>
      </c>
      <c r="N1" s="208">
        <v>14</v>
      </c>
      <c r="O1" s="208">
        <v>15</v>
      </c>
      <c r="P1" s="208">
        <v>16</v>
      </c>
      <c r="Q1" s="208">
        <v>17</v>
      </c>
      <c r="R1" s="208">
        <v>18</v>
      </c>
      <c r="S1" s="208">
        <v>19</v>
      </c>
      <c r="T1" s="208">
        <v>20</v>
      </c>
      <c r="U1" s="208">
        <v>21</v>
      </c>
      <c r="V1" s="208">
        <v>22</v>
      </c>
      <c r="W1" s="208">
        <v>23</v>
      </c>
      <c r="X1" s="208">
        <v>24</v>
      </c>
      <c r="Y1" s="208">
        <v>25</v>
      </c>
      <c r="Z1" s="208">
        <v>26</v>
      </c>
      <c r="AA1" s="208">
        <v>27</v>
      </c>
      <c r="AB1" s="208">
        <v>28</v>
      </c>
      <c r="AC1" s="208">
        <v>29</v>
      </c>
      <c r="AD1" s="208">
        <v>30</v>
      </c>
      <c r="AE1" s="208">
        <v>31</v>
      </c>
      <c r="AF1" s="208">
        <v>32</v>
      </c>
      <c r="AG1" s="208">
        <v>33</v>
      </c>
      <c r="AH1" s="208">
        <v>34</v>
      </c>
      <c r="AI1" s="208">
        <v>35</v>
      </c>
      <c r="AJ1" s="208">
        <v>36</v>
      </c>
      <c r="AK1" s="208">
        <v>37</v>
      </c>
      <c r="AL1" s="208">
        <v>38</v>
      </c>
      <c r="AM1" s="208">
        <v>39</v>
      </c>
      <c r="AN1" s="208">
        <v>40</v>
      </c>
      <c r="AO1" s="208">
        <v>41</v>
      </c>
      <c r="AP1" s="208">
        <v>42</v>
      </c>
      <c r="AQ1" s="208">
        <v>43</v>
      </c>
      <c r="AR1" s="208">
        <v>44</v>
      </c>
      <c r="AS1" s="208">
        <v>45</v>
      </c>
      <c r="AT1" s="208">
        <v>46</v>
      </c>
      <c r="AU1" s="208">
        <v>47</v>
      </c>
      <c r="AV1" s="208">
        <v>48</v>
      </c>
      <c r="AW1" s="208">
        <v>49</v>
      </c>
      <c r="AX1" s="208">
        <v>50</v>
      </c>
      <c r="AY1" s="208">
        <v>51</v>
      </c>
      <c r="AZ1" s="208">
        <v>52</v>
      </c>
      <c r="BA1" s="208">
        <v>53</v>
      </c>
      <c r="BB1" s="208">
        <v>54</v>
      </c>
      <c r="BC1" s="208">
        <v>55</v>
      </c>
      <c r="BD1" s="208">
        <v>56</v>
      </c>
      <c r="BE1" s="208">
        <v>57</v>
      </c>
      <c r="BF1" s="208">
        <v>58</v>
      </c>
      <c r="BG1" s="208">
        <v>59</v>
      </c>
      <c r="BH1" s="208">
        <v>60</v>
      </c>
      <c r="BI1" s="208">
        <v>61</v>
      </c>
      <c r="BJ1" s="208">
        <v>62</v>
      </c>
      <c r="BK1" s="208">
        <v>63</v>
      </c>
      <c r="BL1" s="208">
        <v>64</v>
      </c>
      <c r="BM1" s="208">
        <v>65</v>
      </c>
      <c r="BN1" s="208">
        <v>66</v>
      </c>
      <c r="BO1" s="208">
        <v>67</v>
      </c>
      <c r="BP1" s="208">
        <v>68</v>
      </c>
      <c r="BQ1" s="208">
        <v>69</v>
      </c>
      <c r="BR1" s="208">
        <v>70</v>
      </c>
      <c r="BS1" s="208">
        <v>71</v>
      </c>
      <c r="BT1" s="208">
        <v>72</v>
      </c>
      <c r="BU1" s="208">
        <v>73</v>
      </c>
      <c r="BV1" s="208">
        <v>74</v>
      </c>
      <c r="BW1" s="208">
        <v>75</v>
      </c>
      <c r="BX1" s="208">
        <v>76</v>
      </c>
      <c r="BY1" s="208">
        <v>77</v>
      </c>
      <c r="BZ1" s="208">
        <v>78</v>
      </c>
      <c r="CA1" s="208">
        <v>79</v>
      </c>
      <c r="CB1" s="208">
        <v>80</v>
      </c>
      <c r="CC1" s="208">
        <v>81</v>
      </c>
      <c r="CD1" s="208">
        <v>82</v>
      </c>
      <c r="CE1" s="208">
        <v>83</v>
      </c>
      <c r="CF1" s="208">
        <v>84</v>
      </c>
      <c r="CG1" s="208">
        <v>85</v>
      </c>
      <c r="CH1" s="208">
        <v>86</v>
      </c>
      <c r="CI1" s="208">
        <v>87</v>
      </c>
      <c r="CJ1" s="208">
        <v>88</v>
      </c>
      <c r="CK1" s="208">
        <v>89</v>
      </c>
      <c r="CL1" s="208">
        <v>90</v>
      </c>
      <c r="CM1" s="208">
        <v>91</v>
      </c>
      <c r="CN1" s="208">
        <v>92</v>
      </c>
      <c r="CO1" s="208">
        <v>93</v>
      </c>
      <c r="CP1" s="208">
        <v>94</v>
      </c>
      <c r="CQ1" s="208">
        <v>95</v>
      </c>
      <c r="CR1" s="208">
        <v>96</v>
      </c>
      <c r="CS1" s="208">
        <v>97</v>
      </c>
      <c r="CT1" s="208">
        <v>98</v>
      </c>
      <c r="CU1" s="208">
        <v>99</v>
      </c>
      <c r="CV1" s="208">
        <v>100</v>
      </c>
      <c r="CW1" s="208">
        <v>101</v>
      </c>
      <c r="CX1" s="208">
        <v>102</v>
      </c>
      <c r="CY1" s="208">
        <v>103</v>
      </c>
      <c r="CZ1" s="208">
        <v>104</v>
      </c>
      <c r="DA1" s="208">
        <v>105</v>
      </c>
      <c r="DB1" s="208">
        <v>106</v>
      </c>
      <c r="DC1" s="208">
        <v>107</v>
      </c>
      <c r="DD1" s="208">
        <v>108</v>
      </c>
      <c r="DE1" s="208">
        <v>109</v>
      </c>
      <c r="DF1" s="208">
        <v>110</v>
      </c>
      <c r="DG1" s="208">
        <v>111</v>
      </c>
      <c r="DH1" s="208">
        <v>112</v>
      </c>
      <c r="DI1" s="208">
        <v>113</v>
      </c>
      <c r="DJ1" s="208">
        <v>114</v>
      </c>
      <c r="DK1" s="208">
        <v>115</v>
      </c>
      <c r="DL1" s="208">
        <v>116</v>
      </c>
      <c r="DM1" s="208">
        <v>117</v>
      </c>
      <c r="DN1" s="208">
        <v>118</v>
      </c>
      <c r="DO1" s="208">
        <v>119</v>
      </c>
      <c r="DP1" s="208">
        <v>120</v>
      </c>
      <c r="DQ1" s="208">
        <v>121</v>
      </c>
      <c r="DR1" s="208">
        <v>122</v>
      </c>
      <c r="DS1" s="208">
        <v>123</v>
      </c>
      <c r="DT1" s="208">
        <v>124</v>
      </c>
      <c r="DU1" s="208">
        <v>125</v>
      </c>
      <c r="DV1" s="208">
        <v>126</v>
      </c>
      <c r="DW1" s="208">
        <v>127</v>
      </c>
      <c r="DX1" s="208">
        <v>128</v>
      </c>
      <c r="DY1" s="208">
        <v>129</v>
      </c>
      <c r="DZ1" s="208">
        <v>130</v>
      </c>
      <c r="EA1" s="208">
        <v>131</v>
      </c>
      <c r="EB1" s="208">
        <v>132</v>
      </c>
      <c r="EC1" s="208">
        <v>133</v>
      </c>
      <c r="ED1" s="208">
        <v>134</v>
      </c>
      <c r="EE1" s="208">
        <v>135</v>
      </c>
      <c r="EF1" s="208">
        <v>136</v>
      </c>
      <c r="EG1" s="208">
        <v>137</v>
      </c>
      <c r="EH1" s="208">
        <v>138</v>
      </c>
      <c r="EI1" s="208">
        <v>139</v>
      </c>
      <c r="EJ1" s="208">
        <v>140</v>
      </c>
      <c r="EK1" s="208">
        <v>141</v>
      </c>
      <c r="EL1" s="208">
        <v>142</v>
      </c>
      <c r="EM1" s="208">
        <v>143</v>
      </c>
      <c r="EN1" s="208">
        <v>144</v>
      </c>
      <c r="EO1" s="208">
        <v>145</v>
      </c>
      <c r="EP1" s="208">
        <v>146</v>
      </c>
      <c r="EQ1" s="208">
        <v>147</v>
      </c>
      <c r="ER1" s="208">
        <v>148</v>
      </c>
      <c r="ES1" s="208">
        <v>149</v>
      </c>
      <c r="ET1" s="208">
        <v>150</v>
      </c>
      <c r="EU1" s="208">
        <v>151</v>
      </c>
      <c r="EV1" s="208">
        <v>152</v>
      </c>
      <c r="EW1" s="208">
        <v>153</v>
      </c>
      <c r="EX1" s="208">
        <v>154</v>
      </c>
      <c r="EY1" s="208">
        <v>155</v>
      </c>
      <c r="EZ1" s="208">
        <v>156</v>
      </c>
      <c r="FA1" s="208">
        <v>157</v>
      </c>
      <c r="FB1" s="208">
        <v>158</v>
      </c>
      <c r="FC1" s="208">
        <v>159</v>
      </c>
      <c r="FD1" s="208">
        <v>160</v>
      </c>
      <c r="FE1" s="208">
        <v>161</v>
      </c>
      <c r="FF1" s="208">
        <v>162</v>
      </c>
      <c r="FG1" s="208">
        <v>163</v>
      </c>
      <c r="FH1" s="208">
        <v>164</v>
      </c>
      <c r="FI1" s="208">
        <v>165</v>
      </c>
      <c r="FJ1" s="208">
        <v>166</v>
      </c>
      <c r="FK1" s="208">
        <v>167</v>
      </c>
      <c r="FL1" s="208">
        <v>168</v>
      </c>
      <c r="FM1" s="208">
        <v>169</v>
      </c>
      <c r="FN1" s="208">
        <v>170</v>
      </c>
      <c r="FO1" s="208">
        <v>171</v>
      </c>
      <c r="FP1" s="208">
        <v>172</v>
      </c>
      <c r="FQ1" s="208">
        <v>173</v>
      </c>
      <c r="FR1" s="208">
        <v>174</v>
      </c>
      <c r="FS1" s="208">
        <v>175</v>
      </c>
      <c r="FT1" s="208">
        <v>176</v>
      </c>
      <c r="FU1" s="208">
        <v>177</v>
      </c>
      <c r="FV1" s="208">
        <v>178</v>
      </c>
      <c r="FW1" s="208">
        <v>179</v>
      </c>
      <c r="FX1" s="208">
        <v>180</v>
      </c>
      <c r="FY1" s="208">
        <v>181</v>
      </c>
      <c r="FZ1" s="208">
        <v>182</v>
      </c>
      <c r="GA1" s="208">
        <v>183</v>
      </c>
      <c r="GB1" s="208">
        <v>184</v>
      </c>
    </row>
    <row r="2" spans="1:184" customFormat="1" ht="12.75" x14ac:dyDescent="0.2">
      <c r="B2" t="s">
        <v>124</v>
      </c>
      <c r="C2" t="s">
        <v>125</v>
      </c>
      <c r="D2" t="s">
        <v>104</v>
      </c>
      <c r="E2" t="s">
        <v>126</v>
      </c>
      <c r="F2" t="s">
        <v>103</v>
      </c>
      <c r="G2" t="s">
        <v>127</v>
      </c>
      <c r="H2" t="s">
        <v>128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 t="s">
        <v>134</v>
      </c>
      <c r="O2" t="s">
        <v>105</v>
      </c>
      <c r="P2" t="s">
        <v>135</v>
      </c>
      <c r="Q2" t="s">
        <v>136</v>
      </c>
      <c r="R2" t="s">
        <v>137</v>
      </c>
      <c r="S2" t="s">
        <v>138</v>
      </c>
      <c r="T2" t="s">
        <v>139</v>
      </c>
      <c r="U2" t="s">
        <v>140</v>
      </c>
      <c r="V2" t="s">
        <v>141</v>
      </c>
      <c r="W2" t="s">
        <v>142</v>
      </c>
      <c r="X2" t="s">
        <v>143</v>
      </c>
      <c r="Y2" t="s">
        <v>144</v>
      </c>
      <c r="Z2" t="s">
        <v>145</v>
      </c>
      <c r="AA2" t="s">
        <v>146</v>
      </c>
      <c r="AB2" t="s">
        <v>147</v>
      </c>
      <c r="AC2" t="s">
        <v>148</v>
      </c>
      <c r="AD2" t="s">
        <v>149</v>
      </c>
      <c r="AE2" t="s">
        <v>150</v>
      </c>
      <c r="AF2" t="s">
        <v>151</v>
      </c>
      <c r="AG2" t="s">
        <v>152</v>
      </c>
      <c r="AH2" t="s">
        <v>153</v>
      </c>
      <c r="AI2" t="s">
        <v>154</v>
      </c>
      <c r="AJ2" t="s">
        <v>155</v>
      </c>
      <c r="AK2" t="s">
        <v>156</v>
      </c>
      <c r="AL2" t="s">
        <v>157</v>
      </c>
      <c r="AM2" t="s">
        <v>158</v>
      </c>
      <c r="AN2" t="s">
        <v>159</v>
      </c>
      <c r="AO2" t="s">
        <v>160</v>
      </c>
      <c r="AP2" t="s">
        <v>161</v>
      </c>
      <c r="AQ2" t="s">
        <v>162</v>
      </c>
      <c r="AR2" t="s">
        <v>163</v>
      </c>
      <c r="AS2" t="s">
        <v>164</v>
      </c>
      <c r="AT2" t="s">
        <v>165</v>
      </c>
      <c r="AU2" t="s">
        <v>166</v>
      </c>
      <c r="AV2" t="s">
        <v>167</v>
      </c>
      <c r="AW2" t="s">
        <v>168</v>
      </c>
      <c r="AX2" t="s">
        <v>169</v>
      </c>
      <c r="AY2" t="s">
        <v>170</v>
      </c>
      <c r="AZ2" t="s">
        <v>171</v>
      </c>
      <c r="BA2" t="s">
        <v>3307</v>
      </c>
      <c r="BB2" t="s">
        <v>3308</v>
      </c>
      <c r="BC2" t="s">
        <v>172</v>
      </c>
      <c r="BD2" t="s">
        <v>173</v>
      </c>
      <c r="BE2" t="s">
        <v>174</v>
      </c>
      <c r="BF2" t="s">
        <v>175</v>
      </c>
      <c r="BG2" t="s">
        <v>176</v>
      </c>
      <c r="BH2" t="s">
        <v>177</v>
      </c>
      <c r="BI2" t="s">
        <v>178</v>
      </c>
      <c r="BJ2" t="s">
        <v>179</v>
      </c>
      <c r="BK2" t="s">
        <v>119</v>
      </c>
      <c r="BL2" t="s">
        <v>180</v>
      </c>
      <c r="BM2" t="s">
        <v>181</v>
      </c>
      <c r="BN2" t="s">
        <v>182</v>
      </c>
      <c r="BO2" t="s">
        <v>183</v>
      </c>
      <c r="BP2" t="s">
        <v>184</v>
      </c>
      <c r="BQ2" t="s">
        <v>185</v>
      </c>
      <c r="BR2" t="s">
        <v>186</v>
      </c>
      <c r="BS2" t="s">
        <v>187</v>
      </c>
      <c r="BT2" t="s">
        <v>188</v>
      </c>
      <c r="BU2" t="s">
        <v>120</v>
      </c>
      <c r="BV2" t="s">
        <v>189</v>
      </c>
      <c r="BW2" t="s">
        <v>190</v>
      </c>
      <c r="BX2" t="s">
        <v>191</v>
      </c>
      <c r="BY2" t="s">
        <v>121</v>
      </c>
      <c r="BZ2" t="s">
        <v>192</v>
      </c>
      <c r="CA2" t="s">
        <v>193</v>
      </c>
      <c r="CB2" t="s">
        <v>194</v>
      </c>
      <c r="CC2" t="s">
        <v>195</v>
      </c>
      <c r="CD2" t="s">
        <v>196</v>
      </c>
      <c r="CE2" t="s">
        <v>197</v>
      </c>
      <c r="CF2" t="s">
        <v>198</v>
      </c>
      <c r="CG2" t="s">
        <v>199</v>
      </c>
      <c r="CH2" t="s">
        <v>200</v>
      </c>
      <c r="CI2" t="s">
        <v>201</v>
      </c>
      <c r="CJ2" t="s">
        <v>202</v>
      </c>
      <c r="CK2" t="s">
        <v>203</v>
      </c>
      <c r="CL2" t="s">
        <v>204</v>
      </c>
      <c r="CM2" t="s">
        <v>205</v>
      </c>
      <c r="CN2" t="s">
        <v>206</v>
      </c>
      <c r="CO2" t="s">
        <v>207</v>
      </c>
      <c r="CP2" t="s">
        <v>208</v>
      </c>
      <c r="CQ2" t="s">
        <v>209</v>
      </c>
      <c r="CR2" t="s">
        <v>210</v>
      </c>
      <c r="CS2" t="s">
        <v>211</v>
      </c>
      <c r="CT2" t="s">
        <v>212</v>
      </c>
      <c r="CU2" t="s">
        <v>213</v>
      </c>
      <c r="CV2" t="s">
        <v>214</v>
      </c>
      <c r="CW2" t="s">
        <v>215</v>
      </c>
      <c r="CX2" t="s">
        <v>216</v>
      </c>
      <c r="CY2" t="s">
        <v>217</v>
      </c>
      <c r="CZ2" t="s">
        <v>218</v>
      </c>
      <c r="DA2" t="s">
        <v>219</v>
      </c>
      <c r="DB2" t="s">
        <v>220</v>
      </c>
      <c r="DC2" t="s">
        <v>221</v>
      </c>
      <c r="DD2" t="s">
        <v>222</v>
      </c>
      <c r="DE2" t="s">
        <v>223</v>
      </c>
      <c r="DF2" t="s">
        <v>224</v>
      </c>
      <c r="DG2" t="s">
        <v>225</v>
      </c>
      <c r="DH2" t="s">
        <v>226</v>
      </c>
      <c r="DI2" t="s">
        <v>122</v>
      </c>
      <c r="DJ2" t="s">
        <v>227</v>
      </c>
      <c r="DK2" t="s">
        <v>228</v>
      </c>
      <c r="DL2" t="s">
        <v>229</v>
      </c>
      <c r="DM2" t="s">
        <v>230</v>
      </c>
      <c r="DN2" t="s">
        <v>123</v>
      </c>
      <c r="DO2" t="s">
        <v>231</v>
      </c>
      <c r="DP2" t="s">
        <v>232</v>
      </c>
      <c r="DQ2" t="s">
        <v>233</v>
      </c>
      <c r="DR2" t="s">
        <v>234</v>
      </c>
      <c r="DS2" t="s">
        <v>235</v>
      </c>
      <c r="DT2" t="s">
        <v>236</v>
      </c>
      <c r="DU2" t="s">
        <v>237</v>
      </c>
      <c r="DV2" t="s">
        <v>238</v>
      </c>
      <c r="DW2" t="s">
        <v>239</v>
      </c>
      <c r="DX2" t="s">
        <v>3309</v>
      </c>
      <c r="DY2" t="s">
        <v>3310</v>
      </c>
      <c r="DZ2" t="s">
        <v>3311</v>
      </c>
      <c r="EA2" t="s">
        <v>3312</v>
      </c>
      <c r="EB2" t="s">
        <v>3313</v>
      </c>
      <c r="EC2" t="s">
        <v>3314</v>
      </c>
      <c r="ED2" t="s">
        <v>240</v>
      </c>
      <c r="EE2" t="s">
        <v>241</v>
      </c>
      <c r="EF2" t="s">
        <v>242</v>
      </c>
      <c r="EG2" t="s">
        <v>243</v>
      </c>
      <c r="EH2" t="s">
        <v>244</v>
      </c>
      <c r="EI2" t="s">
        <v>245</v>
      </c>
      <c r="EJ2" t="s">
        <v>246</v>
      </c>
      <c r="EK2" t="s">
        <v>247</v>
      </c>
      <c r="EL2" t="s">
        <v>248</v>
      </c>
      <c r="EM2" t="s">
        <v>249</v>
      </c>
      <c r="EN2" t="s">
        <v>250</v>
      </c>
      <c r="EO2" t="s">
        <v>251</v>
      </c>
      <c r="EP2" t="s">
        <v>252</v>
      </c>
      <c r="EQ2" t="s">
        <v>253</v>
      </c>
      <c r="ER2" t="s">
        <v>254</v>
      </c>
      <c r="ES2" t="s">
        <v>255</v>
      </c>
      <c r="ET2" t="s">
        <v>256</v>
      </c>
      <c r="EU2" t="s">
        <v>257</v>
      </c>
      <c r="EV2" t="s">
        <v>258</v>
      </c>
      <c r="EW2" t="s">
        <v>259</v>
      </c>
      <c r="EX2" t="s">
        <v>260</v>
      </c>
      <c r="EY2" t="s">
        <v>261</v>
      </c>
      <c r="EZ2" t="s">
        <v>262</v>
      </c>
      <c r="FA2" t="s">
        <v>263</v>
      </c>
      <c r="FB2" t="s">
        <v>264</v>
      </c>
      <c r="FC2" t="s">
        <v>265</v>
      </c>
      <c r="FD2" t="s">
        <v>266</v>
      </c>
      <c r="FE2" t="s">
        <v>267</v>
      </c>
      <c r="FF2" t="s">
        <v>268</v>
      </c>
      <c r="FG2" t="s">
        <v>3315</v>
      </c>
      <c r="FH2" t="s">
        <v>3316</v>
      </c>
      <c r="FI2" t="s">
        <v>269</v>
      </c>
      <c r="FJ2" t="s">
        <v>270</v>
      </c>
      <c r="FK2" t="s">
        <v>271</v>
      </c>
      <c r="FL2" t="s">
        <v>272</v>
      </c>
      <c r="FM2" t="s">
        <v>273</v>
      </c>
      <c r="FN2" t="s">
        <v>274</v>
      </c>
      <c r="FO2" t="s">
        <v>275</v>
      </c>
      <c r="FP2" t="s">
        <v>276</v>
      </c>
      <c r="FQ2" t="s">
        <v>277</v>
      </c>
      <c r="FR2" t="s">
        <v>278</v>
      </c>
      <c r="FS2" t="s">
        <v>279</v>
      </c>
      <c r="FT2" t="s">
        <v>280</v>
      </c>
      <c r="FU2" t="s">
        <v>281</v>
      </c>
      <c r="FV2" t="s">
        <v>282</v>
      </c>
      <c r="FW2" t="s">
        <v>283</v>
      </c>
      <c r="FX2" t="s">
        <v>284</v>
      </c>
      <c r="FY2" t="s">
        <v>285</v>
      </c>
      <c r="FZ2" t="s">
        <v>286</v>
      </c>
      <c r="GA2" t="s">
        <v>287</v>
      </c>
      <c r="GB2" t="s">
        <v>288</v>
      </c>
    </row>
    <row r="3" spans="1:184" s="208" customFormat="1" x14ac:dyDescent="0.25">
      <c r="W3" s="208">
        <v>1</v>
      </c>
      <c r="X3" s="208">
        <v>2</v>
      </c>
      <c r="Y3" s="208">
        <v>3</v>
      </c>
      <c r="Z3" s="208">
        <v>4</v>
      </c>
      <c r="AA3" s="208">
        <v>5</v>
      </c>
      <c r="AB3" s="208">
        <v>6</v>
      </c>
      <c r="AC3" s="208">
        <v>7</v>
      </c>
      <c r="AD3" s="208">
        <v>8</v>
      </c>
      <c r="AE3" s="208">
        <v>9</v>
      </c>
      <c r="AF3" s="208">
        <v>10</v>
      </c>
      <c r="AG3" s="208">
        <v>11</v>
      </c>
      <c r="AH3" s="208">
        <v>12</v>
      </c>
      <c r="AI3" s="208">
        <v>13</v>
      </c>
      <c r="AJ3" s="208">
        <v>14</v>
      </c>
      <c r="AK3" s="208">
        <v>15</v>
      </c>
      <c r="AL3" s="208">
        <v>16</v>
      </c>
      <c r="AM3" s="208">
        <v>17</v>
      </c>
      <c r="AN3" s="208">
        <v>18</v>
      </c>
      <c r="AO3" s="208">
        <v>19</v>
      </c>
      <c r="AP3" s="208">
        <v>20</v>
      </c>
      <c r="AQ3" s="208">
        <v>21</v>
      </c>
      <c r="AR3" s="208">
        <v>22</v>
      </c>
      <c r="AS3" s="208">
        <v>23</v>
      </c>
      <c r="AT3" s="208">
        <v>24</v>
      </c>
      <c r="AU3" s="208">
        <v>25</v>
      </c>
      <c r="AV3" s="208">
        <v>26</v>
      </c>
      <c r="AW3" s="208">
        <v>27</v>
      </c>
      <c r="AX3" s="208">
        <v>28</v>
      </c>
      <c r="AY3" s="208">
        <v>29</v>
      </c>
      <c r="AZ3" s="208">
        <v>30</v>
      </c>
      <c r="BA3" s="208">
        <v>31</v>
      </c>
      <c r="BB3" s="208">
        <v>32</v>
      </c>
      <c r="BC3" s="208">
        <v>33</v>
      </c>
      <c r="BD3" s="208">
        <v>34</v>
      </c>
      <c r="BE3" s="208">
        <v>35</v>
      </c>
      <c r="BF3" s="208">
        <v>36</v>
      </c>
      <c r="BG3" s="208">
        <v>37</v>
      </c>
      <c r="BH3" s="208">
        <v>38</v>
      </c>
      <c r="BI3" s="208">
        <v>39</v>
      </c>
      <c r="BJ3" s="208">
        <v>40</v>
      </c>
      <c r="BK3" s="208">
        <v>41</v>
      </c>
      <c r="BL3" s="208">
        <v>42</v>
      </c>
      <c r="BM3" s="208">
        <v>43</v>
      </c>
      <c r="BN3" s="208">
        <v>44</v>
      </c>
      <c r="BO3" s="208">
        <v>45</v>
      </c>
      <c r="BP3" s="208">
        <v>46</v>
      </c>
      <c r="BQ3" s="208">
        <v>47</v>
      </c>
      <c r="BR3" s="208">
        <v>48</v>
      </c>
      <c r="BS3" s="208">
        <v>49</v>
      </c>
      <c r="BT3" s="208">
        <v>50</v>
      </c>
      <c r="BU3" s="208">
        <v>51</v>
      </c>
      <c r="BV3" s="208">
        <v>52</v>
      </c>
      <c r="BW3" s="208">
        <v>53</v>
      </c>
      <c r="BX3" s="208">
        <v>54</v>
      </c>
      <c r="BY3" s="208">
        <v>55</v>
      </c>
      <c r="BZ3" s="208">
        <v>56</v>
      </c>
      <c r="CA3" s="208">
        <v>57</v>
      </c>
      <c r="CB3" s="208">
        <v>58</v>
      </c>
      <c r="CC3" s="208">
        <v>59</v>
      </c>
      <c r="CD3" s="208">
        <v>60</v>
      </c>
      <c r="CE3" s="208">
        <v>61</v>
      </c>
      <c r="CF3" s="208">
        <v>62</v>
      </c>
      <c r="CG3" s="208">
        <v>63</v>
      </c>
      <c r="CH3" s="208">
        <v>64</v>
      </c>
      <c r="CI3" s="208">
        <v>65</v>
      </c>
      <c r="CJ3" s="208">
        <v>66</v>
      </c>
      <c r="CK3" s="208">
        <v>67</v>
      </c>
      <c r="CL3" s="208">
        <v>68</v>
      </c>
      <c r="CM3" s="208">
        <v>69</v>
      </c>
      <c r="CN3" s="208">
        <v>70</v>
      </c>
      <c r="CO3" s="208">
        <v>71</v>
      </c>
      <c r="CP3" s="208">
        <v>72</v>
      </c>
      <c r="CQ3" s="208">
        <v>73</v>
      </c>
      <c r="CR3" s="208">
        <v>74</v>
      </c>
      <c r="CS3" s="208">
        <v>75</v>
      </c>
      <c r="CT3" s="208">
        <v>76</v>
      </c>
      <c r="CU3" s="208">
        <v>77</v>
      </c>
      <c r="CV3" s="208">
        <v>78</v>
      </c>
      <c r="CW3" s="208">
        <v>79</v>
      </c>
      <c r="CX3" s="208">
        <v>80</v>
      </c>
      <c r="CY3" s="208">
        <v>81</v>
      </c>
      <c r="CZ3" s="208">
        <v>82</v>
      </c>
      <c r="DA3" s="208">
        <v>83</v>
      </c>
      <c r="DB3" s="208">
        <v>84</v>
      </c>
      <c r="DC3" s="208">
        <v>85</v>
      </c>
      <c r="DD3" s="208">
        <v>86</v>
      </c>
      <c r="DE3" s="208">
        <v>87</v>
      </c>
      <c r="DF3" s="208">
        <v>88</v>
      </c>
      <c r="DG3" s="208">
        <v>89</v>
      </c>
      <c r="DH3" s="208">
        <v>90</v>
      </c>
      <c r="DI3" s="208">
        <v>91</v>
      </c>
      <c r="DJ3" s="208">
        <v>92</v>
      </c>
      <c r="DK3" s="208">
        <v>93</v>
      </c>
      <c r="DL3" s="208">
        <v>94</v>
      </c>
      <c r="DM3" s="208">
        <v>95</v>
      </c>
      <c r="DN3" s="208">
        <v>96</v>
      </c>
      <c r="DO3" s="208">
        <v>97</v>
      </c>
      <c r="DP3" s="208">
        <v>98</v>
      </c>
      <c r="DQ3" s="208">
        <v>99</v>
      </c>
      <c r="DR3" s="208">
        <v>100</v>
      </c>
      <c r="DS3" s="208">
        <v>101</v>
      </c>
      <c r="DT3" s="208">
        <v>102</v>
      </c>
      <c r="DU3" s="208">
        <v>103</v>
      </c>
      <c r="DV3" s="208">
        <v>104</v>
      </c>
      <c r="DW3" s="208">
        <v>105</v>
      </c>
      <c r="DX3" s="208">
        <v>106</v>
      </c>
      <c r="DY3" s="208">
        <v>107</v>
      </c>
      <c r="DZ3" s="208">
        <v>108</v>
      </c>
      <c r="EA3" s="208">
        <v>109</v>
      </c>
      <c r="EB3" s="208">
        <v>110</v>
      </c>
      <c r="EC3" s="208">
        <v>111</v>
      </c>
      <c r="ED3" s="208">
        <v>112</v>
      </c>
      <c r="EE3" s="208">
        <v>113</v>
      </c>
      <c r="EF3" s="208">
        <v>114</v>
      </c>
      <c r="EG3" s="208">
        <v>115</v>
      </c>
      <c r="EH3" s="208">
        <v>116</v>
      </c>
      <c r="EI3" s="208">
        <v>117</v>
      </c>
      <c r="EJ3" s="208">
        <v>118</v>
      </c>
      <c r="EK3" s="208">
        <v>119</v>
      </c>
      <c r="EL3" s="208">
        <v>120</v>
      </c>
      <c r="EM3" s="208">
        <v>121</v>
      </c>
      <c r="EN3" s="208">
        <v>122</v>
      </c>
      <c r="EO3" s="208">
        <v>123</v>
      </c>
      <c r="EP3" s="208">
        <v>124</v>
      </c>
      <c r="EQ3" s="208">
        <v>125</v>
      </c>
      <c r="ER3" s="208">
        <v>126</v>
      </c>
      <c r="ES3" s="208">
        <v>127</v>
      </c>
      <c r="ET3" s="208">
        <v>128</v>
      </c>
      <c r="EU3" s="208">
        <v>129</v>
      </c>
      <c r="EV3" s="208">
        <v>130</v>
      </c>
      <c r="EW3" s="208">
        <v>131</v>
      </c>
      <c r="EX3" s="208">
        <v>132</v>
      </c>
      <c r="EY3" s="208">
        <v>133</v>
      </c>
      <c r="EZ3" s="208">
        <v>134</v>
      </c>
      <c r="FA3" s="208">
        <v>135</v>
      </c>
      <c r="FB3" s="208">
        <v>136</v>
      </c>
      <c r="FC3" s="208">
        <v>137</v>
      </c>
      <c r="FD3" s="208">
        <v>138</v>
      </c>
      <c r="FE3" s="208">
        <v>139</v>
      </c>
      <c r="FF3" s="208">
        <v>140</v>
      </c>
      <c r="FG3" s="208">
        <v>141</v>
      </c>
      <c r="FH3" s="208">
        <v>142</v>
      </c>
      <c r="FI3" s="208">
        <v>143</v>
      </c>
      <c r="FJ3" s="208">
        <v>144</v>
      </c>
      <c r="FK3" s="208">
        <v>145</v>
      </c>
      <c r="FL3" s="208">
        <v>146</v>
      </c>
      <c r="FM3" s="208">
        <v>147</v>
      </c>
      <c r="FN3" s="208">
        <v>148</v>
      </c>
      <c r="FO3" s="208">
        <v>149</v>
      </c>
      <c r="FP3" s="208">
        <v>150</v>
      </c>
      <c r="FQ3" s="208">
        <v>151</v>
      </c>
      <c r="FR3" s="208">
        <v>152</v>
      </c>
      <c r="FS3" s="208">
        <v>153</v>
      </c>
      <c r="FT3" s="208">
        <v>154</v>
      </c>
      <c r="FU3" s="208">
        <v>155</v>
      </c>
      <c r="FV3" s="208">
        <v>156</v>
      </c>
      <c r="FW3" s="208">
        <v>157</v>
      </c>
      <c r="FX3" s="208">
        <v>158</v>
      </c>
      <c r="FY3" s="208">
        <v>159</v>
      </c>
      <c r="FZ3" s="208">
        <v>160</v>
      </c>
      <c r="GA3" s="208">
        <v>161</v>
      </c>
      <c r="GB3" s="208">
        <v>162</v>
      </c>
    </row>
    <row r="4" spans="1:184" customFormat="1" ht="12.75" x14ac:dyDescent="0.2">
      <c r="A4">
        <v>1005</v>
      </c>
      <c r="B4">
        <f>ROW(A4)-3</f>
        <v>1</v>
      </c>
      <c r="C4">
        <v>1</v>
      </c>
      <c r="D4" t="s">
        <v>289</v>
      </c>
      <c r="E4" t="s">
        <v>290</v>
      </c>
      <c r="F4">
        <v>600105202</v>
      </c>
      <c r="G4">
        <v>12</v>
      </c>
      <c r="H4" t="s">
        <v>291</v>
      </c>
      <c r="I4" t="s">
        <v>99</v>
      </c>
      <c r="J4">
        <v>1</v>
      </c>
      <c r="K4">
        <v>24</v>
      </c>
      <c r="L4" t="s">
        <v>292</v>
      </c>
      <c r="M4" t="s">
        <v>293</v>
      </c>
      <c r="N4" t="s">
        <v>294</v>
      </c>
      <c r="O4">
        <v>2</v>
      </c>
      <c r="P4" t="s">
        <v>295</v>
      </c>
      <c r="Q4" t="s">
        <v>296</v>
      </c>
      <c r="R4" s="207">
        <v>45656.496678240743</v>
      </c>
      <c r="S4">
        <v>600105202</v>
      </c>
      <c r="T4" t="s">
        <v>296</v>
      </c>
      <c r="U4" s="207">
        <v>45656.498981481483</v>
      </c>
      <c r="V4">
        <v>600105202</v>
      </c>
      <c r="W4">
        <v>17.754200000000001</v>
      </c>
      <c r="X4">
        <v>17.754200000000001</v>
      </c>
      <c r="Y4">
        <v>0</v>
      </c>
      <c r="Z4">
        <v>0</v>
      </c>
      <c r="AA4">
        <v>20.482800000000001</v>
      </c>
      <c r="AB4">
        <v>7761.64</v>
      </c>
      <c r="AC4">
        <v>7761.64</v>
      </c>
      <c r="AD4">
        <v>5091.5619999999999</v>
      </c>
      <c r="AE4">
        <v>1241.9449999999999</v>
      </c>
      <c r="AF4">
        <v>227.042</v>
      </c>
      <c r="AG4">
        <v>997.41200000000003</v>
      </c>
      <c r="AH4">
        <v>148.19499999999999</v>
      </c>
      <c r="AI4">
        <v>55.484000000000002</v>
      </c>
      <c r="AJ4">
        <v>0</v>
      </c>
      <c r="AK4">
        <v>0</v>
      </c>
      <c r="AL4">
        <v>0</v>
      </c>
      <c r="AM4">
        <v>0</v>
      </c>
      <c r="AN4">
        <v>0</v>
      </c>
      <c r="AO4">
        <v>3.36</v>
      </c>
      <c r="AP4">
        <v>0</v>
      </c>
      <c r="AQ4">
        <v>0</v>
      </c>
      <c r="AR4">
        <v>0</v>
      </c>
      <c r="AS4">
        <v>0</v>
      </c>
      <c r="AT4">
        <v>0</v>
      </c>
      <c r="AU4">
        <v>3.36</v>
      </c>
      <c r="AV4">
        <v>0.4153</v>
      </c>
      <c r="AW4">
        <v>0</v>
      </c>
      <c r="AX4">
        <v>142.17400000000001</v>
      </c>
      <c r="AY4">
        <v>0</v>
      </c>
      <c r="AZ4">
        <v>0</v>
      </c>
      <c r="BA4">
        <v>7826.5930000000008</v>
      </c>
      <c r="BB4">
        <v>0</v>
      </c>
      <c r="BC4">
        <v>21</v>
      </c>
      <c r="BD4">
        <v>21</v>
      </c>
      <c r="BE4">
        <v>0</v>
      </c>
      <c r="BF4">
        <v>0</v>
      </c>
      <c r="BG4">
        <v>0</v>
      </c>
      <c r="BH4">
        <v>0</v>
      </c>
      <c r="BI4">
        <v>0</v>
      </c>
      <c r="BJ4">
        <v>12.1639</v>
      </c>
      <c r="BK4">
        <v>5793.893</v>
      </c>
      <c r="BL4">
        <v>3760.21</v>
      </c>
      <c r="BM4">
        <v>1063.0150000000001</v>
      </c>
      <c r="BN4">
        <v>146.48400000000001</v>
      </c>
      <c r="BO4">
        <v>658.1</v>
      </c>
      <c r="BP4">
        <v>111.71899999999999</v>
      </c>
      <c r="BQ4">
        <v>54.365000000000002</v>
      </c>
      <c r="BR4">
        <v>0</v>
      </c>
      <c r="BS4">
        <v>0</v>
      </c>
      <c r="BT4">
        <v>9</v>
      </c>
      <c r="BU4">
        <v>4566.5810000000001</v>
      </c>
      <c r="BV4">
        <v>0</v>
      </c>
      <c r="BW4">
        <v>0</v>
      </c>
      <c r="BX4">
        <v>0</v>
      </c>
      <c r="BY4">
        <v>0</v>
      </c>
      <c r="BZ4">
        <v>5.5903</v>
      </c>
      <c r="CA4">
        <v>1967.7469999999998</v>
      </c>
      <c r="CB4">
        <v>1331.3519999999999</v>
      </c>
      <c r="CC4">
        <v>178.93</v>
      </c>
      <c r="CD4">
        <v>80.557999999999993</v>
      </c>
      <c r="CE4">
        <v>339.31200000000001</v>
      </c>
      <c r="CF4">
        <v>36.475999999999999</v>
      </c>
      <c r="CG4">
        <v>1.119</v>
      </c>
      <c r="CH4">
        <v>0</v>
      </c>
      <c r="CI4">
        <v>0</v>
      </c>
      <c r="CJ4">
        <v>0.65</v>
      </c>
      <c r="CK4">
        <v>300.20299999999997</v>
      </c>
      <c r="CL4">
        <v>2.25</v>
      </c>
      <c r="CM4">
        <v>703.76199999999994</v>
      </c>
      <c r="CN4">
        <v>2.2749999999999999</v>
      </c>
      <c r="CO4">
        <v>821.60799999999995</v>
      </c>
      <c r="CP4">
        <v>0.4153</v>
      </c>
      <c r="CQ4">
        <v>142.17400000000001</v>
      </c>
      <c r="CR4">
        <v>10.1639</v>
      </c>
      <c r="CS4">
        <v>4498.1279999999997</v>
      </c>
      <c r="CT4">
        <v>4.1903000000000006</v>
      </c>
      <c r="CU4">
        <v>1425.761</v>
      </c>
      <c r="CV4">
        <v>0</v>
      </c>
      <c r="CW4">
        <v>0</v>
      </c>
      <c r="CX4">
        <v>0</v>
      </c>
      <c r="CY4">
        <v>0</v>
      </c>
      <c r="CZ4">
        <v>0</v>
      </c>
      <c r="DA4">
        <v>0.4153</v>
      </c>
      <c r="DB4">
        <v>142.17400000000001</v>
      </c>
      <c r="DC4">
        <v>0</v>
      </c>
      <c r="DD4">
        <v>0</v>
      </c>
      <c r="DE4">
        <v>0</v>
      </c>
      <c r="DF4">
        <v>3.1638999999999999</v>
      </c>
      <c r="DG4">
        <v>1227.3119999999999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5846.7690000000002</v>
      </c>
      <c r="EA4">
        <v>0</v>
      </c>
      <c r="EB4">
        <v>1979.8240000000001</v>
      </c>
      <c r="EC4">
        <v>0</v>
      </c>
      <c r="ED4">
        <v>17.754200000000001</v>
      </c>
      <c r="EE4">
        <v>20.482800000000001</v>
      </c>
      <c r="EF4">
        <v>7761.64</v>
      </c>
      <c r="EG4">
        <v>12.1639</v>
      </c>
      <c r="EH4">
        <v>5793.893</v>
      </c>
      <c r="EI4">
        <v>9</v>
      </c>
      <c r="EJ4">
        <v>4566.5810000000001</v>
      </c>
      <c r="EK4">
        <v>0</v>
      </c>
      <c r="EL4">
        <v>0</v>
      </c>
      <c r="EM4">
        <v>0</v>
      </c>
      <c r="EN4">
        <v>0</v>
      </c>
      <c r="EO4">
        <v>5.5903</v>
      </c>
      <c r="EP4">
        <v>1967.7469999999998</v>
      </c>
      <c r="EQ4">
        <v>3.36</v>
      </c>
      <c r="ER4">
        <v>0</v>
      </c>
      <c r="ES4">
        <v>3.36</v>
      </c>
      <c r="ET4">
        <v>7765</v>
      </c>
      <c r="EU4">
        <v>0</v>
      </c>
      <c r="EV4">
        <v>0</v>
      </c>
      <c r="EW4">
        <v>0</v>
      </c>
      <c r="EX4">
        <v>0</v>
      </c>
      <c r="EY4">
        <v>3.1638999999999999</v>
      </c>
      <c r="EZ4">
        <v>1227.3119999999999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0.4153</v>
      </c>
      <c r="FJ4">
        <v>142.17400000000001</v>
      </c>
      <c r="FK4">
        <v>0</v>
      </c>
      <c r="FL4">
        <v>0</v>
      </c>
      <c r="FM4">
        <v>0.4153</v>
      </c>
      <c r="FN4">
        <v>142.17400000000001</v>
      </c>
      <c r="FO4">
        <v>0</v>
      </c>
      <c r="FP4">
        <v>0</v>
      </c>
      <c r="FQ4">
        <v>0</v>
      </c>
      <c r="FR4">
        <v>142.17400000000001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</row>
    <row r="5" spans="1:184" customFormat="1" ht="12.75" x14ac:dyDescent="0.2">
      <c r="A5">
        <v>1006</v>
      </c>
      <c r="B5">
        <f t="shared" ref="B5:B68" si="0">ROW(A5)-3</f>
        <v>2</v>
      </c>
      <c r="C5">
        <v>1</v>
      </c>
      <c r="D5" t="s">
        <v>297</v>
      </c>
      <c r="E5" t="s">
        <v>290</v>
      </c>
      <c r="F5">
        <v>600105679</v>
      </c>
      <c r="G5">
        <v>12</v>
      </c>
      <c r="H5" t="s">
        <v>291</v>
      </c>
      <c r="I5" t="s">
        <v>99</v>
      </c>
      <c r="J5">
        <v>1</v>
      </c>
      <c r="K5">
        <v>24</v>
      </c>
      <c r="L5" t="s">
        <v>292</v>
      </c>
      <c r="M5" t="s">
        <v>298</v>
      </c>
      <c r="N5" t="s">
        <v>294</v>
      </c>
      <c r="O5">
        <v>2</v>
      </c>
      <c r="P5" t="s">
        <v>295</v>
      </c>
      <c r="Q5" t="s">
        <v>296</v>
      </c>
      <c r="R5" s="207">
        <v>45659.481493055559</v>
      </c>
      <c r="S5">
        <v>600105679</v>
      </c>
      <c r="T5" t="s">
        <v>296</v>
      </c>
      <c r="U5" s="207">
        <v>45659.483935185184</v>
      </c>
      <c r="V5">
        <v>600105679</v>
      </c>
      <c r="W5">
        <v>24.455399999999997</v>
      </c>
      <c r="X5">
        <v>24.455399999999997</v>
      </c>
      <c r="Y5">
        <v>0</v>
      </c>
      <c r="Z5">
        <v>0</v>
      </c>
      <c r="AA5">
        <v>27.473099999999999</v>
      </c>
      <c r="AB5">
        <v>10390.882000000001</v>
      </c>
      <c r="AC5">
        <v>10390.882000000001</v>
      </c>
      <c r="AD5">
        <v>6724.8539999999994</v>
      </c>
      <c r="AE5">
        <v>1644.1149999999998</v>
      </c>
      <c r="AF5">
        <v>410.53100000000001</v>
      </c>
      <c r="AG5">
        <v>1407.067</v>
      </c>
      <c r="AH5">
        <v>195.09899999999999</v>
      </c>
      <c r="AI5">
        <v>0</v>
      </c>
      <c r="AJ5">
        <v>9.2159999999999993</v>
      </c>
      <c r="AK5">
        <v>0</v>
      </c>
      <c r="AL5">
        <v>0</v>
      </c>
      <c r="AM5">
        <v>0</v>
      </c>
      <c r="AN5">
        <v>0</v>
      </c>
      <c r="AO5">
        <v>16.649999999999999</v>
      </c>
      <c r="AP5">
        <v>4.5</v>
      </c>
      <c r="AQ5">
        <v>4.5</v>
      </c>
      <c r="AR5">
        <v>0</v>
      </c>
      <c r="AS5">
        <v>0</v>
      </c>
      <c r="AT5">
        <v>0</v>
      </c>
      <c r="AU5">
        <v>12.15</v>
      </c>
      <c r="AV5">
        <v>0</v>
      </c>
      <c r="AW5">
        <v>0</v>
      </c>
      <c r="AX5">
        <v>0</v>
      </c>
      <c r="AY5">
        <v>4.5</v>
      </c>
      <c r="AZ5">
        <v>0</v>
      </c>
      <c r="BA5">
        <v>10500.988000000001</v>
      </c>
      <c r="BB5">
        <v>4.5</v>
      </c>
      <c r="BC5">
        <v>26</v>
      </c>
      <c r="BD5">
        <v>25</v>
      </c>
      <c r="BE5">
        <v>1</v>
      </c>
      <c r="BF5">
        <v>0</v>
      </c>
      <c r="BG5">
        <v>2</v>
      </c>
      <c r="BH5">
        <v>0</v>
      </c>
      <c r="BI5">
        <v>0</v>
      </c>
      <c r="BJ5">
        <v>16.358499999999999</v>
      </c>
      <c r="BK5">
        <v>7537.7629999999999</v>
      </c>
      <c r="BL5">
        <v>4838.45</v>
      </c>
      <c r="BM5">
        <v>1386.279</v>
      </c>
      <c r="BN5">
        <v>211.94399999999999</v>
      </c>
      <c r="BO5">
        <v>935.56700000000001</v>
      </c>
      <c r="BP5">
        <v>165.523</v>
      </c>
      <c r="BQ5">
        <v>0</v>
      </c>
      <c r="BR5">
        <v>0</v>
      </c>
      <c r="BS5">
        <v>0</v>
      </c>
      <c r="BT5">
        <v>12.697900000000001</v>
      </c>
      <c r="BU5">
        <v>6447.6009999999997</v>
      </c>
      <c r="BV5">
        <v>0</v>
      </c>
      <c r="BW5">
        <v>0</v>
      </c>
      <c r="BX5">
        <v>0</v>
      </c>
      <c r="BY5">
        <v>0</v>
      </c>
      <c r="BZ5">
        <v>8.0968999999999998</v>
      </c>
      <c r="CA5">
        <v>2853.1190000000001</v>
      </c>
      <c r="CB5">
        <v>1886.404</v>
      </c>
      <c r="CC5">
        <v>257.83600000000001</v>
      </c>
      <c r="CD5">
        <v>198.58699999999999</v>
      </c>
      <c r="CE5">
        <v>471.5</v>
      </c>
      <c r="CF5">
        <v>29.576000000000001</v>
      </c>
      <c r="CG5">
        <v>0</v>
      </c>
      <c r="CH5">
        <v>9.2159999999999993</v>
      </c>
      <c r="CI5">
        <v>0</v>
      </c>
      <c r="CJ5">
        <v>0.25540000000000002</v>
      </c>
      <c r="CK5">
        <v>117.45099999999999</v>
      </c>
      <c r="CL5">
        <v>4.2770000000000001</v>
      </c>
      <c r="CM5">
        <v>1393.422</v>
      </c>
      <c r="CN5">
        <v>3.5644999999999998</v>
      </c>
      <c r="CO5">
        <v>1342.2460000000001</v>
      </c>
      <c r="CP5">
        <v>0</v>
      </c>
      <c r="CQ5">
        <v>0</v>
      </c>
      <c r="CR5">
        <v>14.358499999999999</v>
      </c>
      <c r="CS5">
        <v>6167.0060000000003</v>
      </c>
      <c r="CT5">
        <v>7.3969000000000005</v>
      </c>
      <c r="CU5">
        <v>2425.4690000000001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4.5</v>
      </c>
      <c r="DE5">
        <v>0</v>
      </c>
      <c r="DF5">
        <v>3.6606000000000001</v>
      </c>
      <c r="DG5">
        <v>1090.162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7633.3540000000003</v>
      </c>
      <c r="EA5">
        <v>0</v>
      </c>
      <c r="EB5">
        <v>2867.634</v>
      </c>
      <c r="EC5">
        <v>4.5</v>
      </c>
      <c r="ED5">
        <v>24.455399999999997</v>
      </c>
      <c r="EE5">
        <v>27.473099999999999</v>
      </c>
      <c r="EF5">
        <v>10390.882000000001</v>
      </c>
      <c r="EG5">
        <v>16.358499999999999</v>
      </c>
      <c r="EH5">
        <v>7537.7629999999999</v>
      </c>
      <c r="EI5">
        <v>12.697900000000001</v>
      </c>
      <c r="EJ5">
        <v>6447.6009999999997</v>
      </c>
      <c r="EK5">
        <v>0</v>
      </c>
      <c r="EL5">
        <v>0</v>
      </c>
      <c r="EM5">
        <v>0</v>
      </c>
      <c r="EN5">
        <v>0</v>
      </c>
      <c r="EO5">
        <v>8.0968999999999998</v>
      </c>
      <c r="EP5">
        <v>2853.1190000000001</v>
      </c>
      <c r="EQ5">
        <v>16.649999999999999</v>
      </c>
      <c r="ER5">
        <v>4.95</v>
      </c>
      <c r="ES5">
        <v>11.7</v>
      </c>
      <c r="ET5">
        <v>10407.531999999999</v>
      </c>
      <c r="EU5">
        <v>0</v>
      </c>
      <c r="EV5">
        <v>0</v>
      </c>
      <c r="EW5">
        <v>0</v>
      </c>
      <c r="EX5">
        <v>0</v>
      </c>
      <c r="EY5">
        <v>3.6606000000000001</v>
      </c>
      <c r="EZ5">
        <v>1090.162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4.5</v>
      </c>
      <c r="FP5">
        <v>0</v>
      </c>
      <c r="FQ5">
        <v>4.5</v>
      </c>
      <c r="FR5">
        <v>4.5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</row>
    <row r="6" spans="1:184" customFormat="1" ht="12.75" x14ac:dyDescent="0.2">
      <c r="A6">
        <v>1007</v>
      </c>
      <c r="B6">
        <f t="shared" si="0"/>
        <v>3</v>
      </c>
      <c r="C6">
        <v>1</v>
      </c>
      <c r="D6" t="s">
        <v>299</v>
      </c>
      <c r="E6" t="s">
        <v>290</v>
      </c>
      <c r="F6">
        <v>600105211</v>
      </c>
      <c r="G6">
        <v>12</v>
      </c>
      <c r="H6" t="s">
        <v>291</v>
      </c>
      <c r="I6" t="s">
        <v>99</v>
      </c>
      <c r="J6">
        <v>1</v>
      </c>
      <c r="K6">
        <v>24</v>
      </c>
      <c r="L6" t="s">
        <v>292</v>
      </c>
      <c r="M6" t="s">
        <v>300</v>
      </c>
      <c r="N6" t="s">
        <v>294</v>
      </c>
      <c r="O6">
        <v>2</v>
      </c>
      <c r="P6" t="s">
        <v>295</v>
      </c>
      <c r="Q6" t="s">
        <v>3386</v>
      </c>
      <c r="R6" s="207">
        <v>45657.446053240739</v>
      </c>
      <c r="S6">
        <v>600105211</v>
      </c>
      <c r="T6" t="s">
        <v>3386</v>
      </c>
      <c r="U6" s="207">
        <v>45657.458483796298</v>
      </c>
      <c r="V6">
        <v>600105211</v>
      </c>
      <c r="W6">
        <v>24.683599999999998</v>
      </c>
      <c r="X6">
        <v>24.683599999999998</v>
      </c>
      <c r="Y6">
        <v>0</v>
      </c>
      <c r="Z6">
        <v>0</v>
      </c>
      <c r="AA6">
        <v>25.869699999999998</v>
      </c>
      <c r="AB6">
        <v>11182.079</v>
      </c>
      <c r="AC6">
        <v>11182.079</v>
      </c>
      <c r="AD6">
        <v>6910.7839999999997</v>
      </c>
      <c r="AE6">
        <v>1768.5040000000001</v>
      </c>
      <c r="AF6">
        <v>280.13299999999998</v>
      </c>
      <c r="AG6">
        <v>1913.376</v>
      </c>
      <c r="AH6">
        <v>217</v>
      </c>
      <c r="AI6">
        <v>0</v>
      </c>
      <c r="AJ6">
        <v>34.397999999999996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57.884</v>
      </c>
      <c r="AX6">
        <v>0</v>
      </c>
      <c r="AY6">
        <v>0</v>
      </c>
      <c r="AZ6">
        <v>0</v>
      </c>
      <c r="BA6">
        <v>11308.446</v>
      </c>
      <c r="BB6">
        <v>0</v>
      </c>
      <c r="BC6">
        <v>25</v>
      </c>
      <c r="BD6">
        <v>24</v>
      </c>
      <c r="BE6">
        <v>2</v>
      </c>
      <c r="BF6">
        <v>2</v>
      </c>
      <c r="BG6">
        <v>1</v>
      </c>
      <c r="BH6">
        <v>0</v>
      </c>
      <c r="BI6">
        <v>0</v>
      </c>
      <c r="BJ6">
        <v>15.6584</v>
      </c>
      <c r="BK6">
        <v>7804.1170000000002</v>
      </c>
      <c r="BL6">
        <v>4889.768</v>
      </c>
      <c r="BM6">
        <v>1428.9880000000001</v>
      </c>
      <c r="BN6">
        <v>110.985</v>
      </c>
      <c r="BO6">
        <v>1167.876</v>
      </c>
      <c r="BP6">
        <v>148.61600000000001</v>
      </c>
      <c r="BQ6">
        <v>0</v>
      </c>
      <c r="BR6">
        <v>0</v>
      </c>
      <c r="BS6">
        <v>0</v>
      </c>
      <c r="BT6">
        <v>15.3278</v>
      </c>
      <c r="BU6">
        <v>7664.4549999999999</v>
      </c>
      <c r="BV6">
        <v>0</v>
      </c>
      <c r="BW6">
        <v>0</v>
      </c>
      <c r="BX6">
        <v>0</v>
      </c>
      <c r="BY6">
        <v>0</v>
      </c>
      <c r="BZ6">
        <v>9.0251999999999999</v>
      </c>
      <c r="CA6">
        <v>3377.962</v>
      </c>
      <c r="CB6">
        <v>2021.0160000000001</v>
      </c>
      <c r="CC6">
        <v>339.51600000000002</v>
      </c>
      <c r="CD6">
        <v>169.148</v>
      </c>
      <c r="CE6">
        <v>745.5</v>
      </c>
      <c r="CF6">
        <v>68.384</v>
      </c>
      <c r="CG6">
        <v>0</v>
      </c>
      <c r="CH6">
        <v>34.397999999999996</v>
      </c>
      <c r="CI6">
        <v>0</v>
      </c>
      <c r="CJ6">
        <v>0</v>
      </c>
      <c r="CK6">
        <v>0</v>
      </c>
      <c r="CL6">
        <v>3.95</v>
      </c>
      <c r="CM6">
        <v>1438.8789999999999</v>
      </c>
      <c r="CN6">
        <v>5.0751999999999997</v>
      </c>
      <c r="CO6">
        <v>1939.0830000000001</v>
      </c>
      <c r="CP6">
        <v>0</v>
      </c>
      <c r="CQ6">
        <v>0</v>
      </c>
      <c r="CR6">
        <v>13.6585</v>
      </c>
      <c r="CS6">
        <v>6412.9229999999998</v>
      </c>
      <c r="CT6">
        <v>8.0251999999999999</v>
      </c>
      <c r="CU6">
        <v>2767.2539999999999</v>
      </c>
      <c r="CV6">
        <v>0</v>
      </c>
      <c r="CW6">
        <v>57.884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0.3306</v>
      </c>
      <c r="DG6">
        <v>139.66200000000001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7892.5519999999997</v>
      </c>
      <c r="EA6">
        <v>0</v>
      </c>
      <c r="EB6">
        <v>3415.8940000000002</v>
      </c>
      <c r="EC6">
        <v>0</v>
      </c>
      <c r="ED6">
        <v>24.683599999999998</v>
      </c>
      <c r="EE6">
        <v>25.869699999999998</v>
      </c>
      <c r="EF6">
        <v>11182.079</v>
      </c>
      <c r="EG6">
        <v>15.6584</v>
      </c>
      <c r="EH6">
        <v>7804.1170000000002</v>
      </c>
      <c r="EI6">
        <v>15.3278</v>
      </c>
      <c r="EJ6">
        <v>7664.4549999999999</v>
      </c>
      <c r="EK6">
        <v>0</v>
      </c>
      <c r="EL6">
        <v>0</v>
      </c>
      <c r="EM6">
        <v>0</v>
      </c>
      <c r="EN6">
        <v>0</v>
      </c>
      <c r="EO6">
        <v>9.0251999999999999</v>
      </c>
      <c r="EP6">
        <v>3377.962</v>
      </c>
      <c r="EQ6">
        <v>0</v>
      </c>
      <c r="ER6">
        <v>0</v>
      </c>
      <c r="ES6">
        <v>0</v>
      </c>
      <c r="ET6">
        <v>11182.079</v>
      </c>
      <c r="EU6">
        <v>0</v>
      </c>
      <c r="EV6">
        <v>0</v>
      </c>
      <c r="EW6">
        <v>0</v>
      </c>
      <c r="EX6">
        <v>0</v>
      </c>
      <c r="EY6">
        <v>0.3306</v>
      </c>
      <c r="EZ6">
        <v>139.66200000000001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</row>
    <row r="7" spans="1:184" customFormat="1" ht="12.75" x14ac:dyDescent="0.2">
      <c r="A7">
        <v>1008</v>
      </c>
      <c r="B7">
        <f t="shared" si="0"/>
        <v>4</v>
      </c>
      <c r="C7">
        <v>1</v>
      </c>
      <c r="D7" t="s">
        <v>301</v>
      </c>
      <c r="E7" t="s">
        <v>290</v>
      </c>
      <c r="F7">
        <v>600105733</v>
      </c>
      <c r="G7">
        <v>12</v>
      </c>
      <c r="H7" t="s">
        <v>291</v>
      </c>
      <c r="I7" t="s">
        <v>99</v>
      </c>
      <c r="J7">
        <v>1</v>
      </c>
      <c r="K7">
        <v>24</v>
      </c>
      <c r="L7" t="s">
        <v>292</v>
      </c>
      <c r="M7" t="s">
        <v>302</v>
      </c>
      <c r="N7" t="s">
        <v>294</v>
      </c>
      <c r="O7">
        <v>2</v>
      </c>
      <c r="P7" t="s">
        <v>295</v>
      </c>
      <c r="Q7" t="s">
        <v>296</v>
      </c>
      <c r="R7" s="207">
        <v>45659.666377314818</v>
      </c>
      <c r="S7">
        <v>600105733</v>
      </c>
      <c r="W7">
        <v>14.406300000000002</v>
      </c>
      <c r="X7">
        <v>14.406300000000002</v>
      </c>
      <c r="Y7">
        <v>0</v>
      </c>
      <c r="Z7">
        <v>0</v>
      </c>
      <c r="AA7">
        <v>18.075299999999999</v>
      </c>
      <c r="AB7">
        <v>6468.6710000000003</v>
      </c>
      <c r="AC7">
        <v>6468.6710000000003</v>
      </c>
      <c r="AD7">
        <v>4152.8609999999999</v>
      </c>
      <c r="AE7">
        <v>941.23699999999997</v>
      </c>
      <c r="AF7">
        <v>122.774</v>
      </c>
      <c r="AG7">
        <v>946.83399999999995</v>
      </c>
      <c r="AH7">
        <v>171.51</v>
      </c>
      <c r="AI7">
        <v>0</v>
      </c>
      <c r="AJ7">
        <v>0</v>
      </c>
      <c r="AK7">
        <v>8.4939999999999998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124.961</v>
      </c>
      <c r="AX7">
        <v>0</v>
      </c>
      <c r="AY7">
        <v>0</v>
      </c>
      <c r="AZ7">
        <v>0</v>
      </c>
      <c r="BA7">
        <v>6493.9949999999999</v>
      </c>
      <c r="BB7">
        <v>0</v>
      </c>
      <c r="BC7">
        <v>19</v>
      </c>
      <c r="BD7">
        <v>17</v>
      </c>
      <c r="BE7">
        <v>0</v>
      </c>
      <c r="BF7">
        <v>0</v>
      </c>
      <c r="BG7">
        <v>0</v>
      </c>
      <c r="BH7">
        <v>0</v>
      </c>
      <c r="BI7">
        <v>0</v>
      </c>
      <c r="BJ7">
        <v>8.7948000000000004</v>
      </c>
      <c r="BK7">
        <v>4690.3729999999996</v>
      </c>
      <c r="BL7">
        <v>2884.52</v>
      </c>
      <c r="BM7">
        <v>786.91600000000005</v>
      </c>
      <c r="BN7">
        <v>75.774000000000001</v>
      </c>
      <c r="BO7">
        <v>653.5</v>
      </c>
      <c r="BP7">
        <v>164.702</v>
      </c>
      <c r="BQ7">
        <v>0</v>
      </c>
      <c r="BR7">
        <v>0</v>
      </c>
      <c r="BS7">
        <v>0</v>
      </c>
      <c r="BT7">
        <v>8.7948000000000004</v>
      </c>
      <c r="BU7">
        <v>4690.3729999999996</v>
      </c>
      <c r="BV7">
        <v>0</v>
      </c>
      <c r="BW7">
        <v>0</v>
      </c>
      <c r="BX7">
        <v>0</v>
      </c>
      <c r="BY7">
        <v>0</v>
      </c>
      <c r="BZ7">
        <v>5.6115000000000004</v>
      </c>
      <c r="CA7">
        <v>1778.298</v>
      </c>
      <c r="CB7">
        <v>1268.3409999999999</v>
      </c>
      <c r="CC7">
        <v>154.32100000000003</v>
      </c>
      <c r="CD7">
        <v>47</v>
      </c>
      <c r="CE7">
        <v>293.334</v>
      </c>
      <c r="CF7">
        <v>6.8079999999999998</v>
      </c>
      <c r="CG7">
        <v>0</v>
      </c>
      <c r="CH7">
        <v>0</v>
      </c>
      <c r="CI7">
        <v>8.4939999999999998</v>
      </c>
      <c r="CJ7">
        <v>0.75</v>
      </c>
      <c r="CK7">
        <v>290.714</v>
      </c>
      <c r="CL7">
        <v>2.1615000000000002</v>
      </c>
      <c r="CM7">
        <v>677.90899999999999</v>
      </c>
      <c r="CN7">
        <v>2.7</v>
      </c>
      <c r="CO7">
        <v>809.67499999999995</v>
      </c>
      <c r="CP7">
        <v>0</v>
      </c>
      <c r="CQ7">
        <v>0</v>
      </c>
      <c r="CR7">
        <v>6.8780999999999999</v>
      </c>
      <c r="CS7">
        <v>3414.74</v>
      </c>
      <c r="CT7">
        <v>4.9115000000000002</v>
      </c>
      <c r="CU7">
        <v>1575.72</v>
      </c>
      <c r="CV7">
        <v>0</v>
      </c>
      <c r="CW7">
        <v>124.961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4707.0050000000001</v>
      </c>
      <c r="EA7">
        <v>0</v>
      </c>
      <c r="EB7">
        <v>1786.9899999999998</v>
      </c>
      <c r="EC7">
        <v>0</v>
      </c>
      <c r="ED7">
        <v>14.406300000000002</v>
      </c>
      <c r="EE7">
        <v>18.075299999999999</v>
      </c>
      <c r="EF7">
        <v>6468.6710000000003</v>
      </c>
      <c r="EG7">
        <v>8.7948000000000004</v>
      </c>
      <c r="EH7">
        <v>4690.3729999999996</v>
      </c>
      <c r="EI7">
        <v>8.7948000000000004</v>
      </c>
      <c r="EJ7">
        <v>4690.3729999999996</v>
      </c>
      <c r="EK7">
        <v>0</v>
      </c>
      <c r="EL7">
        <v>0</v>
      </c>
      <c r="EM7">
        <v>0</v>
      </c>
      <c r="EN7">
        <v>0</v>
      </c>
      <c r="EO7">
        <v>5.6115000000000004</v>
      </c>
      <c r="EP7">
        <v>1778.298</v>
      </c>
      <c r="EQ7">
        <v>0</v>
      </c>
      <c r="ER7">
        <v>0</v>
      </c>
      <c r="ES7">
        <v>0</v>
      </c>
      <c r="ET7">
        <v>6468.6710000000003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</row>
    <row r="8" spans="1:184" customFormat="1" ht="12.75" x14ac:dyDescent="0.2">
      <c r="A8">
        <v>1009</v>
      </c>
      <c r="B8">
        <f t="shared" si="0"/>
        <v>5</v>
      </c>
      <c r="C8">
        <v>1</v>
      </c>
      <c r="D8" t="s">
        <v>303</v>
      </c>
      <c r="E8" t="s">
        <v>290</v>
      </c>
      <c r="F8">
        <v>600105717</v>
      </c>
      <c r="G8">
        <v>12</v>
      </c>
      <c r="H8" t="s">
        <v>291</v>
      </c>
      <c r="I8" t="s">
        <v>99</v>
      </c>
      <c r="J8">
        <v>1</v>
      </c>
      <c r="K8">
        <v>24</v>
      </c>
      <c r="L8" t="s">
        <v>292</v>
      </c>
      <c r="M8" t="s">
        <v>304</v>
      </c>
      <c r="N8" t="s">
        <v>294</v>
      </c>
      <c r="O8">
        <v>2</v>
      </c>
      <c r="P8" t="s">
        <v>295</v>
      </c>
      <c r="Q8" t="s">
        <v>3386</v>
      </c>
      <c r="R8" s="207">
        <v>45655.860254629632</v>
      </c>
      <c r="S8">
        <v>600105717</v>
      </c>
      <c r="W8">
        <v>3.8209999999999997</v>
      </c>
      <c r="X8">
        <v>3.8209999999999997</v>
      </c>
      <c r="Y8">
        <v>0</v>
      </c>
      <c r="Z8">
        <v>0</v>
      </c>
      <c r="AA8">
        <v>4</v>
      </c>
      <c r="AB8">
        <v>1866.154</v>
      </c>
      <c r="AC8">
        <v>1851.154</v>
      </c>
      <c r="AD8">
        <v>1206.9349999999999</v>
      </c>
      <c r="AE8">
        <v>304.68900000000002</v>
      </c>
      <c r="AF8">
        <v>76.191000000000003</v>
      </c>
      <c r="AG8">
        <v>179.988</v>
      </c>
      <c r="AH8">
        <v>83.350999999999999</v>
      </c>
      <c r="AI8">
        <v>0</v>
      </c>
      <c r="AJ8">
        <v>0</v>
      </c>
      <c r="AK8">
        <v>0</v>
      </c>
      <c r="AL8">
        <v>0</v>
      </c>
      <c r="AM8">
        <v>15</v>
      </c>
      <c r="AN8">
        <v>0</v>
      </c>
      <c r="AO8">
        <v>4.2</v>
      </c>
      <c r="AP8">
        <v>0</v>
      </c>
      <c r="AQ8">
        <v>0</v>
      </c>
      <c r="AR8">
        <v>0</v>
      </c>
      <c r="AS8">
        <v>0</v>
      </c>
      <c r="AT8">
        <v>0</v>
      </c>
      <c r="AU8">
        <v>4.2</v>
      </c>
      <c r="AV8">
        <v>0</v>
      </c>
      <c r="AW8">
        <v>0</v>
      </c>
      <c r="AX8">
        <v>0</v>
      </c>
      <c r="AY8">
        <v>0</v>
      </c>
      <c r="AZ8">
        <v>0</v>
      </c>
      <c r="BA8">
        <v>1857.2809999999999</v>
      </c>
      <c r="BB8">
        <v>0</v>
      </c>
      <c r="BC8">
        <v>4</v>
      </c>
      <c r="BD8">
        <v>4</v>
      </c>
      <c r="BE8">
        <v>0</v>
      </c>
      <c r="BF8">
        <v>0</v>
      </c>
      <c r="BG8">
        <v>0</v>
      </c>
      <c r="BH8">
        <v>0</v>
      </c>
      <c r="BI8">
        <v>0</v>
      </c>
      <c r="BJ8">
        <v>2.371</v>
      </c>
      <c r="BK8">
        <v>1398.625</v>
      </c>
      <c r="BL8">
        <v>872.96400000000006</v>
      </c>
      <c r="BM8">
        <v>249.80699999999999</v>
      </c>
      <c r="BN8">
        <v>67.932000000000002</v>
      </c>
      <c r="BO8">
        <v>130</v>
      </c>
      <c r="BP8">
        <v>77.921999999999997</v>
      </c>
      <c r="BQ8">
        <v>0</v>
      </c>
      <c r="BR8">
        <v>0</v>
      </c>
      <c r="BS8">
        <v>0</v>
      </c>
      <c r="BT8">
        <v>2.371</v>
      </c>
      <c r="BU8">
        <v>1398.625</v>
      </c>
      <c r="BV8">
        <v>0</v>
      </c>
      <c r="BW8">
        <v>0</v>
      </c>
      <c r="BX8">
        <v>0</v>
      </c>
      <c r="BY8">
        <v>0</v>
      </c>
      <c r="BZ8">
        <v>1.45</v>
      </c>
      <c r="CA8">
        <v>452.529</v>
      </c>
      <c r="CB8">
        <v>333.971</v>
      </c>
      <c r="CC8">
        <v>54.882000000000005</v>
      </c>
      <c r="CD8">
        <v>8.2590000000000003</v>
      </c>
      <c r="CE8">
        <v>49.988</v>
      </c>
      <c r="CF8">
        <v>5.4290000000000003</v>
      </c>
      <c r="CG8">
        <v>0</v>
      </c>
      <c r="CH8">
        <v>0</v>
      </c>
      <c r="CI8">
        <v>0</v>
      </c>
      <c r="CJ8">
        <v>0</v>
      </c>
      <c r="CK8">
        <v>0</v>
      </c>
      <c r="CL8">
        <v>0.5</v>
      </c>
      <c r="CM8">
        <v>145.90899999999999</v>
      </c>
      <c r="CN8">
        <v>0.95</v>
      </c>
      <c r="CO8">
        <v>306.62</v>
      </c>
      <c r="CP8">
        <v>0</v>
      </c>
      <c r="CQ8">
        <v>0</v>
      </c>
      <c r="CR8">
        <v>1.371</v>
      </c>
      <c r="CS8">
        <v>636.03399999999999</v>
      </c>
      <c r="CT8">
        <v>1.25</v>
      </c>
      <c r="CU8">
        <v>378.08600000000001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1398.625</v>
      </c>
      <c r="EA8">
        <v>0</v>
      </c>
      <c r="EB8">
        <v>458.65600000000006</v>
      </c>
      <c r="EC8">
        <v>0</v>
      </c>
      <c r="ED8">
        <v>3.8209999999999997</v>
      </c>
      <c r="EE8">
        <v>4</v>
      </c>
      <c r="EF8">
        <v>1866.154</v>
      </c>
      <c r="EG8">
        <v>2.371</v>
      </c>
      <c r="EH8">
        <v>1413.625</v>
      </c>
      <c r="EI8">
        <v>2.371</v>
      </c>
      <c r="EJ8">
        <v>1413.625</v>
      </c>
      <c r="EK8">
        <v>0</v>
      </c>
      <c r="EL8">
        <v>0</v>
      </c>
      <c r="EM8">
        <v>0</v>
      </c>
      <c r="EN8">
        <v>0</v>
      </c>
      <c r="EO8">
        <v>1.45</v>
      </c>
      <c r="EP8">
        <v>452.529</v>
      </c>
      <c r="EQ8">
        <v>4.2</v>
      </c>
      <c r="ER8">
        <v>0</v>
      </c>
      <c r="ES8">
        <v>4.2</v>
      </c>
      <c r="ET8">
        <v>1870.354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</row>
    <row r="9" spans="1:184" customFormat="1" ht="12.75" x14ac:dyDescent="0.2">
      <c r="A9">
        <v>1010</v>
      </c>
      <c r="B9">
        <f t="shared" si="0"/>
        <v>6</v>
      </c>
      <c r="C9">
        <v>1</v>
      </c>
      <c r="D9" t="s">
        <v>305</v>
      </c>
      <c r="E9" t="s">
        <v>290</v>
      </c>
      <c r="F9">
        <v>600105580</v>
      </c>
      <c r="G9">
        <v>12</v>
      </c>
      <c r="H9" t="s">
        <v>306</v>
      </c>
      <c r="I9" t="s">
        <v>99</v>
      </c>
      <c r="J9">
        <v>1</v>
      </c>
      <c r="K9">
        <v>24</v>
      </c>
      <c r="L9" t="s">
        <v>307</v>
      </c>
      <c r="M9" t="s">
        <v>308</v>
      </c>
      <c r="N9" t="s">
        <v>294</v>
      </c>
      <c r="O9">
        <v>2</v>
      </c>
      <c r="P9" t="s">
        <v>295</v>
      </c>
      <c r="Q9" t="s">
        <v>309</v>
      </c>
      <c r="R9" s="207">
        <v>45672.43240740741</v>
      </c>
      <c r="S9">
        <v>600105580</v>
      </c>
      <c r="T9" t="s">
        <v>309</v>
      </c>
      <c r="U9" s="207">
        <v>45672.476759259262</v>
      </c>
      <c r="V9">
        <v>600105580</v>
      </c>
      <c r="W9">
        <v>4.45</v>
      </c>
      <c r="X9">
        <v>4.1500000000000004</v>
      </c>
      <c r="Y9">
        <v>0.3</v>
      </c>
      <c r="Z9">
        <v>0</v>
      </c>
      <c r="AA9">
        <v>5</v>
      </c>
      <c r="AB9">
        <v>1772.79</v>
      </c>
      <c r="AC9">
        <v>1695.0339999999999</v>
      </c>
      <c r="AD9">
        <v>1153.194</v>
      </c>
      <c r="AE9">
        <v>217.774</v>
      </c>
      <c r="AF9">
        <v>17.458000000000002</v>
      </c>
      <c r="AG9">
        <v>181.119</v>
      </c>
      <c r="AH9">
        <v>76.716000000000008</v>
      </c>
      <c r="AI9">
        <v>0</v>
      </c>
      <c r="AJ9">
        <v>0</v>
      </c>
      <c r="AK9">
        <v>0</v>
      </c>
      <c r="AL9">
        <v>77.756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0.25</v>
      </c>
      <c r="AW9">
        <v>48.773000000000003</v>
      </c>
      <c r="AX9">
        <v>61.816000000000003</v>
      </c>
      <c r="AY9">
        <v>0</v>
      </c>
      <c r="AZ9">
        <v>0</v>
      </c>
      <c r="BA9">
        <v>1702.5939999999998</v>
      </c>
      <c r="BB9">
        <v>0</v>
      </c>
      <c r="BC9">
        <v>5</v>
      </c>
      <c r="BD9">
        <v>4</v>
      </c>
      <c r="BE9">
        <v>0</v>
      </c>
      <c r="BF9">
        <v>0</v>
      </c>
      <c r="BG9">
        <v>0</v>
      </c>
      <c r="BH9">
        <v>0</v>
      </c>
      <c r="BI9">
        <v>0</v>
      </c>
      <c r="BJ9">
        <v>2</v>
      </c>
      <c r="BK9">
        <v>1044.241</v>
      </c>
      <c r="BL9">
        <v>677.77599999999995</v>
      </c>
      <c r="BM9">
        <v>161.64599999999999</v>
      </c>
      <c r="BN9">
        <v>0</v>
      </c>
      <c r="BO9">
        <v>84</v>
      </c>
      <c r="BP9">
        <v>72.046000000000006</v>
      </c>
      <c r="BQ9">
        <v>0</v>
      </c>
      <c r="BR9">
        <v>0</v>
      </c>
      <c r="BS9">
        <v>0</v>
      </c>
      <c r="BT9">
        <v>2</v>
      </c>
      <c r="BU9">
        <v>1044.241</v>
      </c>
      <c r="BV9">
        <v>0</v>
      </c>
      <c r="BW9">
        <v>0</v>
      </c>
      <c r="BX9">
        <v>0</v>
      </c>
      <c r="BY9">
        <v>0</v>
      </c>
      <c r="BZ9">
        <v>2.15</v>
      </c>
      <c r="CA9">
        <v>650.79300000000001</v>
      </c>
      <c r="CB9">
        <v>475.41800000000001</v>
      </c>
      <c r="CC9">
        <v>56.128</v>
      </c>
      <c r="CD9">
        <v>17.458000000000002</v>
      </c>
      <c r="CE9">
        <v>97.119</v>
      </c>
      <c r="CF9">
        <v>4.67</v>
      </c>
      <c r="CG9">
        <v>0</v>
      </c>
      <c r="CH9">
        <v>0</v>
      </c>
      <c r="CI9">
        <v>0</v>
      </c>
      <c r="CJ9">
        <v>0</v>
      </c>
      <c r="CK9">
        <v>0</v>
      </c>
      <c r="CL9">
        <v>0.5</v>
      </c>
      <c r="CM9">
        <v>152.49299999999999</v>
      </c>
      <c r="CN9">
        <v>1.4</v>
      </c>
      <c r="CO9">
        <v>436.48399999999998</v>
      </c>
      <c r="CP9">
        <v>0.25</v>
      </c>
      <c r="CQ9">
        <v>61.816000000000003</v>
      </c>
      <c r="CR9">
        <v>1</v>
      </c>
      <c r="CS9">
        <v>444.29199999999997</v>
      </c>
      <c r="CT9">
        <v>1.95</v>
      </c>
      <c r="CU9">
        <v>569.33799999999997</v>
      </c>
      <c r="CV9">
        <v>0</v>
      </c>
      <c r="CW9">
        <v>48.773000000000003</v>
      </c>
      <c r="CX9">
        <v>0</v>
      </c>
      <c r="CY9">
        <v>0</v>
      </c>
      <c r="CZ9">
        <v>0</v>
      </c>
      <c r="DA9">
        <v>0.25</v>
      </c>
      <c r="DB9">
        <v>61.816000000000003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1051.8009999999999</v>
      </c>
      <c r="EA9">
        <v>0</v>
      </c>
      <c r="EB9">
        <v>650.79300000000001</v>
      </c>
      <c r="EC9">
        <v>0</v>
      </c>
      <c r="ED9">
        <v>4.45</v>
      </c>
      <c r="EE9">
        <v>5</v>
      </c>
      <c r="EF9">
        <v>1772.79</v>
      </c>
      <c r="EG9">
        <v>2</v>
      </c>
      <c r="EH9">
        <v>1044.241</v>
      </c>
      <c r="EI9">
        <v>2</v>
      </c>
      <c r="EJ9">
        <v>1044.241</v>
      </c>
      <c r="EK9">
        <v>0</v>
      </c>
      <c r="EL9">
        <v>0</v>
      </c>
      <c r="EM9">
        <v>0</v>
      </c>
      <c r="EN9">
        <v>0</v>
      </c>
      <c r="EO9">
        <v>2.4500000000000002</v>
      </c>
      <c r="EP9">
        <v>728.54899999999998</v>
      </c>
      <c r="EQ9">
        <v>0</v>
      </c>
      <c r="ER9">
        <v>0</v>
      </c>
      <c r="ES9">
        <v>0</v>
      </c>
      <c r="ET9">
        <v>1772.79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0.25</v>
      </c>
      <c r="FJ9">
        <v>61.816000000000003</v>
      </c>
      <c r="FK9">
        <v>0</v>
      </c>
      <c r="FL9">
        <v>0</v>
      </c>
      <c r="FM9">
        <v>0.25</v>
      </c>
      <c r="FN9">
        <v>61.816000000000003</v>
      </c>
      <c r="FO9">
        <v>0</v>
      </c>
      <c r="FP9">
        <v>0</v>
      </c>
      <c r="FQ9">
        <v>0</v>
      </c>
      <c r="FR9">
        <v>61.816000000000003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</row>
    <row r="10" spans="1:184" customFormat="1" ht="12.75" x14ac:dyDescent="0.2">
      <c r="A10">
        <v>1011</v>
      </c>
      <c r="B10">
        <f t="shared" si="0"/>
        <v>7</v>
      </c>
      <c r="C10">
        <v>1</v>
      </c>
      <c r="D10" t="s">
        <v>310</v>
      </c>
      <c r="E10" t="s">
        <v>290</v>
      </c>
      <c r="F10">
        <v>600105792</v>
      </c>
      <c r="G10">
        <v>12</v>
      </c>
      <c r="H10" t="s">
        <v>311</v>
      </c>
      <c r="I10" t="s">
        <v>312</v>
      </c>
      <c r="J10">
        <v>1</v>
      </c>
      <c r="K10">
        <v>24</v>
      </c>
      <c r="L10" t="s">
        <v>307</v>
      </c>
      <c r="M10" t="s">
        <v>313</v>
      </c>
      <c r="N10" t="s">
        <v>294</v>
      </c>
      <c r="O10">
        <v>2</v>
      </c>
      <c r="P10" t="s">
        <v>295</v>
      </c>
      <c r="Q10" t="s">
        <v>314</v>
      </c>
      <c r="R10" s="207">
        <v>45667.76525462963</v>
      </c>
      <c r="S10">
        <v>600105792</v>
      </c>
      <c r="W10">
        <v>78.09490000000001</v>
      </c>
      <c r="X10">
        <v>78.09490000000001</v>
      </c>
      <c r="Y10">
        <v>0</v>
      </c>
      <c r="Z10">
        <v>0</v>
      </c>
      <c r="AA10">
        <v>87.42349999999999</v>
      </c>
      <c r="AB10">
        <v>31990.633999999998</v>
      </c>
      <c r="AC10">
        <v>31871.493999999999</v>
      </c>
      <c r="AD10">
        <v>20809.365999999998</v>
      </c>
      <c r="AE10">
        <v>4974.7129999999997</v>
      </c>
      <c r="AF10">
        <v>1673.5070000000001</v>
      </c>
      <c r="AG10">
        <v>3373.502</v>
      </c>
      <c r="AH10">
        <v>775.80899999999997</v>
      </c>
      <c r="AI10">
        <v>84.355999999999995</v>
      </c>
      <c r="AJ10">
        <v>0</v>
      </c>
      <c r="AK10">
        <v>11.414999999999999</v>
      </c>
      <c r="AL10">
        <v>0</v>
      </c>
      <c r="AM10">
        <v>119.14</v>
      </c>
      <c r="AN10">
        <v>0</v>
      </c>
      <c r="AO10">
        <v>144</v>
      </c>
      <c r="AP10">
        <v>144</v>
      </c>
      <c r="AQ10">
        <v>144</v>
      </c>
      <c r="AR10">
        <v>0</v>
      </c>
      <c r="AS10">
        <v>0</v>
      </c>
      <c r="AT10">
        <v>0</v>
      </c>
      <c r="AU10">
        <v>0</v>
      </c>
      <c r="AV10">
        <v>0.83330000000000004</v>
      </c>
      <c r="AW10">
        <v>78.997</v>
      </c>
      <c r="AX10">
        <v>359.53500000000003</v>
      </c>
      <c r="AY10">
        <v>0</v>
      </c>
      <c r="AZ10">
        <v>89.828999999999994</v>
      </c>
      <c r="BA10">
        <v>32329.555</v>
      </c>
      <c r="BB10">
        <v>144</v>
      </c>
      <c r="BC10">
        <v>88</v>
      </c>
      <c r="BD10">
        <v>84</v>
      </c>
      <c r="BE10">
        <v>12</v>
      </c>
      <c r="BF10">
        <v>1</v>
      </c>
      <c r="BG10">
        <v>8</v>
      </c>
      <c r="BH10">
        <v>0</v>
      </c>
      <c r="BI10">
        <v>0</v>
      </c>
      <c r="BJ10">
        <v>50.872300000000003</v>
      </c>
      <c r="BK10">
        <v>22874.618999999999</v>
      </c>
      <c r="BL10">
        <v>14999.998</v>
      </c>
      <c r="BM10">
        <v>4025.8620000000001</v>
      </c>
      <c r="BN10">
        <v>824.99699999999996</v>
      </c>
      <c r="BO10">
        <v>2200.8670000000002</v>
      </c>
      <c r="BP10">
        <v>559.12400000000002</v>
      </c>
      <c r="BQ10">
        <v>84.355999999999995</v>
      </c>
      <c r="BR10">
        <v>0</v>
      </c>
      <c r="BS10">
        <v>10.589</v>
      </c>
      <c r="BT10">
        <v>41.761299999999999</v>
      </c>
      <c r="BU10">
        <v>20047.052</v>
      </c>
      <c r="BV10">
        <v>0</v>
      </c>
      <c r="BW10">
        <v>0</v>
      </c>
      <c r="BX10">
        <v>0</v>
      </c>
      <c r="BY10">
        <v>0</v>
      </c>
      <c r="BZ10">
        <v>27.2226</v>
      </c>
      <c r="CA10">
        <v>8996.875</v>
      </c>
      <c r="CB10">
        <v>5809.3680000000004</v>
      </c>
      <c r="CC10">
        <v>948.851</v>
      </c>
      <c r="CD10">
        <v>848.51</v>
      </c>
      <c r="CE10">
        <v>1172.635</v>
      </c>
      <c r="CF10">
        <v>216.685</v>
      </c>
      <c r="CG10">
        <v>0</v>
      </c>
      <c r="CH10">
        <v>0</v>
      </c>
      <c r="CI10">
        <v>0.82599999999999996</v>
      </c>
      <c r="CJ10">
        <v>2</v>
      </c>
      <c r="CK10">
        <v>1046.07</v>
      </c>
      <c r="CL10">
        <v>12.794600000000001</v>
      </c>
      <c r="CM10">
        <v>3376.8150000000001</v>
      </c>
      <c r="CN10">
        <v>11.5947</v>
      </c>
      <c r="CO10">
        <v>4214.4549999999999</v>
      </c>
      <c r="CP10">
        <v>0.83330000000000004</v>
      </c>
      <c r="CQ10">
        <v>359.53500000000003</v>
      </c>
      <c r="CR10">
        <v>44.7057</v>
      </c>
      <c r="CS10">
        <v>18447.146000000001</v>
      </c>
      <c r="CT10">
        <v>20.7212</v>
      </c>
      <c r="CU10">
        <v>6173.0910000000003</v>
      </c>
      <c r="CV10">
        <v>0</v>
      </c>
      <c r="CW10">
        <v>78.997</v>
      </c>
      <c r="CX10">
        <v>0</v>
      </c>
      <c r="CY10">
        <v>0</v>
      </c>
      <c r="CZ10">
        <v>0</v>
      </c>
      <c r="DA10">
        <v>0.83330000000000004</v>
      </c>
      <c r="DB10">
        <v>359.53500000000003</v>
      </c>
      <c r="DC10">
        <v>51.625</v>
      </c>
      <c r="DD10">
        <v>92.375</v>
      </c>
      <c r="DE10">
        <v>89.828999999999994</v>
      </c>
      <c r="DF10">
        <v>9.1110000000000007</v>
      </c>
      <c r="DG10">
        <v>2827.567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23204.47</v>
      </c>
      <c r="EA10">
        <v>51.625</v>
      </c>
      <c r="EB10">
        <v>9125.0849999999991</v>
      </c>
      <c r="EC10">
        <v>92.375</v>
      </c>
      <c r="ED10">
        <v>78.09490000000001</v>
      </c>
      <c r="EE10">
        <v>87.42349999999999</v>
      </c>
      <c r="EF10">
        <v>31990.633999999998</v>
      </c>
      <c r="EG10">
        <v>50.872300000000003</v>
      </c>
      <c r="EH10">
        <v>22920.719000000001</v>
      </c>
      <c r="EI10">
        <v>41.761299999999999</v>
      </c>
      <c r="EJ10">
        <v>20093.151999999998</v>
      </c>
      <c r="EK10">
        <v>0</v>
      </c>
      <c r="EL10">
        <v>0</v>
      </c>
      <c r="EM10">
        <v>0</v>
      </c>
      <c r="EN10">
        <v>0</v>
      </c>
      <c r="EO10">
        <v>27.2226</v>
      </c>
      <c r="EP10">
        <v>9069.9150000000009</v>
      </c>
      <c r="EQ10">
        <v>144</v>
      </c>
      <c r="ER10">
        <v>51.625</v>
      </c>
      <c r="ES10">
        <v>92.375</v>
      </c>
      <c r="ET10">
        <v>32134.633999999998</v>
      </c>
      <c r="EU10">
        <v>0</v>
      </c>
      <c r="EV10">
        <v>0</v>
      </c>
      <c r="EW10">
        <v>0</v>
      </c>
      <c r="EX10">
        <v>0</v>
      </c>
      <c r="EY10">
        <v>9.1110000000000007</v>
      </c>
      <c r="EZ10">
        <v>2827.567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0.83330000000000004</v>
      </c>
      <c r="FJ10">
        <v>359.53500000000003</v>
      </c>
      <c r="FK10">
        <v>0</v>
      </c>
      <c r="FL10">
        <v>0</v>
      </c>
      <c r="FM10">
        <v>0.83330000000000004</v>
      </c>
      <c r="FN10">
        <v>359.53500000000003</v>
      </c>
      <c r="FO10">
        <v>0</v>
      </c>
      <c r="FP10">
        <v>0</v>
      </c>
      <c r="FQ10">
        <v>0</v>
      </c>
      <c r="FR10">
        <v>359.53500000000003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</row>
    <row r="11" spans="1:184" customFormat="1" ht="12.75" x14ac:dyDescent="0.2">
      <c r="A11">
        <v>1014</v>
      </c>
      <c r="B11">
        <f t="shared" si="0"/>
        <v>8</v>
      </c>
      <c r="C11">
        <v>1</v>
      </c>
      <c r="D11" t="s">
        <v>315</v>
      </c>
      <c r="E11" t="s">
        <v>290</v>
      </c>
      <c r="F11">
        <v>600105601</v>
      </c>
      <c r="G11">
        <v>12</v>
      </c>
      <c r="H11" t="s">
        <v>316</v>
      </c>
      <c r="I11" t="s">
        <v>99</v>
      </c>
      <c r="J11">
        <v>1</v>
      </c>
      <c r="K11">
        <v>24</v>
      </c>
      <c r="L11" t="s">
        <v>292</v>
      </c>
      <c r="M11" t="s">
        <v>317</v>
      </c>
      <c r="N11" t="s">
        <v>294</v>
      </c>
      <c r="O11">
        <v>2</v>
      </c>
      <c r="P11" t="s">
        <v>295</v>
      </c>
      <c r="Q11" t="s">
        <v>3522</v>
      </c>
      <c r="R11" s="207">
        <v>45669.696273148147</v>
      </c>
      <c r="S11">
        <v>600105601</v>
      </c>
      <c r="T11" t="s">
        <v>3523</v>
      </c>
      <c r="U11" s="207">
        <v>45670.594814814816</v>
      </c>
      <c r="V11">
        <v>600105601</v>
      </c>
      <c r="W11">
        <v>3.9299999999999997</v>
      </c>
      <c r="X11">
        <v>3.9299999999999997</v>
      </c>
      <c r="Y11">
        <v>0</v>
      </c>
      <c r="Z11">
        <v>0</v>
      </c>
      <c r="AA11">
        <v>5</v>
      </c>
      <c r="AB11">
        <v>1711.1509999999998</v>
      </c>
      <c r="AC11">
        <v>1711.1509999999998</v>
      </c>
      <c r="AD11">
        <v>1127.4549999999999</v>
      </c>
      <c r="AE11">
        <v>274.916</v>
      </c>
      <c r="AF11">
        <v>12.349</v>
      </c>
      <c r="AG11">
        <v>221.464</v>
      </c>
      <c r="AH11">
        <v>74.966999999999999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46.485999999999997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46.485999999999997</v>
      </c>
      <c r="AV11">
        <v>0.37</v>
      </c>
      <c r="AW11">
        <v>0</v>
      </c>
      <c r="AX11">
        <v>98.674999999999997</v>
      </c>
      <c r="AY11">
        <v>0</v>
      </c>
      <c r="AZ11">
        <v>0</v>
      </c>
      <c r="BA11">
        <v>1719.0619999999999</v>
      </c>
      <c r="BB11">
        <v>0</v>
      </c>
      <c r="BC11">
        <v>5</v>
      </c>
      <c r="BD11">
        <v>5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2.11</v>
      </c>
      <c r="BK11">
        <v>1106.0170000000001</v>
      </c>
      <c r="BL11">
        <v>701.85500000000002</v>
      </c>
      <c r="BM11">
        <v>214.148</v>
      </c>
      <c r="BN11">
        <v>2</v>
      </c>
      <c r="BO11">
        <v>117.73699999999999</v>
      </c>
      <c r="BP11">
        <v>70.277000000000001</v>
      </c>
      <c r="BQ11">
        <v>0</v>
      </c>
      <c r="BR11">
        <v>0</v>
      </c>
      <c r="BS11">
        <v>0</v>
      </c>
      <c r="BT11">
        <v>2.11</v>
      </c>
      <c r="BU11">
        <v>1106.0170000000001</v>
      </c>
      <c r="BV11">
        <v>0</v>
      </c>
      <c r="BW11">
        <v>0</v>
      </c>
      <c r="BX11">
        <v>0</v>
      </c>
      <c r="BY11">
        <v>0</v>
      </c>
      <c r="BZ11">
        <v>1.8199999999999998</v>
      </c>
      <c r="CA11">
        <v>605.13400000000001</v>
      </c>
      <c r="CB11">
        <v>425.6</v>
      </c>
      <c r="CC11">
        <v>60.768000000000001</v>
      </c>
      <c r="CD11">
        <v>10.349</v>
      </c>
      <c r="CE11">
        <v>103.727</v>
      </c>
      <c r="CF11">
        <v>4.6900000000000004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0.5</v>
      </c>
      <c r="CM11">
        <v>175.745</v>
      </c>
      <c r="CN11">
        <v>0.95</v>
      </c>
      <c r="CO11">
        <v>330.714</v>
      </c>
      <c r="CP11">
        <v>0.37</v>
      </c>
      <c r="CQ11">
        <v>98.674999999999997</v>
      </c>
      <c r="CR11">
        <v>1.1100000000000001</v>
      </c>
      <c r="CS11">
        <v>475.72</v>
      </c>
      <c r="CT11">
        <v>1.67</v>
      </c>
      <c r="CU11">
        <v>510.95600000000002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0.37</v>
      </c>
      <c r="DB11">
        <v>98.674999999999997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1110.896</v>
      </c>
      <c r="EA11">
        <v>0</v>
      </c>
      <c r="EB11">
        <v>608.16599999999994</v>
      </c>
      <c r="EC11">
        <v>0</v>
      </c>
      <c r="ED11">
        <v>3.9299999999999997</v>
      </c>
      <c r="EE11">
        <v>5</v>
      </c>
      <c r="EF11">
        <v>1711.1509999999998</v>
      </c>
      <c r="EG11">
        <v>2.11</v>
      </c>
      <c r="EH11">
        <v>1106.0170000000001</v>
      </c>
      <c r="EI11">
        <v>2.11</v>
      </c>
      <c r="EJ11">
        <v>1106.0170000000001</v>
      </c>
      <c r="EK11">
        <v>0</v>
      </c>
      <c r="EL11">
        <v>0</v>
      </c>
      <c r="EM11">
        <v>0</v>
      </c>
      <c r="EN11">
        <v>0</v>
      </c>
      <c r="EO11">
        <v>1.8199999999999998</v>
      </c>
      <c r="EP11">
        <v>605.13400000000001</v>
      </c>
      <c r="EQ11">
        <v>46.485999999999997</v>
      </c>
      <c r="ER11">
        <v>0</v>
      </c>
      <c r="ES11">
        <v>46.485999999999997</v>
      </c>
      <c r="ET11">
        <v>1757.6369999999999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0.37</v>
      </c>
      <c r="FJ11">
        <v>98.674999999999997</v>
      </c>
      <c r="FK11">
        <v>0</v>
      </c>
      <c r="FL11">
        <v>0</v>
      </c>
      <c r="FM11">
        <v>0.37</v>
      </c>
      <c r="FN11">
        <v>98.674999999999997</v>
      </c>
      <c r="FO11">
        <v>0</v>
      </c>
      <c r="FP11">
        <v>0</v>
      </c>
      <c r="FQ11">
        <v>0</v>
      </c>
      <c r="FR11">
        <v>98.674999999999997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</row>
    <row r="12" spans="1:184" customFormat="1" ht="12.75" x14ac:dyDescent="0.2">
      <c r="A12">
        <v>1015</v>
      </c>
      <c r="B12">
        <f t="shared" si="0"/>
        <v>9</v>
      </c>
      <c r="C12">
        <v>1</v>
      </c>
      <c r="D12" t="s">
        <v>318</v>
      </c>
      <c r="E12" t="s">
        <v>290</v>
      </c>
      <c r="F12">
        <v>600105164</v>
      </c>
      <c r="G12">
        <v>12</v>
      </c>
      <c r="H12" t="s">
        <v>319</v>
      </c>
      <c r="I12" t="s">
        <v>99</v>
      </c>
      <c r="J12">
        <v>1</v>
      </c>
      <c r="K12">
        <v>24</v>
      </c>
      <c r="L12" t="s">
        <v>292</v>
      </c>
      <c r="M12" t="s">
        <v>320</v>
      </c>
      <c r="N12" t="s">
        <v>294</v>
      </c>
      <c r="O12">
        <v>2</v>
      </c>
      <c r="P12" t="s">
        <v>295</v>
      </c>
      <c r="Q12" t="s">
        <v>309</v>
      </c>
      <c r="R12" s="207">
        <v>45671.911874999998</v>
      </c>
      <c r="S12">
        <v>600105164</v>
      </c>
      <c r="T12" t="s">
        <v>309</v>
      </c>
      <c r="U12" s="207">
        <v>45671.918344907404</v>
      </c>
      <c r="V12">
        <v>600105164</v>
      </c>
      <c r="W12">
        <v>7.88</v>
      </c>
      <c r="X12">
        <v>7.88</v>
      </c>
      <c r="Y12">
        <v>0</v>
      </c>
      <c r="Z12">
        <v>0</v>
      </c>
      <c r="AA12">
        <v>8</v>
      </c>
      <c r="AB12">
        <v>3388.991</v>
      </c>
      <c r="AC12">
        <v>3388.991</v>
      </c>
      <c r="AD12">
        <v>2272.335</v>
      </c>
      <c r="AE12">
        <v>462.39499999999998</v>
      </c>
      <c r="AF12">
        <v>92.336000000000013</v>
      </c>
      <c r="AG12">
        <v>462.91500000000002</v>
      </c>
      <c r="AH12">
        <v>84.86999999999999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31.89</v>
      </c>
      <c r="AP12">
        <v>30</v>
      </c>
      <c r="AQ12">
        <v>30</v>
      </c>
      <c r="AR12">
        <v>0</v>
      </c>
      <c r="AS12">
        <v>0</v>
      </c>
      <c r="AT12">
        <v>0</v>
      </c>
      <c r="AU12">
        <v>1.89</v>
      </c>
      <c r="AV12">
        <v>0</v>
      </c>
      <c r="AW12">
        <v>14.14</v>
      </c>
      <c r="AX12">
        <v>0</v>
      </c>
      <c r="AY12">
        <v>30</v>
      </c>
      <c r="AZ12">
        <v>0</v>
      </c>
      <c r="BA12">
        <v>3397.34</v>
      </c>
      <c r="BB12">
        <v>30</v>
      </c>
      <c r="BC12">
        <v>8</v>
      </c>
      <c r="BD12">
        <v>8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5.12</v>
      </c>
      <c r="BK12">
        <v>2467.5700000000002</v>
      </c>
      <c r="BL12">
        <v>1632.883</v>
      </c>
      <c r="BM12">
        <v>377.18400000000003</v>
      </c>
      <c r="BN12">
        <v>39.656999999999996</v>
      </c>
      <c r="BO12">
        <v>323.41199999999998</v>
      </c>
      <c r="BP12">
        <v>80.293999999999997</v>
      </c>
      <c r="BQ12">
        <v>0</v>
      </c>
      <c r="BR12">
        <v>0</v>
      </c>
      <c r="BS12">
        <v>0</v>
      </c>
      <c r="BT12">
        <v>4.37</v>
      </c>
      <c r="BU12">
        <v>2189.2130000000002</v>
      </c>
      <c r="BV12">
        <v>0</v>
      </c>
      <c r="BW12">
        <v>0</v>
      </c>
      <c r="BX12">
        <v>0</v>
      </c>
      <c r="BY12">
        <v>0</v>
      </c>
      <c r="BZ12">
        <v>2.76</v>
      </c>
      <c r="CA12">
        <v>921.42100000000005</v>
      </c>
      <c r="CB12">
        <v>639.452</v>
      </c>
      <c r="CC12">
        <v>85.210999999999999</v>
      </c>
      <c r="CD12">
        <v>52.679000000000002</v>
      </c>
      <c r="CE12">
        <v>139.50299999999999</v>
      </c>
      <c r="CF12">
        <v>4.5759999999999996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1.35</v>
      </c>
      <c r="CM12">
        <v>448.82400000000001</v>
      </c>
      <c r="CN12">
        <v>1.41</v>
      </c>
      <c r="CO12">
        <v>472.59699999999998</v>
      </c>
      <c r="CP12">
        <v>0</v>
      </c>
      <c r="CQ12">
        <v>0</v>
      </c>
      <c r="CR12">
        <v>4.12</v>
      </c>
      <c r="CS12">
        <v>1817.347</v>
      </c>
      <c r="CT12">
        <v>2.6</v>
      </c>
      <c r="CU12">
        <v>867.06100000000004</v>
      </c>
      <c r="CV12">
        <v>0</v>
      </c>
      <c r="CW12">
        <v>14.14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30</v>
      </c>
      <c r="DE12">
        <v>0</v>
      </c>
      <c r="DF12">
        <v>0.75</v>
      </c>
      <c r="DG12">
        <v>278.35700000000003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2475.9189999999999</v>
      </c>
      <c r="EA12">
        <v>0</v>
      </c>
      <c r="EB12">
        <v>921.42100000000005</v>
      </c>
      <c r="EC12">
        <v>30</v>
      </c>
      <c r="ED12">
        <v>7.88</v>
      </c>
      <c r="EE12">
        <v>8</v>
      </c>
      <c r="EF12">
        <v>3388.991</v>
      </c>
      <c r="EG12">
        <v>5.12</v>
      </c>
      <c r="EH12">
        <v>2467.5700000000002</v>
      </c>
      <c r="EI12">
        <v>4.37</v>
      </c>
      <c r="EJ12">
        <v>2189.2130000000002</v>
      </c>
      <c r="EK12">
        <v>0</v>
      </c>
      <c r="EL12">
        <v>0</v>
      </c>
      <c r="EM12">
        <v>0</v>
      </c>
      <c r="EN12">
        <v>0</v>
      </c>
      <c r="EO12">
        <v>2.76</v>
      </c>
      <c r="EP12">
        <v>921.42100000000005</v>
      </c>
      <c r="EQ12">
        <v>31.89</v>
      </c>
      <c r="ER12">
        <v>0.45</v>
      </c>
      <c r="ES12">
        <v>31.44</v>
      </c>
      <c r="ET12">
        <v>3420.8810000000003</v>
      </c>
      <c r="EU12">
        <v>0</v>
      </c>
      <c r="EV12">
        <v>0</v>
      </c>
      <c r="EW12">
        <v>0</v>
      </c>
      <c r="EX12">
        <v>0</v>
      </c>
      <c r="EY12">
        <v>0.75</v>
      </c>
      <c r="EZ12">
        <v>278.35700000000003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30</v>
      </c>
      <c r="FP12">
        <v>0</v>
      </c>
      <c r="FQ12">
        <v>30</v>
      </c>
      <c r="FR12">
        <v>30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</row>
    <row r="13" spans="1:184" customFormat="1" ht="12.75" x14ac:dyDescent="0.2">
      <c r="A13">
        <v>1016</v>
      </c>
      <c r="B13">
        <f t="shared" si="0"/>
        <v>10</v>
      </c>
      <c r="C13">
        <v>1</v>
      </c>
      <c r="D13" t="s">
        <v>321</v>
      </c>
      <c r="E13" t="s">
        <v>290</v>
      </c>
      <c r="F13">
        <v>600105628</v>
      </c>
      <c r="G13">
        <v>12</v>
      </c>
      <c r="H13" t="s">
        <v>322</v>
      </c>
      <c r="I13" t="s">
        <v>99</v>
      </c>
      <c r="J13">
        <v>1</v>
      </c>
      <c r="K13">
        <v>24</v>
      </c>
      <c r="L13" t="s">
        <v>292</v>
      </c>
      <c r="M13" t="s">
        <v>323</v>
      </c>
      <c r="N13" t="s">
        <v>294</v>
      </c>
      <c r="O13">
        <v>2</v>
      </c>
      <c r="P13" t="s">
        <v>295</v>
      </c>
      <c r="Q13" t="s">
        <v>324</v>
      </c>
      <c r="R13" s="207">
        <v>45664.414085648146</v>
      </c>
      <c r="S13">
        <v>600105628</v>
      </c>
      <c r="T13" t="s">
        <v>324</v>
      </c>
      <c r="U13" s="207">
        <v>45664.41746527778</v>
      </c>
      <c r="V13">
        <v>600105628</v>
      </c>
      <c r="W13">
        <v>4.0247999999999999</v>
      </c>
      <c r="X13">
        <v>4.0247999999999999</v>
      </c>
      <c r="Y13">
        <v>0</v>
      </c>
      <c r="Z13">
        <v>0</v>
      </c>
      <c r="AA13">
        <v>5.2240000000000002</v>
      </c>
      <c r="AB13">
        <v>1641.636</v>
      </c>
      <c r="AC13">
        <v>1641.636</v>
      </c>
      <c r="AD13">
        <v>1073.635</v>
      </c>
      <c r="AE13">
        <v>239.08099999999999</v>
      </c>
      <c r="AF13">
        <v>32.335999999999999</v>
      </c>
      <c r="AG13">
        <v>195.30699999999999</v>
      </c>
      <c r="AH13">
        <v>101.277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1657.3530000000001</v>
      </c>
      <c r="BB13">
        <v>0</v>
      </c>
      <c r="BC13">
        <v>5</v>
      </c>
      <c r="BD13">
        <v>4</v>
      </c>
      <c r="BE13">
        <v>1</v>
      </c>
      <c r="BF13">
        <v>1</v>
      </c>
      <c r="BG13">
        <v>1</v>
      </c>
      <c r="BH13">
        <v>0</v>
      </c>
      <c r="BI13">
        <v>0</v>
      </c>
      <c r="BJ13">
        <v>2.2240000000000002</v>
      </c>
      <c r="BK13">
        <v>1004.101</v>
      </c>
      <c r="BL13">
        <v>678.54899999999998</v>
      </c>
      <c r="BM13">
        <v>158.815</v>
      </c>
      <c r="BN13">
        <v>13.096</v>
      </c>
      <c r="BO13">
        <v>65</v>
      </c>
      <c r="BP13">
        <v>88.641000000000005</v>
      </c>
      <c r="BQ13">
        <v>0</v>
      </c>
      <c r="BR13">
        <v>0</v>
      </c>
      <c r="BS13">
        <v>0</v>
      </c>
      <c r="BT13">
        <v>2.2240000000000002</v>
      </c>
      <c r="BU13">
        <v>1004.101</v>
      </c>
      <c r="BV13">
        <v>0</v>
      </c>
      <c r="BW13">
        <v>0</v>
      </c>
      <c r="BX13">
        <v>0</v>
      </c>
      <c r="BY13">
        <v>0</v>
      </c>
      <c r="BZ13">
        <v>1.8008000000000002</v>
      </c>
      <c r="CA13">
        <v>637.53499999999997</v>
      </c>
      <c r="CB13">
        <v>395.08600000000001</v>
      </c>
      <c r="CC13">
        <v>80.265999999999991</v>
      </c>
      <c r="CD13">
        <v>19.240000000000002</v>
      </c>
      <c r="CE13">
        <v>130.30699999999999</v>
      </c>
      <c r="CF13">
        <v>12.635999999999999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0.6986</v>
      </c>
      <c r="CM13">
        <v>292.34399999999999</v>
      </c>
      <c r="CN13">
        <v>1.1022000000000001</v>
      </c>
      <c r="CO13">
        <v>345.19099999999997</v>
      </c>
      <c r="CP13">
        <v>0</v>
      </c>
      <c r="CQ13">
        <v>0</v>
      </c>
      <c r="CR13">
        <v>1.0601</v>
      </c>
      <c r="CS13">
        <v>477.077</v>
      </c>
      <c r="CT13">
        <v>1.3351999999999999</v>
      </c>
      <c r="CU13">
        <v>484.04200000000003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1012.87</v>
      </c>
      <c r="EA13">
        <v>0</v>
      </c>
      <c r="EB13">
        <v>644.48299999999995</v>
      </c>
      <c r="EC13">
        <v>0</v>
      </c>
      <c r="ED13">
        <v>4.0247999999999999</v>
      </c>
      <c r="EE13">
        <v>5.2240000000000002</v>
      </c>
      <c r="EF13">
        <v>1641.636</v>
      </c>
      <c r="EG13">
        <v>2.2240000000000002</v>
      </c>
      <c r="EH13">
        <v>1004.101</v>
      </c>
      <c r="EI13">
        <v>2.2240000000000002</v>
      </c>
      <c r="EJ13">
        <v>1004.101</v>
      </c>
      <c r="EK13">
        <v>0</v>
      </c>
      <c r="EL13">
        <v>0</v>
      </c>
      <c r="EM13">
        <v>0</v>
      </c>
      <c r="EN13">
        <v>0</v>
      </c>
      <c r="EO13">
        <v>1.8008000000000002</v>
      </c>
      <c r="EP13">
        <v>637.53499999999997</v>
      </c>
      <c r="EQ13">
        <v>0</v>
      </c>
      <c r="ER13">
        <v>0</v>
      </c>
      <c r="ES13">
        <v>0</v>
      </c>
      <c r="ET13">
        <v>1641.636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</row>
    <row r="14" spans="1:184" customFormat="1" ht="12.75" x14ac:dyDescent="0.2">
      <c r="A14">
        <v>1017</v>
      </c>
      <c r="B14">
        <f t="shared" si="0"/>
        <v>11</v>
      </c>
      <c r="C14">
        <v>1</v>
      </c>
      <c r="D14" t="s">
        <v>325</v>
      </c>
      <c r="E14" t="s">
        <v>290</v>
      </c>
      <c r="F14">
        <v>600105245</v>
      </c>
      <c r="G14">
        <v>12</v>
      </c>
      <c r="H14" t="s">
        <v>326</v>
      </c>
      <c r="I14" t="s">
        <v>99</v>
      </c>
      <c r="J14">
        <v>1</v>
      </c>
      <c r="K14">
        <v>24</v>
      </c>
      <c r="L14" t="s">
        <v>307</v>
      </c>
      <c r="M14" t="s">
        <v>327</v>
      </c>
      <c r="N14" t="s">
        <v>294</v>
      </c>
      <c r="O14">
        <v>2</v>
      </c>
      <c r="P14" t="s">
        <v>295</v>
      </c>
      <c r="Q14" t="s">
        <v>328</v>
      </c>
      <c r="R14" s="207">
        <v>45667.549560185187</v>
      </c>
      <c r="S14">
        <v>600105245</v>
      </c>
      <c r="T14" t="s">
        <v>309</v>
      </c>
      <c r="U14" s="207">
        <v>45672.606886574074</v>
      </c>
      <c r="V14">
        <v>600105245</v>
      </c>
      <c r="W14">
        <v>8.4082000000000008</v>
      </c>
      <c r="X14">
        <v>8.4082000000000008</v>
      </c>
      <c r="Y14">
        <v>0</v>
      </c>
      <c r="Z14">
        <v>0</v>
      </c>
      <c r="AA14">
        <v>10</v>
      </c>
      <c r="AB14">
        <v>3504.5459999999998</v>
      </c>
      <c r="AC14">
        <v>3491.8459999999995</v>
      </c>
      <c r="AD14">
        <v>2306.9279999999999</v>
      </c>
      <c r="AE14">
        <v>515.25699999999995</v>
      </c>
      <c r="AF14">
        <v>34.370999999999995</v>
      </c>
      <c r="AG14">
        <v>415.65999999999997</v>
      </c>
      <c r="AH14">
        <v>92.914000000000001</v>
      </c>
      <c r="AI14">
        <v>0</v>
      </c>
      <c r="AJ14">
        <v>6.99</v>
      </c>
      <c r="AK14">
        <v>0</v>
      </c>
      <c r="AL14">
        <v>12.7</v>
      </c>
      <c r="AM14">
        <v>0</v>
      </c>
      <c r="AN14">
        <v>0</v>
      </c>
      <c r="AO14">
        <v>2</v>
      </c>
      <c r="AP14">
        <v>2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0.3125</v>
      </c>
      <c r="AW14">
        <v>117.405</v>
      </c>
      <c r="AX14">
        <v>99.257999999999996</v>
      </c>
      <c r="AY14">
        <v>0</v>
      </c>
      <c r="AZ14">
        <v>2.3210000000000002</v>
      </c>
      <c r="BA14">
        <v>3554.8</v>
      </c>
      <c r="BB14">
        <v>2</v>
      </c>
      <c r="BC14">
        <v>10</v>
      </c>
      <c r="BD14">
        <v>10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5.3289</v>
      </c>
      <c r="BK14">
        <v>2414.73</v>
      </c>
      <c r="BL14">
        <v>1543.4280000000001</v>
      </c>
      <c r="BM14">
        <v>405.464</v>
      </c>
      <c r="BN14">
        <v>12.148999999999999</v>
      </c>
      <c r="BO14">
        <v>243.5</v>
      </c>
      <c r="BP14">
        <v>83.772999999999996</v>
      </c>
      <c r="BQ14">
        <v>0</v>
      </c>
      <c r="BR14">
        <v>6.69</v>
      </c>
      <c r="BS14">
        <v>0</v>
      </c>
      <c r="BT14">
        <v>4.0914000000000001</v>
      </c>
      <c r="BU14">
        <v>1988.4380000000001</v>
      </c>
      <c r="BV14">
        <v>0</v>
      </c>
      <c r="BW14">
        <v>0</v>
      </c>
      <c r="BX14">
        <v>0</v>
      </c>
      <c r="BY14">
        <v>0</v>
      </c>
      <c r="BZ14">
        <v>3.0792999999999999</v>
      </c>
      <c r="CA14">
        <v>1077.116</v>
      </c>
      <c r="CB14">
        <v>763.5</v>
      </c>
      <c r="CC14">
        <v>109.79300000000001</v>
      </c>
      <c r="CD14">
        <v>22.222000000000001</v>
      </c>
      <c r="CE14">
        <v>172.16000000000003</v>
      </c>
      <c r="CF14">
        <v>9.141</v>
      </c>
      <c r="CG14">
        <v>0</v>
      </c>
      <c r="CH14">
        <v>0.3</v>
      </c>
      <c r="CI14">
        <v>0</v>
      </c>
      <c r="CJ14">
        <v>0</v>
      </c>
      <c r="CK14">
        <v>0</v>
      </c>
      <c r="CL14">
        <v>0.96679999999999999</v>
      </c>
      <c r="CM14">
        <v>338.52</v>
      </c>
      <c r="CN14">
        <v>1.8</v>
      </c>
      <c r="CO14">
        <v>639.33799999999997</v>
      </c>
      <c r="CP14">
        <v>0.3125</v>
      </c>
      <c r="CQ14">
        <v>99.257999999999996</v>
      </c>
      <c r="CR14">
        <v>4.3289</v>
      </c>
      <c r="CS14">
        <v>1833.0260000000001</v>
      </c>
      <c r="CT14">
        <v>2.4792999999999998</v>
      </c>
      <c r="CU14">
        <v>767.327</v>
      </c>
      <c r="CV14">
        <v>0</v>
      </c>
      <c r="CW14">
        <v>117.405</v>
      </c>
      <c r="CX14">
        <v>0</v>
      </c>
      <c r="CY14">
        <v>0</v>
      </c>
      <c r="CZ14">
        <v>0</v>
      </c>
      <c r="DA14">
        <v>0.3125</v>
      </c>
      <c r="DB14">
        <v>99.257999999999996</v>
      </c>
      <c r="DC14">
        <v>0</v>
      </c>
      <c r="DD14">
        <v>2</v>
      </c>
      <c r="DE14">
        <v>2.3210000000000002</v>
      </c>
      <c r="DF14">
        <v>1.2375</v>
      </c>
      <c r="DG14">
        <v>426.29199999999997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2470.7289999999998</v>
      </c>
      <c r="EA14">
        <v>0</v>
      </c>
      <c r="EB14">
        <v>1084.0709999999999</v>
      </c>
      <c r="EC14">
        <v>2</v>
      </c>
      <c r="ED14">
        <v>8.4082000000000008</v>
      </c>
      <c r="EE14">
        <v>10</v>
      </c>
      <c r="EF14">
        <v>3504.5459999999998</v>
      </c>
      <c r="EG14">
        <v>5.3289</v>
      </c>
      <c r="EH14">
        <v>2414.73</v>
      </c>
      <c r="EI14">
        <v>4.0914000000000001</v>
      </c>
      <c r="EJ14">
        <v>1988.4380000000001</v>
      </c>
      <c r="EK14">
        <v>0</v>
      </c>
      <c r="EL14">
        <v>0</v>
      </c>
      <c r="EM14">
        <v>0</v>
      </c>
      <c r="EN14">
        <v>0</v>
      </c>
      <c r="EO14">
        <v>3.0792999999999999</v>
      </c>
      <c r="EP14">
        <v>1089.816</v>
      </c>
      <c r="EQ14">
        <v>2</v>
      </c>
      <c r="ER14">
        <v>0</v>
      </c>
      <c r="ES14">
        <v>2</v>
      </c>
      <c r="ET14">
        <v>3506.5459999999998</v>
      </c>
      <c r="EU14">
        <v>0</v>
      </c>
      <c r="EV14">
        <v>0</v>
      </c>
      <c r="EW14">
        <v>0</v>
      </c>
      <c r="EX14">
        <v>0</v>
      </c>
      <c r="EY14">
        <v>1.2375</v>
      </c>
      <c r="EZ14">
        <v>426.29199999999997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0.3125</v>
      </c>
      <c r="FJ14">
        <v>99.257999999999996</v>
      </c>
      <c r="FK14">
        <v>0</v>
      </c>
      <c r="FL14">
        <v>0</v>
      </c>
      <c r="FM14">
        <v>0.3125</v>
      </c>
      <c r="FN14">
        <v>99.257999999999996</v>
      </c>
      <c r="FO14">
        <v>0</v>
      </c>
      <c r="FP14">
        <v>0</v>
      </c>
      <c r="FQ14">
        <v>0</v>
      </c>
      <c r="FR14">
        <v>99.257999999999996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</row>
    <row r="15" spans="1:184" customFormat="1" ht="12.75" x14ac:dyDescent="0.2">
      <c r="A15">
        <v>1018</v>
      </c>
      <c r="B15">
        <f t="shared" si="0"/>
        <v>12</v>
      </c>
      <c r="C15">
        <v>1</v>
      </c>
      <c r="D15" t="s">
        <v>329</v>
      </c>
      <c r="E15" t="s">
        <v>290</v>
      </c>
      <c r="F15">
        <v>600105237</v>
      </c>
      <c r="G15">
        <v>12</v>
      </c>
      <c r="H15" t="s">
        <v>330</v>
      </c>
      <c r="I15" t="s">
        <v>99</v>
      </c>
      <c r="J15">
        <v>1</v>
      </c>
      <c r="K15">
        <v>24</v>
      </c>
      <c r="L15" t="s">
        <v>292</v>
      </c>
      <c r="M15" t="s">
        <v>331</v>
      </c>
      <c r="N15" t="s">
        <v>294</v>
      </c>
      <c r="O15">
        <v>2</v>
      </c>
      <c r="P15" t="s">
        <v>295</v>
      </c>
      <c r="Q15" t="s">
        <v>3399</v>
      </c>
      <c r="R15" s="207">
        <v>45666.669629629629</v>
      </c>
      <c r="S15">
        <v>600105237</v>
      </c>
      <c r="T15" t="s">
        <v>309</v>
      </c>
      <c r="U15" s="207">
        <v>45671.882106481484</v>
      </c>
      <c r="V15">
        <v>600105237</v>
      </c>
      <c r="W15">
        <v>13.3538</v>
      </c>
      <c r="X15">
        <v>13.3538</v>
      </c>
      <c r="Y15">
        <v>0</v>
      </c>
      <c r="Z15">
        <v>0</v>
      </c>
      <c r="AA15">
        <v>16</v>
      </c>
      <c r="AB15">
        <v>5806.9369999999999</v>
      </c>
      <c r="AC15">
        <v>5806.9369999999999</v>
      </c>
      <c r="AD15">
        <v>3675.4110000000001</v>
      </c>
      <c r="AE15">
        <v>734.05600000000004</v>
      </c>
      <c r="AF15">
        <v>226.327</v>
      </c>
      <c r="AG15">
        <v>926.65300000000002</v>
      </c>
      <c r="AH15">
        <v>148.143</v>
      </c>
      <c r="AI15">
        <v>0</v>
      </c>
      <c r="AJ15">
        <v>3.6589999999999998</v>
      </c>
      <c r="AK15">
        <v>0</v>
      </c>
      <c r="AL15">
        <v>0</v>
      </c>
      <c r="AM15">
        <v>0</v>
      </c>
      <c r="AN15">
        <v>0</v>
      </c>
      <c r="AO15">
        <v>77.22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77.22</v>
      </c>
      <c r="AV15">
        <v>0.56669999999999998</v>
      </c>
      <c r="AW15">
        <v>92.688000000000002</v>
      </c>
      <c r="AX15">
        <v>132.71899999999999</v>
      </c>
      <c r="AY15">
        <v>0</v>
      </c>
      <c r="AZ15">
        <v>0</v>
      </c>
      <c r="BA15">
        <v>5850.098</v>
      </c>
      <c r="BB15">
        <v>0</v>
      </c>
      <c r="BC15">
        <v>16</v>
      </c>
      <c r="BD15">
        <v>16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8.3871000000000002</v>
      </c>
      <c r="BK15">
        <v>4372.9549999999999</v>
      </c>
      <c r="BL15">
        <v>2596.7959999999998</v>
      </c>
      <c r="BM15">
        <v>603.10599999999999</v>
      </c>
      <c r="BN15">
        <v>200.619</v>
      </c>
      <c r="BO15">
        <v>741</v>
      </c>
      <c r="BP15">
        <v>135.08699999999999</v>
      </c>
      <c r="BQ15">
        <v>0</v>
      </c>
      <c r="BR15">
        <v>3.6589999999999998</v>
      </c>
      <c r="BS15">
        <v>0</v>
      </c>
      <c r="BT15">
        <v>7.9705000000000004</v>
      </c>
      <c r="BU15">
        <v>4232.3220000000001</v>
      </c>
      <c r="BV15">
        <v>0</v>
      </c>
      <c r="BW15">
        <v>0</v>
      </c>
      <c r="BX15">
        <v>0</v>
      </c>
      <c r="BY15">
        <v>0</v>
      </c>
      <c r="BZ15">
        <v>4.9666999999999994</v>
      </c>
      <c r="CA15">
        <v>1433.982</v>
      </c>
      <c r="CB15">
        <v>1078.615</v>
      </c>
      <c r="CC15">
        <v>130.94999999999999</v>
      </c>
      <c r="CD15">
        <v>25.707999999999998</v>
      </c>
      <c r="CE15">
        <v>185.65300000000002</v>
      </c>
      <c r="CF15">
        <v>13.055999999999999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2</v>
      </c>
      <c r="CM15">
        <v>532.03499999999997</v>
      </c>
      <c r="CN15">
        <v>2.4</v>
      </c>
      <c r="CO15">
        <v>769.22799999999995</v>
      </c>
      <c r="CP15">
        <v>0.56669999999999998</v>
      </c>
      <c r="CQ15">
        <v>132.71899999999999</v>
      </c>
      <c r="CR15">
        <v>7.3871000000000002</v>
      </c>
      <c r="CS15">
        <v>3546.9690000000001</v>
      </c>
      <c r="CT15">
        <v>4.5667</v>
      </c>
      <c r="CU15">
        <v>1294.741</v>
      </c>
      <c r="CV15">
        <v>0</v>
      </c>
      <c r="CW15">
        <v>92.688000000000002</v>
      </c>
      <c r="CX15">
        <v>0</v>
      </c>
      <c r="CY15">
        <v>0</v>
      </c>
      <c r="CZ15">
        <v>0</v>
      </c>
      <c r="DA15">
        <v>0.56669999999999998</v>
      </c>
      <c r="DB15">
        <v>132.71899999999999</v>
      </c>
      <c r="DC15">
        <v>0</v>
      </c>
      <c r="DD15">
        <v>0</v>
      </c>
      <c r="DE15">
        <v>0</v>
      </c>
      <c r="DF15">
        <v>0.41660000000000003</v>
      </c>
      <c r="DG15">
        <v>140.63300000000001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4409.1729999999998</v>
      </c>
      <c r="EA15">
        <v>0</v>
      </c>
      <c r="EB15">
        <v>1440.925</v>
      </c>
      <c r="EC15">
        <v>0</v>
      </c>
      <c r="ED15">
        <v>13.3538</v>
      </c>
      <c r="EE15">
        <v>16</v>
      </c>
      <c r="EF15">
        <v>5806.9369999999999</v>
      </c>
      <c r="EG15">
        <v>8.3871000000000002</v>
      </c>
      <c r="EH15">
        <v>4372.9549999999999</v>
      </c>
      <c r="EI15">
        <v>7.9705000000000004</v>
      </c>
      <c r="EJ15">
        <v>4232.3220000000001</v>
      </c>
      <c r="EK15">
        <v>0</v>
      </c>
      <c r="EL15">
        <v>0</v>
      </c>
      <c r="EM15">
        <v>0</v>
      </c>
      <c r="EN15">
        <v>0</v>
      </c>
      <c r="EO15">
        <v>4.9666999999999994</v>
      </c>
      <c r="EP15">
        <v>1433.982</v>
      </c>
      <c r="EQ15">
        <v>77.22</v>
      </c>
      <c r="ER15">
        <v>75.78</v>
      </c>
      <c r="ES15">
        <v>1.44</v>
      </c>
      <c r="ET15">
        <v>5884.1570000000002</v>
      </c>
      <c r="EU15">
        <v>0</v>
      </c>
      <c r="EV15">
        <v>0</v>
      </c>
      <c r="EW15">
        <v>0</v>
      </c>
      <c r="EX15">
        <v>0</v>
      </c>
      <c r="EY15">
        <v>0.41660000000000003</v>
      </c>
      <c r="EZ15">
        <v>140.63300000000001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0.56669999999999998</v>
      </c>
      <c r="FJ15">
        <v>132.71899999999999</v>
      </c>
      <c r="FK15">
        <v>0</v>
      </c>
      <c r="FL15">
        <v>0</v>
      </c>
      <c r="FM15">
        <v>0.56669999999999998</v>
      </c>
      <c r="FN15">
        <v>132.71899999999999</v>
      </c>
      <c r="FO15">
        <v>0</v>
      </c>
      <c r="FP15">
        <v>0</v>
      </c>
      <c r="FQ15">
        <v>0</v>
      </c>
      <c r="FR15">
        <v>132.71899999999999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</row>
    <row r="16" spans="1:184" customFormat="1" ht="12.75" x14ac:dyDescent="0.2">
      <c r="A16">
        <v>1019</v>
      </c>
      <c r="B16">
        <f t="shared" si="0"/>
        <v>13</v>
      </c>
      <c r="C16">
        <v>1</v>
      </c>
      <c r="D16" t="s">
        <v>332</v>
      </c>
      <c r="E16" t="s">
        <v>290</v>
      </c>
      <c r="F16">
        <v>600105610</v>
      </c>
      <c r="G16">
        <v>12</v>
      </c>
      <c r="H16" t="s">
        <v>333</v>
      </c>
      <c r="I16" t="s">
        <v>99</v>
      </c>
      <c r="J16">
        <v>1</v>
      </c>
      <c r="K16">
        <v>24</v>
      </c>
      <c r="L16" t="s">
        <v>307</v>
      </c>
      <c r="M16" t="s">
        <v>334</v>
      </c>
      <c r="N16" t="s">
        <v>294</v>
      </c>
      <c r="O16">
        <v>2</v>
      </c>
      <c r="P16" t="s">
        <v>295</v>
      </c>
      <c r="Q16" t="s">
        <v>335</v>
      </c>
      <c r="R16" s="207">
        <v>45670.498182870368</v>
      </c>
      <c r="S16">
        <v>600105610</v>
      </c>
      <c r="T16" t="s">
        <v>335</v>
      </c>
      <c r="U16" s="207">
        <v>45670.51090277778</v>
      </c>
      <c r="V16">
        <v>600105610</v>
      </c>
      <c r="W16">
        <v>8.8927999999999994</v>
      </c>
      <c r="X16">
        <v>8.8927999999999994</v>
      </c>
      <c r="Y16">
        <v>0</v>
      </c>
      <c r="Z16">
        <v>0</v>
      </c>
      <c r="AA16">
        <v>10</v>
      </c>
      <c r="AB16">
        <v>3609.288</v>
      </c>
      <c r="AC16">
        <v>3609.288</v>
      </c>
      <c r="AD16">
        <v>2311.4049999999997</v>
      </c>
      <c r="AE16">
        <v>497.53000000000003</v>
      </c>
      <c r="AF16">
        <v>237.346</v>
      </c>
      <c r="AG16">
        <v>487.786</v>
      </c>
      <c r="AH16">
        <v>63.958999999999996</v>
      </c>
      <c r="AI16">
        <v>0</v>
      </c>
      <c r="AJ16">
        <v>10.727</v>
      </c>
      <c r="AK16">
        <v>0</v>
      </c>
      <c r="AL16">
        <v>0</v>
      </c>
      <c r="AM16">
        <v>0</v>
      </c>
      <c r="AN16">
        <v>0</v>
      </c>
      <c r="AO16">
        <v>41.783999999999999</v>
      </c>
      <c r="AP16">
        <v>5.7839999999999998</v>
      </c>
      <c r="AQ16">
        <v>5.7839999999999998</v>
      </c>
      <c r="AR16">
        <v>0</v>
      </c>
      <c r="AS16">
        <v>0</v>
      </c>
      <c r="AT16">
        <v>0</v>
      </c>
      <c r="AU16">
        <v>36</v>
      </c>
      <c r="AV16">
        <v>0</v>
      </c>
      <c r="AW16">
        <v>0.53500000000000003</v>
      </c>
      <c r="AX16">
        <v>0</v>
      </c>
      <c r="AY16">
        <v>0</v>
      </c>
      <c r="AZ16">
        <v>0</v>
      </c>
      <c r="BA16">
        <v>3616.4259999999999</v>
      </c>
      <c r="BB16">
        <v>5.7839999999999998</v>
      </c>
      <c r="BC16">
        <v>10</v>
      </c>
      <c r="BD16">
        <v>10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5.4340999999999999</v>
      </c>
      <c r="BK16">
        <v>2663.9279999999999</v>
      </c>
      <c r="BL16">
        <v>1637.9649999999999</v>
      </c>
      <c r="BM16">
        <v>398.84399999999999</v>
      </c>
      <c r="BN16">
        <v>170.54599999999999</v>
      </c>
      <c r="BO16">
        <v>388.786</v>
      </c>
      <c r="BP16">
        <v>56.524999999999999</v>
      </c>
      <c r="BQ16">
        <v>0</v>
      </c>
      <c r="BR16">
        <v>10.727</v>
      </c>
      <c r="BS16">
        <v>0</v>
      </c>
      <c r="BT16">
        <v>3.7673999999999999</v>
      </c>
      <c r="BU16">
        <v>2052.837</v>
      </c>
      <c r="BV16">
        <v>0</v>
      </c>
      <c r="BW16">
        <v>0</v>
      </c>
      <c r="BX16">
        <v>0</v>
      </c>
      <c r="BY16">
        <v>0</v>
      </c>
      <c r="BZ16">
        <v>3.4587000000000003</v>
      </c>
      <c r="CA16">
        <v>945.36</v>
      </c>
      <c r="CB16">
        <v>673.43999999999994</v>
      </c>
      <c r="CC16">
        <v>98.686000000000007</v>
      </c>
      <c r="CD16">
        <v>66.800000000000011</v>
      </c>
      <c r="CE16">
        <v>99</v>
      </c>
      <c r="CF16">
        <v>7.4340000000000002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1.292</v>
      </c>
      <c r="CM16">
        <v>354.08100000000002</v>
      </c>
      <c r="CN16">
        <v>2.1667000000000001</v>
      </c>
      <c r="CO16">
        <v>591.279</v>
      </c>
      <c r="CP16">
        <v>0</v>
      </c>
      <c r="CQ16">
        <v>0</v>
      </c>
      <c r="CR16">
        <v>3.8923999999999999</v>
      </c>
      <c r="CS16">
        <v>1705.9390000000001</v>
      </c>
      <c r="CT16">
        <v>3.2087000000000003</v>
      </c>
      <c r="CU16">
        <v>857.70299999999997</v>
      </c>
      <c r="CV16">
        <v>0</v>
      </c>
      <c r="CW16">
        <v>0.53500000000000003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5.7839999999999998</v>
      </c>
      <c r="DD16">
        <v>0</v>
      </c>
      <c r="DE16">
        <v>0</v>
      </c>
      <c r="DF16">
        <v>1.6667000000000001</v>
      </c>
      <c r="DG16">
        <v>611.09100000000001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2663.9279999999999</v>
      </c>
      <c r="EA16">
        <v>5.7839999999999998</v>
      </c>
      <c r="EB16">
        <v>952.49800000000005</v>
      </c>
      <c r="EC16">
        <v>0</v>
      </c>
      <c r="ED16">
        <v>8.8927999999999994</v>
      </c>
      <c r="EE16">
        <v>10</v>
      </c>
      <c r="EF16">
        <v>3609.288</v>
      </c>
      <c r="EG16">
        <v>5.4340999999999999</v>
      </c>
      <c r="EH16">
        <v>2663.9279999999999</v>
      </c>
      <c r="EI16">
        <v>3.7673999999999999</v>
      </c>
      <c r="EJ16">
        <v>2052.837</v>
      </c>
      <c r="EK16">
        <v>0</v>
      </c>
      <c r="EL16">
        <v>0</v>
      </c>
      <c r="EM16">
        <v>0</v>
      </c>
      <c r="EN16">
        <v>0</v>
      </c>
      <c r="EO16">
        <v>3.4587000000000003</v>
      </c>
      <c r="EP16">
        <v>945.36</v>
      </c>
      <c r="EQ16">
        <v>41.783999999999999</v>
      </c>
      <c r="ER16">
        <v>5.7839999999999998</v>
      </c>
      <c r="ES16">
        <v>36</v>
      </c>
      <c r="ET16">
        <v>3651.0720000000001</v>
      </c>
      <c r="EU16">
        <v>0</v>
      </c>
      <c r="EV16">
        <v>0</v>
      </c>
      <c r="EW16">
        <v>0</v>
      </c>
      <c r="EX16">
        <v>0</v>
      </c>
      <c r="EY16">
        <v>1.6667000000000001</v>
      </c>
      <c r="EZ16">
        <v>611.09100000000001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</row>
    <row r="17" spans="1:184" customFormat="1" ht="12.75" x14ac:dyDescent="0.2">
      <c r="A17">
        <v>1020</v>
      </c>
      <c r="B17">
        <f t="shared" si="0"/>
        <v>14</v>
      </c>
      <c r="C17">
        <v>1</v>
      </c>
      <c r="D17" t="s">
        <v>336</v>
      </c>
      <c r="E17" t="s">
        <v>290</v>
      </c>
      <c r="F17">
        <v>600105261</v>
      </c>
      <c r="G17">
        <v>12</v>
      </c>
      <c r="H17" t="s">
        <v>337</v>
      </c>
      <c r="I17" t="s">
        <v>99</v>
      </c>
      <c r="J17">
        <v>1</v>
      </c>
      <c r="K17">
        <v>24</v>
      </c>
      <c r="L17" t="s">
        <v>292</v>
      </c>
      <c r="M17" t="s">
        <v>338</v>
      </c>
      <c r="N17" t="s">
        <v>294</v>
      </c>
      <c r="O17">
        <v>2</v>
      </c>
      <c r="P17" t="s">
        <v>295</v>
      </c>
      <c r="Q17" t="s">
        <v>3398</v>
      </c>
      <c r="R17" s="207">
        <v>45657.375347222223</v>
      </c>
      <c r="S17">
        <v>600105261</v>
      </c>
      <c r="T17" t="s">
        <v>309</v>
      </c>
      <c r="U17" s="207">
        <v>45672.794594907406</v>
      </c>
      <c r="V17">
        <v>600105261</v>
      </c>
      <c r="W17">
        <v>12.121599999999999</v>
      </c>
      <c r="X17">
        <v>12.121599999999999</v>
      </c>
      <c r="Y17">
        <v>0</v>
      </c>
      <c r="Z17">
        <v>0</v>
      </c>
      <c r="AA17">
        <v>12</v>
      </c>
      <c r="AB17">
        <v>5584.0010000000002</v>
      </c>
      <c r="AC17">
        <v>5584.0010000000002</v>
      </c>
      <c r="AD17">
        <v>3380.924</v>
      </c>
      <c r="AE17">
        <v>998.42</v>
      </c>
      <c r="AF17">
        <v>238.54599999999999</v>
      </c>
      <c r="AG17">
        <v>736.24</v>
      </c>
      <c r="AH17">
        <v>137.88200000000001</v>
      </c>
      <c r="AI17">
        <v>0</v>
      </c>
      <c r="AJ17">
        <v>4.3049999999999997</v>
      </c>
      <c r="AK17">
        <v>9.3789999999999996</v>
      </c>
      <c r="AL17">
        <v>0</v>
      </c>
      <c r="AM17">
        <v>0</v>
      </c>
      <c r="AN17">
        <v>0</v>
      </c>
      <c r="AO17">
        <v>23.4</v>
      </c>
      <c r="AP17">
        <v>21.44</v>
      </c>
      <c r="AQ17">
        <v>21.44</v>
      </c>
      <c r="AR17">
        <v>0</v>
      </c>
      <c r="AS17">
        <v>0</v>
      </c>
      <c r="AT17">
        <v>0</v>
      </c>
      <c r="AU17">
        <v>1.96</v>
      </c>
      <c r="AV17">
        <v>0.33329999999999999</v>
      </c>
      <c r="AW17">
        <v>78.305000000000007</v>
      </c>
      <c r="AX17">
        <v>127.599</v>
      </c>
      <c r="AY17">
        <v>19.440000000000001</v>
      </c>
      <c r="AZ17">
        <v>0</v>
      </c>
      <c r="BA17">
        <v>5654.3530000000001</v>
      </c>
      <c r="BB17">
        <v>21.44</v>
      </c>
      <c r="BC17">
        <v>12</v>
      </c>
      <c r="BD17">
        <v>12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8.1832999999999991</v>
      </c>
      <c r="BK17">
        <v>4174.55</v>
      </c>
      <c r="BL17">
        <v>2422.335</v>
      </c>
      <c r="BM17">
        <v>856.81299999999999</v>
      </c>
      <c r="BN17">
        <v>160.28100000000001</v>
      </c>
      <c r="BO17">
        <v>536.20000000000005</v>
      </c>
      <c r="BP17">
        <v>117.176</v>
      </c>
      <c r="BQ17">
        <v>0</v>
      </c>
      <c r="BR17">
        <v>3.44</v>
      </c>
      <c r="BS17">
        <v>0</v>
      </c>
      <c r="BT17">
        <v>6.2666000000000004</v>
      </c>
      <c r="BU17">
        <v>3691.335</v>
      </c>
      <c r="BV17">
        <v>0</v>
      </c>
      <c r="BW17">
        <v>0</v>
      </c>
      <c r="BX17">
        <v>0</v>
      </c>
      <c r="BY17">
        <v>0</v>
      </c>
      <c r="BZ17">
        <v>3.9382999999999999</v>
      </c>
      <c r="CA17">
        <v>1409.451</v>
      </c>
      <c r="CB17">
        <v>958.58899999999994</v>
      </c>
      <c r="CC17">
        <v>141.607</v>
      </c>
      <c r="CD17">
        <v>78.265000000000001</v>
      </c>
      <c r="CE17">
        <v>200.04000000000002</v>
      </c>
      <c r="CF17">
        <v>20.706</v>
      </c>
      <c r="CG17">
        <v>0</v>
      </c>
      <c r="CH17">
        <v>0.86499999999999999</v>
      </c>
      <c r="CI17">
        <v>9.3789999999999996</v>
      </c>
      <c r="CJ17">
        <v>0</v>
      </c>
      <c r="CK17">
        <v>0</v>
      </c>
      <c r="CL17">
        <v>1.7549999999999999</v>
      </c>
      <c r="CM17">
        <v>561.76700000000005</v>
      </c>
      <c r="CN17">
        <v>1.85</v>
      </c>
      <c r="CO17">
        <v>720.08500000000004</v>
      </c>
      <c r="CP17">
        <v>0.33329999999999999</v>
      </c>
      <c r="CQ17">
        <v>127.599</v>
      </c>
      <c r="CR17">
        <v>7.1833</v>
      </c>
      <c r="CS17">
        <v>3143.1860000000001</v>
      </c>
      <c r="CT17">
        <v>3.5882999999999998</v>
      </c>
      <c r="CU17">
        <v>1205.538</v>
      </c>
      <c r="CV17">
        <v>0</v>
      </c>
      <c r="CW17">
        <v>78.305000000000007</v>
      </c>
      <c r="CX17">
        <v>0</v>
      </c>
      <c r="CY17">
        <v>0</v>
      </c>
      <c r="CZ17">
        <v>0</v>
      </c>
      <c r="DA17">
        <v>0.33329999999999999</v>
      </c>
      <c r="DB17">
        <v>127.599</v>
      </c>
      <c r="DC17">
        <v>0</v>
      </c>
      <c r="DD17">
        <v>21.44</v>
      </c>
      <c r="DE17">
        <v>0</v>
      </c>
      <c r="DF17">
        <v>1.9167000000000001</v>
      </c>
      <c r="DG17">
        <v>483.21499999999997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4238.3450000000003</v>
      </c>
      <c r="EA17">
        <v>0</v>
      </c>
      <c r="EB17">
        <v>1416.008</v>
      </c>
      <c r="EC17">
        <v>21.44</v>
      </c>
      <c r="ED17">
        <v>12.121599999999999</v>
      </c>
      <c r="EE17">
        <v>12</v>
      </c>
      <c r="EF17">
        <v>5584.0010000000002</v>
      </c>
      <c r="EG17">
        <v>8.1832999999999991</v>
      </c>
      <c r="EH17">
        <v>4174.55</v>
      </c>
      <c r="EI17">
        <v>6.2666000000000004</v>
      </c>
      <c r="EJ17">
        <v>3691.335</v>
      </c>
      <c r="EK17">
        <v>0</v>
      </c>
      <c r="EL17">
        <v>0</v>
      </c>
      <c r="EM17">
        <v>0</v>
      </c>
      <c r="EN17">
        <v>0</v>
      </c>
      <c r="EO17">
        <v>3.9382999999999999</v>
      </c>
      <c r="EP17">
        <v>1409.451</v>
      </c>
      <c r="EQ17">
        <v>23.4</v>
      </c>
      <c r="ER17">
        <v>0</v>
      </c>
      <c r="ES17">
        <v>23.4</v>
      </c>
      <c r="ET17">
        <v>5607.4009999999998</v>
      </c>
      <c r="EU17">
        <v>0</v>
      </c>
      <c r="EV17">
        <v>0</v>
      </c>
      <c r="EW17">
        <v>0</v>
      </c>
      <c r="EX17">
        <v>0</v>
      </c>
      <c r="EY17">
        <v>1.9167000000000001</v>
      </c>
      <c r="EZ17">
        <v>483.21499999999997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0.33329999999999999</v>
      </c>
      <c r="FJ17">
        <v>127.599</v>
      </c>
      <c r="FK17">
        <v>0</v>
      </c>
      <c r="FL17">
        <v>0</v>
      </c>
      <c r="FM17">
        <v>0.33329999999999999</v>
      </c>
      <c r="FN17">
        <v>127.599</v>
      </c>
      <c r="FO17">
        <v>19.440000000000001</v>
      </c>
      <c r="FP17">
        <v>0</v>
      </c>
      <c r="FQ17">
        <v>19.440000000000001</v>
      </c>
      <c r="FR17">
        <v>147.03899999999999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</row>
    <row r="18" spans="1:184" customFormat="1" ht="12.75" x14ac:dyDescent="0.2">
      <c r="A18">
        <v>1022</v>
      </c>
      <c r="B18">
        <f t="shared" si="0"/>
        <v>15</v>
      </c>
      <c r="C18">
        <v>1</v>
      </c>
      <c r="D18" t="s">
        <v>339</v>
      </c>
      <c r="E18" t="s">
        <v>290</v>
      </c>
      <c r="F18">
        <v>600105270</v>
      </c>
      <c r="G18">
        <v>12</v>
      </c>
      <c r="H18" t="s">
        <v>340</v>
      </c>
      <c r="I18" t="s">
        <v>99</v>
      </c>
      <c r="J18">
        <v>1</v>
      </c>
      <c r="K18">
        <v>24</v>
      </c>
      <c r="L18" t="s">
        <v>292</v>
      </c>
      <c r="M18" t="s">
        <v>341</v>
      </c>
      <c r="N18" t="s">
        <v>294</v>
      </c>
      <c r="O18">
        <v>2</v>
      </c>
      <c r="P18" t="s">
        <v>295</v>
      </c>
      <c r="Q18" t="s">
        <v>342</v>
      </c>
      <c r="R18" s="207">
        <v>45669.773981481485</v>
      </c>
      <c r="S18">
        <v>600105270</v>
      </c>
      <c r="T18" t="s">
        <v>342</v>
      </c>
      <c r="U18" s="207">
        <v>45670.376076388886</v>
      </c>
      <c r="V18">
        <v>600105270</v>
      </c>
      <c r="W18">
        <v>16.141100000000002</v>
      </c>
      <c r="X18">
        <v>15.792999999999999</v>
      </c>
      <c r="Y18">
        <v>0</v>
      </c>
      <c r="Z18">
        <v>0.34810000000000002</v>
      </c>
      <c r="AA18">
        <v>17.6995</v>
      </c>
      <c r="AB18">
        <v>7182.2190000000001</v>
      </c>
      <c r="AC18">
        <v>6989.4010000000007</v>
      </c>
      <c r="AD18">
        <v>4644.2069999999994</v>
      </c>
      <c r="AE18">
        <v>951.32399999999996</v>
      </c>
      <c r="AF18">
        <v>475.28499999999997</v>
      </c>
      <c r="AG18">
        <v>740.54300000000001</v>
      </c>
      <c r="AH18">
        <v>175.82400000000001</v>
      </c>
      <c r="AI18">
        <v>0</v>
      </c>
      <c r="AJ18">
        <v>0</v>
      </c>
      <c r="AK18">
        <v>2.218</v>
      </c>
      <c r="AL18">
        <v>14.37</v>
      </c>
      <c r="AM18">
        <v>0</v>
      </c>
      <c r="AN18">
        <v>178.44800000000001</v>
      </c>
      <c r="AO18">
        <v>10.199999999999999</v>
      </c>
      <c r="AP18">
        <v>0</v>
      </c>
      <c r="AQ18">
        <v>0</v>
      </c>
      <c r="AR18">
        <v>0</v>
      </c>
      <c r="AS18">
        <v>0</v>
      </c>
      <c r="AT18">
        <v>10.199999999999999</v>
      </c>
      <c r="AU18">
        <v>0</v>
      </c>
      <c r="AV18">
        <v>0.5</v>
      </c>
      <c r="AW18">
        <v>0</v>
      </c>
      <c r="AX18">
        <v>150.78899999999999</v>
      </c>
      <c r="AY18">
        <v>0</v>
      </c>
      <c r="AZ18">
        <v>0</v>
      </c>
      <c r="BA18">
        <v>7017.3590000000004</v>
      </c>
      <c r="BB18">
        <v>0</v>
      </c>
      <c r="BC18">
        <v>19</v>
      </c>
      <c r="BD18">
        <v>18</v>
      </c>
      <c r="BE18">
        <v>0</v>
      </c>
      <c r="BF18">
        <v>0</v>
      </c>
      <c r="BG18">
        <v>1</v>
      </c>
      <c r="BH18">
        <v>0</v>
      </c>
      <c r="BI18">
        <v>0</v>
      </c>
      <c r="BJ18">
        <v>9.8010999999999999</v>
      </c>
      <c r="BK18">
        <v>4980.3029999999999</v>
      </c>
      <c r="BL18">
        <v>3234.8609999999999</v>
      </c>
      <c r="BM18">
        <v>750.58199999999999</v>
      </c>
      <c r="BN18">
        <v>321.88099999999997</v>
      </c>
      <c r="BO18">
        <v>517.31600000000003</v>
      </c>
      <c r="BP18">
        <v>155.66300000000001</v>
      </c>
      <c r="BQ18">
        <v>0</v>
      </c>
      <c r="BR18">
        <v>0</v>
      </c>
      <c r="BS18">
        <v>0</v>
      </c>
      <c r="BT18">
        <v>9.1343999999999994</v>
      </c>
      <c r="BU18">
        <v>4744.3729999999996</v>
      </c>
      <c r="BV18">
        <v>0</v>
      </c>
      <c r="BW18">
        <v>0</v>
      </c>
      <c r="BX18">
        <v>0</v>
      </c>
      <c r="BY18">
        <v>0</v>
      </c>
      <c r="BZ18">
        <v>5.9919000000000002</v>
      </c>
      <c r="CA18">
        <v>2009.098</v>
      </c>
      <c r="CB18">
        <v>1409.346</v>
      </c>
      <c r="CC18">
        <v>200.74199999999999</v>
      </c>
      <c r="CD18">
        <v>153.404</v>
      </c>
      <c r="CE18">
        <v>223.227</v>
      </c>
      <c r="CF18">
        <v>20.161000000000001</v>
      </c>
      <c r="CG18">
        <v>0</v>
      </c>
      <c r="CH18">
        <v>0</v>
      </c>
      <c r="CI18">
        <v>2.218</v>
      </c>
      <c r="CJ18">
        <v>0.15</v>
      </c>
      <c r="CK18">
        <v>101.402</v>
      </c>
      <c r="CL18">
        <v>2.7</v>
      </c>
      <c r="CM18">
        <v>849.53899999999999</v>
      </c>
      <c r="CN18">
        <v>2.6419000000000001</v>
      </c>
      <c r="CO18">
        <v>907.36800000000005</v>
      </c>
      <c r="CP18">
        <v>0.5</v>
      </c>
      <c r="CQ18">
        <v>150.78899999999999</v>
      </c>
      <c r="CR18">
        <v>7.8010999999999999</v>
      </c>
      <c r="CS18">
        <v>3489.8420000000001</v>
      </c>
      <c r="CT18">
        <v>5.3619000000000003</v>
      </c>
      <c r="CU18">
        <v>1739.308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0.5</v>
      </c>
      <c r="DB18">
        <v>150.78899999999999</v>
      </c>
      <c r="DC18">
        <v>0</v>
      </c>
      <c r="DD18">
        <v>0</v>
      </c>
      <c r="DE18">
        <v>0</v>
      </c>
      <c r="DF18">
        <v>0.66669999999999996</v>
      </c>
      <c r="DG18">
        <v>235.93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5004.0450000000001</v>
      </c>
      <c r="EA18">
        <v>0</v>
      </c>
      <c r="EB18">
        <v>2013.3139999999999</v>
      </c>
      <c r="EC18">
        <v>0</v>
      </c>
      <c r="ED18">
        <v>16.141100000000002</v>
      </c>
      <c r="EE18">
        <v>17.6995</v>
      </c>
      <c r="EF18">
        <v>7182.2190000000001</v>
      </c>
      <c r="EG18">
        <v>9.8010999999999999</v>
      </c>
      <c r="EH18">
        <v>4980.3029999999999</v>
      </c>
      <c r="EI18">
        <v>9.1343999999999994</v>
      </c>
      <c r="EJ18">
        <v>4744.3729999999996</v>
      </c>
      <c r="EK18">
        <v>0</v>
      </c>
      <c r="EL18">
        <v>0</v>
      </c>
      <c r="EM18">
        <v>0</v>
      </c>
      <c r="EN18">
        <v>0</v>
      </c>
      <c r="EO18">
        <v>6.34</v>
      </c>
      <c r="EP18">
        <v>2201.9160000000002</v>
      </c>
      <c r="EQ18">
        <v>10.199999999999999</v>
      </c>
      <c r="ER18">
        <v>10.199999999999999</v>
      </c>
      <c r="ES18">
        <v>0</v>
      </c>
      <c r="ET18">
        <v>7192.4189999999999</v>
      </c>
      <c r="EU18">
        <v>0</v>
      </c>
      <c r="EV18">
        <v>0</v>
      </c>
      <c r="EW18">
        <v>0</v>
      </c>
      <c r="EX18">
        <v>0</v>
      </c>
      <c r="EY18">
        <v>0.66669999999999996</v>
      </c>
      <c r="EZ18">
        <v>235.93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0.5</v>
      </c>
      <c r="FJ18">
        <v>150.78899999999999</v>
      </c>
      <c r="FK18">
        <v>0</v>
      </c>
      <c r="FL18">
        <v>0</v>
      </c>
      <c r="FM18">
        <v>0.5</v>
      </c>
      <c r="FN18">
        <v>150.78899999999999</v>
      </c>
      <c r="FO18">
        <v>0</v>
      </c>
      <c r="FP18">
        <v>0</v>
      </c>
      <c r="FQ18">
        <v>0</v>
      </c>
      <c r="FR18">
        <v>150.78899999999999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</row>
    <row r="19" spans="1:184" customFormat="1" ht="12.75" x14ac:dyDescent="0.2">
      <c r="A19">
        <v>1023</v>
      </c>
      <c r="B19">
        <f t="shared" si="0"/>
        <v>16</v>
      </c>
      <c r="C19">
        <v>1</v>
      </c>
      <c r="D19" t="s">
        <v>343</v>
      </c>
      <c r="E19" t="s">
        <v>290</v>
      </c>
      <c r="F19">
        <v>600105181</v>
      </c>
      <c r="G19">
        <v>12</v>
      </c>
      <c r="H19" t="s">
        <v>344</v>
      </c>
      <c r="I19" t="s">
        <v>345</v>
      </c>
      <c r="J19">
        <v>1</v>
      </c>
      <c r="K19">
        <v>24</v>
      </c>
      <c r="L19" t="s">
        <v>307</v>
      </c>
      <c r="M19" t="s">
        <v>346</v>
      </c>
      <c r="N19" t="s">
        <v>294</v>
      </c>
      <c r="O19">
        <v>2</v>
      </c>
      <c r="P19" t="s">
        <v>295</v>
      </c>
      <c r="Q19" t="s">
        <v>347</v>
      </c>
      <c r="R19" s="207">
        <v>45668.757534722223</v>
      </c>
      <c r="S19">
        <v>600105181</v>
      </c>
      <c r="T19" t="s">
        <v>347</v>
      </c>
      <c r="U19" s="207">
        <v>45668.803344907406</v>
      </c>
      <c r="V19">
        <v>600105181</v>
      </c>
      <c r="W19">
        <v>3.7850000000000001</v>
      </c>
      <c r="X19">
        <v>3.7850000000000001</v>
      </c>
      <c r="Y19">
        <v>0</v>
      </c>
      <c r="Z19">
        <v>0</v>
      </c>
      <c r="AA19">
        <v>6</v>
      </c>
      <c r="AB19">
        <v>1520.2110000000002</v>
      </c>
      <c r="AC19">
        <v>1520.2110000000002</v>
      </c>
      <c r="AD19">
        <v>1097.7240000000002</v>
      </c>
      <c r="AE19">
        <v>212.83700000000002</v>
      </c>
      <c r="AF19">
        <v>0</v>
      </c>
      <c r="AG19">
        <v>147.661</v>
      </c>
      <c r="AH19">
        <v>61.989000000000004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1526.0630000000001</v>
      </c>
      <c r="BB19">
        <v>0</v>
      </c>
      <c r="BC19">
        <v>6</v>
      </c>
      <c r="BD19">
        <v>6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2.2000000000000002</v>
      </c>
      <c r="BK19">
        <v>1059.6130000000001</v>
      </c>
      <c r="BL19">
        <v>733.649</v>
      </c>
      <c r="BM19">
        <v>168.14500000000001</v>
      </c>
      <c r="BN19">
        <v>0</v>
      </c>
      <c r="BO19">
        <v>98.661000000000001</v>
      </c>
      <c r="BP19">
        <v>59.158000000000001</v>
      </c>
      <c r="BQ19">
        <v>0</v>
      </c>
      <c r="BR19">
        <v>0</v>
      </c>
      <c r="BS19">
        <v>0</v>
      </c>
      <c r="BT19">
        <v>2.2000000000000002</v>
      </c>
      <c r="BU19">
        <v>1059.6130000000001</v>
      </c>
      <c r="BV19">
        <v>0</v>
      </c>
      <c r="BW19">
        <v>0</v>
      </c>
      <c r="BX19">
        <v>0</v>
      </c>
      <c r="BY19">
        <v>0</v>
      </c>
      <c r="BZ19">
        <v>1.585</v>
      </c>
      <c r="CA19">
        <v>460.59800000000001</v>
      </c>
      <c r="CB19">
        <v>364.07500000000005</v>
      </c>
      <c r="CC19">
        <v>44.692</v>
      </c>
      <c r="CD19">
        <v>0</v>
      </c>
      <c r="CE19">
        <v>49</v>
      </c>
      <c r="CF19">
        <v>2.831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0.495</v>
      </c>
      <c r="CM19">
        <v>136.94999999999999</v>
      </c>
      <c r="CN19">
        <v>1.0900000000000001</v>
      </c>
      <c r="CO19">
        <v>323.64800000000002</v>
      </c>
      <c r="CP19">
        <v>0</v>
      </c>
      <c r="CQ19">
        <v>0</v>
      </c>
      <c r="CR19">
        <v>1.2</v>
      </c>
      <c r="CS19">
        <v>513.30100000000004</v>
      </c>
      <c r="CT19">
        <v>1.395</v>
      </c>
      <c r="CU19">
        <v>391.75099999999998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1065.4649999999999</v>
      </c>
      <c r="EA19">
        <v>0</v>
      </c>
      <c r="EB19">
        <v>460.59800000000001</v>
      </c>
      <c r="EC19">
        <v>0</v>
      </c>
      <c r="ED19">
        <v>3.7850000000000001</v>
      </c>
      <c r="EE19">
        <v>6</v>
      </c>
      <c r="EF19">
        <v>1520.2110000000002</v>
      </c>
      <c r="EG19">
        <v>2.2000000000000002</v>
      </c>
      <c r="EH19">
        <v>1059.6130000000001</v>
      </c>
      <c r="EI19">
        <v>2.2000000000000002</v>
      </c>
      <c r="EJ19">
        <v>1059.6130000000001</v>
      </c>
      <c r="EK19">
        <v>0</v>
      </c>
      <c r="EL19">
        <v>0</v>
      </c>
      <c r="EM19">
        <v>0</v>
      </c>
      <c r="EN19">
        <v>0</v>
      </c>
      <c r="EO19">
        <v>1.585</v>
      </c>
      <c r="EP19">
        <v>460.59800000000001</v>
      </c>
      <c r="EQ19">
        <v>0</v>
      </c>
      <c r="ER19">
        <v>0</v>
      </c>
      <c r="ES19">
        <v>0</v>
      </c>
      <c r="ET19">
        <v>1520.2110000000002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</row>
    <row r="20" spans="1:184" customFormat="1" ht="12.75" x14ac:dyDescent="0.2">
      <c r="A20">
        <v>1025</v>
      </c>
      <c r="B20">
        <f t="shared" si="0"/>
        <v>17</v>
      </c>
      <c r="C20">
        <v>1</v>
      </c>
      <c r="D20" t="s">
        <v>348</v>
      </c>
      <c r="E20" t="s">
        <v>290</v>
      </c>
      <c r="F20">
        <v>600105342</v>
      </c>
      <c r="G20">
        <v>12</v>
      </c>
      <c r="H20" t="s">
        <v>349</v>
      </c>
      <c r="I20" t="s">
        <v>99</v>
      </c>
      <c r="J20">
        <v>1</v>
      </c>
      <c r="K20">
        <v>24</v>
      </c>
      <c r="L20" t="s">
        <v>307</v>
      </c>
      <c r="M20" t="s">
        <v>350</v>
      </c>
      <c r="N20" t="s">
        <v>294</v>
      </c>
      <c r="O20">
        <v>2</v>
      </c>
      <c r="P20" t="s">
        <v>295</v>
      </c>
      <c r="Q20" t="s">
        <v>351</v>
      </c>
      <c r="R20" s="207">
        <v>45668.228252314817</v>
      </c>
      <c r="S20">
        <v>600105342</v>
      </c>
      <c r="W20">
        <v>11.181799999999999</v>
      </c>
      <c r="X20">
        <v>11.181799999999999</v>
      </c>
      <c r="Y20">
        <v>0</v>
      </c>
      <c r="Z20">
        <v>0</v>
      </c>
      <c r="AA20">
        <v>13.8279</v>
      </c>
      <c r="AB20">
        <v>4700.4519999999993</v>
      </c>
      <c r="AC20">
        <v>4700.4519999999993</v>
      </c>
      <c r="AD20">
        <v>3155.8740000000003</v>
      </c>
      <c r="AE20">
        <v>685.06200000000001</v>
      </c>
      <c r="AF20">
        <v>163.75300000000001</v>
      </c>
      <c r="AG20">
        <v>537.69499999999994</v>
      </c>
      <c r="AH20">
        <v>113.27</v>
      </c>
      <c r="AI20">
        <v>0</v>
      </c>
      <c r="AJ20">
        <v>0</v>
      </c>
      <c r="AK20">
        <v>7.17</v>
      </c>
      <c r="AL20">
        <v>0</v>
      </c>
      <c r="AM20">
        <v>0</v>
      </c>
      <c r="AN20">
        <v>0</v>
      </c>
      <c r="AO20">
        <v>73.382000000000005</v>
      </c>
      <c r="AP20">
        <v>24.632000000000001</v>
      </c>
      <c r="AQ20">
        <v>24.632000000000001</v>
      </c>
      <c r="AR20">
        <v>0</v>
      </c>
      <c r="AS20">
        <v>0</v>
      </c>
      <c r="AT20">
        <v>0</v>
      </c>
      <c r="AU20">
        <v>48.75</v>
      </c>
      <c r="AV20">
        <v>0.34810000000000002</v>
      </c>
      <c r="AW20">
        <v>37.628</v>
      </c>
      <c r="AX20">
        <v>84.637</v>
      </c>
      <c r="AY20">
        <v>20.059999999999999</v>
      </c>
      <c r="AZ20">
        <v>0</v>
      </c>
      <c r="BA20">
        <v>4741.7420000000002</v>
      </c>
      <c r="BB20">
        <v>24.632000000000001</v>
      </c>
      <c r="BC20">
        <v>14</v>
      </c>
      <c r="BD20">
        <v>13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6.7476000000000003</v>
      </c>
      <c r="BK20">
        <v>3238.7979999999998</v>
      </c>
      <c r="BL20">
        <v>2129.0259999999998</v>
      </c>
      <c r="BM20">
        <v>543.60900000000004</v>
      </c>
      <c r="BN20">
        <v>97.745000000000005</v>
      </c>
      <c r="BO20">
        <v>324.19499999999999</v>
      </c>
      <c r="BP20">
        <v>103.342</v>
      </c>
      <c r="BQ20">
        <v>0</v>
      </c>
      <c r="BR20">
        <v>0</v>
      </c>
      <c r="BS20">
        <v>3.2530000000000001</v>
      </c>
      <c r="BT20">
        <v>6.2680999999999996</v>
      </c>
      <c r="BU20">
        <v>3097.8009999999999</v>
      </c>
      <c r="BV20">
        <v>0</v>
      </c>
      <c r="BW20">
        <v>0</v>
      </c>
      <c r="BX20">
        <v>0</v>
      </c>
      <c r="BY20">
        <v>0</v>
      </c>
      <c r="BZ20">
        <v>4.4341999999999997</v>
      </c>
      <c r="CA20">
        <v>1461.654</v>
      </c>
      <c r="CB20">
        <v>1026.848</v>
      </c>
      <c r="CC20">
        <v>141.453</v>
      </c>
      <c r="CD20">
        <v>66.007999999999996</v>
      </c>
      <c r="CE20">
        <v>213.5</v>
      </c>
      <c r="CF20">
        <v>9.9280000000000008</v>
      </c>
      <c r="CG20">
        <v>0</v>
      </c>
      <c r="CH20">
        <v>0</v>
      </c>
      <c r="CI20">
        <v>3.9169999999999998</v>
      </c>
      <c r="CJ20">
        <v>0.4</v>
      </c>
      <c r="CK20">
        <v>266.24099999999999</v>
      </c>
      <c r="CL20">
        <v>1.75</v>
      </c>
      <c r="CM20">
        <v>566.49199999999996</v>
      </c>
      <c r="CN20">
        <v>1.9360999999999999</v>
      </c>
      <c r="CO20">
        <v>544.28399999999999</v>
      </c>
      <c r="CP20">
        <v>0.34810000000000002</v>
      </c>
      <c r="CQ20">
        <v>84.637</v>
      </c>
      <c r="CR20">
        <v>4.7476000000000003</v>
      </c>
      <c r="CS20">
        <v>2033.2919999999999</v>
      </c>
      <c r="CT20">
        <v>3.9981</v>
      </c>
      <c r="CU20">
        <v>1373.5830000000001</v>
      </c>
      <c r="CV20">
        <v>0</v>
      </c>
      <c r="CW20">
        <v>37.628</v>
      </c>
      <c r="CX20">
        <v>0</v>
      </c>
      <c r="CY20">
        <v>0</v>
      </c>
      <c r="CZ20">
        <v>0</v>
      </c>
      <c r="DA20">
        <v>0.34810000000000002</v>
      </c>
      <c r="DB20">
        <v>84.637</v>
      </c>
      <c r="DC20">
        <v>4.5720000000000001</v>
      </c>
      <c r="DD20">
        <v>20.059999999999999</v>
      </c>
      <c r="DE20">
        <v>0</v>
      </c>
      <c r="DF20">
        <v>0.47949999999999998</v>
      </c>
      <c r="DG20">
        <v>140.99700000000001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3273.01</v>
      </c>
      <c r="EA20">
        <v>4.5720000000000001</v>
      </c>
      <c r="EB20">
        <v>1468.732</v>
      </c>
      <c r="EC20">
        <v>20.059999999999999</v>
      </c>
      <c r="ED20">
        <v>11.181799999999999</v>
      </c>
      <c r="EE20">
        <v>13.8279</v>
      </c>
      <c r="EF20">
        <v>4700.4519999999993</v>
      </c>
      <c r="EG20">
        <v>6.7476000000000003</v>
      </c>
      <c r="EH20">
        <v>3238.7979999999998</v>
      </c>
      <c r="EI20">
        <v>6.2680999999999996</v>
      </c>
      <c r="EJ20">
        <v>3097.8009999999999</v>
      </c>
      <c r="EK20">
        <v>0</v>
      </c>
      <c r="EL20">
        <v>0</v>
      </c>
      <c r="EM20">
        <v>0</v>
      </c>
      <c r="EN20">
        <v>0</v>
      </c>
      <c r="EO20">
        <v>4.4341999999999997</v>
      </c>
      <c r="EP20">
        <v>1461.654</v>
      </c>
      <c r="EQ20">
        <v>73.382000000000005</v>
      </c>
      <c r="ER20">
        <v>22.122</v>
      </c>
      <c r="ES20">
        <v>51.26</v>
      </c>
      <c r="ET20">
        <v>4773.8339999999998</v>
      </c>
      <c r="EU20">
        <v>0</v>
      </c>
      <c r="EV20">
        <v>0</v>
      </c>
      <c r="EW20">
        <v>0</v>
      </c>
      <c r="EX20">
        <v>0</v>
      </c>
      <c r="EY20">
        <v>0.47949999999999998</v>
      </c>
      <c r="EZ20">
        <v>140.99700000000001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0.34810000000000002</v>
      </c>
      <c r="FJ20">
        <v>84.637</v>
      </c>
      <c r="FK20">
        <v>0</v>
      </c>
      <c r="FL20">
        <v>0</v>
      </c>
      <c r="FM20">
        <v>0.34810000000000002</v>
      </c>
      <c r="FN20">
        <v>84.637</v>
      </c>
      <c r="FO20">
        <v>20.059999999999999</v>
      </c>
      <c r="FP20">
        <v>0</v>
      </c>
      <c r="FQ20">
        <v>20.059999999999999</v>
      </c>
      <c r="FR20">
        <v>104.697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</row>
    <row r="21" spans="1:184" customFormat="1" ht="12.75" x14ac:dyDescent="0.2">
      <c r="A21">
        <v>1026</v>
      </c>
      <c r="B21">
        <f t="shared" si="0"/>
        <v>18</v>
      </c>
      <c r="C21">
        <v>1</v>
      </c>
      <c r="D21" t="s">
        <v>352</v>
      </c>
      <c r="E21" t="s">
        <v>290</v>
      </c>
      <c r="F21">
        <v>600105351</v>
      </c>
      <c r="G21">
        <v>12</v>
      </c>
      <c r="H21" t="s">
        <v>349</v>
      </c>
      <c r="I21" t="s">
        <v>99</v>
      </c>
      <c r="J21">
        <v>1</v>
      </c>
      <c r="K21">
        <v>24</v>
      </c>
      <c r="L21" t="s">
        <v>307</v>
      </c>
      <c r="M21" t="s">
        <v>353</v>
      </c>
      <c r="N21" t="s">
        <v>294</v>
      </c>
      <c r="O21">
        <v>2</v>
      </c>
      <c r="P21" t="s">
        <v>295</v>
      </c>
      <c r="Q21" t="s">
        <v>351</v>
      </c>
      <c r="R21" s="207">
        <v>45668.198981481481</v>
      </c>
      <c r="S21">
        <v>600105351</v>
      </c>
      <c r="T21" t="s">
        <v>351</v>
      </c>
      <c r="U21" s="207">
        <v>45668.20244212963</v>
      </c>
      <c r="V21">
        <v>600105351</v>
      </c>
      <c r="W21">
        <v>16.8995</v>
      </c>
      <c r="X21">
        <v>16.8995</v>
      </c>
      <c r="Y21">
        <v>0</v>
      </c>
      <c r="Z21">
        <v>0</v>
      </c>
      <c r="AA21">
        <v>21.016400000000001</v>
      </c>
      <c r="AB21">
        <v>7083.96</v>
      </c>
      <c r="AC21">
        <v>7077.46</v>
      </c>
      <c r="AD21">
        <v>4555.2970000000005</v>
      </c>
      <c r="AE21">
        <v>1044.9090000000001</v>
      </c>
      <c r="AF21">
        <v>315.12600000000003</v>
      </c>
      <c r="AG21">
        <v>946.48500000000001</v>
      </c>
      <c r="AH21">
        <v>129.864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6.5</v>
      </c>
      <c r="AO21">
        <v>49.47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49.47</v>
      </c>
      <c r="AV21">
        <v>0.3997</v>
      </c>
      <c r="AW21">
        <v>67.105000000000004</v>
      </c>
      <c r="AX21">
        <v>140.31899999999999</v>
      </c>
      <c r="AY21">
        <v>0</v>
      </c>
      <c r="AZ21">
        <v>18.673999999999999</v>
      </c>
      <c r="BA21">
        <v>7136.2659999999996</v>
      </c>
      <c r="BB21">
        <v>0</v>
      </c>
      <c r="BC21">
        <v>21</v>
      </c>
      <c r="BD21">
        <v>20</v>
      </c>
      <c r="BE21">
        <v>4</v>
      </c>
      <c r="BF21">
        <v>0</v>
      </c>
      <c r="BG21">
        <v>0</v>
      </c>
      <c r="BH21">
        <v>0</v>
      </c>
      <c r="BI21">
        <v>0</v>
      </c>
      <c r="BJ21">
        <v>11.3497</v>
      </c>
      <c r="BK21">
        <v>5089.308</v>
      </c>
      <c r="BL21">
        <v>3262.569</v>
      </c>
      <c r="BM21">
        <v>827.92100000000005</v>
      </c>
      <c r="BN21">
        <v>184.38900000000001</v>
      </c>
      <c r="BO21">
        <v>612.66999999999996</v>
      </c>
      <c r="BP21">
        <v>115.98</v>
      </c>
      <c r="BQ21">
        <v>0</v>
      </c>
      <c r="BR21">
        <v>0</v>
      </c>
      <c r="BS21">
        <v>0</v>
      </c>
      <c r="BT21">
        <v>9.3497000000000003</v>
      </c>
      <c r="BU21">
        <v>4312.6869999999999</v>
      </c>
      <c r="BV21">
        <v>0</v>
      </c>
      <c r="BW21">
        <v>0</v>
      </c>
      <c r="BX21">
        <v>0</v>
      </c>
      <c r="BY21">
        <v>0</v>
      </c>
      <c r="BZ21">
        <v>5.5497999999999994</v>
      </c>
      <c r="CA21">
        <v>1988.152</v>
      </c>
      <c r="CB21">
        <v>1292.7280000000001</v>
      </c>
      <c r="CC21">
        <v>216.988</v>
      </c>
      <c r="CD21">
        <v>130.73699999999999</v>
      </c>
      <c r="CE21">
        <v>333.815</v>
      </c>
      <c r="CF21">
        <v>13.884</v>
      </c>
      <c r="CG21">
        <v>0</v>
      </c>
      <c r="CH21">
        <v>0</v>
      </c>
      <c r="CI21">
        <v>0</v>
      </c>
      <c r="CJ21">
        <v>0.4</v>
      </c>
      <c r="CK21">
        <v>295.17700000000002</v>
      </c>
      <c r="CL21">
        <v>2.2000999999999999</v>
      </c>
      <c r="CM21">
        <v>690.59799999999996</v>
      </c>
      <c r="CN21">
        <v>2.5499999999999998</v>
      </c>
      <c r="CO21">
        <v>862.05799999999999</v>
      </c>
      <c r="CP21">
        <v>0.3997</v>
      </c>
      <c r="CQ21">
        <v>140.31899999999999</v>
      </c>
      <c r="CR21">
        <v>9.0164000000000009</v>
      </c>
      <c r="CS21">
        <v>3875.8180000000002</v>
      </c>
      <c r="CT21">
        <v>4.9998000000000005</v>
      </c>
      <c r="CU21">
        <v>1748.4920000000002</v>
      </c>
      <c r="CV21">
        <v>0</v>
      </c>
      <c r="CW21">
        <v>67.105000000000004</v>
      </c>
      <c r="CX21">
        <v>0</v>
      </c>
      <c r="CY21">
        <v>0</v>
      </c>
      <c r="CZ21">
        <v>0</v>
      </c>
      <c r="DA21">
        <v>0.3997</v>
      </c>
      <c r="DB21">
        <v>140.31899999999999</v>
      </c>
      <c r="DC21">
        <v>0</v>
      </c>
      <c r="DD21">
        <v>0</v>
      </c>
      <c r="DE21">
        <v>18.673999999999999</v>
      </c>
      <c r="DF21">
        <v>2</v>
      </c>
      <c r="DG21">
        <v>776.62099999999998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5133.3540000000003</v>
      </c>
      <c r="EA21">
        <v>0</v>
      </c>
      <c r="EB21">
        <v>2002.912</v>
      </c>
      <c r="EC21">
        <v>0</v>
      </c>
      <c r="ED21">
        <v>16.8995</v>
      </c>
      <c r="EE21">
        <v>21.016400000000001</v>
      </c>
      <c r="EF21">
        <v>7083.96</v>
      </c>
      <c r="EG21">
        <v>11.3497</v>
      </c>
      <c r="EH21">
        <v>5090.808</v>
      </c>
      <c r="EI21">
        <v>9.3497000000000003</v>
      </c>
      <c r="EJ21">
        <v>4314.1869999999999</v>
      </c>
      <c r="EK21">
        <v>0</v>
      </c>
      <c r="EL21">
        <v>0</v>
      </c>
      <c r="EM21">
        <v>0</v>
      </c>
      <c r="EN21">
        <v>0</v>
      </c>
      <c r="EO21">
        <v>5.5497999999999994</v>
      </c>
      <c r="EP21">
        <v>1993.152</v>
      </c>
      <c r="EQ21">
        <v>49.47</v>
      </c>
      <c r="ER21">
        <v>8.91</v>
      </c>
      <c r="ES21">
        <v>40.56</v>
      </c>
      <c r="ET21">
        <v>7133.43</v>
      </c>
      <c r="EU21">
        <v>0</v>
      </c>
      <c r="EV21">
        <v>0</v>
      </c>
      <c r="EW21">
        <v>0</v>
      </c>
      <c r="EX21">
        <v>0</v>
      </c>
      <c r="EY21">
        <v>2</v>
      </c>
      <c r="EZ21">
        <v>776.62099999999998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0.3997</v>
      </c>
      <c r="FJ21">
        <v>140.31899999999999</v>
      </c>
      <c r="FK21">
        <v>0</v>
      </c>
      <c r="FL21">
        <v>0</v>
      </c>
      <c r="FM21">
        <v>0.3997</v>
      </c>
      <c r="FN21">
        <v>140.31899999999999</v>
      </c>
      <c r="FO21">
        <v>0</v>
      </c>
      <c r="FP21">
        <v>0</v>
      </c>
      <c r="FQ21">
        <v>0</v>
      </c>
      <c r="FR21">
        <v>140.31899999999999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</row>
    <row r="22" spans="1:184" customFormat="1" ht="12.75" x14ac:dyDescent="0.2">
      <c r="A22">
        <v>1027</v>
      </c>
      <c r="B22">
        <f t="shared" si="0"/>
        <v>19</v>
      </c>
      <c r="C22">
        <v>1</v>
      </c>
      <c r="D22" t="s">
        <v>354</v>
      </c>
      <c r="E22" t="s">
        <v>290</v>
      </c>
      <c r="F22">
        <v>600105776</v>
      </c>
      <c r="G22">
        <v>12</v>
      </c>
      <c r="H22" t="s">
        <v>349</v>
      </c>
      <c r="I22" t="s">
        <v>99</v>
      </c>
      <c r="J22">
        <v>1</v>
      </c>
      <c r="K22">
        <v>24</v>
      </c>
      <c r="L22" t="s">
        <v>307</v>
      </c>
      <c r="M22" t="s">
        <v>355</v>
      </c>
      <c r="N22" t="s">
        <v>294</v>
      </c>
      <c r="O22">
        <v>2</v>
      </c>
      <c r="P22" t="s">
        <v>295</v>
      </c>
      <c r="Q22" t="s">
        <v>351</v>
      </c>
      <c r="R22" s="207">
        <v>45668.248807870368</v>
      </c>
      <c r="S22">
        <v>600105776</v>
      </c>
      <c r="W22">
        <v>9.2534999999999989</v>
      </c>
      <c r="X22">
        <v>9.2534999999999989</v>
      </c>
      <c r="Y22">
        <v>0</v>
      </c>
      <c r="Z22">
        <v>0</v>
      </c>
      <c r="AA22">
        <v>12.2049</v>
      </c>
      <c r="AB22">
        <v>3698.2239999999997</v>
      </c>
      <c r="AC22">
        <v>3678.2239999999997</v>
      </c>
      <c r="AD22">
        <v>2375.8530000000001</v>
      </c>
      <c r="AE22">
        <v>516.06799999999998</v>
      </c>
      <c r="AF22">
        <v>129.70499999999998</v>
      </c>
      <c r="AG22">
        <v>552.93499999999995</v>
      </c>
      <c r="AH22">
        <v>79.929999999999993</v>
      </c>
      <c r="AI22">
        <v>0</v>
      </c>
      <c r="AJ22">
        <v>0</v>
      </c>
      <c r="AK22">
        <v>0</v>
      </c>
      <c r="AL22">
        <v>0</v>
      </c>
      <c r="AM22">
        <v>20</v>
      </c>
      <c r="AN22">
        <v>0</v>
      </c>
      <c r="AO22">
        <v>61.56</v>
      </c>
      <c r="AP22">
        <v>10.08</v>
      </c>
      <c r="AQ22">
        <v>10.08</v>
      </c>
      <c r="AR22">
        <v>0</v>
      </c>
      <c r="AS22">
        <v>0</v>
      </c>
      <c r="AT22">
        <v>0</v>
      </c>
      <c r="AU22">
        <v>51.48</v>
      </c>
      <c r="AV22">
        <v>0.33329999999999999</v>
      </c>
      <c r="AW22">
        <v>23.733000000000001</v>
      </c>
      <c r="AX22">
        <v>121.797</v>
      </c>
      <c r="AY22">
        <v>0</v>
      </c>
      <c r="AZ22">
        <v>0</v>
      </c>
      <c r="BA22">
        <v>3720.069</v>
      </c>
      <c r="BB22">
        <v>10.08</v>
      </c>
      <c r="BC22">
        <v>12</v>
      </c>
      <c r="BD22">
        <v>12</v>
      </c>
      <c r="BE22">
        <v>1</v>
      </c>
      <c r="BF22">
        <v>0</v>
      </c>
      <c r="BG22">
        <v>0</v>
      </c>
      <c r="BH22">
        <v>0</v>
      </c>
      <c r="BI22">
        <v>0</v>
      </c>
      <c r="BJ22">
        <v>5.4363000000000001</v>
      </c>
      <c r="BK22">
        <v>2630.9389999999999</v>
      </c>
      <c r="BL22">
        <v>1721.5440000000001</v>
      </c>
      <c r="BM22">
        <v>423.904</v>
      </c>
      <c r="BN22">
        <v>82.97</v>
      </c>
      <c r="BO22">
        <v>300.435</v>
      </c>
      <c r="BP22">
        <v>78.352999999999994</v>
      </c>
      <c r="BQ22">
        <v>0</v>
      </c>
      <c r="BR22">
        <v>0</v>
      </c>
      <c r="BS22">
        <v>0</v>
      </c>
      <c r="BT22">
        <v>4.2667000000000002</v>
      </c>
      <c r="BU22">
        <v>2175.0859999999998</v>
      </c>
      <c r="BV22">
        <v>0</v>
      </c>
      <c r="BW22">
        <v>0</v>
      </c>
      <c r="BX22">
        <v>0</v>
      </c>
      <c r="BY22">
        <v>0</v>
      </c>
      <c r="BZ22">
        <v>3.8171999999999997</v>
      </c>
      <c r="CA22">
        <v>1047.2850000000001</v>
      </c>
      <c r="CB22">
        <v>654.30899999999997</v>
      </c>
      <c r="CC22">
        <v>92.164000000000001</v>
      </c>
      <c r="CD22">
        <v>46.734999999999999</v>
      </c>
      <c r="CE22">
        <v>252.5</v>
      </c>
      <c r="CF22">
        <v>1.577</v>
      </c>
      <c r="CG22">
        <v>0</v>
      </c>
      <c r="CH22">
        <v>0</v>
      </c>
      <c r="CI22">
        <v>0</v>
      </c>
      <c r="CJ22">
        <v>0.3</v>
      </c>
      <c r="CK22">
        <v>190.53700000000001</v>
      </c>
      <c r="CL22">
        <v>1.5833999999999999</v>
      </c>
      <c r="CM22">
        <v>262.49200000000002</v>
      </c>
      <c r="CN22">
        <v>1.6005</v>
      </c>
      <c r="CO22">
        <v>472.459</v>
      </c>
      <c r="CP22">
        <v>0.33329999999999999</v>
      </c>
      <c r="CQ22">
        <v>121.797</v>
      </c>
      <c r="CR22">
        <v>4.4363000000000001</v>
      </c>
      <c r="CS22">
        <v>1993.03</v>
      </c>
      <c r="CT22">
        <v>3.5171999999999999</v>
      </c>
      <c r="CU22">
        <v>980.875</v>
      </c>
      <c r="CV22">
        <v>0</v>
      </c>
      <c r="CW22">
        <v>23.733000000000001</v>
      </c>
      <c r="CX22">
        <v>0</v>
      </c>
      <c r="CY22">
        <v>0</v>
      </c>
      <c r="CZ22">
        <v>0</v>
      </c>
      <c r="DA22">
        <v>0.33329999999999999</v>
      </c>
      <c r="DB22">
        <v>121.797</v>
      </c>
      <c r="DC22">
        <v>0</v>
      </c>
      <c r="DD22">
        <v>10.08</v>
      </c>
      <c r="DE22">
        <v>0</v>
      </c>
      <c r="DF22">
        <v>1.1696</v>
      </c>
      <c r="DG22">
        <v>455.85300000000001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2661.6080000000002</v>
      </c>
      <c r="EA22">
        <v>0</v>
      </c>
      <c r="EB22">
        <v>1058.461</v>
      </c>
      <c r="EC22">
        <v>10.08</v>
      </c>
      <c r="ED22">
        <v>9.2534999999999989</v>
      </c>
      <c r="EE22">
        <v>12.2049</v>
      </c>
      <c r="EF22">
        <v>3698.2239999999997</v>
      </c>
      <c r="EG22">
        <v>5.4363000000000001</v>
      </c>
      <c r="EH22">
        <v>2650.9389999999999</v>
      </c>
      <c r="EI22">
        <v>4.2667000000000002</v>
      </c>
      <c r="EJ22">
        <v>2195.0859999999998</v>
      </c>
      <c r="EK22">
        <v>0</v>
      </c>
      <c r="EL22">
        <v>0</v>
      </c>
      <c r="EM22">
        <v>0</v>
      </c>
      <c r="EN22">
        <v>0</v>
      </c>
      <c r="EO22">
        <v>3.8171999999999997</v>
      </c>
      <c r="EP22">
        <v>1047.2850000000001</v>
      </c>
      <c r="EQ22">
        <v>61.56</v>
      </c>
      <c r="ER22">
        <v>0</v>
      </c>
      <c r="ES22">
        <v>61.56</v>
      </c>
      <c r="ET22">
        <v>3759.7839999999997</v>
      </c>
      <c r="EU22">
        <v>0</v>
      </c>
      <c r="EV22">
        <v>0</v>
      </c>
      <c r="EW22">
        <v>0</v>
      </c>
      <c r="EX22">
        <v>0</v>
      </c>
      <c r="EY22">
        <v>1.1696</v>
      </c>
      <c r="EZ22">
        <v>455.85300000000001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0.33329999999999999</v>
      </c>
      <c r="FJ22">
        <v>121.797</v>
      </c>
      <c r="FK22">
        <v>0</v>
      </c>
      <c r="FL22">
        <v>0</v>
      </c>
      <c r="FM22">
        <v>0.33329999999999999</v>
      </c>
      <c r="FN22">
        <v>121.797</v>
      </c>
      <c r="FO22">
        <v>0</v>
      </c>
      <c r="FP22">
        <v>0</v>
      </c>
      <c r="FQ22">
        <v>0</v>
      </c>
      <c r="FR22">
        <v>121.797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</row>
    <row r="23" spans="1:184" customFormat="1" ht="12.75" x14ac:dyDescent="0.2">
      <c r="A23">
        <v>1028</v>
      </c>
      <c r="B23">
        <f t="shared" si="0"/>
        <v>20</v>
      </c>
      <c r="C23">
        <v>1</v>
      </c>
      <c r="D23" t="s">
        <v>356</v>
      </c>
      <c r="E23" t="s">
        <v>290</v>
      </c>
      <c r="F23">
        <v>600105377</v>
      </c>
      <c r="G23">
        <v>12</v>
      </c>
      <c r="H23" t="s">
        <v>357</v>
      </c>
      <c r="I23" t="s">
        <v>99</v>
      </c>
      <c r="J23">
        <v>1</v>
      </c>
      <c r="K23">
        <v>24</v>
      </c>
      <c r="L23" t="s">
        <v>292</v>
      </c>
      <c r="M23" t="s">
        <v>358</v>
      </c>
      <c r="N23" t="s">
        <v>294</v>
      </c>
      <c r="O23">
        <v>2</v>
      </c>
      <c r="P23" t="s">
        <v>295</v>
      </c>
      <c r="Q23" t="s">
        <v>359</v>
      </c>
      <c r="R23" s="207">
        <v>45665.678819444445</v>
      </c>
      <c r="S23">
        <v>600105377</v>
      </c>
      <c r="W23">
        <v>6.6985000000000001</v>
      </c>
      <c r="X23">
        <v>6.6985000000000001</v>
      </c>
      <c r="Y23">
        <v>0</v>
      </c>
      <c r="Z23">
        <v>0</v>
      </c>
      <c r="AA23">
        <v>7</v>
      </c>
      <c r="AB23">
        <v>3231.8850000000002</v>
      </c>
      <c r="AC23">
        <v>3231.8850000000002</v>
      </c>
      <c r="AD23">
        <v>1917.4390000000001</v>
      </c>
      <c r="AE23">
        <v>560.92599999999993</v>
      </c>
      <c r="AF23">
        <v>66.211999999999989</v>
      </c>
      <c r="AG23">
        <v>590.66200000000003</v>
      </c>
      <c r="AH23">
        <v>77.539000000000001</v>
      </c>
      <c r="AI23">
        <v>0</v>
      </c>
      <c r="AJ23">
        <v>0</v>
      </c>
      <c r="AK23">
        <v>9.3089999999999993</v>
      </c>
      <c r="AL23">
        <v>0</v>
      </c>
      <c r="AM23">
        <v>0</v>
      </c>
      <c r="AN23">
        <v>0</v>
      </c>
      <c r="AO23">
        <v>17.741</v>
      </c>
      <c r="AP23">
        <v>17.741</v>
      </c>
      <c r="AQ23">
        <v>17.741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9.798</v>
      </c>
      <c r="AX23">
        <v>0</v>
      </c>
      <c r="AY23">
        <v>0</v>
      </c>
      <c r="AZ23">
        <v>0</v>
      </c>
      <c r="BA23">
        <v>3297.2200000000003</v>
      </c>
      <c r="BB23">
        <v>17.741</v>
      </c>
      <c r="BC23">
        <v>7</v>
      </c>
      <c r="BD23">
        <v>7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4.1985000000000001</v>
      </c>
      <c r="BK23">
        <v>2388.373</v>
      </c>
      <c r="BL23">
        <v>1404.3510000000001</v>
      </c>
      <c r="BM23">
        <v>460.23099999999999</v>
      </c>
      <c r="BN23">
        <v>43.588999999999999</v>
      </c>
      <c r="BO23">
        <v>396</v>
      </c>
      <c r="BP23">
        <v>74.403999999999996</v>
      </c>
      <c r="BQ23">
        <v>0</v>
      </c>
      <c r="BR23">
        <v>0</v>
      </c>
      <c r="BS23">
        <v>0</v>
      </c>
      <c r="BT23">
        <v>4.1985000000000001</v>
      </c>
      <c r="BU23">
        <v>2388.373</v>
      </c>
      <c r="BV23">
        <v>0</v>
      </c>
      <c r="BW23">
        <v>0</v>
      </c>
      <c r="BX23">
        <v>0</v>
      </c>
      <c r="BY23">
        <v>0</v>
      </c>
      <c r="BZ23">
        <v>2.5</v>
      </c>
      <c r="CA23">
        <v>843.51199999999994</v>
      </c>
      <c r="CB23">
        <v>513.08799999999997</v>
      </c>
      <c r="CC23">
        <v>100.69499999999999</v>
      </c>
      <c r="CD23">
        <v>22.622999999999998</v>
      </c>
      <c r="CE23">
        <v>194.66200000000001</v>
      </c>
      <c r="CF23">
        <v>3.1349999999999998</v>
      </c>
      <c r="CG23">
        <v>0</v>
      </c>
      <c r="CH23">
        <v>0</v>
      </c>
      <c r="CI23">
        <v>9.3089999999999993</v>
      </c>
      <c r="CJ23">
        <v>0</v>
      </c>
      <c r="CK23">
        <v>0</v>
      </c>
      <c r="CL23">
        <v>1</v>
      </c>
      <c r="CM23">
        <v>331.94499999999999</v>
      </c>
      <c r="CN23">
        <v>1.5</v>
      </c>
      <c r="CO23">
        <v>511.56700000000001</v>
      </c>
      <c r="CP23">
        <v>0</v>
      </c>
      <c r="CQ23">
        <v>0</v>
      </c>
      <c r="CR23">
        <v>3.1985000000000001</v>
      </c>
      <c r="CS23">
        <v>1683.203</v>
      </c>
      <c r="CT23">
        <v>2.25</v>
      </c>
      <c r="CU23">
        <v>755.13200000000006</v>
      </c>
      <c r="CV23">
        <v>0</v>
      </c>
      <c r="CW23">
        <v>9.798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17.741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2438.4369999999999</v>
      </c>
      <c r="EA23">
        <v>0</v>
      </c>
      <c r="EB23">
        <v>858.7829999999999</v>
      </c>
      <c r="EC23">
        <v>17.741</v>
      </c>
      <c r="ED23">
        <v>6.6985000000000001</v>
      </c>
      <c r="EE23">
        <v>7</v>
      </c>
      <c r="EF23">
        <v>3231.8850000000002</v>
      </c>
      <c r="EG23">
        <v>4.1985000000000001</v>
      </c>
      <c r="EH23">
        <v>2388.373</v>
      </c>
      <c r="EI23">
        <v>4.1985000000000001</v>
      </c>
      <c r="EJ23">
        <v>2388.373</v>
      </c>
      <c r="EK23">
        <v>0</v>
      </c>
      <c r="EL23">
        <v>0</v>
      </c>
      <c r="EM23">
        <v>0</v>
      </c>
      <c r="EN23">
        <v>0</v>
      </c>
      <c r="EO23">
        <v>2.5</v>
      </c>
      <c r="EP23">
        <v>843.51199999999994</v>
      </c>
      <c r="EQ23">
        <v>17.741</v>
      </c>
      <c r="ER23">
        <v>0</v>
      </c>
      <c r="ES23">
        <v>17.741</v>
      </c>
      <c r="ET23">
        <v>3249.6260000000002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</row>
    <row r="24" spans="1:184" customFormat="1" ht="12.75" x14ac:dyDescent="0.2">
      <c r="A24">
        <v>1029</v>
      </c>
      <c r="B24">
        <f t="shared" si="0"/>
        <v>21</v>
      </c>
      <c r="C24">
        <v>1</v>
      </c>
      <c r="D24" t="s">
        <v>360</v>
      </c>
      <c r="E24" t="s">
        <v>290</v>
      </c>
      <c r="F24">
        <v>600105393</v>
      </c>
      <c r="G24">
        <v>12</v>
      </c>
      <c r="H24" t="s">
        <v>361</v>
      </c>
      <c r="I24" t="s">
        <v>99</v>
      </c>
      <c r="J24">
        <v>1</v>
      </c>
      <c r="K24">
        <v>24</v>
      </c>
      <c r="L24" t="s">
        <v>307</v>
      </c>
      <c r="M24" t="s">
        <v>362</v>
      </c>
      <c r="N24" t="s">
        <v>294</v>
      </c>
      <c r="O24">
        <v>2</v>
      </c>
      <c r="P24" t="s">
        <v>295</v>
      </c>
      <c r="Q24" t="s">
        <v>324</v>
      </c>
      <c r="R24" s="207">
        <v>45667.391886574071</v>
      </c>
      <c r="S24">
        <v>600105393</v>
      </c>
      <c r="W24">
        <v>13.4071</v>
      </c>
      <c r="X24">
        <v>13.4071</v>
      </c>
      <c r="Y24">
        <v>0</v>
      </c>
      <c r="Z24">
        <v>0</v>
      </c>
      <c r="AA24">
        <v>15.057399999999999</v>
      </c>
      <c r="AB24">
        <v>6073.1349999999993</v>
      </c>
      <c r="AC24">
        <v>6073.1349999999993</v>
      </c>
      <c r="AD24">
        <v>3873.6130000000003</v>
      </c>
      <c r="AE24">
        <v>875.51400000000001</v>
      </c>
      <c r="AF24">
        <v>208.721</v>
      </c>
      <c r="AG24">
        <v>898.601</v>
      </c>
      <c r="AH24">
        <v>181.10400000000001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35</v>
      </c>
      <c r="AP24">
        <v>35</v>
      </c>
      <c r="AQ24">
        <v>35</v>
      </c>
      <c r="AR24">
        <v>0</v>
      </c>
      <c r="AS24">
        <v>0</v>
      </c>
      <c r="AT24">
        <v>0</v>
      </c>
      <c r="AU24">
        <v>0</v>
      </c>
      <c r="AV24">
        <v>0.5</v>
      </c>
      <c r="AW24">
        <v>35.582000000000001</v>
      </c>
      <c r="AX24">
        <v>173.31299999999999</v>
      </c>
      <c r="AY24">
        <v>5</v>
      </c>
      <c r="AZ24">
        <v>0</v>
      </c>
      <c r="BA24">
        <v>6161.0150000000003</v>
      </c>
      <c r="BB24">
        <v>35</v>
      </c>
      <c r="BC24">
        <v>15</v>
      </c>
      <c r="BD24">
        <v>15</v>
      </c>
      <c r="BE24">
        <v>0</v>
      </c>
      <c r="BF24">
        <v>0</v>
      </c>
      <c r="BG24">
        <v>1</v>
      </c>
      <c r="BH24">
        <v>0</v>
      </c>
      <c r="BI24">
        <v>0</v>
      </c>
      <c r="BJ24">
        <v>8.5372000000000003</v>
      </c>
      <c r="BK24">
        <v>4481.1959999999999</v>
      </c>
      <c r="BL24">
        <v>2787.6370000000002</v>
      </c>
      <c r="BM24">
        <v>707.57600000000002</v>
      </c>
      <c r="BN24">
        <v>146.97200000000001</v>
      </c>
      <c r="BO24">
        <v>648</v>
      </c>
      <c r="BP24">
        <v>155.429</v>
      </c>
      <c r="BQ24">
        <v>0</v>
      </c>
      <c r="BR24">
        <v>0</v>
      </c>
      <c r="BS24">
        <v>0</v>
      </c>
      <c r="BT24">
        <v>8.5372000000000003</v>
      </c>
      <c r="BU24">
        <v>4481.1959999999999</v>
      </c>
      <c r="BV24">
        <v>0</v>
      </c>
      <c r="BW24">
        <v>0</v>
      </c>
      <c r="BX24">
        <v>0</v>
      </c>
      <c r="BY24">
        <v>0</v>
      </c>
      <c r="BZ24">
        <v>4.8698999999999995</v>
      </c>
      <c r="CA24">
        <v>1591.9389999999999</v>
      </c>
      <c r="CB24">
        <v>1085.9760000000001</v>
      </c>
      <c r="CC24">
        <v>167.93799999999999</v>
      </c>
      <c r="CD24">
        <v>61.749000000000002</v>
      </c>
      <c r="CE24">
        <v>250.601</v>
      </c>
      <c r="CF24">
        <v>25.675000000000001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1.9699</v>
      </c>
      <c r="CM24">
        <v>524.55200000000002</v>
      </c>
      <c r="CN24">
        <v>2.4</v>
      </c>
      <c r="CO24">
        <v>894.07399999999996</v>
      </c>
      <c r="CP24">
        <v>0.5</v>
      </c>
      <c r="CQ24">
        <v>173.31299999999999</v>
      </c>
      <c r="CR24">
        <v>6.5372000000000003</v>
      </c>
      <c r="CS24">
        <v>3089.0720000000001</v>
      </c>
      <c r="CT24">
        <v>4.4699</v>
      </c>
      <c r="CU24">
        <v>1373.796</v>
      </c>
      <c r="CV24">
        <v>0</v>
      </c>
      <c r="CW24">
        <v>35.582000000000001</v>
      </c>
      <c r="CX24">
        <v>0</v>
      </c>
      <c r="CY24">
        <v>0</v>
      </c>
      <c r="CZ24">
        <v>0</v>
      </c>
      <c r="DA24">
        <v>0.5</v>
      </c>
      <c r="DB24">
        <v>173.31299999999999</v>
      </c>
      <c r="DC24">
        <v>0</v>
      </c>
      <c r="DD24">
        <v>35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4552.8320000000003</v>
      </c>
      <c r="EA24">
        <v>0</v>
      </c>
      <c r="EB24">
        <v>1608.183</v>
      </c>
      <c r="EC24">
        <v>35</v>
      </c>
      <c r="ED24">
        <v>13.4071</v>
      </c>
      <c r="EE24">
        <v>15.057399999999999</v>
      </c>
      <c r="EF24">
        <v>6073.1349999999993</v>
      </c>
      <c r="EG24">
        <v>8.5372000000000003</v>
      </c>
      <c r="EH24">
        <v>4481.1959999999999</v>
      </c>
      <c r="EI24">
        <v>8.5372000000000003</v>
      </c>
      <c r="EJ24">
        <v>4481.1959999999999</v>
      </c>
      <c r="EK24">
        <v>0</v>
      </c>
      <c r="EL24">
        <v>0</v>
      </c>
      <c r="EM24">
        <v>0</v>
      </c>
      <c r="EN24">
        <v>0</v>
      </c>
      <c r="EO24">
        <v>4.8698999999999995</v>
      </c>
      <c r="EP24">
        <v>1591.9389999999999</v>
      </c>
      <c r="EQ24">
        <v>35</v>
      </c>
      <c r="ER24">
        <v>0</v>
      </c>
      <c r="ES24">
        <v>35</v>
      </c>
      <c r="ET24">
        <v>6108.1349999999993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0.5</v>
      </c>
      <c r="FJ24">
        <v>173.31299999999999</v>
      </c>
      <c r="FK24">
        <v>0</v>
      </c>
      <c r="FL24">
        <v>0</v>
      </c>
      <c r="FM24">
        <v>0.5</v>
      </c>
      <c r="FN24">
        <v>173.31299999999999</v>
      </c>
      <c r="FO24">
        <v>5</v>
      </c>
      <c r="FP24">
        <v>0</v>
      </c>
      <c r="FQ24">
        <v>5</v>
      </c>
      <c r="FR24">
        <v>178.31299999999999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</row>
    <row r="25" spans="1:184" customFormat="1" ht="12.75" x14ac:dyDescent="0.2">
      <c r="A25">
        <v>1030</v>
      </c>
      <c r="B25">
        <f t="shared" si="0"/>
        <v>22</v>
      </c>
      <c r="C25">
        <v>1</v>
      </c>
      <c r="D25" t="s">
        <v>363</v>
      </c>
      <c r="E25" t="s">
        <v>290</v>
      </c>
      <c r="F25">
        <v>600105407</v>
      </c>
      <c r="G25">
        <v>12</v>
      </c>
      <c r="H25" t="s">
        <v>364</v>
      </c>
      <c r="I25" t="s">
        <v>99</v>
      </c>
      <c r="J25">
        <v>1</v>
      </c>
      <c r="K25">
        <v>24</v>
      </c>
      <c r="L25" t="s">
        <v>307</v>
      </c>
      <c r="M25" t="s">
        <v>365</v>
      </c>
      <c r="N25" t="s">
        <v>294</v>
      </c>
      <c r="O25">
        <v>2</v>
      </c>
      <c r="P25" t="s">
        <v>295</v>
      </c>
      <c r="Q25" t="s">
        <v>559</v>
      </c>
      <c r="R25" s="207">
        <v>45660.709618055553</v>
      </c>
      <c r="S25">
        <v>600105407</v>
      </c>
      <c r="W25">
        <v>3.9839000000000002</v>
      </c>
      <c r="X25">
        <v>3.9839000000000002</v>
      </c>
      <c r="Y25">
        <v>0</v>
      </c>
      <c r="Z25">
        <v>0</v>
      </c>
      <c r="AA25">
        <v>6.1452</v>
      </c>
      <c r="AB25">
        <v>1632.683</v>
      </c>
      <c r="AC25">
        <v>1632.683</v>
      </c>
      <c r="AD25">
        <v>1121.692</v>
      </c>
      <c r="AE25">
        <v>237.58700000000002</v>
      </c>
      <c r="AF25">
        <v>29.274000000000001</v>
      </c>
      <c r="AG25">
        <v>136.42599999999999</v>
      </c>
      <c r="AH25">
        <v>80.048000000000002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0.22500000000000001</v>
      </c>
      <c r="AW25">
        <v>27.655999999999999</v>
      </c>
      <c r="AX25">
        <v>77.341999999999999</v>
      </c>
      <c r="AY25">
        <v>0</v>
      </c>
      <c r="AZ25">
        <v>0</v>
      </c>
      <c r="BA25">
        <v>1660.6969999999999</v>
      </c>
      <c r="BB25">
        <v>0</v>
      </c>
      <c r="BC25">
        <v>6</v>
      </c>
      <c r="BD25">
        <v>6</v>
      </c>
      <c r="BE25">
        <v>2</v>
      </c>
      <c r="BF25">
        <v>0</v>
      </c>
      <c r="BG25">
        <v>0</v>
      </c>
      <c r="BH25">
        <v>0</v>
      </c>
      <c r="BI25">
        <v>0</v>
      </c>
      <c r="BJ25">
        <v>2.1989000000000001</v>
      </c>
      <c r="BK25">
        <v>1139.83</v>
      </c>
      <c r="BL25">
        <v>752.13199999999995</v>
      </c>
      <c r="BM25">
        <v>186.25200000000001</v>
      </c>
      <c r="BN25">
        <v>21.771000000000001</v>
      </c>
      <c r="BO25">
        <v>76.426000000000002</v>
      </c>
      <c r="BP25">
        <v>75.593000000000004</v>
      </c>
      <c r="BQ25">
        <v>0</v>
      </c>
      <c r="BR25">
        <v>0</v>
      </c>
      <c r="BS25">
        <v>0</v>
      </c>
      <c r="BT25">
        <v>2.1989000000000001</v>
      </c>
      <c r="BU25">
        <v>1139.83</v>
      </c>
      <c r="BV25">
        <v>0</v>
      </c>
      <c r="BW25">
        <v>0</v>
      </c>
      <c r="BX25">
        <v>0</v>
      </c>
      <c r="BY25">
        <v>0</v>
      </c>
      <c r="BZ25">
        <v>1.7850000000000001</v>
      </c>
      <c r="CA25">
        <v>492.85300000000001</v>
      </c>
      <c r="CB25">
        <v>369.56</v>
      </c>
      <c r="CC25">
        <v>51.335000000000001</v>
      </c>
      <c r="CD25">
        <v>7.5030000000000001</v>
      </c>
      <c r="CE25">
        <v>60</v>
      </c>
      <c r="CF25">
        <v>4.4550000000000001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0.75</v>
      </c>
      <c r="CM25">
        <v>130.40299999999999</v>
      </c>
      <c r="CN25">
        <v>0.81</v>
      </c>
      <c r="CO25">
        <v>285.108</v>
      </c>
      <c r="CP25">
        <v>0.22500000000000001</v>
      </c>
      <c r="CQ25">
        <v>77.341999999999999</v>
      </c>
      <c r="CR25">
        <v>1.1989000000000001</v>
      </c>
      <c r="CS25">
        <v>491.827</v>
      </c>
      <c r="CT25">
        <v>1.6850000000000001</v>
      </c>
      <c r="CU25">
        <v>454.83500000000004</v>
      </c>
      <c r="CV25">
        <v>0</v>
      </c>
      <c r="CW25">
        <v>27.655999999999999</v>
      </c>
      <c r="CX25">
        <v>0</v>
      </c>
      <c r="CY25">
        <v>0</v>
      </c>
      <c r="CZ25">
        <v>0</v>
      </c>
      <c r="DA25">
        <v>0.22500000000000001</v>
      </c>
      <c r="DB25">
        <v>77.341999999999999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1154.8720000000001</v>
      </c>
      <c r="EA25">
        <v>0</v>
      </c>
      <c r="EB25">
        <v>505.82500000000005</v>
      </c>
      <c r="EC25">
        <v>0</v>
      </c>
      <c r="ED25">
        <v>3.9839000000000002</v>
      </c>
      <c r="EE25">
        <v>6.1452</v>
      </c>
      <c r="EF25">
        <v>1632.683</v>
      </c>
      <c r="EG25">
        <v>2.1989000000000001</v>
      </c>
      <c r="EH25">
        <v>1139.83</v>
      </c>
      <c r="EI25">
        <v>2.1989000000000001</v>
      </c>
      <c r="EJ25">
        <v>1139.83</v>
      </c>
      <c r="EK25">
        <v>0</v>
      </c>
      <c r="EL25">
        <v>0</v>
      </c>
      <c r="EM25">
        <v>0</v>
      </c>
      <c r="EN25">
        <v>0</v>
      </c>
      <c r="EO25">
        <v>1.7850000000000001</v>
      </c>
      <c r="EP25">
        <v>492.85300000000001</v>
      </c>
      <c r="EQ25">
        <v>0</v>
      </c>
      <c r="ER25">
        <v>0</v>
      </c>
      <c r="ES25">
        <v>0</v>
      </c>
      <c r="ET25">
        <v>1632.683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0.22500000000000001</v>
      </c>
      <c r="FJ25">
        <v>77.341999999999999</v>
      </c>
      <c r="FK25">
        <v>0</v>
      </c>
      <c r="FL25">
        <v>0</v>
      </c>
      <c r="FM25">
        <v>0.22500000000000001</v>
      </c>
      <c r="FN25">
        <v>77.341999999999999</v>
      </c>
      <c r="FO25">
        <v>0</v>
      </c>
      <c r="FP25">
        <v>0</v>
      </c>
      <c r="FQ25">
        <v>0</v>
      </c>
      <c r="FR25">
        <v>77.341999999999999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</row>
    <row r="26" spans="1:184" customFormat="1" ht="12.75" x14ac:dyDescent="0.2">
      <c r="A26">
        <v>1031</v>
      </c>
      <c r="B26">
        <f t="shared" si="0"/>
        <v>23</v>
      </c>
      <c r="C26">
        <v>1</v>
      </c>
      <c r="D26" t="s">
        <v>366</v>
      </c>
      <c r="E26" t="s">
        <v>290</v>
      </c>
      <c r="F26">
        <v>600105482</v>
      </c>
      <c r="G26">
        <v>12</v>
      </c>
      <c r="H26" t="s">
        <v>367</v>
      </c>
      <c r="I26" t="s">
        <v>99</v>
      </c>
      <c r="J26">
        <v>1</v>
      </c>
      <c r="K26">
        <v>24</v>
      </c>
      <c r="L26" t="s">
        <v>307</v>
      </c>
      <c r="M26" t="s">
        <v>368</v>
      </c>
      <c r="N26" t="s">
        <v>294</v>
      </c>
      <c r="O26">
        <v>2</v>
      </c>
      <c r="P26" t="s">
        <v>295</v>
      </c>
      <c r="Q26" t="s">
        <v>309</v>
      </c>
      <c r="R26" s="207">
        <v>45672.83766203704</v>
      </c>
      <c r="S26">
        <v>600105482</v>
      </c>
      <c r="T26" t="s">
        <v>309</v>
      </c>
      <c r="U26" s="207">
        <v>45672.84715277778</v>
      </c>
      <c r="V26">
        <v>600105482</v>
      </c>
      <c r="W26">
        <v>4.28</v>
      </c>
      <c r="X26">
        <v>4.28</v>
      </c>
      <c r="Y26">
        <v>0</v>
      </c>
      <c r="Z26">
        <v>0</v>
      </c>
      <c r="AA26">
        <v>5</v>
      </c>
      <c r="AB26">
        <v>1990.41</v>
      </c>
      <c r="AC26">
        <v>1990.41</v>
      </c>
      <c r="AD26">
        <v>1346.2329999999999</v>
      </c>
      <c r="AE26">
        <v>218.374</v>
      </c>
      <c r="AF26">
        <v>77.801999999999992</v>
      </c>
      <c r="AG26">
        <v>210.77199999999999</v>
      </c>
      <c r="AH26">
        <v>70.146000000000001</v>
      </c>
      <c r="AI26">
        <v>0</v>
      </c>
      <c r="AJ26">
        <v>1.988</v>
      </c>
      <c r="AK26">
        <v>0</v>
      </c>
      <c r="AL26">
        <v>0</v>
      </c>
      <c r="AM26">
        <v>0</v>
      </c>
      <c r="AN26">
        <v>0</v>
      </c>
      <c r="AO26">
        <v>2</v>
      </c>
      <c r="AP26">
        <v>2</v>
      </c>
      <c r="AQ26">
        <v>2</v>
      </c>
      <c r="AR26">
        <v>0</v>
      </c>
      <c r="AS26">
        <v>0</v>
      </c>
      <c r="AT26">
        <v>0</v>
      </c>
      <c r="AU26">
        <v>0</v>
      </c>
      <c r="AV26">
        <v>0.40670000000000001</v>
      </c>
      <c r="AW26">
        <v>65.094999999999999</v>
      </c>
      <c r="AX26">
        <v>122.374</v>
      </c>
      <c r="AY26">
        <v>0</v>
      </c>
      <c r="AZ26">
        <v>0</v>
      </c>
      <c r="BA26">
        <v>1990.41</v>
      </c>
      <c r="BB26">
        <v>2</v>
      </c>
      <c r="BC26">
        <v>5</v>
      </c>
      <c r="BD26">
        <v>5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2.29</v>
      </c>
      <c r="BK26">
        <v>1335.64</v>
      </c>
      <c r="BL26">
        <v>857.21199999999999</v>
      </c>
      <c r="BM26">
        <v>163.61699999999999</v>
      </c>
      <c r="BN26">
        <v>65.936999999999998</v>
      </c>
      <c r="BO26">
        <v>117</v>
      </c>
      <c r="BP26">
        <v>64.790999999999997</v>
      </c>
      <c r="BQ26">
        <v>0</v>
      </c>
      <c r="BR26">
        <v>1.988</v>
      </c>
      <c r="BS26">
        <v>0</v>
      </c>
      <c r="BT26">
        <v>2.29</v>
      </c>
      <c r="BU26">
        <v>1335.64</v>
      </c>
      <c r="BV26">
        <v>0</v>
      </c>
      <c r="BW26">
        <v>0</v>
      </c>
      <c r="BX26">
        <v>0</v>
      </c>
      <c r="BY26">
        <v>0</v>
      </c>
      <c r="BZ26">
        <v>1.99</v>
      </c>
      <c r="CA26">
        <v>654.77</v>
      </c>
      <c r="CB26">
        <v>489.02100000000002</v>
      </c>
      <c r="CC26">
        <v>54.757000000000005</v>
      </c>
      <c r="CD26">
        <v>11.865</v>
      </c>
      <c r="CE26">
        <v>93.771999999999991</v>
      </c>
      <c r="CF26">
        <v>5.3550000000000004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0.62</v>
      </c>
      <c r="CM26">
        <v>185.542</v>
      </c>
      <c r="CN26">
        <v>0.96330000000000005</v>
      </c>
      <c r="CO26">
        <v>346.85399999999998</v>
      </c>
      <c r="CP26">
        <v>0.40670000000000001</v>
      </c>
      <c r="CQ26">
        <v>122.374</v>
      </c>
      <c r="CR26">
        <v>1.29</v>
      </c>
      <c r="CS26">
        <v>606.21799999999996</v>
      </c>
      <c r="CT26">
        <v>1.8267</v>
      </c>
      <c r="CU26">
        <v>573.86899999999991</v>
      </c>
      <c r="CV26">
        <v>0</v>
      </c>
      <c r="CW26">
        <v>65.094999999999999</v>
      </c>
      <c r="CX26">
        <v>0</v>
      </c>
      <c r="CY26">
        <v>0</v>
      </c>
      <c r="CZ26">
        <v>0</v>
      </c>
      <c r="DA26">
        <v>0.40670000000000001</v>
      </c>
      <c r="DB26">
        <v>122.374</v>
      </c>
      <c r="DC26">
        <v>0</v>
      </c>
      <c r="DD26">
        <v>2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1335.64</v>
      </c>
      <c r="EA26">
        <v>0</v>
      </c>
      <c r="EB26">
        <v>654.77</v>
      </c>
      <c r="EC26">
        <v>2</v>
      </c>
      <c r="ED26">
        <v>4.28</v>
      </c>
      <c r="EE26">
        <v>5</v>
      </c>
      <c r="EF26">
        <v>1990.41</v>
      </c>
      <c r="EG26">
        <v>2.29</v>
      </c>
      <c r="EH26">
        <v>1335.64</v>
      </c>
      <c r="EI26">
        <v>2.29</v>
      </c>
      <c r="EJ26">
        <v>1335.64</v>
      </c>
      <c r="EK26">
        <v>0</v>
      </c>
      <c r="EL26">
        <v>0</v>
      </c>
      <c r="EM26">
        <v>0</v>
      </c>
      <c r="EN26">
        <v>0</v>
      </c>
      <c r="EO26">
        <v>1.99</v>
      </c>
      <c r="EP26">
        <v>654.77</v>
      </c>
      <c r="EQ26">
        <v>2</v>
      </c>
      <c r="ER26">
        <v>0</v>
      </c>
      <c r="ES26">
        <v>2</v>
      </c>
      <c r="ET26">
        <v>1992.41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0.40670000000000001</v>
      </c>
      <c r="FJ26">
        <v>122.374</v>
      </c>
      <c r="FK26">
        <v>0</v>
      </c>
      <c r="FL26">
        <v>0</v>
      </c>
      <c r="FM26">
        <v>0.40670000000000001</v>
      </c>
      <c r="FN26">
        <v>122.374</v>
      </c>
      <c r="FO26">
        <v>0</v>
      </c>
      <c r="FP26">
        <v>0</v>
      </c>
      <c r="FQ26">
        <v>0</v>
      </c>
      <c r="FR26">
        <v>122.374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</row>
    <row r="27" spans="1:184" customFormat="1" ht="12.75" x14ac:dyDescent="0.2">
      <c r="A27">
        <v>1032</v>
      </c>
      <c r="B27">
        <f t="shared" si="0"/>
        <v>24</v>
      </c>
      <c r="C27">
        <v>1</v>
      </c>
      <c r="D27" t="s">
        <v>369</v>
      </c>
      <c r="E27" t="s">
        <v>290</v>
      </c>
      <c r="F27">
        <v>600105571</v>
      </c>
      <c r="G27">
        <v>12</v>
      </c>
      <c r="H27" t="s">
        <v>370</v>
      </c>
      <c r="I27" t="s">
        <v>99</v>
      </c>
      <c r="J27">
        <v>1</v>
      </c>
      <c r="K27">
        <v>24</v>
      </c>
      <c r="L27" t="s">
        <v>307</v>
      </c>
      <c r="M27" t="s">
        <v>368</v>
      </c>
      <c r="N27" t="s">
        <v>294</v>
      </c>
      <c r="O27">
        <v>2</v>
      </c>
      <c r="P27" t="s">
        <v>295</v>
      </c>
      <c r="Q27" t="s">
        <v>371</v>
      </c>
      <c r="R27" s="207">
        <v>45670.426828703705</v>
      </c>
      <c r="S27">
        <v>600105571</v>
      </c>
      <c r="T27" t="s">
        <v>372</v>
      </c>
      <c r="U27" s="207">
        <v>45672.820844907408</v>
      </c>
      <c r="V27">
        <v>600105571</v>
      </c>
      <c r="W27">
        <v>5.0660000000000007</v>
      </c>
      <c r="X27">
        <v>4.3689999999999998</v>
      </c>
      <c r="Y27">
        <v>0</v>
      </c>
      <c r="Z27">
        <v>0.69699999999999995</v>
      </c>
      <c r="AA27">
        <v>9</v>
      </c>
      <c r="AB27">
        <v>2086.4490000000001</v>
      </c>
      <c r="AC27">
        <v>1870.4839999999999</v>
      </c>
      <c r="AD27">
        <v>1295.53</v>
      </c>
      <c r="AE27">
        <v>229.95600000000002</v>
      </c>
      <c r="AF27">
        <v>64.849999999999994</v>
      </c>
      <c r="AG27">
        <v>183.49199999999999</v>
      </c>
      <c r="AH27">
        <v>96.656000000000006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215.96499999999997</v>
      </c>
      <c r="AO27">
        <v>4.5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4.5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1908.5349999999999</v>
      </c>
      <c r="BB27">
        <v>0</v>
      </c>
      <c r="BC27">
        <v>9</v>
      </c>
      <c r="BD27">
        <v>8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2.7480000000000002</v>
      </c>
      <c r="BK27">
        <v>1372.9680000000001</v>
      </c>
      <c r="BL27">
        <v>939.54200000000003</v>
      </c>
      <c r="BM27">
        <v>184.11099999999999</v>
      </c>
      <c r="BN27">
        <v>37.368000000000002</v>
      </c>
      <c r="BO27">
        <v>124.2</v>
      </c>
      <c r="BP27">
        <v>87.747</v>
      </c>
      <c r="BQ27">
        <v>0</v>
      </c>
      <c r="BR27">
        <v>0</v>
      </c>
      <c r="BS27">
        <v>0</v>
      </c>
      <c r="BT27">
        <v>2.7480000000000002</v>
      </c>
      <c r="BU27">
        <v>1372.9680000000001</v>
      </c>
      <c r="BV27">
        <v>0</v>
      </c>
      <c r="BW27">
        <v>0</v>
      </c>
      <c r="BX27">
        <v>0</v>
      </c>
      <c r="BY27">
        <v>0</v>
      </c>
      <c r="BZ27">
        <v>1.621</v>
      </c>
      <c r="CA27">
        <v>497.51600000000002</v>
      </c>
      <c r="CB27">
        <v>355.988</v>
      </c>
      <c r="CC27">
        <v>45.844999999999999</v>
      </c>
      <c r="CD27">
        <v>27.481999999999999</v>
      </c>
      <c r="CE27">
        <v>59.292000000000002</v>
      </c>
      <c r="CF27">
        <v>8.9090000000000007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0.74299999999999999</v>
      </c>
      <c r="CM27">
        <v>174.59100000000001</v>
      </c>
      <c r="CN27">
        <v>0.878</v>
      </c>
      <c r="CO27">
        <v>322.92500000000001</v>
      </c>
      <c r="CP27">
        <v>0</v>
      </c>
      <c r="CQ27">
        <v>0</v>
      </c>
      <c r="CR27">
        <v>1.748</v>
      </c>
      <c r="CS27">
        <v>742.22799999999995</v>
      </c>
      <c r="CT27">
        <v>1.421</v>
      </c>
      <c r="CU27">
        <v>391.964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1389.578</v>
      </c>
      <c r="EA27">
        <v>0</v>
      </c>
      <c r="EB27">
        <v>518.95699999999999</v>
      </c>
      <c r="EC27">
        <v>0</v>
      </c>
      <c r="ED27">
        <v>5.0660000000000007</v>
      </c>
      <c r="EE27">
        <v>9</v>
      </c>
      <c r="EF27">
        <v>2086.4490000000001</v>
      </c>
      <c r="EG27">
        <v>2.7829999999999999</v>
      </c>
      <c r="EH27">
        <v>1406.6369999999999</v>
      </c>
      <c r="EI27">
        <v>2.7829999999999999</v>
      </c>
      <c r="EJ27">
        <v>1406.6369999999999</v>
      </c>
      <c r="EK27">
        <v>0</v>
      </c>
      <c r="EL27">
        <v>0</v>
      </c>
      <c r="EM27">
        <v>0</v>
      </c>
      <c r="EN27">
        <v>0</v>
      </c>
      <c r="EO27">
        <v>2.2830000000000004</v>
      </c>
      <c r="EP27">
        <v>679.81200000000001</v>
      </c>
      <c r="EQ27">
        <v>4.5</v>
      </c>
      <c r="ER27">
        <v>0</v>
      </c>
      <c r="ES27">
        <v>4.5</v>
      </c>
      <c r="ET27">
        <v>2090.9490000000001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</row>
    <row r="28" spans="1:184" customFormat="1" ht="12.75" x14ac:dyDescent="0.2">
      <c r="A28">
        <v>1033</v>
      </c>
      <c r="B28">
        <f t="shared" si="0"/>
        <v>25</v>
      </c>
      <c r="C28">
        <v>1</v>
      </c>
      <c r="D28" t="s">
        <v>373</v>
      </c>
      <c r="E28" t="s">
        <v>290</v>
      </c>
      <c r="F28">
        <v>691015759</v>
      </c>
      <c r="G28">
        <v>12</v>
      </c>
      <c r="H28" t="s">
        <v>349</v>
      </c>
      <c r="I28" t="s">
        <v>374</v>
      </c>
      <c r="J28">
        <v>1</v>
      </c>
      <c r="K28">
        <v>24</v>
      </c>
      <c r="L28" t="s">
        <v>307</v>
      </c>
      <c r="M28" t="s">
        <v>375</v>
      </c>
      <c r="N28" t="s">
        <v>294</v>
      </c>
      <c r="O28">
        <v>2</v>
      </c>
      <c r="P28" t="s">
        <v>295</v>
      </c>
      <c r="Q28" t="s">
        <v>3348</v>
      </c>
      <c r="R28" s="207">
        <v>45663.599456018521</v>
      </c>
      <c r="S28">
        <v>691015759</v>
      </c>
      <c r="W28">
        <v>10.2417</v>
      </c>
      <c r="X28">
        <v>9.6166999999999998</v>
      </c>
      <c r="Y28">
        <v>0</v>
      </c>
      <c r="Z28">
        <v>0.625</v>
      </c>
      <c r="AA28">
        <v>13.931699999999999</v>
      </c>
      <c r="AB28">
        <v>4593.8289999999997</v>
      </c>
      <c r="AC28">
        <v>4276.1880000000001</v>
      </c>
      <c r="AD28">
        <v>2950.2080000000001</v>
      </c>
      <c r="AE28">
        <v>605.22799999999995</v>
      </c>
      <c r="AF28">
        <v>46.601999999999997</v>
      </c>
      <c r="AG28">
        <v>530.36800000000005</v>
      </c>
      <c r="AH28">
        <v>134.84800000000001</v>
      </c>
      <c r="AI28">
        <v>0</v>
      </c>
      <c r="AJ28">
        <v>0</v>
      </c>
      <c r="AK28">
        <v>8.9339999999999993</v>
      </c>
      <c r="AL28">
        <v>0</v>
      </c>
      <c r="AM28">
        <v>0</v>
      </c>
      <c r="AN28">
        <v>317.64100000000002</v>
      </c>
      <c r="AO28">
        <v>72.989999999999995</v>
      </c>
      <c r="AP28">
        <v>0</v>
      </c>
      <c r="AQ28">
        <v>0</v>
      </c>
      <c r="AR28">
        <v>0</v>
      </c>
      <c r="AS28">
        <v>0</v>
      </c>
      <c r="AT28">
        <v>24.39</v>
      </c>
      <c r="AU28">
        <v>48.6</v>
      </c>
      <c r="AV28">
        <v>0.36670000000000003</v>
      </c>
      <c r="AW28">
        <v>0</v>
      </c>
      <c r="AX28">
        <v>96.179000000000002</v>
      </c>
      <c r="AY28">
        <v>0</v>
      </c>
      <c r="AZ28">
        <v>0</v>
      </c>
      <c r="BA28">
        <v>4278.509</v>
      </c>
      <c r="BB28">
        <v>0</v>
      </c>
      <c r="BC28">
        <v>14</v>
      </c>
      <c r="BD28">
        <v>13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6.45</v>
      </c>
      <c r="BK28">
        <v>3172.0709999999999</v>
      </c>
      <c r="BL28">
        <v>2183.0039999999999</v>
      </c>
      <c r="BM28">
        <v>487.75799999999998</v>
      </c>
      <c r="BN28">
        <v>46.601999999999997</v>
      </c>
      <c r="BO28">
        <v>336</v>
      </c>
      <c r="BP28">
        <v>118.70699999999999</v>
      </c>
      <c r="BQ28">
        <v>0</v>
      </c>
      <c r="BR28">
        <v>0</v>
      </c>
      <c r="BS28">
        <v>0</v>
      </c>
      <c r="BT28">
        <v>6.45</v>
      </c>
      <c r="BU28">
        <v>3172.0709999999999</v>
      </c>
      <c r="BV28">
        <v>0</v>
      </c>
      <c r="BW28">
        <v>0</v>
      </c>
      <c r="BX28">
        <v>0</v>
      </c>
      <c r="BY28">
        <v>0</v>
      </c>
      <c r="BZ28">
        <v>3.1667000000000001</v>
      </c>
      <c r="CA28">
        <v>1104.117</v>
      </c>
      <c r="CB28">
        <v>767.20399999999995</v>
      </c>
      <c r="CC28">
        <v>117.47</v>
      </c>
      <c r="CD28">
        <v>0</v>
      </c>
      <c r="CE28">
        <v>194.36799999999999</v>
      </c>
      <c r="CF28">
        <v>16.140999999999998</v>
      </c>
      <c r="CG28">
        <v>0</v>
      </c>
      <c r="CH28">
        <v>0</v>
      </c>
      <c r="CI28">
        <v>8.9339999999999993</v>
      </c>
      <c r="CJ28">
        <v>0.4</v>
      </c>
      <c r="CK28">
        <v>220.46100000000001</v>
      </c>
      <c r="CL28">
        <v>1.8</v>
      </c>
      <c r="CM28">
        <v>640.49900000000002</v>
      </c>
      <c r="CN28">
        <v>0.6</v>
      </c>
      <c r="CO28">
        <v>146.97800000000001</v>
      </c>
      <c r="CP28">
        <v>0.36670000000000003</v>
      </c>
      <c r="CQ28">
        <v>96.179000000000002</v>
      </c>
      <c r="CR28">
        <v>4.45</v>
      </c>
      <c r="CS28">
        <v>1969.0730000000001</v>
      </c>
      <c r="CT28">
        <v>2.4666999999999999</v>
      </c>
      <c r="CU28">
        <v>847.74199999999996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0.36670000000000003</v>
      </c>
      <c r="DB28">
        <v>96.179000000000002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3172.0709999999999</v>
      </c>
      <c r="EA28">
        <v>0</v>
      </c>
      <c r="EB28">
        <v>1106.4380000000001</v>
      </c>
      <c r="EC28">
        <v>0</v>
      </c>
      <c r="ED28">
        <v>10.2417</v>
      </c>
      <c r="EE28">
        <v>13.931699999999999</v>
      </c>
      <c r="EF28">
        <v>4593.8289999999997</v>
      </c>
      <c r="EG28">
        <v>7.0750000000000002</v>
      </c>
      <c r="EH28">
        <v>3489.712</v>
      </c>
      <c r="EI28">
        <v>6.45</v>
      </c>
      <c r="EJ28">
        <v>3172.0709999999999</v>
      </c>
      <c r="EK28">
        <v>0</v>
      </c>
      <c r="EL28">
        <v>0</v>
      </c>
      <c r="EM28">
        <v>0</v>
      </c>
      <c r="EN28">
        <v>0</v>
      </c>
      <c r="EO28">
        <v>3.1667000000000001</v>
      </c>
      <c r="EP28">
        <v>1104.117</v>
      </c>
      <c r="EQ28">
        <v>72.989999999999995</v>
      </c>
      <c r="ER28">
        <v>24.39</v>
      </c>
      <c r="ES28">
        <v>48.6</v>
      </c>
      <c r="ET28">
        <v>4666.8190000000004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0.625</v>
      </c>
      <c r="FF28">
        <v>317.64100000000002</v>
      </c>
      <c r="FG28">
        <v>0</v>
      </c>
      <c r="FH28">
        <v>0</v>
      </c>
      <c r="FI28">
        <v>0.36670000000000003</v>
      </c>
      <c r="FJ28">
        <v>96.179000000000002</v>
      </c>
      <c r="FK28">
        <v>0</v>
      </c>
      <c r="FL28">
        <v>0</v>
      </c>
      <c r="FM28">
        <v>0.36670000000000003</v>
      </c>
      <c r="FN28">
        <v>96.179000000000002</v>
      </c>
      <c r="FO28">
        <v>0</v>
      </c>
      <c r="FP28">
        <v>0</v>
      </c>
      <c r="FQ28">
        <v>0</v>
      </c>
      <c r="FR28">
        <v>96.179000000000002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</row>
    <row r="29" spans="1:184" customFormat="1" ht="12.75" x14ac:dyDescent="0.2">
      <c r="A29">
        <v>1036</v>
      </c>
      <c r="B29">
        <f t="shared" si="0"/>
        <v>26</v>
      </c>
      <c r="C29">
        <v>1</v>
      </c>
      <c r="D29" t="s">
        <v>376</v>
      </c>
      <c r="E29" t="s">
        <v>290</v>
      </c>
      <c r="F29">
        <v>600105148</v>
      </c>
      <c r="G29">
        <v>12</v>
      </c>
      <c r="H29" t="s">
        <v>377</v>
      </c>
      <c r="I29" t="s">
        <v>378</v>
      </c>
      <c r="J29">
        <v>1</v>
      </c>
      <c r="K29">
        <v>24</v>
      </c>
      <c r="L29" t="s">
        <v>292</v>
      </c>
      <c r="M29" t="s">
        <v>379</v>
      </c>
      <c r="N29" t="s">
        <v>294</v>
      </c>
      <c r="O29">
        <v>2</v>
      </c>
      <c r="P29" t="s">
        <v>295</v>
      </c>
      <c r="Q29" t="s">
        <v>3402</v>
      </c>
      <c r="R29" s="207">
        <v>45655.902685185189</v>
      </c>
      <c r="S29">
        <v>600105148</v>
      </c>
      <c r="W29">
        <v>23.589500000000005</v>
      </c>
      <c r="X29">
        <v>23.589500000000005</v>
      </c>
      <c r="Y29">
        <v>0</v>
      </c>
      <c r="Z29">
        <v>0</v>
      </c>
      <c r="AA29">
        <v>25.590699999999998</v>
      </c>
      <c r="AB29">
        <v>10074.075999999997</v>
      </c>
      <c r="AC29">
        <v>10074.075999999997</v>
      </c>
      <c r="AD29">
        <v>6511.5319999999992</v>
      </c>
      <c r="AE29">
        <v>1665.818</v>
      </c>
      <c r="AF29">
        <v>281.25400000000002</v>
      </c>
      <c r="AG29">
        <v>1237.864</v>
      </c>
      <c r="AH29">
        <v>262.3</v>
      </c>
      <c r="AI29">
        <v>65.093999999999994</v>
      </c>
      <c r="AJ29">
        <v>0</v>
      </c>
      <c r="AK29">
        <v>15.404</v>
      </c>
      <c r="AL29">
        <v>0</v>
      </c>
      <c r="AM29">
        <v>0</v>
      </c>
      <c r="AN29">
        <v>0</v>
      </c>
      <c r="AO29">
        <v>131.6</v>
      </c>
      <c r="AP29">
        <v>20</v>
      </c>
      <c r="AQ29">
        <v>20</v>
      </c>
      <c r="AR29">
        <v>0</v>
      </c>
      <c r="AS29">
        <v>0</v>
      </c>
      <c r="AT29">
        <v>0</v>
      </c>
      <c r="AU29">
        <v>111.6</v>
      </c>
      <c r="AV29">
        <v>0.74170000000000003</v>
      </c>
      <c r="AW29">
        <v>34.81</v>
      </c>
      <c r="AX29">
        <v>213.78199999999998</v>
      </c>
      <c r="AY29">
        <v>0</v>
      </c>
      <c r="AZ29">
        <v>0</v>
      </c>
      <c r="BA29">
        <v>10222.668000000001</v>
      </c>
      <c r="BB29">
        <v>20</v>
      </c>
      <c r="BC29">
        <v>26</v>
      </c>
      <c r="BD29">
        <v>24</v>
      </c>
      <c r="BE29">
        <v>1</v>
      </c>
      <c r="BF29">
        <v>0</v>
      </c>
      <c r="BG29">
        <v>1</v>
      </c>
      <c r="BH29">
        <v>0</v>
      </c>
      <c r="BI29">
        <v>0</v>
      </c>
      <c r="BJ29">
        <v>15.7645</v>
      </c>
      <c r="BK29">
        <v>7716.2460000000001</v>
      </c>
      <c r="BL29">
        <v>4874.4589999999989</v>
      </c>
      <c r="BM29">
        <v>1427.0420000000001</v>
      </c>
      <c r="BN29">
        <v>121.078</v>
      </c>
      <c r="BO29">
        <v>961.96399999999994</v>
      </c>
      <c r="BP29">
        <v>219.78699999999998</v>
      </c>
      <c r="BQ29">
        <v>65.093999999999994</v>
      </c>
      <c r="BR29">
        <v>0</v>
      </c>
      <c r="BS29">
        <v>12.012</v>
      </c>
      <c r="BT29">
        <v>11.6098</v>
      </c>
      <c r="BU29">
        <v>6323.6200000000008</v>
      </c>
      <c r="BV29">
        <v>1.6778</v>
      </c>
      <c r="BW29">
        <v>730.30799999999999</v>
      </c>
      <c r="BX29">
        <v>0</v>
      </c>
      <c r="BY29">
        <v>0</v>
      </c>
      <c r="BZ29">
        <v>7.8250000000000002</v>
      </c>
      <c r="CA29">
        <v>2357.83</v>
      </c>
      <c r="CB29">
        <v>1637.0730000000001</v>
      </c>
      <c r="CC29">
        <v>238.77600000000001</v>
      </c>
      <c r="CD29">
        <v>160.17599999999999</v>
      </c>
      <c r="CE29">
        <v>275.89999999999998</v>
      </c>
      <c r="CF29">
        <v>42.513000000000005</v>
      </c>
      <c r="CG29">
        <v>0</v>
      </c>
      <c r="CH29">
        <v>0</v>
      </c>
      <c r="CI29">
        <v>3.3919999999999999</v>
      </c>
      <c r="CJ29">
        <v>0</v>
      </c>
      <c r="CK29">
        <v>0</v>
      </c>
      <c r="CL29">
        <v>3.9582999999999999</v>
      </c>
      <c r="CM29">
        <v>1006.7660000000001</v>
      </c>
      <c r="CN29">
        <v>3.125</v>
      </c>
      <c r="CO29">
        <v>1137.2819999999999</v>
      </c>
      <c r="CP29">
        <v>0.74170000000000003</v>
      </c>
      <c r="CQ29">
        <v>213.78199999999998</v>
      </c>
      <c r="CR29">
        <v>12.7645</v>
      </c>
      <c r="CS29">
        <v>5379.3730000000005</v>
      </c>
      <c r="CT29">
        <v>6.7</v>
      </c>
      <c r="CU29">
        <v>1816.201</v>
      </c>
      <c r="CV29">
        <v>0</v>
      </c>
      <c r="CW29">
        <v>34.81</v>
      </c>
      <c r="CX29">
        <v>0</v>
      </c>
      <c r="CY29">
        <v>0</v>
      </c>
      <c r="CZ29">
        <v>0</v>
      </c>
      <c r="DA29">
        <v>0.74170000000000003</v>
      </c>
      <c r="DB29">
        <v>213.78199999999998</v>
      </c>
      <c r="DC29">
        <v>0</v>
      </c>
      <c r="DD29">
        <v>20</v>
      </c>
      <c r="DE29">
        <v>0</v>
      </c>
      <c r="DF29">
        <v>2.4769000000000001</v>
      </c>
      <c r="DG29">
        <v>662.31799999999998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7828.3499999999995</v>
      </c>
      <c r="EA29">
        <v>0</v>
      </c>
      <c r="EB29">
        <v>2394.3180000000002</v>
      </c>
      <c r="EC29">
        <v>20</v>
      </c>
      <c r="ED29">
        <v>23.589500000000005</v>
      </c>
      <c r="EE29">
        <v>25.590699999999998</v>
      </c>
      <c r="EF29">
        <v>10074.075999999997</v>
      </c>
      <c r="EG29">
        <v>15.7645</v>
      </c>
      <c r="EH29">
        <v>7716.2460000000001</v>
      </c>
      <c r="EI29">
        <v>11.6098</v>
      </c>
      <c r="EJ29">
        <v>6323.6200000000008</v>
      </c>
      <c r="EK29">
        <v>1.6778</v>
      </c>
      <c r="EL29">
        <v>730.30799999999999</v>
      </c>
      <c r="EM29">
        <v>0</v>
      </c>
      <c r="EN29">
        <v>0</v>
      </c>
      <c r="EO29">
        <v>7.8250000000000002</v>
      </c>
      <c r="EP29">
        <v>2357.83</v>
      </c>
      <c r="EQ29">
        <v>131.6</v>
      </c>
      <c r="ER29">
        <v>0</v>
      </c>
      <c r="ES29">
        <v>131.6</v>
      </c>
      <c r="ET29">
        <v>10205.675999999999</v>
      </c>
      <c r="EU29">
        <v>0</v>
      </c>
      <c r="EV29">
        <v>0</v>
      </c>
      <c r="EW29">
        <v>0</v>
      </c>
      <c r="EX29">
        <v>0</v>
      </c>
      <c r="EY29">
        <v>2.4769000000000001</v>
      </c>
      <c r="EZ29">
        <v>662.31799999999998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0.74170000000000003</v>
      </c>
      <c r="FJ29">
        <v>213.78199999999998</v>
      </c>
      <c r="FK29">
        <v>0</v>
      </c>
      <c r="FL29">
        <v>0</v>
      </c>
      <c r="FM29">
        <v>0.74170000000000003</v>
      </c>
      <c r="FN29">
        <v>213.78199999999998</v>
      </c>
      <c r="FO29">
        <v>0</v>
      </c>
      <c r="FP29">
        <v>0</v>
      </c>
      <c r="FQ29">
        <v>0</v>
      </c>
      <c r="FR29">
        <v>213.78199999999998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</row>
    <row r="30" spans="1:184" customFormat="1" ht="12.75" x14ac:dyDescent="0.2">
      <c r="A30">
        <v>1037</v>
      </c>
      <c r="B30">
        <f t="shared" si="0"/>
        <v>27</v>
      </c>
      <c r="C30">
        <v>1</v>
      </c>
      <c r="D30" t="s">
        <v>380</v>
      </c>
      <c r="E30" t="s">
        <v>290</v>
      </c>
      <c r="F30">
        <v>600105466</v>
      </c>
      <c r="G30">
        <v>12</v>
      </c>
      <c r="H30" t="s">
        <v>381</v>
      </c>
      <c r="I30" t="s">
        <v>99</v>
      </c>
      <c r="J30">
        <v>1</v>
      </c>
      <c r="K30">
        <v>24</v>
      </c>
      <c r="L30" t="s">
        <v>307</v>
      </c>
      <c r="M30" t="s">
        <v>382</v>
      </c>
      <c r="N30" t="s">
        <v>294</v>
      </c>
      <c r="O30">
        <v>2</v>
      </c>
      <c r="P30" t="s">
        <v>295</v>
      </c>
      <c r="Q30" t="s">
        <v>335</v>
      </c>
      <c r="R30" s="207">
        <v>45670.44908564815</v>
      </c>
      <c r="S30">
        <v>600105466</v>
      </c>
      <c r="T30" t="s">
        <v>335</v>
      </c>
      <c r="U30" s="207">
        <v>45670.469363425924</v>
      </c>
      <c r="V30">
        <v>600105466</v>
      </c>
      <c r="W30">
        <v>9.6813000000000002</v>
      </c>
      <c r="X30">
        <v>9.6813000000000002</v>
      </c>
      <c r="Y30">
        <v>0</v>
      </c>
      <c r="Z30">
        <v>0</v>
      </c>
      <c r="AA30">
        <v>12</v>
      </c>
      <c r="AB30">
        <v>4034.6770000000001</v>
      </c>
      <c r="AC30">
        <v>4034.6770000000001</v>
      </c>
      <c r="AD30">
        <v>2589.7809999999999</v>
      </c>
      <c r="AE30">
        <v>597.31100000000004</v>
      </c>
      <c r="AF30">
        <v>256.726</v>
      </c>
      <c r="AG30">
        <v>393.91499999999996</v>
      </c>
      <c r="AH30">
        <v>118.578</v>
      </c>
      <c r="AI30">
        <v>0</v>
      </c>
      <c r="AJ30">
        <v>21.683</v>
      </c>
      <c r="AK30">
        <v>0</v>
      </c>
      <c r="AL30">
        <v>0</v>
      </c>
      <c r="AM30">
        <v>0</v>
      </c>
      <c r="AN30">
        <v>0</v>
      </c>
      <c r="AO30">
        <v>66.057000000000002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66.057000000000002</v>
      </c>
      <c r="AV30">
        <v>0</v>
      </c>
      <c r="AW30">
        <v>56.683</v>
      </c>
      <c r="AX30">
        <v>0</v>
      </c>
      <c r="AY30">
        <v>0</v>
      </c>
      <c r="AZ30">
        <v>0</v>
      </c>
      <c r="BA30">
        <v>4092.5820000000003</v>
      </c>
      <c r="BB30">
        <v>0</v>
      </c>
      <c r="BC30">
        <v>12</v>
      </c>
      <c r="BD30">
        <v>12</v>
      </c>
      <c r="BE30">
        <v>3</v>
      </c>
      <c r="BF30">
        <v>0</v>
      </c>
      <c r="BG30">
        <v>0</v>
      </c>
      <c r="BH30">
        <v>0</v>
      </c>
      <c r="BI30">
        <v>0</v>
      </c>
      <c r="BJ30">
        <v>6.1122000000000005</v>
      </c>
      <c r="BK30">
        <v>2984.4650000000001</v>
      </c>
      <c r="BL30">
        <v>1885.7829999999999</v>
      </c>
      <c r="BM30">
        <v>485.71899999999999</v>
      </c>
      <c r="BN30">
        <v>169.03300000000002</v>
      </c>
      <c r="BO30">
        <v>296.32</v>
      </c>
      <c r="BP30">
        <v>87.863</v>
      </c>
      <c r="BQ30">
        <v>0</v>
      </c>
      <c r="BR30">
        <v>3.0640000000000001</v>
      </c>
      <c r="BS30">
        <v>0</v>
      </c>
      <c r="BT30">
        <v>4.2259000000000002</v>
      </c>
      <c r="BU30">
        <v>2248.7579999999998</v>
      </c>
      <c r="BV30">
        <v>1.3863000000000001</v>
      </c>
      <c r="BW30">
        <v>525.72</v>
      </c>
      <c r="BX30">
        <v>0</v>
      </c>
      <c r="BY30">
        <v>0</v>
      </c>
      <c r="BZ30">
        <v>3.5690999999999997</v>
      </c>
      <c r="CA30">
        <v>1050.212</v>
      </c>
      <c r="CB30">
        <v>703.99799999999993</v>
      </c>
      <c r="CC30">
        <v>111.592</v>
      </c>
      <c r="CD30">
        <v>87.693000000000012</v>
      </c>
      <c r="CE30">
        <v>97.594999999999999</v>
      </c>
      <c r="CF30">
        <v>30.715</v>
      </c>
      <c r="CG30">
        <v>0</v>
      </c>
      <c r="CH30">
        <v>18.619</v>
      </c>
      <c r="CI30">
        <v>0</v>
      </c>
      <c r="CJ30">
        <v>0</v>
      </c>
      <c r="CK30">
        <v>0</v>
      </c>
      <c r="CL30">
        <v>1.1940999999999999</v>
      </c>
      <c r="CM30">
        <v>282.697</v>
      </c>
      <c r="CN30">
        <v>2.375</v>
      </c>
      <c r="CO30">
        <v>767.51499999999999</v>
      </c>
      <c r="CP30">
        <v>0</v>
      </c>
      <c r="CQ30">
        <v>0</v>
      </c>
      <c r="CR30">
        <v>4.5122</v>
      </c>
      <c r="CS30">
        <v>1648.277</v>
      </c>
      <c r="CT30">
        <v>1.3190999999999999</v>
      </c>
      <c r="CU30">
        <v>379.209</v>
      </c>
      <c r="CV30">
        <v>0</v>
      </c>
      <c r="CW30">
        <v>56.683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0.5</v>
      </c>
      <c r="DG30">
        <v>209.98699999999999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3014.8310000000001</v>
      </c>
      <c r="EA30">
        <v>0</v>
      </c>
      <c r="EB30">
        <v>1077.751</v>
      </c>
      <c r="EC30">
        <v>0</v>
      </c>
      <c r="ED30">
        <v>9.6813000000000002</v>
      </c>
      <c r="EE30">
        <v>12</v>
      </c>
      <c r="EF30">
        <v>4034.6770000000001</v>
      </c>
      <c r="EG30">
        <v>6.1122000000000005</v>
      </c>
      <c r="EH30">
        <v>2984.4650000000001</v>
      </c>
      <c r="EI30">
        <v>4.2259000000000002</v>
      </c>
      <c r="EJ30">
        <v>2248.7579999999998</v>
      </c>
      <c r="EK30">
        <v>1.3863000000000001</v>
      </c>
      <c r="EL30">
        <v>525.72</v>
      </c>
      <c r="EM30">
        <v>0</v>
      </c>
      <c r="EN30">
        <v>0</v>
      </c>
      <c r="EO30">
        <v>3.5690999999999997</v>
      </c>
      <c r="EP30">
        <v>1050.212</v>
      </c>
      <c r="EQ30">
        <v>66.057000000000002</v>
      </c>
      <c r="ER30">
        <v>12.722</v>
      </c>
      <c r="ES30">
        <v>53.335000000000001</v>
      </c>
      <c r="ET30">
        <v>4100.7340000000004</v>
      </c>
      <c r="EU30">
        <v>0</v>
      </c>
      <c r="EV30">
        <v>0</v>
      </c>
      <c r="EW30">
        <v>0</v>
      </c>
      <c r="EX30">
        <v>0</v>
      </c>
      <c r="EY30">
        <v>0.5</v>
      </c>
      <c r="EZ30">
        <v>209.98699999999999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</row>
    <row r="31" spans="1:184" customFormat="1" ht="12.75" x14ac:dyDescent="0.2">
      <c r="A31">
        <v>1039</v>
      </c>
      <c r="B31">
        <f t="shared" si="0"/>
        <v>28</v>
      </c>
      <c r="C31">
        <v>1</v>
      </c>
      <c r="D31" t="s">
        <v>383</v>
      </c>
      <c r="E31" t="s">
        <v>290</v>
      </c>
      <c r="F31">
        <v>600105890</v>
      </c>
      <c r="G31">
        <v>12</v>
      </c>
      <c r="H31" t="s">
        <v>384</v>
      </c>
      <c r="I31" t="s">
        <v>99</v>
      </c>
      <c r="J31">
        <v>1</v>
      </c>
      <c r="K31">
        <v>24</v>
      </c>
      <c r="L31" t="s">
        <v>307</v>
      </c>
      <c r="M31" t="s">
        <v>385</v>
      </c>
      <c r="N31" t="s">
        <v>294</v>
      </c>
      <c r="O31">
        <v>2</v>
      </c>
      <c r="P31" t="s">
        <v>295</v>
      </c>
      <c r="Q31" t="s">
        <v>359</v>
      </c>
      <c r="R31" s="207">
        <v>45660.614548611113</v>
      </c>
      <c r="S31">
        <v>600105890</v>
      </c>
      <c r="W31">
        <v>4.3240999999999996</v>
      </c>
      <c r="X31">
        <v>4.1906999999999996</v>
      </c>
      <c r="Y31">
        <v>0</v>
      </c>
      <c r="Z31">
        <v>0.13339999999999999</v>
      </c>
      <c r="AA31">
        <v>4.8956999999999997</v>
      </c>
      <c r="AB31">
        <v>1800.79</v>
      </c>
      <c r="AC31">
        <v>1754.08</v>
      </c>
      <c r="AD31">
        <v>1157.1410000000001</v>
      </c>
      <c r="AE31">
        <v>316.35400000000004</v>
      </c>
      <c r="AF31">
        <v>107.97500000000001</v>
      </c>
      <c r="AG31">
        <v>78.658999999999992</v>
      </c>
      <c r="AH31">
        <v>82.483000000000004</v>
      </c>
      <c r="AI31">
        <v>0</v>
      </c>
      <c r="AJ31">
        <v>0</v>
      </c>
      <c r="AK31">
        <v>11.468</v>
      </c>
      <c r="AL31">
        <v>0</v>
      </c>
      <c r="AM31">
        <v>0</v>
      </c>
      <c r="AN31">
        <v>46.71</v>
      </c>
      <c r="AO31">
        <v>106.28</v>
      </c>
      <c r="AP31">
        <v>64.680000000000007</v>
      </c>
      <c r="AQ31">
        <v>64.680000000000007</v>
      </c>
      <c r="AR31">
        <v>0</v>
      </c>
      <c r="AS31">
        <v>0</v>
      </c>
      <c r="AT31">
        <v>0</v>
      </c>
      <c r="AU31">
        <v>41.6</v>
      </c>
      <c r="AV31">
        <v>0</v>
      </c>
      <c r="AW31">
        <v>0</v>
      </c>
      <c r="AX31">
        <v>0</v>
      </c>
      <c r="AY31">
        <v>64.680000000000007</v>
      </c>
      <c r="AZ31">
        <v>0</v>
      </c>
      <c r="BA31">
        <v>1754.08</v>
      </c>
      <c r="BB31">
        <v>64.680000000000007</v>
      </c>
      <c r="BC31">
        <v>5</v>
      </c>
      <c r="BD31">
        <v>5</v>
      </c>
      <c r="BE31">
        <v>0</v>
      </c>
      <c r="BF31">
        <v>0</v>
      </c>
      <c r="BG31">
        <v>2</v>
      </c>
      <c r="BH31">
        <v>0</v>
      </c>
      <c r="BI31">
        <v>0</v>
      </c>
      <c r="BJ31">
        <v>2.8957000000000002</v>
      </c>
      <c r="BK31">
        <v>1332.1849999999999</v>
      </c>
      <c r="BL31">
        <v>875.47900000000004</v>
      </c>
      <c r="BM31">
        <v>264.29700000000003</v>
      </c>
      <c r="BN31">
        <v>57.067</v>
      </c>
      <c r="BO31">
        <v>56</v>
      </c>
      <c r="BP31">
        <v>79.341999999999999</v>
      </c>
      <c r="BQ31">
        <v>0</v>
      </c>
      <c r="BR31">
        <v>0</v>
      </c>
      <c r="BS31">
        <v>0</v>
      </c>
      <c r="BT31">
        <v>2.1457000000000002</v>
      </c>
      <c r="BU31">
        <v>1075.9680000000001</v>
      </c>
      <c r="BV31">
        <v>0</v>
      </c>
      <c r="BW31">
        <v>0</v>
      </c>
      <c r="BX31">
        <v>0</v>
      </c>
      <c r="BY31">
        <v>0</v>
      </c>
      <c r="BZ31">
        <v>1.2949999999999999</v>
      </c>
      <c r="CA31">
        <v>421.89499999999998</v>
      </c>
      <c r="CB31">
        <v>281.66199999999998</v>
      </c>
      <c r="CC31">
        <v>52.057000000000002</v>
      </c>
      <c r="CD31">
        <v>50.908000000000001</v>
      </c>
      <c r="CE31">
        <v>22.658999999999999</v>
      </c>
      <c r="CF31">
        <v>3.141</v>
      </c>
      <c r="CG31">
        <v>0</v>
      </c>
      <c r="CH31">
        <v>0</v>
      </c>
      <c r="CI31">
        <v>11.468</v>
      </c>
      <c r="CJ31">
        <v>0</v>
      </c>
      <c r="CK31">
        <v>0</v>
      </c>
      <c r="CL31">
        <v>0.55000000000000004</v>
      </c>
      <c r="CM31">
        <v>185.548</v>
      </c>
      <c r="CN31">
        <v>0.745</v>
      </c>
      <c r="CO31">
        <v>236.34700000000001</v>
      </c>
      <c r="CP31">
        <v>0</v>
      </c>
      <c r="CQ31">
        <v>0</v>
      </c>
      <c r="CR31">
        <v>1.8956999999999999</v>
      </c>
      <c r="CS31">
        <v>743.23500000000001</v>
      </c>
      <c r="CT31">
        <v>1.175</v>
      </c>
      <c r="CU31">
        <v>375.55799999999999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64.680000000000007</v>
      </c>
      <c r="DE31">
        <v>0</v>
      </c>
      <c r="DF31">
        <v>0.75</v>
      </c>
      <c r="DG31">
        <v>256.21699999999998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1332.1849999999999</v>
      </c>
      <c r="EA31">
        <v>0</v>
      </c>
      <c r="EB31">
        <v>421.89499999999998</v>
      </c>
      <c r="EC31">
        <v>64.680000000000007</v>
      </c>
      <c r="ED31">
        <v>4.3240999999999996</v>
      </c>
      <c r="EE31">
        <v>4.8956999999999997</v>
      </c>
      <c r="EF31">
        <v>1800.79</v>
      </c>
      <c r="EG31">
        <v>2.8957000000000002</v>
      </c>
      <c r="EH31">
        <v>1332.1849999999999</v>
      </c>
      <c r="EI31">
        <v>2.1457000000000002</v>
      </c>
      <c r="EJ31">
        <v>1075.9680000000001</v>
      </c>
      <c r="EK31">
        <v>0</v>
      </c>
      <c r="EL31">
        <v>0</v>
      </c>
      <c r="EM31">
        <v>0</v>
      </c>
      <c r="EN31">
        <v>0</v>
      </c>
      <c r="EO31">
        <v>1.4283999999999999</v>
      </c>
      <c r="EP31">
        <v>468.60500000000002</v>
      </c>
      <c r="EQ31">
        <v>106.28</v>
      </c>
      <c r="ER31">
        <v>0</v>
      </c>
      <c r="ES31">
        <v>106.28</v>
      </c>
      <c r="ET31">
        <v>1907.07</v>
      </c>
      <c r="EU31">
        <v>0</v>
      </c>
      <c r="EV31">
        <v>0</v>
      </c>
      <c r="EW31">
        <v>0</v>
      </c>
      <c r="EX31">
        <v>0</v>
      </c>
      <c r="EY31">
        <v>0.75</v>
      </c>
      <c r="EZ31">
        <v>256.21699999999998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64.680000000000007</v>
      </c>
      <c r="FP31">
        <v>0</v>
      </c>
      <c r="FQ31">
        <v>64.680000000000007</v>
      </c>
      <c r="FR31">
        <v>64.680000000000007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</row>
    <row r="32" spans="1:184" customFormat="1" ht="12.75" x14ac:dyDescent="0.2">
      <c r="A32">
        <v>1040</v>
      </c>
      <c r="B32">
        <f t="shared" si="0"/>
        <v>29</v>
      </c>
      <c r="C32">
        <v>1</v>
      </c>
      <c r="D32" t="s">
        <v>386</v>
      </c>
      <c r="E32" t="s">
        <v>290</v>
      </c>
      <c r="F32">
        <v>600105822</v>
      </c>
      <c r="G32">
        <v>12</v>
      </c>
      <c r="H32" t="s">
        <v>387</v>
      </c>
      <c r="I32" t="s">
        <v>99</v>
      </c>
      <c r="J32">
        <v>1</v>
      </c>
      <c r="K32">
        <v>24</v>
      </c>
      <c r="L32" t="s">
        <v>307</v>
      </c>
      <c r="M32" t="s">
        <v>388</v>
      </c>
      <c r="N32" t="s">
        <v>294</v>
      </c>
      <c r="O32">
        <v>2</v>
      </c>
      <c r="P32" t="s">
        <v>295</v>
      </c>
      <c r="Q32" t="s">
        <v>389</v>
      </c>
      <c r="R32" s="207">
        <v>45670.537233796298</v>
      </c>
      <c r="S32">
        <v>600105822</v>
      </c>
      <c r="T32" t="s">
        <v>389</v>
      </c>
      <c r="U32" s="207">
        <v>45670.554537037038</v>
      </c>
      <c r="V32">
        <v>600105822</v>
      </c>
      <c r="W32">
        <v>10.6221</v>
      </c>
      <c r="X32">
        <v>10.6221</v>
      </c>
      <c r="Y32">
        <v>0</v>
      </c>
      <c r="Z32">
        <v>0</v>
      </c>
      <c r="AA32">
        <v>12.562799999999999</v>
      </c>
      <c r="AB32">
        <v>4360.4960000000001</v>
      </c>
      <c r="AC32">
        <v>4360.4960000000001</v>
      </c>
      <c r="AD32">
        <v>2644.1909999999998</v>
      </c>
      <c r="AE32">
        <v>666.66899999999998</v>
      </c>
      <c r="AF32">
        <v>205.011</v>
      </c>
      <c r="AG32">
        <v>592.14</v>
      </c>
      <c r="AH32">
        <v>68.013000000000005</v>
      </c>
      <c r="AI32">
        <v>0</v>
      </c>
      <c r="AJ32">
        <v>0.52</v>
      </c>
      <c r="AK32">
        <v>0</v>
      </c>
      <c r="AL32">
        <v>0</v>
      </c>
      <c r="AM32">
        <v>0</v>
      </c>
      <c r="AN32">
        <v>0</v>
      </c>
      <c r="AO32">
        <v>120</v>
      </c>
      <c r="AP32">
        <v>120</v>
      </c>
      <c r="AQ32">
        <v>120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183.952</v>
      </c>
      <c r="AX32">
        <v>0</v>
      </c>
      <c r="AY32">
        <v>0</v>
      </c>
      <c r="AZ32">
        <v>0</v>
      </c>
      <c r="BA32">
        <v>4431.0039999999999</v>
      </c>
      <c r="BB32">
        <v>120</v>
      </c>
      <c r="BC32">
        <v>12</v>
      </c>
      <c r="BD32">
        <v>12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7.1958000000000002</v>
      </c>
      <c r="BK32">
        <v>3253.3139999999999</v>
      </c>
      <c r="BL32">
        <v>1910.9760000000001</v>
      </c>
      <c r="BM32">
        <v>566.78800000000001</v>
      </c>
      <c r="BN32">
        <v>165.59800000000001</v>
      </c>
      <c r="BO32">
        <v>375.45800000000003</v>
      </c>
      <c r="BP32">
        <v>50.542000000000002</v>
      </c>
      <c r="BQ32">
        <v>0</v>
      </c>
      <c r="BR32">
        <v>0</v>
      </c>
      <c r="BS32">
        <v>0</v>
      </c>
      <c r="BT32">
        <v>6.0792000000000002</v>
      </c>
      <c r="BU32">
        <v>2971.11</v>
      </c>
      <c r="BV32">
        <v>0</v>
      </c>
      <c r="BW32">
        <v>0</v>
      </c>
      <c r="BX32">
        <v>0</v>
      </c>
      <c r="BY32">
        <v>0</v>
      </c>
      <c r="BZ32">
        <v>3.4262999999999999</v>
      </c>
      <c r="CA32">
        <v>1107.182</v>
      </c>
      <c r="CB32">
        <v>733.21500000000003</v>
      </c>
      <c r="CC32">
        <v>99.881</v>
      </c>
      <c r="CD32">
        <v>39.412999999999997</v>
      </c>
      <c r="CE32">
        <v>216.68200000000002</v>
      </c>
      <c r="CF32">
        <v>17.471</v>
      </c>
      <c r="CG32">
        <v>0</v>
      </c>
      <c r="CH32">
        <v>0.52</v>
      </c>
      <c r="CI32">
        <v>0</v>
      </c>
      <c r="CJ32">
        <v>0</v>
      </c>
      <c r="CK32">
        <v>0</v>
      </c>
      <c r="CL32">
        <v>1.9262999999999999</v>
      </c>
      <c r="CM32">
        <v>634.76900000000001</v>
      </c>
      <c r="CN32">
        <v>1.5</v>
      </c>
      <c r="CO32">
        <v>472.41300000000001</v>
      </c>
      <c r="CP32">
        <v>0</v>
      </c>
      <c r="CQ32">
        <v>0</v>
      </c>
      <c r="CR32">
        <v>6.1958000000000002</v>
      </c>
      <c r="CS32">
        <v>2745.1970000000001</v>
      </c>
      <c r="CT32">
        <v>3.1262999999999996</v>
      </c>
      <c r="CU32">
        <v>970.13300000000004</v>
      </c>
      <c r="CV32">
        <v>0</v>
      </c>
      <c r="CW32">
        <v>183.952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120</v>
      </c>
      <c r="DE32">
        <v>0</v>
      </c>
      <c r="DF32">
        <v>1.1166</v>
      </c>
      <c r="DG32">
        <v>282.20400000000001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3317.3620000000001</v>
      </c>
      <c r="EA32">
        <v>0</v>
      </c>
      <c r="EB32">
        <v>1113.6420000000001</v>
      </c>
      <c r="EC32">
        <v>120</v>
      </c>
      <c r="ED32">
        <v>10.6221</v>
      </c>
      <c r="EE32">
        <v>12.562799999999999</v>
      </c>
      <c r="EF32">
        <v>4360.4960000000001</v>
      </c>
      <c r="EG32">
        <v>7.1958000000000002</v>
      </c>
      <c r="EH32">
        <v>3253.3139999999999</v>
      </c>
      <c r="EI32">
        <v>6.0792000000000002</v>
      </c>
      <c r="EJ32">
        <v>2971.11</v>
      </c>
      <c r="EK32">
        <v>0</v>
      </c>
      <c r="EL32">
        <v>0</v>
      </c>
      <c r="EM32">
        <v>0</v>
      </c>
      <c r="EN32">
        <v>0</v>
      </c>
      <c r="EO32">
        <v>3.4262999999999999</v>
      </c>
      <c r="EP32">
        <v>1107.182</v>
      </c>
      <c r="EQ32">
        <v>120</v>
      </c>
      <c r="ER32">
        <v>0</v>
      </c>
      <c r="ES32">
        <v>120</v>
      </c>
      <c r="ET32">
        <v>4480.4960000000001</v>
      </c>
      <c r="EU32">
        <v>0</v>
      </c>
      <c r="EV32">
        <v>0</v>
      </c>
      <c r="EW32">
        <v>0</v>
      </c>
      <c r="EX32">
        <v>0</v>
      </c>
      <c r="EY32">
        <v>1.1166</v>
      </c>
      <c r="EZ32">
        <v>282.20400000000001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</row>
    <row r="33" spans="1:184" customFormat="1" ht="12.75" x14ac:dyDescent="0.2">
      <c r="A33">
        <v>1041</v>
      </c>
      <c r="B33">
        <f t="shared" si="0"/>
        <v>30</v>
      </c>
      <c r="C33">
        <v>1</v>
      </c>
      <c r="D33" t="s">
        <v>390</v>
      </c>
      <c r="E33" t="s">
        <v>290</v>
      </c>
      <c r="F33">
        <v>600105474</v>
      </c>
      <c r="G33">
        <v>12</v>
      </c>
      <c r="H33" t="s">
        <v>391</v>
      </c>
      <c r="I33" t="s">
        <v>99</v>
      </c>
      <c r="J33">
        <v>1</v>
      </c>
      <c r="K33">
        <v>24</v>
      </c>
      <c r="L33" t="s">
        <v>307</v>
      </c>
      <c r="M33" t="s">
        <v>392</v>
      </c>
      <c r="N33" t="s">
        <v>294</v>
      </c>
      <c r="O33">
        <v>2</v>
      </c>
      <c r="P33" t="s">
        <v>295</v>
      </c>
      <c r="Q33" t="s">
        <v>393</v>
      </c>
      <c r="R33" s="207">
        <v>45666.505543981482</v>
      </c>
      <c r="S33">
        <v>600105474</v>
      </c>
      <c r="W33">
        <v>5.1197999999999997</v>
      </c>
      <c r="X33">
        <v>4.2198000000000002</v>
      </c>
      <c r="Y33">
        <v>0</v>
      </c>
      <c r="Z33">
        <v>0.9</v>
      </c>
      <c r="AA33">
        <v>6.0697999999999999</v>
      </c>
      <c r="AB33">
        <v>2116.3879999999999</v>
      </c>
      <c r="AC33">
        <v>1925.752</v>
      </c>
      <c r="AD33">
        <v>1146.915</v>
      </c>
      <c r="AE33">
        <v>243.59199999999998</v>
      </c>
      <c r="AF33">
        <v>33.501000000000005</v>
      </c>
      <c r="AG33">
        <v>242.184</v>
      </c>
      <c r="AH33">
        <v>76.191000000000003</v>
      </c>
      <c r="AI33">
        <v>0</v>
      </c>
      <c r="AJ33">
        <v>0</v>
      </c>
      <c r="AK33">
        <v>0</v>
      </c>
      <c r="AL33">
        <v>0</v>
      </c>
      <c r="AM33">
        <v>10.536999999999999</v>
      </c>
      <c r="AN33">
        <v>180.09900000000002</v>
      </c>
      <c r="AO33">
        <v>79.837999999999994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79.837999999999994</v>
      </c>
      <c r="AV33">
        <v>0.2</v>
      </c>
      <c r="AW33">
        <v>183.369</v>
      </c>
      <c r="AX33">
        <v>56.064</v>
      </c>
      <c r="AY33">
        <v>0</v>
      </c>
      <c r="AZ33">
        <v>0</v>
      </c>
      <c r="BA33">
        <v>1935.261</v>
      </c>
      <c r="BB33">
        <v>0</v>
      </c>
      <c r="BC33">
        <v>7</v>
      </c>
      <c r="BD33">
        <v>6</v>
      </c>
      <c r="BE33">
        <v>0</v>
      </c>
      <c r="BF33">
        <v>1</v>
      </c>
      <c r="BG33">
        <v>0</v>
      </c>
      <c r="BH33">
        <v>0</v>
      </c>
      <c r="BI33">
        <v>0</v>
      </c>
      <c r="BJ33">
        <v>2.0697999999999999</v>
      </c>
      <c r="BK33">
        <v>1266.078</v>
      </c>
      <c r="BL33">
        <v>685.53099999999995</v>
      </c>
      <c r="BM33">
        <v>180.803</v>
      </c>
      <c r="BN33">
        <v>10.254</v>
      </c>
      <c r="BO33">
        <v>132.184</v>
      </c>
      <c r="BP33">
        <v>73.936999999999998</v>
      </c>
      <c r="BQ33">
        <v>0</v>
      </c>
      <c r="BR33">
        <v>0</v>
      </c>
      <c r="BS33">
        <v>0</v>
      </c>
      <c r="BT33">
        <v>1.9864999999999999</v>
      </c>
      <c r="BU33">
        <v>1240.9960000000001</v>
      </c>
      <c r="BV33">
        <v>0</v>
      </c>
      <c r="BW33">
        <v>0</v>
      </c>
      <c r="BX33">
        <v>0</v>
      </c>
      <c r="BY33">
        <v>0</v>
      </c>
      <c r="BZ33">
        <v>2.15</v>
      </c>
      <c r="CA33">
        <v>659.67399999999998</v>
      </c>
      <c r="CB33">
        <v>461.38400000000001</v>
      </c>
      <c r="CC33">
        <v>62.789000000000001</v>
      </c>
      <c r="CD33">
        <v>23.247</v>
      </c>
      <c r="CE33">
        <v>110</v>
      </c>
      <c r="CF33">
        <v>2.254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0.65</v>
      </c>
      <c r="CM33">
        <v>213.047</v>
      </c>
      <c r="CN33">
        <v>1.3</v>
      </c>
      <c r="CO33">
        <v>390.56299999999999</v>
      </c>
      <c r="CP33">
        <v>0.2</v>
      </c>
      <c r="CQ33">
        <v>56.064</v>
      </c>
      <c r="CR33">
        <v>1.0698000000000001</v>
      </c>
      <c r="CS33">
        <v>439.81599999999997</v>
      </c>
      <c r="CT33">
        <v>2.0499999999999998</v>
      </c>
      <c r="CU33">
        <v>626.58899999999994</v>
      </c>
      <c r="CV33">
        <v>0</v>
      </c>
      <c r="CW33">
        <v>183.369</v>
      </c>
      <c r="CX33">
        <v>0</v>
      </c>
      <c r="CY33">
        <v>0</v>
      </c>
      <c r="CZ33">
        <v>0</v>
      </c>
      <c r="DA33">
        <v>0.2</v>
      </c>
      <c r="DB33">
        <v>56.064</v>
      </c>
      <c r="DC33">
        <v>0</v>
      </c>
      <c r="DD33">
        <v>0</v>
      </c>
      <c r="DE33">
        <v>0</v>
      </c>
      <c r="DF33">
        <v>8.3299999999999999E-2</v>
      </c>
      <c r="DG33">
        <v>25.082000000000001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1266.078</v>
      </c>
      <c r="EA33">
        <v>0</v>
      </c>
      <c r="EB33">
        <v>669.18299999999999</v>
      </c>
      <c r="EC33">
        <v>0</v>
      </c>
      <c r="ED33">
        <v>5.1197999999999997</v>
      </c>
      <c r="EE33">
        <v>6.0697999999999999</v>
      </c>
      <c r="EF33">
        <v>2116.3879999999999</v>
      </c>
      <c r="EG33">
        <v>2.0697999999999999</v>
      </c>
      <c r="EH33">
        <v>1266.078</v>
      </c>
      <c r="EI33">
        <v>1.9864999999999999</v>
      </c>
      <c r="EJ33">
        <v>1240.9960000000001</v>
      </c>
      <c r="EK33">
        <v>0</v>
      </c>
      <c r="EL33">
        <v>0</v>
      </c>
      <c r="EM33">
        <v>0</v>
      </c>
      <c r="EN33">
        <v>0</v>
      </c>
      <c r="EO33">
        <v>3.05</v>
      </c>
      <c r="EP33">
        <v>850.31</v>
      </c>
      <c r="EQ33">
        <v>79.837999999999994</v>
      </c>
      <c r="ER33">
        <v>0</v>
      </c>
      <c r="ES33">
        <v>79.837999999999994</v>
      </c>
      <c r="ET33">
        <v>2196.2260000000001</v>
      </c>
      <c r="EU33">
        <v>0</v>
      </c>
      <c r="EV33">
        <v>0</v>
      </c>
      <c r="EW33">
        <v>0</v>
      </c>
      <c r="EX33">
        <v>0</v>
      </c>
      <c r="EY33">
        <v>8.3299999999999999E-2</v>
      </c>
      <c r="EZ33">
        <v>25.082000000000001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0.2</v>
      </c>
      <c r="FJ33">
        <v>56.064</v>
      </c>
      <c r="FK33">
        <v>0</v>
      </c>
      <c r="FL33">
        <v>0</v>
      </c>
      <c r="FM33">
        <v>0.2</v>
      </c>
      <c r="FN33">
        <v>56.064</v>
      </c>
      <c r="FO33">
        <v>0</v>
      </c>
      <c r="FP33">
        <v>0</v>
      </c>
      <c r="FQ33">
        <v>0</v>
      </c>
      <c r="FR33">
        <v>56.064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</row>
    <row r="34" spans="1:184" customFormat="1" ht="12.75" x14ac:dyDescent="0.2">
      <c r="A34">
        <v>1042</v>
      </c>
      <c r="B34">
        <f t="shared" si="0"/>
        <v>31</v>
      </c>
      <c r="C34">
        <v>1</v>
      </c>
      <c r="D34" t="s">
        <v>394</v>
      </c>
      <c r="E34" t="s">
        <v>290</v>
      </c>
      <c r="F34">
        <v>600105504</v>
      </c>
      <c r="G34">
        <v>12</v>
      </c>
      <c r="H34" t="s">
        <v>395</v>
      </c>
      <c r="I34" t="s">
        <v>99</v>
      </c>
      <c r="J34">
        <v>1</v>
      </c>
      <c r="K34">
        <v>24</v>
      </c>
      <c r="L34" t="s">
        <v>292</v>
      </c>
      <c r="M34" t="s">
        <v>396</v>
      </c>
      <c r="N34" t="s">
        <v>294</v>
      </c>
      <c r="O34">
        <v>2</v>
      </c>
      <c r="P34" t="s">
        <v>295</v>
      </c>
      <c r="Q34" t="s">
        <v>359</v>
      </c>
      <c r="R34" s="207">
        <v>45660.583807870367</v>
      </c>
      <c r="S34">
        <v>600105504</v>
      </c>
      <c r="W34">
        <v>5.3884000000000007</v>
      </c>
      <c r="X34">
        <v>5.3884000000000007</v>
      </c>
      <c r="Y34">
        <v>0</v>
      </c>
      <c r="Z34">
        <v>0</v>
      </c>
      <c r="AA34">
        <v>5.5753000000000004</v>
      </c>
      <c r="AB34">
        <v>2093.7950000000001</v>
      </c>
      <c r="AC34">
        <v>2075.7950000000001</v>
      </c>
      <c r="AD34">
        <v>1331.0650000000001</v>
      </c>
      <c r="AE34">
        <v>326.35900000000004</v>
      </c>
      <c r="AF34">
        <v>67.462000000000003</v>
      </c>
      <c r="AG34">
        <v>197.68799999999999</v>
      </c>
      <c r="AH34">
        <v>64.052999999999997</v>
      </c>
      <c r="AI34">
        <v>0</v>
      </c>
      <c r="AJ34">
        <v>0</v>
      </c>
      <c r="AK34">
        <v>0</v>
      </c>
      <c r="AL34">
        <v>0</v>
      </c>
      <c r="AM34">
        <v>18</v>
      </c>
      <c r="AN34">
        <v>0</v>
      </c>
      <c r="AO34">
        <v>13.86</v>
      </c>
      <c r="AP34">
        <v>13.86</v>
      </c>
      <c r="AQ34">
        <v>13.86</v>
      </c>
      <c r="AR34">
        <v>0</v>
      </c>
      <c r="AS34">
        <v>0</v>
      </c>
      <c r="AT34">
        <v>0</v>
      </c>
      <c r="AU34">
        <v>0</v>
      </c>
      <c r="AV34">
        <v>0.41589999999999999</v>
      </c>
      <c r="AW34">
        <v>79.864000000000004</v>
      </c>
      <c r="AX34">
        <v>96.247</v>
      </c>
      <c r="AY34">
        <v>0</v>
      </c>
      <c r="AZ34">
        <v>9.3040000000000003</v>
      </c>
      <c r="BA34">
        <v>2110.431</v>
      </c>
      <c r="BB34">
        <v>13.86</v>
      </c>
      <c r="BC34">
        <v>5</v>
      </c>
      <c r="BD34">
        <v>5</v>
      </c>
      <c r="BE34">
        <v>0</v>
      </c>
      <c r="BF34">
        <v>1</v>
      </c>
      <c r="BG34">
        <v>0</v>
      </c>
      <c r="BH34">
        <v>0</v>
      </c>
      <c r="BI34">
        <v>0</v>
      </c>
      <c r="BJ34">
        <v>3.3725000000000001</v>
      </c>
      <c r="BK34">
        <v>1464.8</v>
      </c>
      <c r="BL34">
        <v>903.07600000000002</v>
      </c>
      <c r="BM34">
        <v>263.23500000000001</v>
      </c>
      <c r="BN34">
        <v>18.608000000000001</v>
      </c>
      <c r="BO34">
        <v>131</v>
      </c>
      <c r="BP34">
        <v>59.713000000000001</v>
      </c>
      <c r="BQ34">
        <v>0</v>
      </c>
      <c r="BR34">
        <v>0</v>
      </c>
      <c r="BS34">
        <v>0</v>
      </c>
      <c r="BT34">
        <v>2.1360999999999999</v>
      </c>
      <c r="BU34">
        <v>1094.5429999999999</v>
      </c>
      <c r="BV34">
        <v>0</v>
      </c>
      <c r="BW34">
        <v>0</v>
      </c>
      <c r="BX34">
        <v>0</v>
      </c>
      <c r="BY34">
        <v>0</v>
      </c>
      <c r="BZ34">
        <v>2.0158999999999998</v>
      </c>
      <c r="CA34">
        <v>610.995</v>
      </c>
      <c r="CB34">
        <v>427.98900000000003</v>
      </c>
      <c r="CC34">
        <v>63.123999999999995</v>
      </c>
      <c r="CD34">
        <v>48.853999999999999</v>
      </c>
      <c r="CE34">
        <v>66.688000000000002</v>
      </c>
      <c r="CF34">
        <v>4.34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0.7</v>
      </c>
      <c r="CM34">
        <v>223.834</v>
      </c>
      <c r="CN34">
        <v>0.9</v>
      </c>
      <c r="CO34">
        <v>290.91399999999999</v>
      </c>
      <c r="CP34">
        <v>0.41589999999999999</v>
      </c>
      <c r="CQ34">
        <v>96.247</v>
      </c>
      <c r="CR34">
        <v>2.3725000000000001</v>
      </c>
      <c r="CS34">
        <v>844.94200000000001</v>
      </c>
      <c r="CT34">
        <v>1.8158999999999998</v>
      </c>
      <c r="CU34">
        <v>539.02300000000002</v>
      </c>
      <c r="CV34">
        <v>0</v>
      </c>
      <c r="CW34">
        <v>79.864000000000004</v>
      </c>
      <c r="CX34">
        <v>0</v>
      </c>
      <c r="CY34">
        <v>0</v>
      </c>
      <c r="CZ34">
        <v>0</v>
      </c>
      <c r="DA34">
        <v>0.41589999999999999</v>
      </c>
      <c r="DB34">
        <v>96.247</v>
      </c>
      <c r="DC34">
        <v>13.86</v>
      </c>
      <c r="DD34">
        <v>0</v>
      </c>
      <c r="DE34">
        <v>9.3040000000000003</v>
      </c>
      <c r="DF34">
        <v>1.2363999999999999</v>
      </c>
      <c r="DG34">
        <v>370.25700000000001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1494.44</v>
      </c>
      <c r="EA34">
        <v>13.86</v>
      </c>
      <c r="EB34">
        <v>615.99099999999999</v>
      </c>
      <c r="EC34">
        <v>0</v>
      </c>
      <c r="ED34">
        <v>5.3884000000000007</v>
      </c>
      <c r="EE34">
        <v>5.5753000000000004</v>
      </c>
      <c r="EF34">
        <v>2093.7950000000001</v>
      </c>
      <c r="EG34">
        <v>3.3725000000000001</v>
      </c>
      <c r="EH34">
        <v>1477.8</v>
      </c>
      <c r="EI34">
        <v>2.1360999999999999</v>
      </c>
      <c r="EJ34">
        <v>1097.5429999999999</v>
      </c>
      <c r="EK34">
        <v>0</v>
      </c>
      <c r="EL34">
        <v>0</v>
      </c>
      <c r="EM34">
        <v>0</v>
      </c>
      <c r="EN34">
        <v>0</v>
      </c>
      <c r="EO34">
        <v>2.0158999999999998</v>
      </c>
      <c r="EP34">
        <v>615.995</v>
      </c>
      <c r="EQ34">
        <v>13.86</v>
      </c>
      <c r="ER34">
        <v>13.86</v>
      </c>
      <c r="ES34">
        <v>0</v>
      </c>
      <c r="ET34">
        <v>2107.6549999999997</v>
      </c>
      <c r="EU34">
        <v>0</v>
      </c>
      <c r="EV34">
        <v>0</v>
      </c>
      <c r="EW34">
        <v>0</v>
      </c>
      <c r="EX34">
        <v>0</v>
      </c>
      <c r="EY34">
        <v>1.2363999999999999</v>
      </c>
      <c r="EZ34">
        <v>380.25700000000001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0.41589999999999999</v>
      </c>
      <c r="FJ34">
        <v>96.247</v>
      </c>
      <c r="FK34">
        <v>0</v>
      </c>
      <c r="FL34">
        <v>0</v>
      </c>
      <c r="FM34">
        <v>0.41589999999999999</v>
      </c>
      <c r="FN34">
        <v>96.247</v>
      </c>
      <c r="FO34">
        <v>0</v>
      </c>
      <c r="FP34">
        <v>0</v>
      </c>
      <c r="FQ34">
        <v>0</v>
      </c>
      <c r="FR34">
        <v>96.247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</row>
    <row r="35" spans="1:184" customFormat="1" ht="12.75" x14ac:dyDescent="0.2">
      <c r="A35">
        <v>1044</v>
      </c>
      <c r="B35">
        <f t="shared" si="0"/>
        <v>32</v>
      </c>
      <c r="C35">
        <v>1</v>
      </c>
      <c r="D35" t="s">
        <v>397</v>
      </c>
      <c r="E35" t="s">
        <v>290</v>
      </c>
      <c r="F35">
        <v>600105563</v>
      </c>
      <c r="G35">
        <v>12</v>
      </c>
      <c r="H35" t="s">
        <v>398</v>
      </c>
      <c r="I35" t="s">
        <v>99</v>
      </c>
      <c r="J35">
        <v>1</v>
      </c>
      <c r="K35">
        <v>24</v>
      </c>
      <c r="L35" t="s">
        <v>307</v>
      </c>
      <c r="M35" t="s">
        <v>399</v>
      </c>
      <c r="N35" t="s">
        <v>294</v>
      </c>
      <c r="O35">
        <v>2</v>
      </c>
      <c r="P35" t="s">
        <v>295</v>
      </c>
      <c r="Q35" t="s">
        <v>3539</v>
      </c>
      <c r="R35" s="207">
        <v>45662.424305555556</v>
      </c>
      <c r="S35">
        <v>600105563</v>
      </c>
      <c r="W35">
        <v>4.4487000000000005</v>
      </c>
      <c r="X35">
        <v>4.4487000000000005</v>
      </c>
      <c r="Y35">
        <v>0</v>
      </c>
      <c r="Z35">
        <v>0</v>
      </c>
      <c r="AA35">
        <v>6.25</v>
      </c>
      <c r="AB35">
        <v>1853.4190000000001</v>
      </c>
      <c r="AC35">
        <v>1853.4190000000001</v>
      </c>
      <c r="AD35">
        <v>1121.855</v>
      </c>
      <c r="AE35">
        <v>387.46800000000002</v>
      </c>
      <c r="AF35">
        <v>47.069000000000003</v>
      </c>
      <c r="AG35">
        <v>160.11500000000001</v>
      </c>
      <c r="AH35">
        <v>96.75500000000001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109.315</v>
      </c>
      <c r="AP35">
        <v>13.1</v>
      </c>
      <c r="AQ35">
        <v>13.1</v>
      </c>
      <c r="AR35">
        <v>0</v>
      </c>
      <c r="AS35">
        <v>0</v>
      </c>
      <c r="AT35">
        <v>0</v>
      </c>
      <c r="AU35">
        <v>96.215000000000003</v>
      </c>
      <c r="AV35">
        <v>0.3</v>
      </c>
      <c r="AW35">
        <v>40.156999999999996</v>
      </c>
      <c r="AX35">
        <v>59.207000000000001</v>
      </c>
      <c r="AY35">
        <v>13.1</v>
      </c>
      <c r="AZ35">
        <v>0</v>
      </c>
      <c r="BA35">
        <v>1873.6859999999999</v>
      </c>
      <c r="BB35">
        <v>13.1</v>
      </c>
      <c r="BC35">
        <v>6</v>
      </c>
      <c r="BD35">
        <v>6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2.5404</v>
      </c>
      <c r="BK35">
        <v>1275.201</v>
      </c>
      <c r="BL35">
        <v>685.09100000000001</v>
      </c>
      <c r="BM35">
        <v>332.51299999999998</v>
      </c>
      <c r="BN35">
        <v>32.912999999999997</v>
      </c>
      <c r="BO35">
        <v>93.114999999999995</v>
      </c>
      <c r="BP35">
        <v>91.412000000000006</v>
      </c>
      <c r="BQ35">
        <v>0</v>
      </c>
      <c r="BR35">
        <v>0</v>
      </c>
      <c r="BS35">
        <v>0</v>
      </c>
      <c r="BT35">
        <v>2.5404</v>
      </c>
      <c r="BU35">
        <v>1275.201</v>
      </c>
      <c r="BV35">
        <v>0</v>
      </c>
      <c r="BW35">
        <v>0</v>
      </c>
      <c r="BX35">
        <v>0</v>
      </c>
      <c r="BY35">
        <v>0</v>
      </c>
      <c r="BZ35">
        <v>1.9083000000000001</v>
      </c>
      <c r="CA35">
        <v>578.21800000000007</v>
      </c>
      <c r="CB35">
        <v>436.76400000000001</v>
      </c>
      <c r="CC35">
        <v>54.954999999999998</v>
      </c>
      <c r="CD35">
        <v>14.156000000000001</v>
      </c>
      <c r="CE35">
        <v>67</v>
      </c>
      <c r="CF35">
        <v>5.343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0.60829999999999995</v>
      </c>
      <c r="CM35">
        <v>184.745</v>
      </c>
      <c r="CN35">
        <v>1</v>
      </c>
      <c r="CO35">
        <v>334.26600000000002</v>
      </c>
      <c r="CP35">
        <v>0.3</v>
      </c>
      <c r="CQ35">
        <v>59.207000000000001</v>
      </c>
      <c r="CR35">
        <v>1.2904</v>
      </c>
      <c r="CS35">
        <v>477.75799999999998</v>
      </c>
      <c r="CT35">
        <v>1.7082999999999999</v>
      </c>
      <c r="CU35">
        <v>495.46199999999999</v>
      </c>
      <c r="CV35">
        <v>0</v>
      </c>
      <c r="CW35">
        <v>40.156999999999996</v>
      </c>
      <c r="CX35">
        <v>0</v>
      </c>
      <c r="CY35">
        <v>0</v>
      </c>
      <c r="CZ35">
        <v>0</v>
      </c>
      <c r="DA35">
        <v>0.3</v>
      </c>
      <c r="DB35">
        <v>59.207000000000001</v>
      </c>
      <c r="DC35">
        <v>0</v>
      </c>
      <c r="DD35">
        <v>13.1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1283.2170000000001</v>
      </c>
      <c r="EA35">
        <v>0</v>
      </c>
      <c r="EB35">
        <v>590.46899999999994</v>
      </c>
      <c r="EC35">
        <v>13.1</v>
      </c>
      <c r="ED35">
        <v>4.4487000000000005</v>
      </c>
      <c r="EE35">
        <v>6.25</v>
      </c>
      <c r="EF35">
        <v>1853.4190000000001</v>
      </c>
      <c r="EG35">
        <v>2.5404</v>
      </c>
      <c r="EH35">
        <v>1275.201</v>
      </c>
      <c r="EI35">
        <v>2.5404</v>
      </c>
      <c r="EJ35">
        <v>1275.201</v>
      </c>
      <c r="EK35">
        <v>0</v>
      </c>
      <c r="EL35">
        <v>0</v>
      </c>
      <c r="EM35">
        <v>0</v>
      </c>
      <c r="EN35">
        <v>0</v>
      </c>
      <c r="EO35">
        <v>1.9083000000000001</v>
      </c>
      <c r="EP35">
        <v>578.21800000000007</v>
      </c>
      <c r="EQ35">
        <v>109.315</v>
      </c>
      <c r="ER35">
        <v>0</v>
      </c>
      <c r="ES35">
        <v>109.315</v>
      </c>
      <c r="ET35">
        <v>1962.7339999999999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0.3</v>
      </c>
      <c r="FJ35">
        <v>59.207000000000001</v>
      </c>
      <c r="FK35">
        <v>0</v>
      </c>
      <c r="FL35">
        <v>0</v>
      </c>
      <c r="FM35">
        <v>0.3</v>
      </c>
      <c r="FN35">
        <v>59.207000000000001</v>
      </c>
      <c r="FO35">
        <v>13.1</v>
      </c>
      <c r="FP35">
        <v>0</v>
      </c>
      <c r="FQ35">
        <v>13.1</v>
      </c>
      <c r="FR35">
        <v>72.307000000000002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</row>
    <row r="36" spans="1:184" customFormat="1" ht="12.75" x14ac:dyDescent="0.2">
      <c r="A36">
        <v>1046</v>
      </c>
      <c r="B36">
        <f t="shared" si="0"/>
        <v>33</v>
      </c>
      <c r="C36">
        <v>1</v>
      </c>
      <c r="D36" t="s">
        <v>400</v>
      </c>
      <c r="E36" t="s">
        <v>290</v>
      </c>
      <c r="F36">
        <v>600105512</v>
      </c>
      <c r="G36">
        <v>12</v>
      </c>
      <c r="H36" t="s">
        <v>401</v>
      </c>
      <c r="I36" t="s">
        <v>99</v>
      </c>
      <c r="J36">
        <v>1</v>
      </c>
      <c r="K36">
        <v>24</v>
      </c>
      <c r="L36" t="s">
        <v>292</v>
      </c>
      <c r="M36" t="s">
        <v>402</v>
      </c>
      <c r="N36" t="s">
        <v>294</v>
      </c>
      <c r="O36">
        <v>2</v>
      </c>
      <c r="P36" t="s">
        <v>295</v>
      </c>
      <c r="Q36" t="s">
        <v>393</v>
      </c>
      <c r="R36" s="207">
        <v>45670.386817129627</v>
      </c>
      <c r="S36">
        <v>600105512</v>
      </c>
      <c r="T36" t="s">
        <v>393</v>
      </c>
      <c r="U36" s="207">
        <v>45670.4221412037</v>
      </c>
      <c r="V36">
        <v>600105512</v>
      </c>
      <c r="W36">
        <v>3.0924</v>
      </c>
      <c r="X36">
        <v>3.0924</v>
      </c>
      <c r="Y36">
        <v>0</v>
      </c>
      <c r="Z36">
        <v>0</v>
      </c>
      <c r="AA36">
        <v>3</v>
      </c>
      <c r="AB36">
        <v>1436.8760000000002</v>
      </c>
      <c r="AC36">
        <v>1425.35</v>
      </c>
      <c r="AD36">
        <v>839.99</v>
      </c>
      <c r="AE36">
        <v>191.42400000000001</v>
      </c>
      <c r="AF36">
        <v>50.5</v>
      </c>
      <c r="AG36">
        <v>243.56100000000001</v>
      </c>
      <c r="AH36">
        <v>99.875</v>
      </c>
      <c r="AI36">
        <v>0</v>
      </c>
      <c r="AJ36">
        <v>0</v>
      </c>
      <c r="AK36">
        <v>0</v>
      </c>
      <c r="AL36">
        <v>0</v>
      </c>
      <c r="AM36">
        <v>11.526</v>
      </c>
      <c r="AN36">
        <v>0</v>
      </c>
      <c r="AO36">
        <v>6.4409999999999998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6.4409999999999998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1434.943</v>
      </c>
      <c r="BB36">
        <v>0</v>
      </c>
      <c r="BC36">
        <v>3</v>
      </c>
      <c r="BD36">
        <v>3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2</v>
      </c>
      <c r="BK36">
        <v>1209.002</v>
      </c>
      <c r="BL36">
        <v>694.16899999999998</v>
      </c>
      <c r="BM36">
        <v>163.66399999999999</v>
      </c>
      <c r="BN36">
        <v>37.293999999999997</v>
      </c>
      <c r="BO36">
        <v>214</v>
      </c>
      <c r="BP36">
        <v>99.875</v>
      </c>
      <c r="BQ36">
        <v>0</v>
      </c>
      <c r="BR36">
        <v>0</v>
      </c>
      <c r="BS36">
        <v>0</v>
      </c>
      <c r="BT36">
        <v>2</v>
      </c>
      <c r="BU36">
        <v>1209.002</v>
      </c>
      <c r="BV36">
        <v>0</v>
      </c>
      <c r="BW36">
        <v>0</v>
      </c>
      <c r="BX36">
        <v>0</v>
      </c>
      <c r="BY36">
        <v>0</v>
      </c>
      <c r="BZ36">
        <v>1.0924</v>
      </c>
      <c r="CA36">
        <v>216.34799999999998</v>
      </c>
      <c r="CB36">
        <v>145.821</v>
      </c>
      <c r="CC36">
        <v>27.759999999999998</v>
      </c>
      <c r="CD36">
        <v>13.206</v>
      </c>
      <c r="CE36">
        <v>29.561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0.69240000000000002</v>
      </c>
      <c r="CM36">
        <v>145.89099999999999</v>
      </c>
      <c r="CN36">
        <v>0.4</v>
      </c>
      <c r="CO36">
        <v>70.456999999999994</v>
      </c>
      <c r="CP36">
        <v>0</v>
      </c>
      <c r="CQ36">
        <v>0</v>
      </c>
      <c r="CR36">
        <v>1</v>
      </c>
      <c r="CS36">
        <v>508.17700000000002</v>
      </c>
      <c r="CT36">
        <v>1.0924</v>
      </c>
      <c r="CU36">
        <v>216.34799999999998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1209.002</v>
      </c>
      <c r="EA36">
        <v>0</v>
      </c>
      <c r="EB36">
        <v>225.941</v>
      </c>
      <c r="EC36">
        <v>0</v>
      </c>
      <c r="ED36">
        <v>3.0924</v>
      </c>
      <c r="EE36">
        <v>3</v>
      </c>
      <c r="EF36">
        <v>1436.8760000000002</v>
      </c>
      <c r="EG36">
        <v>2</v>
      </c>
      <c r="EH36">
        <v>1209.002</v>
      </c>
      <c r="EI36">
        <v>2</v>
      </c>
      <c r="EJ36">
        <v>1209.002</v>
      </c>
      <c r="EK36">
        <v>0</v>
      </c>
      <c r="EL36">
        <v>0</v>
      </c>
      <c r="EM36">
        <v>0</v>
      </c>
      <c r="EN36">
        <v>0</v>
      </c>
      <c r="EO36">
        <v>1.0924</v>
      </c>
      <c r="EP36">
        <v>227.874</v>
      </c>
      <c r="EQ36">
        <v>6.4409999999999998</v>
      </c>
      <c r="ER36">
        <v>0</v>
      </c>
      <c r="ES36">
        <v>6.4409999999999998</v>
      </c>
      <c r="ET36">
        <v>1443.317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</row>
    <row r="37" spans="1:184" customFormat="1" ht="12.75" x14ac:dyDescent="0.2">
      <c r="A37">
        <v>1047</v>
      </c>
      <c r="B37">
        <f t="shared" si="0"/>
        <v>34</v>
      </c>
      <c r="C37">
        <v>1</v>
      </c>
      <c r="D37" t="s">
        <v>403</v>
      </c>
      <c r="E37" t="s">
        <v>290</v>
      </c>
      <c r="F37">
        <v>600105831</v>
      </c>
      <c r="G37">
        <v>12</v>
      </c>
      <c r="H37" t="s">
        <v>404</v>
      </c>
      <c r="I37" t="s">
        <v>405</v>
      </c>
      <c r="J37">
        <v>1</v>
      </c>
      <c r="K37">
        <v>24</v>
      </c>
      <c r="L37" t="s">
        <v>307</v>
      </c>
      <c r="M37" t="s">
        <v>406</v>
      </c>
      <c r="N37" t="s">
        <v>294</v>
      </c>
      <c r="O37">
        <v>2</v>
      </c>
      <c r="P37" t="s">
        <v>295</v>
      </c>
      <c r="Q37" t="s">
        <v>407</v>
      </c>
      <c r="R37" s="207">
        <v>45668.777905092589</v>
      </c>
      <c r="S37">
        <v>600105831</v>
      </c>
      <c r="T37" t="s">
        <v>407</v>
      </c>
      <c r="U37" s="207">
        <v>45669.17396990741</v>
      </c>
      <c r="V37">
        <v>600105831</v>
      </c>
      <c r="W37">
        <v>13.3634</v>
      </c>
      <c r="X37">
        <v>12.8634</v>
      </c>
      <c r="Y37">
        <v>0.5</v>
      </c>
      <c r="Z37">
        <v>0</v>
      </c>
      <c r="AA37">
        <v>14.3634</v>
      </c>
      <c r="AB37">
        <v>5123.3440000000001</v>
      </c>
      <c r="AC37">
        <v>4924.7250000000004</v>
      </c>
      <c r="AD37">
        <v>3235.7049999999999</v>
      </c>
      <c r="AE37">
        <v>802.86699999999996</v>
      </c>
      <c r="AF37">
        <v>107.006</v>
      </c>
      <c r="AG37">
        <v>553.97</v>
      </c>
      <c r="AH37">
        <v>124.87</v>
      </c>
      <c r="AI37">
        <v>0</v>
      </c>
      <c r="AJ37">
        <v>0</v>
      </c>
      <c r="AK37">
        <v>0</v>
      </c>
      <c r="AL37">
        <v>151.619</v>
      </c>
      <c r="AM37">
        <v>0</v>
      </c>
      <c r="AN37">
        <v>47</v>
      </c>
      <c r="AO37">
        <v>163.82</v>
      </c>
      <c r="AP37">
        <v>57.774999999999999</v>
      </c>
      <c r="AQ37">
        <v>57.774999999999999</v>
      </c>
      <c r="AR37">
        <v>0</v>
      </c>
      <c r="AS37">
        <v>0</v>
      </c>
      <c r="AT37">
        <v>0</v>
      </c>
      <c r="AU37">
        <v>106.045</v>
      </c>
      <c r="AV37">
        <v>0.5</v>
      </c>
      <c r="AW37">
        <v>96.581999999999994</v>
      </c>
      <c r="AX37">
        <v>86.058999999999997</v>
      </c>
      <c r="AY37">
        <v>0</v>
      </c>
      <c r="AZ37">
        <v>3.7250000000000001</v>
      </c>
      <c r="BA37">
        <v>5001.8260000000009</v>
      </c>
      <c r="BB37">
        <v>57.774999999999999</v>
      </c>
      <c r="BC37">
        <v>15</v>
      </c>
      <c r="BD37">
        <v>15</v>
      </c>
      <c r="BE37">
        <v>1</v>
      </c>
      <c r="BF37">
        <v>1</v>
      </c>
      <c r="BG37">
        <v>0</v>
      </c>
      <c r="BH37">
        <v>0</v>
      </c>
      <c r="BI37">
        <v>0</v>
      </c>
      <c r="BJ37">
        <v>8.3634000000000004</v>
      </c>
      <c r="BK37">
        <v>3511.4749999999999</v>
      </c>
      <c r="BL37">
        <v>2206.2950000000001</v>
      </c>
      <c r="BM37">
        <v>654.44200000000001</v>
      </c>
      <c r="BN37">
        <v>70.353999999999999</v>
      </c>
      <c r="BO37">
        <v>379.47</v>
      </c>
      <c r="BP37">
        <v>100.607</v>
      </c>
      <c r="BQ37">
        <v>0</v>
      </c>
      <c r="BR37">
        <v>0</v>
      </c>
      <c r="BS37">
        <v>0</v>
      </c>
      <c r="BT37">
        <v>6.3634000000000004</v>
      </c>
      <c r="BU37">
        <v>2806.6550000000002</v>
      </c>
      <c r="BV37">
        <v>0</v>
      </c>
      <c r="BW37">
        <v>0</v>
      </c>
      <c r="BX37">
        <v>0</v>
      </c>
      <c r="BY37">
        <v>0</v>
      </c>
      <c r="BZ37">
        <v>4.5</v>
      </c>
      <c r="CA37">
        <v>1413.25</v>
      </c>
      <c r="CB37">
        <v>1029.4099999999999</v>
      </c>
      <c r="CC37">
        <v>148.42500000000001</v>
      </c>
      <c r="CD37">
        <v>36.652000000000001</v>
      </c>
      <c r="CE37">
        <v>174.5</v>
      </c>
      <c r="CF37">
        <v>24.263000000000002</v>
      </c>
      <c r="CG37">
        <v>0</v>
      </c>
      <c r="CH37">
        <v>0</v>
      </c>
      <c r="CI37">
        <v>0</v>
      </c>
      <c r="CJ37">
        <v>0.5</v>
      </c>
      <c r="CK37">
        <v>183.46100000000001</v>
      </c>
      <c r="CL37">
        <v>1.5</v>
      </c>
      <c r="CM37">
        <v>400.92399999999998</v>
      </c>
      <c r="CN37">
        <v>2</v>
      </c>
      <c r="CO37">
        <v>742.80600000000004</v>
      </c>
      <c r="CP37">
        <v>0.5</v>
      </c>
      <c r="CQ37">
        <v>86.058999999999997</v>
      </c>
      <c r="CR37">
        <v>7.3634000000000004</v>
      </c>
      <c r="CS37">
        <v>2690.6210000000001</v>
      </c>
      <c r="CT37">
        <v>4</v>
      </c>
      <c r="CU37">
        <v>1188.9279999999999</v>
      </c>
      <c r="CV37">
        <v>0</v>
      </c>
      <c r="CW37">
        <v>96.581999999999994</v>
      </c>
      <c r="CX37">
        <v>0</v>
      </c>
      <c r="CY37">
        <v>0</v>
      </c>
      <c r="CZ37">
        <v>0</v>
      </c>
      <c r="DA37">
        <v>0.5</v>
      </c>
      <c r="DB37">
        <v>86.058999999999997</v>
      </c>
      <c r="DC37">
        <v>39.25</v>
      </c>
      <c r="DD37">
        <v>18.524999999999999</v>
      </c>
      <c r="DE37">
        <v>3.7250000000000001</v>
      </c>
      <c r="DF37">
        <v>2</v>
      </c>
      <c r="DG37">
        <v>704.82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3576.17</v>
      </c>
      <c r="EA37">
        <v>39.25</v>
      </c>
      <c r="EB37">
        <v>1425.6559999999999</v>
      </c>
      <c r="EC37">
        <v>18.524999999999999</v>
      </c>
      <c r="ED37">
        <v>13.3634</v>
      </c>
      <c r="EE37">
        <v>14.3634</v>
      </c>
      <c r="EF37">
        <v>5123.3440000000001</v>
      </c>
      <c r="EG37">
        <v>8.3634000000000004</v>
      </c>
      <c r="EH37">
        <v>3544.0050000000001</v>
      </c>
      <c r="EI37">
        <v>6.3634000000000004</v>
      </c>
      <c r="EJ37">
        <v>2832.1849999999999</v>
      </c>
      <c r="EK37">
        <v>0</v>
      </c>
      <c r="EL37">
        <v>0</v>
      </c>
      <c r="EM37">
        <v>0</v>
      </c>
      <c r="EN37">
        <v>0</v>
      </c>
      <c r="EO37">
        <v>5</v>
      </c>
      <c r="EP37">
        <v>1579.3389999999999</v>
      </c>
      <c r="EQ37">
        <v>163.82</v>
      </c>
      <c r="ER37">
        <v>42.75</v>
      </c>
      <c r="ES37">
        <v>121.07</v>
      </c>
      <c r="ET37">
        <v>5287.1639999999998</v>
      </c>
      <c r="EU37">
        <v>0</v>
      </c>
      <c r="EV37">
        <v>0</v>
      </c>
      <c r="EW37">
        <v>0</v>
      </c>
      <c r="EX37">
        <v>0</v>
      </c>
      <c r="EY37">
        <v>2</v>
      </c>
      <c r="EZ37">
        <v>711.82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0.5</v>
      </c>
      <c r="FJ37">
        <v>86.058999999999997</v>
      </c>
      <c r="FK37">
        <v>0</v>
      </c>
      <c r="FL37">
        <v>0</v>
      </c>
      <c r="FM37">
        <v>0.5</v>
      </c>
      <c r="FN37">
        <v>86.058999999999997</v>
      </c>
      <c r="FO37">
        <v>0</v>
      </c>
      <c r="FP37">
        <v>0</v>
      </c>
      <c r="FQ37">
        <v>0</v>
      </c>
      <c r="FR37">
        <v>86.058999999999997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</row>
    <row r="38" spans="1:184" customFormat="1" ht="12.75" x14ac:dyDescent="0.2">
      <c r="A38">
        <v>1048</v>
      </c>
      <c r="B38">
        <f t="shared" si="0"/>
        <v>35</v>
      </c>
      <c r="C38">
        <v>1</v>
      </c>
      <c r="D38" t="s">
        <v>408</v>
      </c>
      <c r="E38" t="s">
        <v>290</v>
      </c>
      <c r="F38">
        <v>600105539</v>
      </c>
      <c r="G38">
        <v>12</v>
      </c>
      <c r="H38" t="s">
        <v>404</v>
      </c>
      <c r="I38" t="s">
        <v>409</v>
      </c>
      <c r="J38">
        <v>1</v>
      </c>
      <c r="K38">
        <v>24</v>
      </c>
      <c r="L38" t="s">
        <v>307</v>
      </c>
      <c r="M38" t="s">
        <v>410</v>
      </c>
      <c r="N38" t="s">
        <v>294</v>
      </c>
      <c r="O38">
        <v>2</v>
      </c>
      <c r="P38" t="s">
        <v>295</v>
      </c>
      <c r="Q38" t="s">
        <v>407</v>
      </c>
      <c r="R38" s="207">
        <v>45668.516412037039</v>
      </c>
      <c r="S38">
        <v>600105539</v>
      </c>
      <c r="T38" t="s">
        <v>407</v>
      </c>
      <c r="U38" s="207">
        <v>45668.563449074078</v>
      </c>
      <c r="V38">
        <v>600105539</v>
      </c>
      <c r="W38">
        <v>12.716000000000001</v>
      </c>
      <c r="X38">
        <v>12.716000000000001</v>
      </c>
      <c r="Y38">
        <v>0</v>
      </c>
      <c r="Z38">
        <v>0</v>
      </c>
      <c r="AA38">
        <v>15.4481</v>
      </c>
      <c r="AB38">
        <v>5308.1970000000001</v>
      </c>
      <c r="AC38">
        <v>5308.1970000000001</v>
      </c>
      <c r="AD38">
        <v>3233.0439999999999</v>
      </c>
      <c r="AE38">
        <v>1067.44</v>
      </c>
      <c r="AF38">
        <v>93.820999999999998</v>
      </c>
      <c r="AG38">
        <v>787.01199999999994</v>
      </c>
      <c r="AH38">
        <v>113.649</v>
      </c>
      <c r="AI38">
        <v>0</v>
      </c>
      <c r="AJ38">
        <v>0</v>
      </c>
      <c r="AK38">
        <v>11.644</v>
      </c>
      <c r="AL38">
        <v>0</v>
      </c>
      <c r="AM38">
        <v>0</v>
      </c>
      <c r="AN38">
        <v>0</v>
      </c>
      <c r="AO38">
        <v>85.533000000000001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85.533000000000001</v>
      </c>
      <c r="AV38">
        <v>0.5</v>
      </c>
      <c r="AW38">
        <v>1.587</v>
      </c>
      <c r="AX38">
        <v>131.46299999999999</v>
      </c>
      <c r="AY38">
        <v>0</v>
      </c>
      <c r="AZ38">
        <v>0</v>
      </c>
      <c r="BA38">
        <v>5360.1149999999998</v>
      </c>
      <c r="BB38">
        <v>0</v>
      </c>
      <c r="BC38">
        <v>16</v>
      </c>
      <c r="BD38">
        <v>16</v>
      </c>
      <c r="BE38">
        <v>1</v>
      </c>
      <c r="BF38">
        <v>0</v>
      </c>
      <c r="BG38">
        <v>0</v>
      </c>
      <c r="BH38">
        <v>0</v>
      </c>
      <c r="BI38">
        <v>0</v>
      </c>
      <c r="BJ38">
        <v>8.2388999999999992</v>
      </c>
      <c r="BK38">
        <v>3756.0659999999998</v>
      </c>
      <c r="BL38">
        <v>2256.6390000000001</v>
      </c>
      <c r="BM38">
        <v>907.16</v>
      </c>
      <c r="BN38">
        <v>45.871000000000002</v>
      </c>
      <c r="BO38">
        <v>448.75599999999997</v>
      </c>
      <c r="BP38">
        <v>94.275000000000006</v>
      </c>
      <c r="BQ38">
        <v>0</v>
      </c>
      <c r="BR38">
        <v>0</v>
      </c>
      <c r="BS38">
        <v>1.778</v>
      </c>
      <c r="BT38">
        <v>6.4889000000000001</v>
      </c>
      <c r="BU38">
        <v>3209.5070000000001</v>
      </c>
      <c r="BV38">
        <v>0</v>
      </c>
      <c r="BW38">
        <v>0</v>
      </c>
      <c r="BX38">
        <v>0</v>
      </c>
      <c r="BY38">
        <v>0</v>
      </c>
      <c r="BZ38">
        <v>4.4771000000000001</v>
      </c>
      <c r="CA38">
        <v>1552.1310000000001</v>
      </c>
      <c r="CB38">
        <v>976.40499999999997</v>
      </c>
      <c r="CC38">
        <v>160.28</v>
      </c>
      <c r="CD38">
        <v>47.95</v>
      </c>
      <c r="CE38">
        <v>338.25599999999997</v>
      </c>
      <c r="CF38">
        <v>19.373999999999999</v>
      </c>
      <c r="CG38">
        <v>0</v>
      </c>
      <c r="CH38">
        <v>0</v>
      </c>
      <c r="CI38">
        <v>9.8659999999999997</v>
      </c>
      <c r="CJ38">
        <v>0.5</v>
      </c>
      <c r="CK38">
        <v>338.76400000000001</v>
      </c>
      <c r="CL38">
        <v>1.5787</v>
      </c>
      <c r="CM38">
        <v>440.56400000000002</v>
      </c>
      <c r="CN38">
        <v>1.8984000000000001</v>
      </c>
      <c r="CO38">
        <v>641.34</v>
      </c>
      <c r="CP38">
        <v>0.5</v>
      </c>
      <c r="CQ38">
        <v>131.46299999999999</v>
      </c>
      <c r="CR38">
        <v>6.9874999999999998</v>
      </c>
      <c r="CS38">
        <v>2865.3449999999998</v>
      </c>
      <c r="CT38">
        <v>4.0770999999999997</v>
      </c>
      <c r="CU38">
        <v>1313.8720000000001</v>
      </c>
      <c r="CV38">
        <v>0</v>
      </c>
      <c r="CW38">
        <v>1.587</v>
      </c>
      <c r="CX38">
        <v>0</v>
      </c>
      <c r="CY38">
        <v>0</v>
      </c>
      <c r="CZ38">
        <v>0</v>
      </c>
      <c r="DA38">
        <v>0.5</v>
      </c>
      <c r="DB38">
        <v>131.46299999999999</v>
      </c>
      <c r="DC38">
        <v>0</v>
      </c>
      <c r="DD38">
        <v>0</v>
      </c>
      <c r="DE38">
        <v>0</v>
      </c>
      <c r="DF38">
        <v>1.75</v>
      </c>
      <c r="DG38">
        <v>546.55899999999997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3799.4259999999999</v>
      </c>
      <c r="EA38">
        <v>0</v>
      </c>
      <c r="EB38">
        <v>1560.6889999999999</v>
      </c>
      <c r="EC38">
        <v>0</v>
      </c>
      <c r="ED38">
        <v>12.716000000000001</v>
      </c>
      <c r="EE38">
        <v>15.4481</v>
      </c>
      <c r="EF38">
        <v>5308.1970000000001</v>
      </c>
      <c r="EG38">
        <v>8.2388999999999992</v>
      </c>
      <c r="EH38">
        <v>3756.0659999999998</v>
      </c>
      <c r="EI38">
        <v>6.4889000000000001</v>
      </c>
      <c r="EJ38">
        <v>3209.5070000000001</v>
      </c>
      <c r="EK38">
        <v>0</v>
      </c>
      <c r="EL38">
        <v>0</v>
      </c>
      <c r="EM38">
        <v>0</v>
      </c>
      <c r="EN38">
        <v>0</v>
      </c>
      <c r="EO38">
        <v>4.4771000000000001</v>
      </c>
      <c r="EP38">
        <v>1552.1310000000001</v>
      </c>
      <c r="EQ38">
        <v>85.533000000000001</v>
      </c>
      <c r="ER38">
        <v>0</v>
      </c>
      <c r="ES38">
        <v>85.533000000000001</v>
      </c>
      <c r="ET38">
        <v>5393.7300000000005</v>
      </c>
      <c r="EU38">
        <v>0</v>
      </c>
      <c r="EV38">
        <v>0</v>
      </c>
      <c r="EW38">
        <v>0</v>
      </c>
      <c r="EX38">
        <v>0</v>
      </c>
      <c r="EY38">
        <v>1.75</v>
      </c>
      <c r="EZ38">
        <v>546.55899999999997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0.5</v>
      </c>
      <c r="FJ38">
        <v>131.46299999999999</v>
      </c>
      <c r="FK38">
        <v>0</v>
      </c>
      <c r="FL38">
        <v>0</v>
      </c>
      <c r="FM38">
        <v>0.5</v>
      </c>
      <c r="FN38">
        <v>131.46299999999999</v>
      </c>
      <c r="FO38">
        <v>0</v>
      </c>
      <c r="FP38">
        <v>0</v>
      </c>
      <c r="FQ38">
        <v>0</v>
      </c>
      <c r="FR38">
        <v>131.46299999999999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</row>
    <row r="39" spans="1:184" customFormat="1" ht="12.75" x14ac:dyDescent="0.2">
      <c r="A39">
        <v>1049</v>
      </c>
      <c r="B39">
        <f t="shared" si="0"/>
        <v>36</v>
      </c>
      <c r="C39">
        <v>1</v>
      </c>
      <c r="D39" t="s">
        <v>411</v>
      </c>
      <c r="E39" t="s">
        <v>290</v>
      </c>
      <c r="F39">
        <v>600105644</v>
      </c>
      <c r="G39">
        <v>12</v>
      </c>
      <c r="H39" t="s">
        <v>412</v>
      </c>
      <c r="I39" t="s">
        <v>99</v>
      </c>
      <c r="J39">
        <v>1</v>
      </c>
      <c r="K39">
        <v>24</v>
      </c>
      <c r="L39" t="s">
        <v>292</v>
      </c>
      <c r="M39" t="s">
        <v>413</v>
      </c>
      <c r="N39" t="s">
        <v>294</v>
      </c>
      <c r="O39">
        <v>2</v>
      </c>
      <c r="P39" t="s">
        <v>295</v>
      </c>
      <c r="Q39" t="s">
        <v>359</v>
      </c>
      <c r="R39" s="207">
        <v>45660.606574074074</v>
      </c>
      <c r="S39">
        <v>600105644</v>
      </c>
      <c r="W39">
        <v>4.0711000000000004</v>
      </c>
      <c r="X39">
        <v>4.0711000000000004</v>
      </c>
      <c r="Y39">
        <v>0</v>
      </c>
      <c r="Z39">
        <v>0</v>
      </c>
      <c r="AA39">
        <v>4.1666999999999996</v>
      </c>
      <c r="AB39">
        <v>1752.731</v>
      </c>
      <c r="AC39">
        <v>1740.731</v>
      </c>
      <c r="AD39">
        <v>1150.212</v>
      </c>
      <c r="AE39">
        <v>271.50700000000001</v>
      </c>
      <c r="AF39">
        <v>131.63800000000001</v>
      </c>
      <c r="AG39">
        <v>66.441000000000003</v>
      </c>
      <c r="AH39">
        <v>70.575999999999993</v>
      </c>
      <c r="AI39">
        <v>0</v>
      </c>
      <c r="AJ39">
        <v>0</v>
      </c>
      <c r="AK39">
        <v>0</v>
      </c>
      <c r="AL39">
        <v>0</v>
      </c>
      <c r="AM39">
        <v>12</v>
      </c>
      <c r="AN39">
        <v>0</v>
      </c>
      <c r="AO39">
        <v>60.734000000000002</v>
      </c>
      <c r="AP39">
        <v>59.220999999999997</v>
      </c>
      <c r="AQ39">
        <v>59.220999999999997</v>
      </c>
      <c r="AR39">
        <v>0</v>
      </c>
      <c r="AS39">
        <v>0</v>
      </c>
      <c r="AT39">
        <v>0</v>
      </c>
      <c r="AU39">
        <v>1.5129999999999999</v>
      </c>
      <c r="AV39">
        <v>0</v>
      </c>
      <c r="AW39">
        <v>36.954999999999998</v>
      </c>
      <c r="AX39">
        <v>0</v>
      </c>
      <c r="AY39">
        <v>33.220999999999997</v>
      </c>
      <c r="AZ39">
        <v>13.401999999999999</v>
      </c>
      <c r="BA39">
        <v>1777.396</v>
      </c>
      <c r="BB39">
        <v>59.220999999999997</v>
      </c>
      <c r="BC39">
        <v>5</v>
      </c>
      <c r="BD39">
        <v>5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2.9777999999999998</v>
      </c>
      <c r="BK39">
        <v>1444.26</v>
      </c>
      <c r="BL39">
        <v>913.24900000000002</v>
      </c>
      <c r="BM39">
        <v>240.17400000000001</v>
      </c>
      <c r="BN39">
        <v>113.96299999999999</v>
      </c>
      <c r="BO39">
        <v>55.941000000000003</v>
      </c>
      <c r="BP39">
        <v>70.575999999999993</v>
      </c>
      <c r="BQ39">
        <v>0</v>
      </c>
      <c r="BR39">
        <v>0</v>
      </c>
      <c r="BS39">
        <v>0</v>
      </c>
      <c r="BT39">
        <v>2.2902999999999998</v>
      </c>
      <c r="BU39">
        <v>1229.838</v>
      </c>
      <c r="BV39">
        <v>0</v>
      </c>
      <c r="BW39">
        <v>0</v>
      </c>
      <c r="BX39">
        <v>0</v>
      </c>
      <c r="BY39">
        <v>0</v>
      </c>
      <c r="BZ39">
        <v>1.0933000000000002</v>
      </c>
      <c r="CA39">
        <v>296.471</v>
      </c>
      <c r="CB39">
        <v>236.96299999999999</v>
      </c>
      <c r="CC39">
        <v>31.332999999999998</v>
      </c>
      <c r="CD39">
        <v>17.675000000000001</v>
      </c>
      <c r="CE39">
        <v>10.5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0.78</v>
      </c>
      <c r="CM39">
        <v>212.74100000000001</v>
      </c>
      <c r="CN39">
        <v>0.31330000000000002</v>
      </c>
      <c r="CO39">
        <v>83.73</v>
      </c>
      <c r="CP39">
        <v>0</v>
      </c>
      <c r="CQ39">
        <v>0</v>
      </c>
      <c r="CR39">
        <v>1.9778</v>
      </c>
      <c r="CS39">
        <v>798.15800000000002</v>
      </c>
      <c r="CT39">
        <v>1.0933000000000002</v>
      </c>
      <c r="CU39">
        <v>296.471</v>
      </c>
      <c r="CV39">
        <v>0</v>
      </c>
      <c r="CW39">
        <v>36.954999999999998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24.513000000000002</v>
      </c>
      <c r="DD39">
        <v>34.707999999999998</v>
      </c>
      <c r="DE39">
        <v>13.401999999999999</v>
      </c>
      <c r="DF39">
        <v>0.6875</v>
      </c>
      <c r="DG39">
        <v>214.422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1480.925</v>
      </c>
      <c r="EA39">
        <v>24.513000000000002</v>
      </c>
      <c r="EB39">
        <v>296.471</v>
      </c>
      <c r="EC39">
        <v>34.707999999999998</v>
      </c>
      <c r="ED39">
        <v>4.0711000000000004</v>
      </c>
      <c r="EE39">
        <v>4.1666999999999996</v>
      </c>
      <c r="EF39">
        <v>1752.731</v>
      </c>
      <c r="EG39">
        <v>2.9777999999999998</v>
      </c>
      <c r="EH39">
        <v>1452.76</v>
      </c>
      <c r="EI39">
        <v>2.2902999999999998</v>
      </c>
      <c r="EJ39">
        <v>1233.838</v>
      </c>
      <c r="EK39">
        <v>0</v>
      </c>
      <c r="EL39">
        <v>0</v>
      </c>
      <c r="EM39">
        <v>0</v>
      </c>
      <c r="EN39">
        <v>0</v>
      </c>
      <c r="EO39">
        <v>1.0933000000000002</v>
      </c>
      <c r="EP39">
        <v>299.971</v>
      </c>
      <c r="EQ39">
        <v>60.734000000000002</v>
      </c>
      <c r="ER39">
        <v>24.513000000000002</v>
      </c>
      <c r="ES39">
        <v>36.220999999999997</v>
      </c>
      <c r="ET39">
        <v>1813.4649999999999</v>
      </c>
      <c r="EU39">
        <v>0</v>
      </c>
      <c r="EV39">
        <v>0</v>
      </c>
      <c r="EW39">
        <v>0</v>
      </c>
      <c r="EX39">
        <v>0</v>
      </c>
      <c r="EY39">
        <v>0.6875</v>
      </c>
      <c r="EZ39">
        <v>218.922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33.220999999999997</v>
      </c>
      <c r="FP39">
        <v>0</v>
      </c>
      <c r="FQ39">
        <v>33.220999999999997</v>
      </c>
      <c r="FR39">
        <v>33.220999999999997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</row>
    <row r="40" spans="1:184" customFormat="1" ht="12.75" x14ac:dyDescent="0.2">
      <c r="A40">
        <v>1050</v>
      </c>
      <c r="B40">
        <f t="shared" si="0"/>
        <v>37</v>
      </c>
      <c r="C40">
        <v>1</v>
      </c>
      <c r="D40" t="s">
        <v>414</v>
      </c>
      <c r="E40" t="s">
        <v>290</v>
      </c>
      <c r="F40">
        <v>600105458</v>
      </c>
      <c r="G40">
        <v>12</v>
      </c>
      <c r="H40" t="s">
        <v>415</v>
      </c>
      <c r="I40" t="s">
        <v>99</v>
      </c>
      <c r="J40">
        <v>1</v>
      </c>
      <c r="K40">
        <v>24</v>
      </c>
      <c r="L40" t="s">
        <v>292</v>
      </c>
      <c r="M40" t="s">
        <v>416</v>
      </c>
      <c r="N40" t="s">
        <v>294</v>
      </c>
      <c r="O40">
        <v>2</v>
      </c>
      <c r="P40" t="s">
        <v>295</v>
      </c>
      <c r="Q40" t="s">
        <v>359</v>
      </c>
      <c r="R40" s="207">
        <v>45665.680497685185</v>
      </c>
      <c r="S40">
        <v>600105458</v>
      </c>
      <c r="W40">
        <v>4.6729000000000003</v>
      </c>
      <c r="X40">
        <v>4.5129000000000001</v>
      </c>
      <c r="Y40">
        <v>0</v>
      </c>
      <c r="Z40">
        <v>0.16</v>
      </c>
      <c r="AA40">
        <v>5.9946000000000002</v>
      </c>
      <c r="AB40">
        <v>1820.77</v>
      </c>
      <c r="AC40">
        <v>1747.2579999999998</v>
      </c>
      <c r="AD40">
        <v>1128.73</v>
      </c>
      <c r="AE40">
        <v>208.66200000000001</v>
      </c>
      <c r="AF40">
        <v>34.340000000000003</v>
      </c>
      <c r="AG40">
        <v>312.96299999999997</v>
      </c>
      <c r="AH40">
        <v>62.563000000000002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73.512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1760.6589999999999</v>
      </c>
      <c r="BB40">
        <v>0</v>
      </c>
      <c r="BC40">
        <v>5</v>
      </c>
      <c r="BD40">
        <v>5</v>
      </c>
      <c r="BE40">
        <v>0</v>
      </c>
      <c r="BF40">
        <v>0</v>
      </c>
      <c r="BG40">
        <v>1</v>
      </c>
      <c r="BH40">
        <v>0</v>
      </c>
      <c r="BI40">
        <v>0</v>
      </c>
      <c r="BJ40">
        <v>2.7528999999999999</v>
      </c>
      <c r="BK40">
        <v>1153.4939999999999</v>
      </c>
      <c r="BL40">
        <v>724.596</v>
      </c>
      <c r="BM40">
        <v>164.13499999999999</v>
      </c>
      <c r="BN40">
        <v>17.984000000000002</v>
      </c>
      <c r="BO40">
        <v>184.21600000000001</v>
      </c>
      <c r="BP40">
        <v>62.563000000000002</v>
      </c>
      <c r="BQ40">
        <v>0</v>
      </c>
      <c r="BR40">
        <v>0</v>
      </c>
      <c r="BS40">
        <v>0</v>
      </c>
      <c r="BT40">
        <v>2.3279000000000001</v>
      </c>
      <c r="BU40">
        <v>1008.0309999999999</v>
      </c>
      <c r="BV40">
        <v>0</v>
      </c>
      <c r="BW40">
        <v>0</v>
      </c>
      <c r="BX40">
        <v>0</v>
      </c>
      <c r="BY40">
        <v>0</v>
      </c>
      <c r="BZ40">
        <v>1.76</v>
      </c>
      <c r="CA40">
        <v>593.76400000000001</v>
      </c>
      <c r="CB40">
        <v>404.13400000000001</v>
      </c>
      <c r="CC40">
        <v>44.527000000000001</v>
      </c>
      <c r="CD40">
        <v>16.356000000000002</v>
      </c>
      <c r="CE40">
        <v>128.74700000000001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0.76</v>
      </c>
      <c r="CM40">
        <v>250.72200000000001</v>
      </c>
      <c r="CN40">
        <v>1</v>
      </c>
      <c r="CO40">
        <v>343.04199999999997</v>
      </c>
      <c r="CP40">
        <v>0</v>
      </c>
      <c r="CQ40">
        <v>0</v>
      </c>
      <c r="CR40">
        <v>1.7528999999999999</v>
      </c>
      <c r="CS40">
        <v>522.57000000000005</v>
      </c>
      <c r="CT40">
        <v>1.76</v>
      </c>
      <c r="CU40">
        <v>593.76400000000001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0.42499999999999999</v>
      </c>
      <c r="DG40">
        <v>145.46299999999999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1166.895</v>
      </c>
      <c r="EA40">
        <v>0</v>
      </c>
      <c r="EB40">
        <v>593.76400000000001</v>
      </c>
      <c r="EC40">
        <v>0</v>
      </c>
      <c r="ED40">
        <v>4.6729000000000003</v>
      </c>
      <c r="EE40">
        <v>5.9946000000000002</v>
      </c>
      <c r="EF40">
        <v>1820.77</v>
      </c>
      <c r="EG40">
        <v>2.7528999999999999</v>
      </c>
      <c r="EH40">
        <v>1153.4939999999999</v>
      </c>
      <c r="EI40">
        <v>2.3279000000000001</v>
      </c>
      <c r="EJ40">
        <v>1008.0309999999999</v>
      </c>
      <c r="EK40">
        <v>0</v>
      </c>
      <c r="EL40">
        <v>0</v>
      </c>
      <c r="EM40">
        <v>0</v>
      </c>
      <c r="EN40">
        <v>0</v>
      </c>
      <c r="EO40">
        <v>1.92</v>
      </c>
      <c r="EP40">
        <v>667.27599999999995</v>
      </c>
      <c r="EQ40">
        <v>0</v>
      </c>
      <c r="ER40">
        <v>0</v>
      </c>
      <c r="ES40">
        <v>0</v>
      </c>
      <c r="ET40">
        <v>1820.77</v>
      </c>
      <c r="EU40">
        <v>0</v>
      </c>
      <c r="EV40">
        <v>0</v>
      </c>
      <c r="EW40">
        <v>0</v>
      </c>
      <c r="EX40">
        <v>0</v>
      </c>
      <c r="EY40">
        <v>0.42499999999999999</v>
      </c>
      <c r="EZ40">
        <v>145.46299999999999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</row>
    <row r="41" spans="1:184" customFormat="1" ht="12.75" x14ac:dyDescent="0.2">
      <c r="A41">
        <v>1051</v>
      </c>
      <c r="B41">
        <f t="shared" si="0"/>
        <v>38</v>
      </c>
      <c r="C41">
        <v>1</v>
      </c>
      <c r="D41" t="s">
        <v>417</v>
      </c>
      <c r="E41" t="s">
        <v>290</v>
      </c>
      <c r="F41">
        <v>691001791</v>
      </c>
      <c r="G41">
        <v>12</v>
      </c>
      <c r="H41" t="s">
        <v>418</v>
      </c>
      <c r="I41" t="s">
        <v>419</v>
      </c>
      <c r="J41">
        <v>1</v>
      </c>
      <c r="K41">
        <v>24</v>
      </c>
      <c r="L41" t="s">
        <v>292</v>
      </c>
      <c r="M41" t="s">
        <v>420</v>
      </c>
      <c r="N41" t="s">
        <v>294</v>
      </c>
      <c r="O41">
        <v>2</v>
      </c>
      <c r="P41" t="s">
        <v>295</v>
      </c>
      <c r="Q41" t="s">
        <v>3404</v>
      </c>
      <c r="R41" s="207">
        <v>45671.58284722222</v>
      </c>
      <c r="S41">
        <v>691001791</v>
      </c>
      <c r="T41" t="s">
        <v>3404</v>
      </c>
      <c r="U41" s="207">
        <v>45671.608981481484</v>
      </c>
      <c r="V41">
        <v>691001791</v>
      </c>
      <c r="W41">
        <v>3.4167000000000001</v>
      </c>
      <c r="X41">
        <v>3.4167000000000001</v>
      </c>
      <c r="Y41">
        <v>0</v>
      </c>
      <c r="Z41">
        <v>0</v>
      </c>
      <c r="AA41">
        <v>3.5</v>
      </c>
      <c r="AB41">
        <v>1545.796</v>
      </c>
      <c r="AC41">
        <v>1545.796</v>
      </c>
      <c r="AD41">
        <v>1010.02</v>
      </c>
      <c r="AE41">
        <v>220.16199999999998</v>
      </c>
      <c r="AF41">
        <v>49.908999999999999</v>
      </c>
      <c r="AG41">
        <v>171.542</v>
      </c>
      <c r="AH41">
        <v>67.069999999999993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58.06</v>
      </c>
      <c r="AP41">
        <v>1.2</v>
      </c>
      <c r="AQ41">
        <v>1.2</v>
      </c>
      <c r="AR41">
        <v>0</v>
      </c>
      <c r="AS41">
        <v>0</v>
      </c>
      <c r="AT41">
        <v>0</v>
      </c>
      <c r="AU41">
        <v>56.86</v>
      </c>
      <c r="AV41">
        <v>8.3400000000000002E-2</v>
      </c>
      <c r="AW41">
        <v>27.093</v>
      </c>
      <c r="AX41">
        <v>24.341999999999999</v>
      </c>
      <c r="AY41">
        <v>1.2</v>
      </c>
      <c r="AZ41">
        <v>0</v>
      </c>
      <c r="BA41">
        <v>1555.3410000000001</v>
      </c>
      <c r="BB41">
        <v>1.2</v>
      </c>
      <c r="BC41">
        <v>4</v>
      </c>
      <c r="BD41">
        <v>4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2.3332999999999999</v>
      </c>
      <c r="BK41">
        <v>1224.9359999999999</v>
      </c>
      <c r="BL41">
        <v>766.74800000000005</v>
      </c>
      <c r="BM41">
        <v>192.51400000000001</v>
      </c>
      <c r="BN41">
        <v>38.969000000000001</v>
      </c>
      <c r="BO41">
        <v>132.542</v>
      </c>
      <c r="BP41">
        <v>67.069999999999993</v>
      </c>
      <c r="BQ41">
        <v>0</v>
      </c>
      <c r="BR41">
        <v>0</v>
      </c>
      <c r="BS41">
        <v>0</v>
      </c>
      <c r="BT41">
        <v>2</v>
      </c>
      <c r="BU41">
        <v>1111.672</v>
      </c>
      <c r="BV41">
        <v>0</v>
      </c>
      <c r="BW41">
        <v>0</v>
      </c>
      <c r="BX41">
        <v>0</v>
      </c>
      <c r="BY41">
        <v>0</v>
      </c>
      <c r="BZ41">
        <v>1.0834000000000001</v>
      </c>
      <c r="CA41">
        <v>320.86</v>
      </c>
      <c r="CB41">
        <v>243.27199999999999</v>
      </c>
      <c r="CC41">
        <v>27.648</v>
      </c>
      <c r="CD41">
        <v>10.94</v>
      </c>
      <c r="CE41">
        <v>39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0.5</v>
      </c>
      <c r="CM41">
        <v>147.82900000000001</v>
      </c>
      <c r="CN41">
        <v>0.5</v>
      </c>
      <c r="CO41">
        <v>148.68899999999999</v>
      </c>
      <c r="CP41">
        <v>8.3400000000000002E-2</v>
      </c>
      <c r="CQ41">
        <v>24.341999999999999</v>
      </c>
      <c r="CR41">
        <v>1.3332999999999999</v>
      </c>
      <c r="CS41">
        <v>546.71699999999998</v>
      </c>
      <c r="CT41">
        <v>1.0834000000000001</v>
      </c>
      <c r="CU41">
        <v>320.86</v>
      </c>
      <c r="CV41">
        <v>0</v>
      </c>
      <c r="CW41">
        <v>27.093</v>
      </c>
      <c r="CX41">
        <v>0</v>
      </c>
      <c r="CY41">
        <v>0</v>
      </c>
      <c r="CZ41">
        <v>0</v>
      </c>
      <c r="DA41">
        <v>8.3400000000000002E-2</v>
      </c>
      <c r="DB41">
        <v>24.341999999999999</v>
      </c>
      <c r="DC41">
        <v>0</v>
      </c>
      <c r="DD41">
        <v>1.2</v>
      </c>
      <c r="DE41">
        <v>0</v>
      </c>
      <c r="DF41">
        <v>0.33329999999999999</v>
      </c>
      <c r="DG41">
        <v>113.264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1234.481</v>
      </c>
      <c r="EA41">
        <v>0</v>
      </c>
      <c r="EB41">
        <v>320.86</v>
      </c>
      <c r="EC41">
        <v>1.2</v>
      </c>
      <c r="ED41">
        <v>3.4167000000000001</v>
      </c>
      <c r="EE41">
        <v>3.5</v>
      </c>
      <c r="EF41">
        <v>1545.796</v>
      </c>
      <c r="EG41">
        <v>2.3332999999999999</v>
      </c>
      <c r="EH41">
        <v>1224.9359999999999</v>
      </c>
      <c r="EI41">
        <v>2</v>
      </c>
      <c r="EJ41">
        <v>1111.672</v>
      </c>
      <c r="EK41">
        <v>0</v>
      </c>
      <c r="EL41">
        <v>0</v>
      </c>
      <c r="EM41">
        <v>0</v>
      </c>
      <c r="EN41">
        <v>0</v>
      </c>
      <c r="EO41">
        <v>1.0834000000000001</v>
      </c>
      <c r="EP41">
        <v>320.86</v>
      </c>
      <c r="EQ41">
        <v>58.06</v>
      </c>
      <c r="ER41">
        <v>4.5599999999999996</v>
      </c>
      <c r="ES41">
        <v>53.5</v>
      </c>
      <c r="ET41">
        <v>1603.856</v>
      </c>
      <c r="EU41">
        <v>0</v>
      </c>
      <c r="EV41">
        <v>0</v>
      </c>
      <c r="EW41">
        <v>0</v>
      </c>
      <c r="EX41">
        <v>0</v>
      </c>
      <c r="EY41">
        <v>0.33329999999999999</v>
      </c>
      <c r="EZ41">
        <v>113.264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8.3400000000000002E-2</v>
      </c>
      <c r="FJ41">
        <v>24.341999999999999</v>
      </c>
      <c r="FK41">
        <v>0</v>
      </c>
      <c r="FL41">
        <v>0</v>
      </c>
      <c r="FM41">
        <v>8.3400000000000002E-2</v>
      </c>
      <c r="FN41">
        <v>24.341999999999999</v>
      </c>
      <c r="FO41">
        <v>1.2</v>
      </c>
      <c r="FP41">
        <v>0</v>
      </c>
      <c r="FQ41">
        <v>1.2</v>
      </c>
      <c r="FR41">
        <v>25.542000000000002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</row>
    <row r="42" spans="1:184" customFormat="1" ht="12.75" x14ac:dyDescent="0.2">
      <c r="A42">
        <v>1052</v>
      </c>
      <c r="B42">
        <f t="shared" si="0"/>
        <v>39</v>
      </c>
      <c r="C42">
        <v>1</v>
      </c>
      <c r="D42" t="s">
        <v>422</v>
      </c>
      <c r="E42" t="s">
        <v>290</v>
      </c>
      <c r="F42">
        <v>691009511</v>
      </c>
      <c r="G42">
        <v>12</v>
      </c>
      <c r="H42" t="s">
        <v>423</v>
      </c>
      <c r="I42" t="s">
        <v>99</v>
      </c>
      <c r="J42">
        <v>1</v>
      </c>
      <c r="K42">
        <v>24</v>
      </c>
      <c r="L42" t="s">
        <v>307</v>
      </c>
      <c r="M42" t="s">
        <v>424</v>
      </c>
      <c r="N42" t="s">
        <v>294</v>
      </c>
      <c r="O42">
        <v>2</v>
      </c>
      <c r="P42" t="s">
        <v>295</v>
      </c>
      <c r="Q42" t="s">
        <v>3500</v>
      </c>
      <c r="R42" s="207">
        <v>45653.566284722219</v>
      </c>
      <c r="S42">
        <v>691009511</v>
      </c>
      <c r="T42" t="s">
        <v>3500</v>
      </c>
      <c r="U42" s="207">
        <v>45653.628425925926</v>
      </c>
      <c r="V42">
        <v>691009511</v>
      </c>
      <c r="W42">
        <v>4.2306999999999997</v>
      </c>
      <c r="X42">
        <v>4.1139999999999999</v>
      </c>
      <c r="Y42">
        <v>0</v>
      </c>
      <c r="Z42">
        <v>0.1167</v>
      </c>
      <c r="AA42">
        <v>5.2294999999999998</v>
      </c>
      <c r="AB42">
        <v>1742.3519999999999</v>
      </c>
      <c r="AC42">
        <v>1710.154</v>
      </c>
      <c r="AD42">
        <v>1140.49</v>
      </c>
      <c r="AE42">
        <v>282.98200000000003</v>
      </c>
      <c r="AF42">
        <v>15.696999999999999</v>
      </c>
      <c r="AG42">
        <v>182.16900000000001</v>
      </c>
      <c r="AH42">
        <v>76.683000000000007</v>
      </c>
      <c r="AI42">
        <v>0</v>
      </c>
      <c r="AJ42">
        <v>0</v>
      </c>
      <c r="AK42">
        <v>10.187000000000001</v>
      </c>
      <c r="AL42">
        <v>0</v>
      </c>
      <c r="AM42">
        <v>0</v>
      </c>
      <c r="AN42">
        <v>32.198</v>
      </c>
      <c r="AO42">
        <v>10.35</v>
      </c>
      <c r="AP42">
        <v>9.75</v>
      </c>
      <c r="AQ42">
        <v>9.75</v>
      </c>
      <c r="AR42">
        <v>0</v>
      </c>
      <c r="AS42">
        <v>0</v>
      </c>
      <c r="AT42">
        <v>0</v>
      </c>
      <c r="AU42">
        <v>0.6</v>
      </c>
      <c r="AV42">
        <v>0.1492</v>
      </c>
      <c r="AW42">
        <v>1.946</v>
      </c>
      <c r="AX42">
        <v>62.534999999999997</v>
      </c>
      <c r="AY42">
        <v>9.75</v>
      </c>
      <c r="AZ42">
        <v>0</v>
      </c>
      <c r="BA42">
        <v>1717.799</v>
      </c>
      <c r="BB42">
        <v>9.75</v>
      </c>
      <c r="BC42">
        <v>5</v>
      </c>
      <c r="BD42">
        <v>5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2.6667000000000001</v>
      </c>
      <c r="BK42">
        <v>1266.5129999999999</v>
      </c>
      <c r="BL42">
        <v>840.70500000000004</v>
      </c>
      <c r="BM42">
        <v>222.31299999999999</v>
      </c>
      <c r="BN42">
        <v>15.696999999999999</v>
      </c>
      <c r="BO42">
        <v>109.169</v>
      </c>
      <c r="BP42">
        <v>76.683000000000007</v>
      </c>
      <c r="BQ42">
        <v>0</v>
      </c>
      <c r="BR42">
        <v>0</v>
      </c>
      <c r="BS42">
        <v>0</v>
      </c>
      <c r="BT42">
        <v>2</v>
      </c>
      <c r="BU42">
        <v>1047.7729999999999</v>
      </c>
      <c r="BV42">
        <v>0</v>
      </c>
      <c r="BW42">
        <v>0</v>
      </c>
      <c r="BX42">
        <v>0</v>
      </c>
      <c r="BY42">
        <v>0</v>
      </c>
      <c r="BZ42">
        <v>1.4473</v>
      </c>
      <c r="CA42">
        <v>443.64100000000002</v>
      </c>
      <c r="CB42">
        <v>299.78500000000003</v>
      </c>
      <c r="CC42">
        <v>60.668999999999997</v>
      </c>
      <c r="CD42">
        <v>0</v>
      </c>
      <c r="CE42">
        <v>73</v>
      </c>
      <c r="CF42">
        <v>0</v>
      </c>
      <c r="CG42">
        <v>0</v>
      </c>
      <c r="CH42">
        <v>0</v>
      </c>
      <c r="CI42">
        <v>10.187000000000001</v>
      </c>
      <c r="CJ42">
        <v>0.3</v>
      </c>
      <c r="CK42">
        <v>130.15600000000001</v>
      </c>
      <c r="CL42">
        <v>0.69810000000000005</v>
      </c>
      <c r="CM42">
        <v>177.62100000000001</v>
      </c>
      <c r="CN42">
        <v>0.3</v>
      </c>
      <c r="CO42">
        <v>73.328999999999994</v>
      </c>
      <c r="CP42">
        <v>0.1492</v>
      </c>
      <c r="CQ42">
        <v>62.534999999999997</v>
      </c>
      <c r="CR42">
        <v>1.6667000000000001</v>
      </c>
      <c r="CS42">
        <v>679.17</v>
      </c>
      <c r="CT42">
        <v>1.4473</v>
      </c>
      <c r="CU42">
        <v>443.64100000000002</v>
      </c>
      <c r="CV42">
        <v>0</v>
      </c>
      <c r="CW42">
        <v>1.946</v>
      </c>
      <c r="CX42">
        <v>0</v>
      </c>
      <c r="CY42">
        <v>0</v>
      </c>
      <c r="CZ42">
        <v>0</v>
      </c>
      <c r="DA42">
        <v>0.1492</v>
      </c>
      <c r="DB42">
        <v>62.534999999999997</v>
      </c>
      <c r="DC42">
        <v>0</v>
      </c>
      <c r="DD42">
        <v>9.75</v>
      </c>
      <c r="DE42">
        <v>0</v>
      </c>
      <c r="DF42">
        <v>0.66669999999999996</v>
      </c>
      <c r="DG42">
        <v>218.74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1266.5129999999999</v>
      </c>
      <c r="EA42">
        <v>0</v>
      </c>
      <c r="EB42">
        <v>451.286</v>
      </c>
      <c r="EC42">
        <v>9.75</v>
      </c>
      <c r="ED42">
        <v>4.2306999999999997</v>
      </c>
      <c r="EE42">
        <v>5.2294999999999998</v>
      </c>
      <c r="EF42">
        <v>1742.3519999999999</v>
      </c>
      <c r="EG42">
        <v>2.6667000000000001</v>
      </c>
      <c r="EH42">
        <v>1266.5129999999999</v>
      </c>
      <c r="EI42">
        <v>2</v>
      </c>
      <c r="EJ42">
        <v>1047.7729999999999</v>
      </c>
      <c r="EK42">
        <v>0</v>
      </c>
      <c r="EL42">
        <v>0</v>
      </c>
      <c r="EM42">
        <v>0</v>
      </c>
      <c r="EN42">
        <v>0</v>
      </c>
      <c r="EO42">
        <v>1.5640000000000001</v>
      </c>
      <c r="EP42">
        <v>475.839</v>
      </c>
      <c r="EQ42">
        <v>10.35</v>
      </c>
      <c r="ER42">
        <v>0</v>
      </c>
      <c r="ES42">
        <v>10.35</v>
      </c>
      <c r="ET42">
        <v>1752.702</v>
      </c>
      <c r="EU42">
        <v>0</v>
      </c>
      <c r="EV42">
        <v>0</v>
      </c>
      <c r="EW42">
        <v>0</v>
      </c>
      <c r="EX42">
        <v>0</v>
      </c>
      <c r="EY42">
        <v>0.66669999999999996</v>
      </c>
      <c r="EZ42">
        <v>218.74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0.1492</v>
      </c>
      <c r="FJ42">
        <v>62.534999999999997</v>
      </c>
      <c r="FK42">
        <v>0</v>
      </c>
      <c r="FL42">
        <v>0</v>
      </c>
      <c r="FM42">
        <v>0.1492</v>
      </c>
      <c r="FN42">
        <v>62.534999999999997</v>
      </c>
      <c r="FO42">
        <v>9.75</v>
      </c>
      <c r="FP42">
        <v>0</v>
      </c>
      <c r="FQ42">
        <v>9.75</v>
      </c>
      <c r="FR42">
        <v>72.284999999999997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</row>
    <row r="43" spans="1:184" customFormat="1" ht="12.75" x14ac:dyDescent="0.2">
      <c r="A43">
        <v>1053</v>
      </c>
      <c r="B43">
        <f t="shared" si="0"/>
        <v>40</v>
      </c>
      <c r="C43">
        <v>1</v>
      </c>
      <c r="D43" t="s">
        <v>425</v>
      </c>
      <c r="E43" t="s">
        <v>290</v>
      </c>
      <c r="F43">
        <v>691009872</v>
      </c>
      <c r="G43">
        <v>12</v>
      </c>
      <c r="H43" t="s">
        <v>426</v>
      </c>
      <c r="I43" t="s">
        <v>99</v>
      </c>
      <c r="J43">
        <v>1</v>
      </c>
      <c r="K43">
        <v>24</v>
      </c>
      <c r="L43" t="s">
        <v>292</v>
      </c>
      <c r="M43" t="s">
        <v>427</v>
      </c>
      <c r="N43" t="s">
        <v>294</v>
      </c>
      <c r="O43">
        <v>2</v>
      </c>
      <c r="P43" t="s">
        <v>295</v>
      </c>
      <c r="Q43" t="s">
        <v>3551</v>
      </c>
      <c r="R43" s="207">
        <v>45659.531770833331</v>
      </c>
      <c r="S43">
        <v>691009872</v>
      </c>
      <c r="T43" t="s">
        <v>309</v>
      </c>
      <c r="U43" s="207">
        <v>45672.808576388888</v>
      </c>
      <c r="V43">
        <v>691009872</v>
      </c>
      <c r="W43">
        <v>4.1532999999999998</v>
      </c>
      <c r="X43">
        <v>4.1532999999999998</v>
      </c>
      <c r="Y43">
        <v>0</v>
      </c>
      <c r="Z43">
        <v>0</v>
      </c>
      <c r="AA43">
        <v>5</v>
      </c>
      <c r="AB43">
        <v>1882.0929999999998</v>
      </c>
      <c r="AC43">
        <v>1882.0929999999998</v>
      </c>
      <c r="AD43">
        <v>1170.1590000000001</v>
      </c>
      <c r="AE43">
        <v>309.899</v>
      </c>
      <c r="AF43">
        <v>99.772999999999996</v>
      </c>
      <c r="AG43">
        <v>155.60300000000001</v>
      </c>
      <c r="AH43">
        <v>81.257999999999996</v>
      </c>
      <c r="AI43">
        <v>0</v>
      </c>
      <c r="AJ43">
        <v>0.42599999999999999</v>
      </c>
      <c r="AK43">
        <v>0</v>
      </c>
      <c r="AL43">
        <v>0</v>
      </c>
      <c r="AM43">
        <v>0</v>
      </c>
      <c r="AN43">
        <v>0</v>
      </c>
      <c r="AO43">
        <v>86.47</v>
      </c>
      <c r="AP43">
        <v>27.95</v>
      </c>
      <c r="AQ43">
        <v>27.95</v>
      </c>
      <c r="AR43">
        <v>0</v>
      </c>
      <c r="AS43">
        <v>0</v>
      </c>
      <c r="AT43">
        <v>0</v>
      </c>
      <c r="AU43">
        <v>58.519999999999996</v>
      </c>
      <c r="AV43">
        <v>0.2</v>
      </c>
      <c r="AW43">
        <v>64.974999999999994</v>
      </c>
      <c r="AX43">
        <v>97.293999999999997</v>
      </c>
      <c r="AY43">
        <v>27.95</v>
      </c>
      <c r="AZ43">
        <v>0</v>
      </c>
      <c r="BA43">
        <v>1882.0929999999998</v>
      </c>
      <c r="BB43">
        <v>27.95</v>
      </c>
      <c r="BC43">
        <v>5</v>
      </c>
      <c r="BD43">
        <v>5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2.9533</v>
      </c>
      <c r="BK43">
        <v>1495.6210000000001</v>
      </c>
      <c r="BL43">
        <v>906.995</v>
      </c>
      <c r="BM43">
        <v>274.18</v>
      </c>
      <c r="BN43">
        <v>57.984000000000002</v>
      </c>
      <c r="BO43">
        <v>109.803</v>
      </c>
      <c r="BP43">
        <v>81.257999999999996</v>
      </c>
      <c r="BQ43">
        <v>0</v>
      </c>
      <c r="BR43">
        <v>0.42599999999999999</v>
      </c>
      <c r="BS43">
        <v>0</v>
      </c>
      <c r="BT43">
        <v>2.37</v>
      </c>
      <c r="BU43">
        <v>1263.5</v>
      </c>
      <c r="BV43">
        <v>0</v>
      </c>
      <c r="BW43">
        <v>0</v>
      </c>
      <c r="BX43">
        <v>0</v>
      </c>
      <c r="BY43">
        <v>0</v>
      </c>
      <c r="BZ43">
        <v>1.2</v>
      </c>
      <c r="CA43">
        <v>386.47199999999998</v>
      </c>
      <c r="CB43">
        <v>263.16399999999999</v>
      </c>
      <c r="CC43">
        <v>35.719000000000001</v>
      </c>
      <c r="CD43">
        <v>41.789000000000001</v>
      </c>
      <c r="CE43">
        <v>45.8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0.75</v>
      </c>
      <c r="CM43">
        <v>213.589</v>
      </c>
      <c r="CN43">
        <v>0.25</v>
      </c>
      <c r="CO43">
        <v>75.588999999999999</v>
      </c>
      <c r="CP43">
        <v>0.2</v>
      </c>
      <c r="CQ43">
        <v>97.293999999999997</v>
      </c>
      <c r="CR43">
        <v>1.9533</v>
      </c>
      <c r="CS43">
        <v>823.39400000000001</v>
      </c>
      <c r="CT43">
        <v>1.2</v>
      </c>
      <c r="CU43">
        <v>386.47199999999998</v>
      </c>
      <c r="CV43">
        <v>0</v>
      </c>
      <c r="CW43">
        <v>64.974999999999994</v>
      </c>
      <c r="CX43">
        <v>0</v>
      </c>
      <c r="CY43">
        <v>0</v>
      </c>
      <c r="CZ43">
        <v>0</v>
      </c>
      <c r="DA43">
        <v>0.2</v>
      </c>
      <c r="DB43">
        <v>97.293999999999997</v>
      </c>
      <c r="DC43">
        <v>16.95</v>
      </c>
      <c r="DD43">
        <v>11</v>
      </c>
      <c r="DE43">
        <v>0</v>
      </c>
      <c r="DF43">
        <v>0.5</v>
      </c>
      <c r="DG43">
        <v>196.095</v>
      </c>
      <c r="DH43">
        <v>8.3299999999999999E-2</v>
      </c>
      <c r="DI43">
        <v>36.026000000000003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1495.6210000000001</v>
      </c>
      <c r="EA43">
        <v>16.95</v>
      </c>
      <c r="EB43">
        <v>386.47199999999998</v>
      </c>
      <c r="EC43">
        <v>11</v>
      </c>
      <c r="ED43">
        <v>4.1532999999999998</v>
      </c>
      <c r="EE43">
        <v>5</v>
      </c>
      <c r="EF43">
        <v>1882.0929999999998</v>
      </c>
      <c r="EG43">
        <v>2.9533</v>
      </c>
      <c r="EH43">
        <v>1495.6210000000001</v>
      </c>
      <c r="EI43">
        <v>2.37</v>
      </c>
      <c r="EJ43">
        <v>1263.5</v>
      </c>
      <c r="EK43">
        <v>0</v>
      </c>
      <c r="EL43">
        <v>0</v>
      </c>
      <c r="EM43">
        <v>0</v>
      </c>
      <c r="EN43">
        <v>0</v>
      </c>
      <c r="EO43">
        <v>1.2</v>
      </c>
      <c r="EP43">
        <v>386.47199999999998</v>
      </c>
      <c r="EQ43">
        <v>86.47</v>
      </c>
      <c r="ER43">
        <v>16.95</v>
      </c>
      <c r="ES43">
        <v>69.52000000000001</v>
      </c>
      <c r="ET43">
        <v>1968.5630000000001</v>
      </c>
      <c r="EU43">
        <v>0</v>
      </c>
      <c r="EV43">
        <v>0</v>
      </c>
      <c r="EW43">
        <v>0</v>
      </c>
      <c r="EX43">
        <v>0</v>
      </c>
      <c r="EY43">
        <v>0.5</v>
      </c>
      <c r="EZ43">
        <v>196.095</v>
      </c>
      <c r="FA43">
        <v>8.3299999999999999E-2</v>
      </c>
      <c r="FB43">
        <v>36.026000000000003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0.2</v>
      </c>
      <c r="FJ43">
        <v>97.293999999999997</v>
      </c>
      <c r="FK43">
        <v>0</v>
      </c>
      <c r="FL43">
        <v>0</v>
      </c>
      <c r="FM43">
        <v>0.2</v>
      </c>
      <c r="FN43">
        <v>97.293999999999997</v>
      </c>
      <c r="FO43">
        <v>27.95</v>
      </c>
      <c r="FP43">
        <v>16.95</v>
      </c>
      <c r="FQ43">
        <v>11</v>
      </c>
      <c r="FR43">
        <v>125.244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</row>
    <row r="44" spans="1:184" customFormat="1" ht="12.75" x14ac:dyDescent="0.2">
      <c r="A44">
        <v>1054</v>
      </c>
      <c r="B44">
        <f t="shared" si="0"/>
        <v>41</v>
      </c>
      <c r="C44">
        <v>1</v>
      </c>
      <c r="D44" t="s">
        <v>428</v>
      </c>
      <c r="E44" t="s">
        <v>290</v>
      </c>
      <c r="F44">
        <v>691012687</v>
      </c>
      <c r="G44">
        <v>12</v>
      </c>
      <c r="H44" t="s">
        <v>429</v>
      </c>
      <c r="I44" t="s">
        <v>430</v>
      </c>
      <c r="J44">
        <v>1</v>
      </c>
      <c r="K44">
        <v>24</v>
      </c>
      <c r="L44" t="s">
        <v>292</v>
      </c>
      <c r="M44" t="s">
        <v>431</v>
      </c>
      <c r="N44" t="s">
        <v>294</v>
      </c>
      <c r="O44">
        <v>2</v>
      </c>
      <c r="P44" t="s">
        <v>295</v>
      </c>
      <c r="Q44" t="s">
        <v>3339</v>
      </c>
      <c r="R44" s="207">
        <v>45670.895868055559</v>
      </c>
      <c r="S44">
        <v>691012687</v>
      </c>
      <c r="T44" t="s">
        <v>309</v>
      </c>
      <c r="U44" s="207">
        <v>45672.772604166668</v>
      </c>
      <c r="V44">
        <v>691012687</v>
      </c>
      <c r="W44">
        <v>6.4554999999999998</v>
      </c>
      <c r="X44">
        <v>6.4554999999999998</v>
      </c>
      <c r="Y44">
        <v>0</v>
      </c>
      <c r="Z44">
        <v>0</v>
      </c>
      <c r="AA44">
        <v>6</v>
      </c>
      <c r="AB44">
        <v>2848.6620000000003</v>
      </c>
      <c r="AC44">
        <v>2838.6620000000003</v>
      </c>
      <c r="AD44">
        <v>1863.703</v>
      </c>
      <c r="AE44">
        <v>492.30799999999999</v>
      </c>
      <c r="AF44">
        <v>160.33500000000001</v>
      </c>
      <c r="AG44">
        <v>125.883</v>
      </c>
      <c r="AH44">
        <v>101.252</v>
      </c>
      <c r="AI44">
        <v>0</v>
      </c>
      <c r="AJ44">
        <v>0</v>
      </c>
      <c r="AK44">
        <v>7.3570000000000002</v>
      </c>
      <c r="AL44">
        <v>0</v>
      </c>
      <c r="AM44">
        <v>0</v>
      </c>
      <c r="AN44">
        <v>10</v>
      </c>
      <c r="AO44">
        <v>99.24</v>
      </c>
      <c r="AP44">
        <v>37.799999999999997</v>
      </c>
      <c r="AQ44">
        <v>37.799999999999997</v>
      </c>
      <c r="AR44">
        <v>0</v>
      </c>
      <c r="AS44">
        <v>0</v>
      </c>
      <c r="AT44">
        <v>0</v>
      </c>
      <c r="AU44">
        <v>61.44</v>
      </c>
      <c r="AV44">
        <v>0</v>
      </c>
      <c r="AW44">
        <v>87.823999999999998</v>
      </c>
      <c r="AX44">
        <v>0</v>
      </c>
      <c r="AY44">
        <v>37.799999999999997</v>
      </c>
      <c r="AZ44">
        <v>0</v>
      </c>
      <c r="BA44">
        <v>2869.6570000000002</v>
      </c>
      <c r="BB44">
        <v>37.799999999999997</v>
      </c>
      <c r="BC44">
        <v>6</v>
      </c>
      <c r="BD44">
        <v>6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4.9387999999999996</v>
      </c>
      <c r="BK44">
        <v>2438.5100000000002</v>
      </c>
      <c r="BL44">
        <v>1536.3589999999999</v>
      </c>
      <c r="BM44">
        <v>448.142</v>
      </c>
      <c r="BN44">
        <v>155.05000000000001</v>
      </c>
      <c r="BO44">
        <v>109.883</v>
      </c>
      <c r="BP44">
        <v>101.252</v>
      </c>
      <c r="BQ44">
        <v>0</v>
      </c>
      <c r="BR44">
        <v>0</v>
      </c>
      <c r="BS44">
        <v>0</v>
      </c>
      <c r="BT44">
        <v>4.2257999999999996</v>
      </c>
      <c r="BU44">
        <v>2221.7979999999998</v>
      </c>
      <c r="BV44">
        <v>0</v>
      </c>
      <c r="BW44">
        <v>0</v>
      </c>
      <c r="BX44">
        <v>0</v>
      </c>
      <c r="BY44">
        <v>0</v>
      </c>
      <c r="BZ44">
        <v>1.5166999999999999</v>
      </c>
      <c r="CA44">
        <v>400.15200000000004</v>
      </c>
      <c r="CB44">
        <v>327.34399999999999</v>
      </c>
      <c r="CC44">
        <v>44.165999999999997</v>
      </c>
      <c r="CD44">
        <v>5.2850000000000001</v>
      </c>
      <c r="CE44">
        <v>16</v>
      </c>
      <c r="CF44">
        <v>0</v>
      </c>
      <c r="CG44">
        <v>0</v>
      </c>
      <c r="CH44">
        <v>0</v>
      </c>
      <c r="CI44">
        <v>7.3570000000000002</v>
      </c>
      <c r="CJ44">
        <v>0</v>
      </c>
      <c r="CK44">
        <v>0</v>
      </c>
      <c r="CL44">
        <v>0.95</v>
      </c>
      <c r="CM44">
        <v>233.82300000000001</v>
      </c>
      <c r="CN44">
        <v>0.56669999999999998</v>
      </c>
      <c r="CO44">
        <v>166.32900000000001</v>
      </c>
      <c r="CP44">
        <v>0</v>
      </c>
      <c r="CQ44">
        <v>0</v>
      </c>
      <c r="CR44">
        <v>3.9388000000000001</v>
      </c>
      <c r="CS44">
        <v>1599.4590000000001</v>
      </c>
      <c r="CT44">
        <v>1.5166999999999999</v>
      </c>
      <c r="CU44">
        <v>400.15200000000004</v>
      </c>
      <c r="CV44">
        <v>0</v>
      </c>
      <c r="CW44">
        <v>87.823999999999998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37.799999999999997</v>
      </c>
      <c r="DE44">
        <v>0</v>
      </c>
      <c r="DF44">
        <v>0.71299999999999997</v>
      </c>
      <c r="DG44">
        <v>216.71199999999999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2459.5070000000001</v>
      </c>
      <c r="EA44">
        <v>0</v>
      </c>
      <c r="EB44">
        <v>410.15</v>
      </c>
      <c r="EC44">
        <v>37.799999999999997</v>
      </c>
      <c r="ED44">
        <v>6.4554999999999998</v>
      </c>
      <c r="EE44">
        <v>6</v>
      </c>
      <c r="EF44">
        <v>2848.6620000000003</v>
      </c>
      <c r="EG44">
        <v>4.9387999999999996</v>
      </c>
      <c r="EH44">
        <v>2448.5100000000002</v>
      </c>
      <c r="EI44">
        <v>4.2257999999999996</v>
      </c>
      <c r="EJ44">
        <v>2231.7979999999998</v>
      </c>
      <c r="EK44">
        <v>0</v>
      </c>
      <c r="EL44">
        <v>0</v>
      </c>
      <c r="EM44">
        <v>0</v>
      </c>
      <c r="EN44">
        <v>0</v>
      </c>
      <c r="EO44">
        <v>1.5166999999999999</v>
      </c>
      <c r="EP44">
        <v>400.15200000000004</v>
      </c>
      <c r="EQ44">
        <v>99.24</v>
      </c>
      <c r="ER44">
        <v>0</v>
      </c>
      <c r="ES44">
        <v>99.24</v>
      </c>
      <c r="ET44">
        <v>2947.902</v>
      </c>
      <c r="EU44">
        <v>0</v>
      </c>
      <c r="EV44">
        <v>0</v>
      </c>
      <c r="EW44">
        <v>0</v>
      </c>
      <c r="EX44">
        <v>0</v>
      </c>
      <c r="EY44">
        <v>0.71299999999999997</v>
      </c>
      <c r="EZ44">
        <v>216.71199999999999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37.799999999999997</v>
      </c>
      <c r="FP44">
        <v>0</v>
      </c>
      <c r="FQ44">
        <v>37.799999999999997</v>
      </c>
      <c r="FR44">
        <v>37.799999999999997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</row>
    <row r="45" spans="1:184" customFormat="1" ht="12.75" x14ac:dyDescent="0.2">
      <c r="A45">
        <v>1055</v>
      </c>
      <c r="B45">
        <f t="shared" si="0"/>
        <v>42</v>
      </c>
      <c r="C45">
        <v>1</v>
      </c>
      <c r="D45" t="s">
        <v>432</v>
      </c>
      <c r="E45" t="s">
        <v>290</v>
      </c>
      <c r="F45">
        <v>691014965</v>
      </c>
      <c r="G45">
        <v>12</v>
      </c>
      <c r="H45" t="s">
        <v>433</v>
      </c>
      <c r="I45" t="s">
        <v>434</v>
      </c>
      <c r="J45">
        <v>1</v>
      </c>
      <c r="K45">
        <v>24</v>
      </c>
      <c r="L45" t="s">
        <v>292</v>
      </c>
      <c r="M45" t="s">
        <v>435</v>
      </c>
      <c r="N45" t="s">
        <v>294</v>
      </c>
      <c r="O45">
        <v>2</v>
      </c>
      <c r="P45" t="s">
        <v>295</v>
      </c>
      <c r="Q45" t="s">
        <v>309</v>
      </c>
      <c r="R45" s="207">
        <v>45672.823125000003</v>
      </c>
      <c r="S45">
        <v>691014965</v>
      </c>
      <c r="T45" t="s">
        <v>309</v>
      </c>
      <c r="U45" s="207">
        <v>45672.832129629627</v>
      </c>
      <c r="V45">
        <v>691014965</v>
      </c>
      <c r="W45">
        <v>7.3666999999999998</v>
      </c>
      <c r="X45">
        <v>7.3666999999999998</v>
      </c>
      <c r="Y45">
        <v>0</v>
      </c>
      <c r="Z45">
        <v>0</v>
      </c>
      <c r="AA45">
        <v>8</v>
      </c>
      <c r="AB45">
        <v>3091.5120000000002</v>
      </c>
      <c r="AC45">
        <v>3071.5120000000002</v>
      </c>
      <c r="AD45">
        <v>1914.576</v>
      </c>
      <c r="AE45">
        <v>470.90899999999999</v>
      </c>
      <c r="AF45">
        <v>41.165999999999997</v>
      </c>
      <c r="AG45">
        <v>333.96800000000002</v>
      </c>
      <c r="AH45">
        <v>102.53100000000001</v>
      </c>
      <c r="AI45">
        <v>0</v>
      </c>
      <c r="AJ45">
        <v>11.195</v>
      </c>
      <c r="AK45">
        <v>12.701000000000001</v>
      </c>
      <c r="AL45">
        <v>20</v>
      </c>
      <c r="AM45">
        <v>0</v>
      </c>
      <c r="AN45">
        <v>0</v>
      </c>
      <c r="AO45">
        <v>55.36</v>
      </c>
      <c r="AP45">
        <v>0</v>
      </c>
      <c r="AQ45">
        <v>0</v>
      </c>
      <c r="AR45">
        <v>0</v>
      </c>
      <c r="AS45">
        <v>0</v>
      </c>
      <c r="AT45">
        <v>16.32</v>
      </c>
      <c r="AU45">
        <v>39.04</v>
      </c>
      <c r="AV45">
        <v>0</v>
      </c>
      <c r="AW45">
        <v>184.46600000000001</v>
      </c>
      <c r="AX45">
        <v>0</v>
      </c>
      <c r="AY45">
        <v>0</v>
      </c>
      <c r="AZ45">
        <v>0</v>
      </c>
      <c r="BA45">
        <v>3106.9229999999998</v>
      </c>
      <c r="BB45">
        <v>0</v>
      </c>
      <c r="BC45">
        <v>8</v>
      </c>
      <c r="BD45">
        <v>8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4.3926999999999996</v>
      </c>
      <c r="BK45">
        <v>2060.5749999999998</v>
      </c>
      <c r="BL45">
        <v>1222.7270000000001</v>
      </c>
      <c r="BM45">
        <v>357.09100000000001</v>
      </c>
      <c r="BN45">
        <v>3.5419999999999998</v>
      </c>
      <c r="BO45">
        <v>214</v>
      </c>
      <c r="BP45">
        <v>69.03</v>
      </c>
      <c r="BQ45">
        <v>0</v>
      </c>
      <c r="BR45">
        <v>9.7189999999999994</v>
      </c>
      <c r="BS45">
        <v>0</v>
      </c>
      <c r="BT45">
        <v>4.226</v>
      </c>
      <c r="BU45">
        <v>2021.0940000000001</v>
      </c>
      <c r="BV45">
        <v>0</v>
      </c>
      <c r="BW45">
        <v>0</v>
      </c>
      <c r="BX45">
        <v>0</v>
      </c>
      <c r="BY45">
        <v>0</v>
      </c>
      <c r="BZ45">
        <v>2.9740000000000002</v>
      </c>
      <c r="CA45">
        <v>1010.9369999999999</v>
      </c>
      <c r="CB45">
        <v>691.84899999999993</v>
      </c>
      <c r="CC45">
        <v>113.818</v>
      </c>
      <c r="CD45">
        <v>37.623999999999995</v>
      </c>
      <c r="CE45">
        <v>119.968</v>
      </c>
      <c r="CF45">
        <v>33.500999999999998</v>
      </c>
      <c r="CG45">
        <v>0</v>
      </c>
      <c r="CH45">
        <v>1.476</v>
      </c>
      <c r="CI45">
        <v>12.701000000000001</v>
      </c>
      <c r="CJ45">
        <v>0</v>
      </c>
      <c r="CK45">
        <v>0</v>
      </c>
      <c r="CL45">
        <v>1.474</v>
      </c>
      <c r="CM45">
        <v>434.35899999999998</v>
      </c>
      <c r="CN45">
        <v>1.5</v>
      </c>
      <c r="CO45">
        <v>576.57799999999997</v>
      </c>
      <c r="CP45">
        <v>0</v>
      </c>
      <c r="CQ45">
        <v>0</v>
      </c>
      <c r="CR45">
        <v>3.3927</v>
      </c>
      <c r="CS45">
        <v>1386.193</v>
      </c>
      <c r="CT45">
        <v>1.9333</v>
      </c>
      <c r="CU45">
        <v>663.36400000000003</v>
      </c>
      <c r="CV45">
        <v>0</v>
      </c>
      <c r="CW45">
        <v>184.46600000000001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0.16669999999999999</v>
      </c>
      <c r="DG45">
        <v>39.481000000000002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2095.9859999999999</v>
      </c>
      <c r="EA45">
        <v>0</v>
      </c>
      <c r="EB45">
        <v>1010.9369999999999</v>
      </c>
      <c r="EC45">
        <v>0</v>
      </c>
      <c r="ED45">
        <v>7.3666999999999998</v>
      </c>
      <c r="EE45">
        <v>8</v>
      </c>
      <c r="EF45">
        <v>3091.5120000000002</v>
      </c>
      <c r="EG45">
        <v>4.3926999999999996</v>
      </c>
      <c r="EH45">
        <v>2060.5749999999998</v>
      </c>
      <c r="EI45">
        <v>4.226</v>
      </c>
      <c r="EJ45">
        <v>2021.0940000000001</v>
      </c>
      <c r="EK45">
        <v>0</v>
      </c>
      <c r="EL45">
        <v>0</v>
      </c>
      <c r="EM45">
        <v>0</v>
      </c>
      <c r="EN45">
        <v>0</v>
      </c>
      <c r="EO45">
        <v>2.9740000000000002</v>
      </c>
      <c r="EP45">
        <v>1030.9369999999999</v>
      </c>
      <c r="EQ45">
        <v>55.36</v>
      </c>
      <c r="ER45">
        <v>0</v>
      </c>
      <c r="ES45">
        <v>55.36</v>
      </c>
      <c r="ET45">
        <v>3146.8720000000003</v>
      </c>
      <c r="EU45">
        <v>0</v>
      </c>
      <c r="EV45">
        <v>0</v>
      </c>
      <c r="EW45">
        <v>0</v>
      </c>
      <c r="EX45">
        <v>0</v>
      </c>
      <c r="EY45">
        <v>0.16669999999999999</v>
      </c>
      <c r="EZ45">
        <v>39.481000000000002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</row>
    <row r="46" spans="1:184" customFormat="1" ht="12.75" x14ac:dyDescent="0.2">
      <c r="A46">
        <v>1200</v>
      </c>
      <c r="B46">
        <f t="shared" si="0"/>
        <v>43</v>
      </c>
      <c r="C46">
        <v>1</v>
      </c>
      <c r="D46" t="s">
        <v>436</v>
      </c>
      <c r="E46" t="s">
        <v>290</v>
      </c>
      <c r="F46">
        <v>600106144</v>
      </c>
      <c r="G46">
        <v>12</v>
      </c>
      <c r="H46" t="s">
        <v>437</v>
      </c>
      <c r="I46" t="s">
        <v>438</v>
      </c>
      <c r="J46">
        <v>1</v>
      </c>
      <c r="K46">
        <v>24</v>
      </c>
      <c r="L46" t="s">
        <v>292</v>
      </c>
      <c r="M46" t="s">
        <v>439</v>
      </c>
      <c r="N46" t="s">
        <v>294</v>
      </c>
      <c r="O46">
        <v>2</v>
      </c>
      <c r="P46" t="s">
        <v>295</v>
      </c>
      <c r="Q46" t="s">
        <v>440</v>
      </c>
      <c r="R46" s="207">
        <v>45656.408935185187</v>
      </c>
      <c r="S46">
        <v>600106144</v>
      </c>
      <c r="W46">
        <v>85.661299999999997</v>
      </c>
      <c r="X46">
        <v>83.296899999999994</v>
      </c>
      <c r="Y46">
        <v>0.86670000000000003</v>
      </c>
      <c r="Z46">
        <v>1.4977</v>
      </c>
      <c r="AA46">
        <v>86.702200000000005</v>
      </c>
      <c r="AB46">
        <v>42051.217999999993</v>
      </c>
      <c r="AC46">
        <v>41256.852999999996</v>
      </c>
      <c r="AD46">
        <v>24998.243999999999</v>
      </c>
      <c r="AE46">
        <v>7116.8019999999997</v>
      </c>
      <c r="AF46">
        <v>3296.7139999999999</v>
      </c>
      <c r="AG46">
        <v>3639.3279999999995</v>
      </c>
      <c r="AH46">
        <v>556.46500000000003</v>
      </c>
      <c r="AI46">
        <v>395.19</v>
      </c>
      <c r="AJ46">
        <v>46.957999999999998</v>
      </c>
      <c r="AK46">
        <v>73.856999999999999</v>
      </c>
      <c r="AL46">
        <v>315.60700000000003</v>
      </c>
      <c r="AM46">
        <v>0</v>
      </c>
      <c r="AN46">
        <v>478.75800000000004</v>
      </c>
      <c r="AO46">
        <v>114.44</v>
      </c>
      <c r="AP46">
        <v>17.2</v>
      </c>
      <c r="AQ46">
        <v>17.2</v>
      </c>
      <c r="AR46">
        <v>0</v>
      </c>
      <c r="AS46">
        <v>0</v>
      </c>
      <c r="AT46">
        <v>62.64</v>
      </c>
      <c r="AU46">
        <v>34.6</v>
      </c>
      <c r="AV46">
        <v>1.9</v>
      </c>
      <c r="AW46">
        <v>1048.654</v>
      </c>
      <c r="AX46">
        <v>782.42000000000007</v>
      </c>
      <c r="AY46">
        <v>17.2</v>
      </c>
      <c r="AZ46">
        <v>84.641000000000005</v>
      </c>
      <c r="BA46">
        <v>41601.156000000003</v>
      </c>
      <c r="BB46">
        <v>17.2</v>
      </c>
      <c r="BC46">
        <v>88</v>
      </c>
      <c r="BD46">
        <v>79</v>
      </c>
      <c r="BE46">
        <v>3</v>
      </c>
      <c r="BF46">
        <v>0</v>
      </c>
      <c r="BG46">
        <v>3</v>
      </c>
      <c r="BH46">
        <v>0</v>
      </c>
      <c r="BI46">
        <v>0</v>
      </c>
      <c r="BJ46">
        <v>60.745499999999993</v>
      </c>
      <c r="BK46">
        <v>33226.422999999995</v>
      </c>
      <c r="BL46">
        <v>19415.197</v>
      </c>
      <c r="BM46">
        <v>6317.6379999999999</v>
      </c>
      <c r="BN46">
        <v>2550.9450000000002</v>
      </c>
      <c r="BO46">
        <v>2907.6280000000002</v>
      </c>
      <c r="BP46">
        <v>452.59000000000003</v>
      </c>
      <c r="BQ46">
        <v>395.19</v>
      </c>
      <c r="BR46">
        <v>0</v>
      </c>
      <c r="BS46">
        <v>53.94</v>
      </c>
      <c r="BT46">
        <v>46.075299999999999</v>
      </c>
      <c r="BU46">
        <v>27759.221999999998</v>
      </c>
      <c r="BV46">
        <v>4.7695999999999996</v>
      </c>
      <c r="BW46">
        <v>2235.393</v>
      </c>
      <c r="BX46">
        <v>0</v>
      </c>
      <c r="BY46">
        <v>0</v>
      </c>
      <c r="BZ46">
        <v>22.551400000000001</v>
      </c>
      <c r="CA46">
        <v>8030.4299999999994</v>
      </c>
      <c r="CB46">
        <v>5583.0470000000005</v>
      </c>
      <c r="CC46">
        <v>799.16399999999999</v>
      </c>
      <c r="CD46">
        <v>745.76900000000001</v>
      </c>
      <c r="CE46">
        <v>731.7</v>
      </c>
      <c r="CF46">
        <v>103.875</v>
      </c>
      <c r="CG46">
        <v>0</v>
      </c>
      <c r="CH46">
        <v>46.957999999999998</v>
      </c>
      <c r="CI46">
        <v>19.917000000000002</v>
      </c>
      <c r="CJ46">
        <v>3</v>
      </c>
      <c r="CK46">
        <v>1653.123</v>
      </c>
      <c r="CL46">
        <v>9.0943000000000005</v>
      </c>
      <c r="CM46">
        <v>2703.7690000000002</v>
      </c>
      <c r="CN46">
        <v>9.3571000000000009</v>
      </c>
      <c r="CO46">
        <v>3324.0169999999998</v>
      </c>
      <c r="CP46">
        <v>1.1000000000000001</v>
      </c>
      <c r="CQ46">
        <v>349.52099999999996</v>
      </c>
      <c r="CR46">
        <v>54.745499999999993</v>
      </c>
      <c r="CS46">
        <v>28694.684999999998</v>
      </c>
      <c r="CT46">
        <v>18.551399999999997</v>
      </c>
      <c r="CU46">
        <v>6024.6170000000002</v>
      </c>
      <c r="CV46">
        <v>0.8</v>
      </c>
      <c r="CW46">
        <v>1048.654</v>
      </c>
      <c r="CX46">
        <v>424.899</v>
      </c>
      <c r="CY46">
        <v>0</v>
      </c>
      <c r="CZ46">
        <v>0</v>
      </c>
      <c r="DA46">
        <v>1.1000000000000001</v>
      </c>
      <c r="DB46">
        <v>357.52099999999996</v>
      </c>
      <c r="DC46">
        <v>17.2</v>
      </c>
      <c r="DD46">
        <v>0</v>
      </c>
      <c r="DE46">
        <v>84.641000000000005</v>
      </c>
      <c r="DF46">
        <v>9.1006</v>
      </c>
      <c r="DG46">
        <v>2848.7089999999998</v>
      </c>
      <c r="DH46">
        <v>0.3</v>
      </c>
      <c r="DI46">
        <v>142.54599999999999</v>
      </c>
      <c r="DJ46">
        <v>0.5</v>
      </c>
      <c r="DK46">
        <v>240.553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33510.057999999997</v>
      </c>
      <c r="EA46">
        <v>17.2</v>
      </c>
      <c r="EB46">
        <v>8091.098</v>
      </c>
      <c r="EC46">
        <v>0</v>
      </c>
      <c r="ED46">
        <v>85.661299999999997</v>
      </c>
      <c r="EE46">
        <v>86.702200000000005</v>
      </c>
      <c r="EF46">
        <v>42051.217999999993</v>
      </c>
      <c r="EG46">
        <v>60.745499999999993</v>
      </c>
      <c r="EH46">
        <v>33226.422999999995</v>
      </c>
      <c r="EI46">
        <v>46.075299999999999</v>
      </c>
      <c r="EJ46">
        <v>27759.221999999998</v>
      </c>
      <c r="EK46">
        <v>4.7695999999999996</v>
      </c>
      <c r="EL46">
        <v>2235.393</v>
      </c>
      <c r="EM46">
        <v>0</v>
      </c>
      <c r="EN46">
        <v>0</v>
      </c>
      <c r="EO46">
        <v>24.915799999999997</v>
      </c>
      <c r="EP46">
        <v>8824.7950000000001</v>
      </c>
      <c r="EQ46">
        <v>114.44</v>
      </c>
      <c r="ER46">
        <v>41.2</v>
      </c>
      <c r="ES46">
        <v>73.240000000000009</v>
      </c>
      <c r="ET46">
        <v>42165.657999999996</v>
      </c>
      <c r="EU46">
        <v>0</v>
      </c>
      <c r="EV46">
        <v>0</v>
      </c>
      <c r="EW46">
        <v>0</v>
      </c>
      <c r="EX46">
        <v>0</v>
      </c>
      <c r="EY46">
        <v>9.1006</v>
      </c>
      <c r="EZ46">
        <v>2848.7089999999998</v>
      </c>
      <c r="FA46">
        <v>0.3</v>
      </c>
      <c r="FB46">
        <v>142.54599999999999</v>
      </c>
      <c r="FC46">
        <v>0.5</v>
      </c>
      <c r="FD46">
        <v>240.553</v>
      </c>
      <c r="FE46">
        <v>0</v>
      </c>
      <c r="FF46">
        <v>0</v>
      </c>
      <c r="FG46">
        <v>0</v>
      </c>
      <c r="FH46">
        <v>0</v>
      </c>
      <c r="FI46">
        <v>1.9</v>
      </c>
      <c r="FJ46">
        <v>782.42000000000007</v>
      </c>
      <c r="FK46">
        <v>0.8</v>
      </c>
      <c r="FL46">
        <v>424.899</v>
      </c>
      <c r="FM46">
        <v>1.1000000000000001</v>
      </c>
      <c r="FN46">
        <v>357.52099999999996</v>
      </c>
      <c r="FO46">
        <v>17.2</v>
      </c>
      <c r="FP46">
        <v>17.2</v>
      </c>
      <c r="FQ46">
        <v>0</v>
      </c>
      <c r="FR46">
        <v>799.62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</row>
    <row r="47" spans="1:184" customFormat="1" ht="12.75" x14ac:dyDescent="0.2">
      <c r="A47">
        <v>1201</v>
      </c>
      <c r="B47">
        <f t="shared" si="0"/>
        <v>44</v>
      </c>
      <c r="C47">
        <v>1</v>
      </c>
      <c r="D47" t="s">
        <v>441</v>
      </c>
      <c r="E47" t="s">
        <v>290</v>
      </c>
      <c r="F47">
        <v>600106152</v>
      </c>
      <c r="G47">
        <v>12</v>
      </c>
      <c r="H47" t="s">
        <v>442</v>
      </c>
      <c r="I47" t="s">
        <v>378</v>
      </c>
      <c r="J47">
        <v>1</v>
      </c>
      <c r="K47">
        <v>24</v>
      </c>
      <c r="L47" t="s">
        <v>307</v>
      </c>
      <c r="M47" t="s">
        <v>443</v>
      </c>
      <c r="N47" t="s">
        <v>294</v>
      </c>
      <c r="O47">
        <v>2</v>
      </c>
      <c r="P47" t="s">
        <v>295</v>
      </c>
      <c r="Q47" t="s">
        <v>359</v>
      </c>
      <c r="R47" s="207">
        <v>45666.382175925923</v>
      </c>
      <c r="S47">
        <v>600106152</v>
      </c>
      <c r="W47">
        <v>29.085900000000002</v>
      </c>
      <c r="X47">
        <v>29.085900000000002</v>
      </c>
      <c r="Y47">
        <v>0</v>
      </c>
      <c r="Z47">
        <v>0</v>
      </c>
      <c r="AA47">
        <v>31.025599999999997</v>
      </c>
      <c r="AB47">
        <v>13197.330999999998</v>
      </c>
      <c r="AC47">
        <v>13197.330999999998</v>
      </c>
      <c r="AD47">
        <v>8741.2019999999993</v>
      </c>
      <c r="AE47">
        <v>2224.498</v>
      </c>
      <c r="AF47">
        <v>623.71799999999996</v>
      </c>
      <c r="AG47">
        <v>664.11500000000001</v>
      </c>
      <c r="AH47">
        <v>467.53199999999993</v>
      </c>
      <c r="AI47">
        <v>143.92599999999999</v>
      </c>
      <c r="AJ47">
        <v>77.548999999999992</v>
      </c>
      <c r="AK47">
        <v>6.46</v>
      </c>
      <c r="AL47">
        <v>0</v>
      </c>
      <c r="AM47">
        <v>0</v>
      </c>
      <c r="AN47">
        <v>0</v>
      </c>
      <c r="AO47">
        <v>117.74</v>
      </c>
      <c r="AP47">
        <v>90.49</v>
      </c>
      <c r="AQ47">
        <v>90.49</v>
      </c>
      <c r="AR47">
        <v>0</v>
      </c>
      <c r="AS47">
        <v>0</v>
      </c>
      <c r="AT47">
        <v>27.25</v>
      </c>
      <c r="AU47">
        <v>0</v>
      </c>
      <c r="AV47">
        <v>0</v>
      </c>
      <c r="AW47">
        <v>203.31899999999999</v>
      </c>
      <c r="AX47">
        <v>0</v>
      </c>
      <c r="AY47">
        <v>1</v>
      </c>
      <c r="AZ47">
        <v>45.012</v>
      </c>
      <c r="BA47">
        <v>13345.482</v>
      </c>
      <c r="BB47">
        <v>90.49</v>
      </c>
      <c r="BC47">
        <v>31</v>
      </c>
      <c r="BD47">
        <v>28</v>
      </c>
      <c r="BE47">
        <v>2</v>
      </c>
      <c r="BF47">
        <v>0</v>
      </c>
      <c r="BG47">
        <v>0</v>
      </c>
      <c r="BH47">
        <v>0</v>
      </c>
      <c r="BI47">
        <v>0</v>
      </c>
      <c r="BJ47">
        <v>21.260900000000003</v>
      </c>
      <c r="BK47">
        <v>10754.448</v>
      </c>
      <c r="BL47">
        <v>6964.64</v>
      </c>
      <c r="BM47">
        <v>1973.1179999999999</v>
      </c>
      <c r="BN47">
        <v>500.33099999999996</v>
      </c>
      <c r="BO47">
        <v>545.47</v>
      </c>
      <c r="BP47">
        <v>376.06399999999996</v>
      </c>
      <c r="BQ47">
        <v>143.92599999999999</v>
      </c>
      <c r="BR47">
        <v>2.5680000000000001</v>
      </c>
      <c r="BS47">
        <v>0</v>
      </c>
      <c r="BT47">
        <v>16.660299999999999</v>
      </c>
      <c r="BU47">
        <v>9132.3819999999996</v>
      </c>
      <c r="BV47">
        <v>1.5</v>
      </c>
      <c r="BW47">
        <v>608.06200000000001</v>
      </c>
      <c r="BX47">
        <v>0</v>
      </c>
      <c r="BY47">
        <v>0</v>
      </c>
      <c r="BZ47">
        <v>7.8250000000000002</v>
      </c>
      <c r="CA47">
        <v>2442.8829999999998</v>
      </c>
      <c r="CB47">
        <v>1776.5619999999999</v>
      </c>
      <c r="CC47">
        <v>251.38</v>
      </c>
      <c r="CD47">
        <v>123.387</v>
      </c>
      <c r="CE47">
        <v>118.645</v>
      </c>
      <c r="CF47">
        <v>91.468000000000004</v>
      </c>
      <c r="CG47">
        <v>0</v>
      </c>
      <c r="CH47">
        <v>74.980999999999995</v>
      </c>
      <c r="CI47">
        <v>6.46</v>
      </c>
      <c r="CJ47">
        <v>1</v>
      </c>
      <c r="CK47">
        <v>495.20400000000001</v>
      </c>
      <c r="CL47">
        <v>3.3250000000000002</v>
      </c>
      <c r="CM47">
        <v>883.27300000000002</v>
      </c>
      <c r="CN47">
        <v>3.5</v>
      </c>
      <c r="CO47">
        <v>1064.4059999999999</v>
      </c>
      <c r="CP47">
        <v>0</v>
      </c>
      <c r="CQ47">
        <v>0</v>
      </c>
      <c r="CR47">
        <v>17.260899999999999</v>
      </c>
      <c r="CS47">
        <v>8068.2939999999999</v>
      </c>
      <c r="CT47">
        <v>5.3250000000000002</v>
      </c>
      <c r="CU47">
        <v>1350.0239999999999</v>
      </c>
      <c r="CV47">
        <v>0</v>
      </c>
      <c r="CW47">
        <v>203.31899999999999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43.2</v>
      </c>
      <c r="DD47">
        <v>47.290000000000006</v>
      </c>
      <c r="DE47">
        <v>45.012</v>
      </c>
      <c r="DF47">
        <v>2.9769000000000001</v>
      </c>
      <c r="DG47">
        <v>962.53700000000003</v>
      </c>
      <c r="DH47">
        <v>0.1237</v>
      </c>
      <c r="DI47">
        <v>51.466999999999999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10858.499</v>
      </c>
      <c r="EA47">
        <v>43.2</v>
      </c>
      <c r="EB47">
        <v>2486.9830000000002</v>
      </c>
      <c r="EC47">
        <v>47.290000000000006</v>
      </c>
      <c r="ED47">
        <v>29.085900000000002</v>
      </c>
      <c r="EE47">
        <v>31.025599999999997</v>
      </c>
      <c r="EF47">
        <v>13197.330999999998</v>
      </c>
      <c r="EG47">
        <v>21.260900000000003</v>
      </c>
      <c r="EH47">
        <v>10754.448</v>
      </c>
      <c r="EI47">
        <v>16.660299999999999</v>
      </c>
      <c r="EJ47">
        <v>9132.3819999999996</v>
      </c>
      <c r="EK47">
        <v>1.5</v>
      </c>
      <c r="EL47">
        <v>608.06200000000001</v>
      </c>
      <c r="EM47">
        <v>0</v>
      </c>
      <c r="EN47">
        <v>0</v>
      </c>
      <c r="EO47">
        <v>7.8250000000000002</v>
      </c>
      <c r="EP47">
        <v>2442.8829999999998</v>
      </c>
      <c r="EQ47">
        <v>117.74</v>
      </c>
      <c r="ER47">
        <v>70.45</v>
      </c>
      <c r="ES47">
        <v>47.290000000000006</v>
      </c>
      <c r="ET47">
        <v>13315.071</v>
      </c>
      <c r="EU47">
        <v>0</v>
      </c>
      <c r="EV47">
        <v>0</v>
      </c>
      <c r="EW47">
        <v>0</v>
      </c>
      <c r="EX47">
        <v>0</v>
      </c>
      <c r="EY47">
        <v>2.9769000000000001</v>
      </c>
      <c r="EZ47">
        <v>962.53700000000003</v>
      </c>
      <c r="FA47">
        <v>0.1237</v>
      </c>
      <c r="FB47">
        <v>51.466999999999999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1</v>
      </c>
      <c r="FP47">
        <v>0</v>
      </c>
      <c r="FQ47">
        <v>1</v>
      </c>
      <c r="FR47">
        <v>1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</row>
    <row r="48" spans="1:184" customFormat="1" ht="12.75" x14ac:dyDescent="0.2">
      <c r="A48">
        <v>1202</v>
      </c>
      <c r="B48">
        <f t="shared" si="0"/>
        <v>45</v>
      </c>
      <c r="C48">
        <v>1</v>
      </c>
      <c r="D48" t="s">
        <v>444</v>
      </c>
      <c r="E48" t="s">
        <v>290</v>
      </c>
      <c r="F48">
        <v>600106161</v>
      </c>
      <c r="G48">
        <v>12</v>
      </c>
      <c r="H48" t="s">
        <v>291</v>
      </c>
      <c r="I48" t="s">
        <v>378</v>
      </c>
      <c r="J48">
        <v>1</v>
      </c>
      <c r="K48">
        <v>24</v>
      </c>
      <c r="L48" t="s">
        <v>292</v>
      </c>
      <c r="M48" t="s">
        <v>445</v>
      </c>
      <c r="N48" t="s">
        <v>294</v>
      </c>
      <c r="O48">
        <v>2</v>
      </c>
      <c r="P48" t="s">
        <v>295</v>
      </c>
      <c r="Q48" t="s">
        <v>296</v>
      </c>
      <c r="R48" s="207">
        <v>45659.700219907405</v>
      </c>
      <c r="S48">
        <v>600106161</v>
      </c>
      <c r="T48" t="s">
        <v>296</v>
      </c>
      <c r="U48" s="207">
        <v>45659.704942129632</v>
      </c>
      <c r="V48">
        <v>600106161</v>
      </c>
      <c r="W48">
        <v>67.686800000000005</v>
      </c>
      <c r="X48">
        <v>67.686800000000005</v>
      </c>
      <c r="Y48">
        <v>0</v>
      </c>
      <c r="Z48">
        <v>0</v>
      </c>
      <c r="AA48">
        <v>69.73599999999999</v>
      </c>
      <c r="AB48">
        <v>34927.947</v>
      </c>
      <c r="AC48">
        <v>34927.947</v>
      </c>
      <c r="AD48">
        <v>21942.055999999997</v>
      </c>
      <c r="AE48">
        <v>5274.7049999999999</v>
      </c>
      <c r="AF48">
        <v>188.62900000000002</v>
      </c>
      <c r="AG48">
        <v>5292.1379999999999</v>
      </c>
      <c r="AH48">
        <v>435.23599999999999</v>
      </c>
      <c r="AI48">
        <v>418.26100000000002</v>
      </c>
      <c r="AJ48">
        <v>44.249000000000002</v>
      </c>
      <c r="AK48">
        <v>0</v>
      </c>
      <c r="AL48">
        <v>0</v>
      </c>
      <c r="AM48">
        <v>0</v>
      </c>
      <c r="AN48">
        <v>0</v>
      </c>
      <c r="AO48">
        <v>520.19600000000003</v>
      </c>
      <c r="AP48">
        <v>467.59399999999999</v>
      </c>
      <c r="AQ48">
        <v>467.59399999999999</v>
      </c>
      <c r="AR48">
        <v>0</v>
      </c>
      <c r="AS48">
        <v>0</v>
      </c>
      <c r="AT48">
        <v>0</v>
      </c>
      <c r="AU48">
        <v>52.601999999999997</v>
      </c>
      <c r="AV48">
        <v>2.2999999999999998</v>
      </c>
      <c r="AW48">
        <v>1294.1399999999999</v>
      </c>
      <c r="AX48">
        <v>761.79899999999998</v>
      </c>
      <c r="AY48">
        <v>467.59399999999999</v>
      </c>
      <c r="AZ48">
        <v>38.533000000000001</v>
      </c>
      <c r="BA48">
        <v>35208.159</v>
      </c>
      <c r="BB48">
        <v>467.59399999999999</v>
      </c>
      <c r="BC48">
        <v>72</v>
      </c>
      <c r="BD48">
        <v>61</v>
      </c>
      <c r="BE48">
        <v>2</v>
      </c>
      <c r="BF48">
        <v>0</v>
      </c>
      <c r="BG48">
        <v>0</v>
      </c>
      <c r="BH48">
        <v>0</v>
      </c>
      <c r="BI48">
        <v>0</v>
      </c>
      <c r="BJ48">
        <v>50.168300000000002</v>
      </c>
      <c r="BK48">
        <v>29037.022999999997</v>
      </c>
      <c r="BL48">
        <v>17793.66</v>
      </c>
      <c r="BM48">
        <v>4669.6580000000004</v>
      </c>
      <c r="BN48">
        <v>166.86</v>
      </c>
      <c r="BO48">
        <v>4313.5</v>
      </c>
      <c r="BP48">
        <v>342.411</v>
      </c>
      <c r="BQ48">
        <v>418.26100000000002</v>
      </c>
      <c r="BR48">
        <v>0</v>
      </c>
      <c r="BS48">
        <v>0</v>
      </c>
      <c r="BT48">
        <v>38.472000000000001</v>
      </c>
      <c r="BU48">
        <v>23834.575999999997</v>
      </c>
      <c r="BV48">
        <v>6.3632999999999997</v>
      </c>
      <c r="BW48">
        <v>3019.2809999999999</v>
      </c>
      <c r="BX48">
        <v>0</v>
      </c>
      <c r="BY48">
        <v>0</v>
      </c>
      <c r="BZ48">
        <v>17.5185</v>
      </c>
      <c r="CA48">
        <v>5890.924</v>
      </c>
      <c r="CB48">
        <v>4148.3960000000006</v>
      </c>
      <c r="CC48">
        <v>605.04700000000003</v>
      </c>
      <c r="CD48">
        <v>21.768999999999998</v>
      </c>
      <c r="CE48">
        <v>978.63799999999992</v>
      </c>
      <c r="CF48">
        <v>92.824999999999989</v>
      </c>
      <c r="CG48">
        <v>0</v>
      </c>
      <c r="CH48">
        <v>44.249000000000002</v>
      </c>
      <c r="CI48">
        <v>0</v>
      </c>
      <c r="CJ48">
        <v>1.375</v>
      </c>
      <c r="CK48">
        <v>656.16899999999998</v>
      </c>
      <c r="CL48">
        <v>6.0934999999999997</v>
      </c>
      <c r="CM48">
        <v>1696.3829999999998</v>
      </c>
      <c r="CN48">
        <v>8.75</v>
      </c>
      <c r="CO48">
        <v>3181.4670000000001</v>
      </c>
      <c r="CP48">
        <v>1.3</v>
      </c>
      <c r="CQ48">
        <v>356.90499999999997</v>
      </c>
      <c r="CR48">
        <v>45.168300000000002</v>
      </c>
      <c r="CS48">
        <v>24662.764000000003</v>
      </c>
      <c r="CT48">
        <v>14.5185</v>
      </c>
      <c r="CU48">
        <v>4542.1819999999998</v>
      </c>
      <c r="CV48">
        <v>1</v>
      </c>
      <c r="CW48">
        <v>1294.1399999999999</v>
      </c>
      <c r="CX48">
        <v>404.89400000000001</v>
      </c>
      <c r="CY48">
        <v>0</v>
      </c>
      <c r="CZ48">
        <v>0</v>
      </c>
      <c r="DA48">
        <v>1.3</v>
      </c>
      <c r="DB48">
        <v>356.90499999999997</v>
      </c>
      <c r="DC48">
        <v>29.5</v>
      </c>
      <c r="DD48">
        <v>438.09399999999999</v>
      </c>
      <c r="DE48">
        <v>38.533000000000001</v>
      </c>
      <c r="DF48">
        <v>4.3330000000000002</v>
      </c>
      <c r="DG48">
        <v>1778.2719999999999</v>
      </c>
      <c r="DH48">
        <v>1</v>
      </c>
      <c r="DI48">
        <v>404.89400000000001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29285.616999999998</v>
      </c>
      <c r="EA48">
        <v>29.5</v>
      </c>
      <c r="EB48">
        <v>5922.5419999999995</v>
      </c>
      <c r="EC48">
        <v>438.09399999999999</v>
      </c>
      <c r="ED48">
        <v>67.686800000000005</v>
      </c>
      <c r="EE48">
        <v>69.73599999999999</v>
      </c>
      <c r="EF48">
        <v>34927.947</v>
      </c>
      <c r="EG48">
        <v>50.168300000000002</v>
      </c>
      <c r="EH48">
        <v>29037.022999999997</v>
      </c>
      <c r="EI48">
        <v>38.472000000000001</v>
      </c>
      <c r="EJ48">
        <v>23834.575999999997</v>
      </c>
      <c r="EK48">
        <v>6.3632999999999997</v>
      </c>
      <c r="EL48">
        <v>3019.2809999999999</v>
      </c>
      <c r="EM48">
        <v>0</v>
      </c>
      <c r="EN48">
        <v>0</v>
      </c>
      <c r="EO48">
        <v>17.5185</v>
      </c>
      <c r="EP48">
        <v>5890.924</v>
      </c>
      <c r="EQ48">
        <v>520.19600000000003</v>
      </c>
      <c r="ER48">
        <v>29.5</v>
      </c>
      <c r="ES48">
        <v>490.69600000000003</v>
      </c>
      <c r="ET48">
        <v>35448.142999999996</v>
      </c>
      <c r="EU48">
        <v>0</v>
      </c>
      <c r="EV48">
        <v>0</v>
      </c>
      <c r="EW48">
        <v>0</v>
      </c>
      <c r="EX48">
        <v>0</v>
      </c>
      <c r="EY48">
        <v>4.3330000000000002</v>
      </c>
      <c r="EZ48">
        <v>1778.2719999999999</v>
      </c>
      <c r="FA48">
        <v>1</v>
      </c>
      <c r="FB48">
        <v>404.89400000000001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2.2999999999999998</v>
      </c>
      <c r="FJ48">
        <v>761.79899999999998</v>
      </c>
      <c r="FK48">
        <v>1</v>
      </c>
      <c r="FL48">
        <v>404.89400000000001</v>
      </c>
      <c r="FM48">
        <v>1.3</v>
      </c>
      <c r="FN48">
        <v>356.90499999999997</v>
      </c>
      <c r="FO48">
        <v>467.59399999999999</v>
      </c>
      <c r="FP48">
        <v>29.5</v>
      </c>
      <c r="FQ48">
        <v>438.09399999999999</v>
      </c>
      <c r="FR48">
        <v>1229.393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</row>
    <row r="49" spans="1:184" customFormat="1" ht="12.75" x14ac:dyDescent="0.2">
      <c r="A49">
        <v>1203</v>
      </c>
      <c r="B49">
        <f t="shared" si="0"/>
        <v>46</v>
      </c>
      <c r="C49">
        <v>1</v>
      </c>
      <c r="D49" t="s">
        <v>446</v>
      </c>
      <c r="E49" t="s">
        <v>290</v>
      </c>
      <c r="F49">
        <v>600106381</v>
      </c>
      <c r="G49">
        <v>12</v>
      </c>
      <c r="H49" t="s">
        <v>291</v>
      </c>
      <c r="I49" t="s">
        <v>100</v>
      </c>
      <c r="J49">
        <v>1</v>
      </c>
      <c r="K49">
        <v>24</v>
      </c>
      <c r="L49" t="s">
        <v>292</v>
      </c>
      <c r="M49" t="s">
        <v>447</v>
      </c>
      <c r="N49" t="s">
        <v>294</v>
      </c>
      <c r="O49">
        <v>2</v>
      </c>
      <c r="P49" t="s">
        <v>295</v>
      </c>
      <c r="Q49" t="s">
        <v>3386</v>
      </c>
      <c r="R49" s="207">
        <v>45657.473553240743</v>
      </c>
      <c r="S49">
        <v>600106381</v>
      </c>
      <c r="T49" t="s">
        <v>3386</v>
      </c>
      <c r="U49" s="207">
        <v>45657.480254629627</v>
      </c>
      <c r="V49">
        <v>600106381</v>
      </c>
      <c r="W49">
        <v>55.6828</v>
      </c>
      <c r="X49">
        <v>55.057400000000001</v>
      </c>
      <c r="Y49">
        <v>0</v>
      </c>
      <c r="Z49">
        <v>0.62539999999999996</v>
      </c>
      <c r="AA49">
        <v>60.6798</v>
      </c>
      <c r="AB49">
        <v>29499.81</v>
      </c>
      <c r="AC49">
        <v>29274.901000000002</v>
      </c>
      <c r="AD49">
        <v>17538.190999999999</v>
      </c>
      <c r="AE49">
        <v>5282.9609999999993</v>
      </c>
      <c r="AF49">
        <v>380.43</v>
      </c>
      <c r="AG49">
        <v>4442.4789999999994</v>
      </c>
      <c r="AH49">
        <v>490.64499999999998</v>
      </c>
      <c r="AI49">
        <v>396.54500000000002</v>
      </c>
      <c r="AJ49">
        <v>28.013000000000002</v>
      </c>
      <c r="AK49">
        <v>13.86</v>
      </c>
      <c r="AL49">
        <v>0</v>
      </c>
      <c r="AM49">
        <v>0</v>
      </c>
      <c r="AN49">
        <v>224.90899999999999</v>
      </c>
      <c r="AO49">
        <v>63.95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63.95</v>
      </c>
      <c r="AV49">
        <v>0.8</v>
      </c>
      <c r="AW49">
        <v>663.221</v>
      </c>
      <c r="AX49">
        <v>375.84500000000003</v>
      </c>
      <c r="AY49">
        <v>0</v>
      </c>
      <c r="AZ49">
        <v>38.555999999999997</v>
      </c>
      <c r="BA49">
        <v>29461.435000000001</v>
      </c>
      <c r="BB49">
        <v>0</v>
      </c>
      <c r="BC49">
        <v>61</v>
      </c>
      <c r="BD49">
        <v>53</v>
      </c>
      <c r="BE49">
        <v>5</v>
      </c>
      <c r="BF49">
        <v>0</v>
      </c>
      <c r="BG49">
        <v>1</v>
      </c>
      <c r="BH49">
        <v>0</v>
      </c>
      <c r="BI49">
        <v>0</v>
      </c>
      <c r="BJ49">
        <v>41.079599999999999</v>
      </c>
      <c r="BK49">
        <v>24235.106</v>
      </c>
      <c r="BL49">
        <v>14252.392</v>
      </c>
      <c r="BM49">
        <v>4732.1080000000002</v>
      </c>
      <c r="BN49">
        <v>219.505</v>
      </c>
      <c r="BO49">
        <v>3544.9789999999998</v>
      </c>
      <c r="BP49">
        <v>345.92700000000002</v>
      </c>
      <c r="BQ49">
        <v>396.54500000000002</v>
      </c>
      <c r="BR49">
        <v>28.013000000000002</v>
      </c>
      <c r="BS49">
        <v>13.86</v>
      </c>
      <c r="BT49">
        <v>32.93</v>
      </c>
      <c r="BU49">
        <v>20779.058000000001</v>
      </c>
      <c r="BV49">
        <v>4.3543000000000003</v>
      </c>
      <c r="BW49">
        <v>1992.0060000000001</v>
      </c>
      <c r="BX49">
        <v>0</v>
      </c>
      <c r="BY49">
        <v>0</v>
      </c>
      <c r="BZ49">
        <v>13.9778</v>
      </c>
      <c r="CA49">
        <v>5039.7950000000001</v>
      </c>
      <c r="CB49">
        <v>3285.799</v>
      </c>
      <c r="CC49">
        <v>550.85300000000007</v>
      </c>
      <c r="CD49">
        <v>160.92499999999998</v>
      </c>
      <c r="CE49">
        <v>897.5</v>
      </c>
      <c r="CF49">
        <v>144.71799999999999</v>
      </c>
      <c r="CG49">
        <v>0</v>
      </c>
      <c r="CH49">
        <v>0</v>
      </c>
      <c r="CI49">
        <v>0</v>
      </c>
      <c r="CJ49">
        <v>2.5</v>
      </c>
      <c r="CK49">
        <v>1306.471</v>
      </c>
      <c r="CL49">
        <v>4.7595000000000001</v>
      </c>
      <c r="CM49">
        <v>1260.2739999999999</v>
      </c>
      <c r="CN49">
        <v>6.2183000000000002</v>
      </c>
      <c r="CO49">
        <v>2210.1660000000002</v>
      </c>
      <c r="CP49">
        <v>0.5</v>
      </c>
      <c r="CQ49">
        <v>262.88400000000001</v>
      </c>
      <c r="CR49">
        <v>37.079599999999999</v>
      </c>
      <c r="CS49">
        <v>20735.023000000001</v>
      </c>
      <c r="CT49">
        <v>9.9778000000000002</v>
      </c>
      <c r="CU49">
        <v>3052.0630000000001</v>
      </c>
      <c r="CV49">
        <v>0.8</v>
      </c>
      <c r="CW49">
        <v>663.221</v>
      </c>
      <c r="CX49">
        <v>375.84500000000003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38.555999999999997</v>
      </c>
      <c r="DF49">
        <v>2.8445999999999998</v>
      </c>
      <c r="DG49">
        <v>1024.549</v>
      </c>
      <c r="DH49">
        <v>0.95069999999999999</v>
      </c>
      <c r="DI49">
        <v>439.49299999999999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24377.438000000002</v>
      </c>
      <c r="EA49">
        <v>0</v>
      </c>
      <c r="EB49">
        <v>5083.9969999999994</v>
      </c>
      <c r="EC49">
        <v>0</v>
      </c>
      <c r="ED49">
        <v>55.6828</v>
      </c>
      <c r="EE49">
        <v>60.6798</v>
      </c>
      <c r="EF49">
        <v>29499.81</v>
      </c>
      <c r="EG49">
        <v>41.330000000000005</v>
      </c>
      <c r="EH49">
        <v>24340.168000000001</v>
      </c>
      <c r="EI49">
        <v>32.93</v>
      </c>
      <c r="EJ49">
        <v>20779.058000000001</v>
      </c>
      <c r="EK49">
        <v>4.3543000000000003</v>
      </c>
      <c r="EL49">
        <v>1992.0060000000001</v>
      </c>
      <c r="EM49">
        <v>0</v>
      </c>
      <c r="EN49">
        <v>0</v>
      </c>
      <c r="EO49">
        <v>14.352799999999998</v>
      </c>
      <c r="EP49">
        <v>5159.6419999999998</v>
      </c>
      <c r="EQ49">
        <v>63.95</v>
      </c>
      <c r="ER49">
        <v>0</v>
      </c>
      <c r="ES49">
        <v>63.95</v>
      </c>
      <c r="ET49">
        <v>29563.760000000002</v>
      </c>
      <c r="EU49">
        <v>0</v>
      </c>
      <c r="EV49">
        <v>0</v>
      </c>
      <c r="EW49">
        <v>0</v>
      </c>
      <c r="EX49">
        <v>0</v>
      </c>
      <c r="EY49">
        <v>2.8445999999999998</v>
      </c>
      <c r="EZ49">
        <v>1024.549</v>
      </c>
      <c r="FA49">
        <v>1.2011000000000001</v>
      </c>
      <c r="FB49">
        <v>544.55499999999995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0.8</v>
      </c>
      <c r="FJ49">
        <v>375.84500000000003</v>
      </c>
      <c r="FK49">
        <v>0.8</v>
      </c>
      <c r="FL49">
        <v>375.84500000000003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375.84500000000003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</row>
    <row r="50" spans="1:184" customFormat="1" ht="12.75" x14ac:dyDescent="0.2">
      <c r="A50">
        <v>1204</v>
      </c>
      <c r="B50">
        <f t="shared" si="0"/>
        <v>47</v>
      </c>
      <c r="C50">
        <v>1</v>
      </c>
      <c r="D50" t="s">
        <v>448</v>
      </c>
      <c r="E50" t="s">
        <v>290</v>
      </c>
      <c r="F50">
        <v>600106187</v>
      </c>
      <c r="G50">
        <v>12</v>
      </c>
      <c r="H50" t="s">
        <v>291</v>
      </c>
      <c r="I50" t="s">
        <v>449</v>
      </c>
      <c r="J50">
        <v>1</v>
      </c>
      <c r="K50">
        <v>24</v>
      </c>
      <c r="L50" t="s">
        <v>292</v>
      </c>
      <c r="M50" t="s">
        <v>450</v>
      </c>
      <c r="N50" t="s">
        <v>294</v>
      </c>
      <c r="O50">
        <v>2</v>
      </c>
      <c r="P50" t="s">
        <v>295</v>
      </c>
      <c r="Q50" t="s">
        <v>451</v>
      </c>
      <c r="R50" s="207">
        <v>45666.574745370373</v>
      </c>
      <c r="S50">
        <v>600106187</v>
      </c>
      <c r="T50" t="s">
        <v>451</v>
      </c>
      <c r="U50" s="207">
        <v>45666.599108796298</v>
      </c>
      <c r="V50">
        <v>600106187</v>
      </c>
      <c r="W50">
        <v>68.385199999999998</v>
      </c>
      <c r="X50">
        <v>67.387900000000002</v>
      </c>
      <c r="Y50">
        <v>0.49730000000000002</v>
      </c>
      <c r="Z50">
        <v>0.5</v>
      </c>
      <c r="AA50">
        <v>74.046400000000006</v>
      </c>
      <c r="AB50">
        <v>37038.053</v>
      </c>
      <c r="AC50">
        <v>36758.887000000002</v>
      </c>
      <c r="AD50">
        <v>21080.902000000002</v>
      </c>
      <c r="AE50">
        <v>6998.5889999999999</v>
      </c>
      <c r="AF50">
        <v>653.25300000000004</v>
      </c>
      <c r="AG50">
        <v>5539.4160000000002</v>
      </c>
      <c r="AH50">
        <v>751.27600000000007</v>
      </c>
      <c r="AI50">
        <v>534.85900000000004</v>
      </c>
      <c r="AJ50">
        <v>61.786000000000001</v>
      </c>
      <c r="AK50">
        <v>32.074999999999996</v>
      </c>
      <c r="AL50">
        <v>123.955</v>
      </c>
      <c r="AM50">
        <v>0</v>
      </c>
      <c r="AN50">
        <v>155.21100000000001</v>
      </c>
      <c r="AO50">
        <v>618.22099999999989</v>
      </c>
      <c r="AP50">
        <v>542.65</v>
      </c>
      <c r="AQ50">
        <v>542.65</v>
      </c>
      <c r="AR50">
        <v>0</v>
      </c>
      <c r="AS50">
        <v>0</v>
      </c>
      <c r="AT50">
        <v>0</v>
      </c>
      <c r="AU50">
        <v>75.571000000000012</v>
      </c>
      <c r="AV50">
        <v>1.5002</v>
      </c>
      <c r="AW50">
        <v>1093.3870000000002</v>
      </c>
      <c r="AX50">
        <v>628.85599999999999</v>
      </c>
      <c r="AY50">
        <v>362.65</v>
      </c>
      <c r="AZ50">
        <v>13.343999999999999</v>
      </c>
      <c r="BA50">
        <v>37030.442000000003</v>
      </c>
      <c r="BB50">
        <v>542.65</v>
      </c>
      <c r="BC50">
        <v>75</v>
      </c>
      <c r="BD50">
        <v>61</v>
      </c>
      <c r="BE50">
        <v>3</v>
      </c>
      <c r="BF50">
        <v>0</v>
      </c>
      <c r="BG50">
        <v>2</v>
      </c>
      <c r="BH50">
        <v>0</v>
      </c>
      <c r="BI50">
        <v>0</v>
      </c>
      <c r="BJ50">
        <v>51.178100000000001</v>
      </c>
      <c r="BK50">
        <v>30577.031000000003</v>
      </c>
      <c r="BL50">
        <v>17214.624</v>
      </c>
      <c r="BM50">
        <v>6259.2560000000003</v>
      </c>
      <c r="BN50">
        <v>451.64000000000004</v>
      </c>
      <c r="BO50">
        <v>4417.7269999999999</v>
      </c>
      <c r="BP50">
        <v>525.01499999999999</v>
      </c>
      <c r="BQ50">
        <v>534.85900000000004</v>
      </c>
      <c r="BR50">
        <v>47.558</v>
      </c>
      <c r="BS50">
        <v>19.620999999999999</v>
      </c>
      <c r="BT50">
        <v>39.784300000000002</v>
      </c>
      <c r="BU50">
        <v>25848.938999999998</v>
      </c>
      <c r="BV50">
        <v>4.5373999999999999</v>
      </c>
      <c r="BW50">
        <v>2153.0259999999998</v>
      </c>
      <c r="BX50">
        <v>0</v>
      </c>
      <c r="BY50">
        <v>0</v>
      </c>
      <c r="BZ50">
        <v>16.209800000000001</v>
      </c>
      <c r="CA50">
        <v>6181.8559999999998</v>
      </c>
      <c r="CB50">
        <v>3866.2779999999998</v>
      </c>
      <c r="CC50">
        <v>739.33300000000008</v>
      </c>
      <c r="CD50">
        <v>201.613</v>
      </c>
      <c r="CE50">
        <v>1121.6889999999999</v>
      </c>
      <c r="CF50">
        <v>226.26100000000002</v>
      </c>
      <c r="CG50">
        <v>0</v>
      </c>
      <c r="CH50">
        <v>14.228</v>
      </c>
      <c r="CI50">
        <v>12.454000000000001</v>
      </c>
      <c r="CJ50">
        <v>2.75</v>
      </c>
      <c r="CK50">
        <v>1973.5029999999999</v>
      </c>
      <c r="CL50">
        <v>6.5117000000000003</v>
      </c>
      <c r="CM50">
        <v>1656.5509999999999</v>
      </c>
      <c r="CN50">
        <v>6.4481000000000002</v>
      </c>
      <c r="CO50">
        <v>2402.489</v>
      </c>
      <c r="CP50">
        <v>0.5</v>
      </c>
      <c r="CQ50">
        <v>149.31299999999999</v>
      </c>
      <c r="CR50">
        <v>46.261400000000002</v>
      </c>
      <c r="CS50">
        <v>25831.053</v>
      </c>
      <c r="CT50">
        <v>12.209800000000001</v>
      </c>
      <c r="CU50">
        <v>3636.4290000000001</v>
      </c>
      <c r="CV50">
        <v>1.0002</v>
      </c>
      <c r="CW50">
        <v>1093.3870000000002</v>
      </c>
      <c r="CX50">
        <v>479.54300000000001</v>
      </c>
      <c r="CY50">
        <v>0</v>
      </c>
      <c r="CZ50">
        <v>0</v>
      </c>
      <c r="DA50">
        <v>0.5</v>
      </c>
      <c r="DB50">
        <v>149.31299999999999</v>
      </c>
      <c r="DC50">
        <v>426.351</v>
      </c>
      <c r="DD50">
        <v>116.29900000000001</v>
      </c>
      <c r="DE50">
        <v>13.343999999999999</v>
      </c>
      <c r="DF50">
        <v>5.8562000000000003</v>
      </c>
      <c r="DG50">
        <v>2095.5230000000001</v>
      </c>
      <c r="DH50">
        <v>0.50019999999999998</v>
      </c>
      <c r="DI50">
        <v>197.52799999999999</v>
      </c>
      <c r="DJ50">
        <v>0.5</v>
      </c>
      <c r="DK50">
        <v>282.01499999999999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30800.881000000001</v>
      </c>
      <c r="EA50">
        <v>426.351</v>
      </c>
      <c r="EB50">
        <v>6229.5609999999997</v>
      </c>
      <c r="EC50">
        <v>116.29900000000001</v>
      </c>
      <c r="ED50">
        <v>68.385199999999998</v>
      </c>
      <c r="EE50">
        <v>74.046400000000006</v>
      </c>
      <c r="EF50">
        <v>37038.053</v>
      </c>
      <c r="EG50">
        <v>51.178100000000001</v>
      </c>
      <c r="EH50">
        <v>30602.027999999998</v>
      </c>
      <c r="EI50">
        <v>39.784300000000002</v>
      </c>
      <c r="EJ50">
        <v>25867.778999999999</v>
      </c>
      <c r="EK50">
        <v>4.5373999999999999</v>
      </c>
      <c r="EL50">
        <v>2153.0259999999998</v>
      </c>
      <c r="EM50">
        <v>0</v>
      </c>
      <c r="EN50">
        <v>0</v>
      </c>
      <c r="EO50">
        <v>17.207100000000001</v>
      </c>
      <c r="EP50">
        <v>6436.0249999999996</v>
      </c>
      <c r="EQ50">
        <v>618.22099999999989</v>
      </c>
      <c r="ER50">
        <v>426.351</v>
      </c>
      <c r="ES50">
        <v>191.87</v>
      </c>
      <c r="ET50">
        <v>37656.273999999998</v>
      </c>
      <c r="EU50">
        <v>0</v>
      </c>
      <c r="EV50">
        <v>0</v>
      </c>
      <c r="EW50">
        <v>0</v>
      </c>
      <c r="EX50">
        <v>0</v>
      </c>
      <c r="EY50">
        <v>5.8562000000000003</v>
      </c>
      <c r="EZ50">
        <v>2101.6799999999998</v>
      </c>
      <c r="FA50">
        <v>0.50019999999999998</v>
      </c>
      <c r="FB50">
        <v>197.52799999999999</v>
      </c>
      <c r="FC50">
        <v>0.5</v>
      </c>
      <c r="FD50">
        <v>282.01499999999999</v>
      </c>
      <c r="FE50">
        <v>0</v>
      </c>
      <c r="FF50">
        <v>0</v>
      </c>
      <c r="FG50">
        <v>0</v>
      </c>
      <c r="FH50">
        <v>0</v>
      </c>
      <c r="FI50">
        <v>1.5002</v>
      </c>
      <c r="FJ50">
        <v>628.85599999999999</v>
      </c>
      <c r="FK50">
        <v>1.0002</v>
      </c>
      <c r="FL50">
        <v>479.54300000000001</v>
      </c>
      <c r="FM50">
        <v>0.5</v>
      </c>
      <c r="FN50">
        <v>149.31299999999999</v>
      </c>
      <c r="FO50">
        <v>362.65</v>
      </c>
      <c r="FP50">
        <v>362.65</v>
      </c>
      <c r="FQ50">
        <v>0</v>
      </c>
      <c r="FR50">
        <v>991.50599999999997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</row>
    <row r="51" spans="1:184" customFormat="1" ht="12.75" x14ac:dyDescent="0.2">
      <c r="A51">
        <v>1205</v>
      </c>
      <c r="B51">
        <f t="shared" si="0"/>
        <v>48</v>
      </c>
      <c r="C51">
        <v>1</v>
      </c>
      <c r="D51" t="s">
        <v>452</v>
      </c>
      <c r="E51" t="s">
        <v>290</v>
      </c>
      <c r="F51">
        <v>600106179</v>
      </c>
      <c r="G51">
        <v>12</v>
      </c>
      <c r="H51" t="s">
        <v>291</v>
      </c>
      <c r="I51" t="s">
        <v>378</v>
      </c>
      <c r="J51">
        <v>1</v>
      </c>
      <c r="K51">
        <v>24</v>
      </c>
      <c r="L51" t="s">
        <v>292</v>
      </c>
      <c r="M51" t="s">
        <v>453</v>
      </c>
      <c r="N51" t="s">
        <v>294</v>
      </c>
      <c r="O51">
        <v>2</v>
      </c>
      <c r="P51" t="s">
        <v>295</v>
      </c>
      <c r="Q51" t="s">
        <v>454</v>
      </c>
      <c r="R51" s="207">
        <v>45660.431863425925</v>
      </c>
      <c r="S51">
        <v>600106179</v>
      </c>
      <c r="W51">
        <v>72.635700000000014</v>
      </c>
      <c r="X51">
        <v>71.735900000000015</v>
      </c>
      <c r="Y51">
        <v>0.19980000000000001</v>
      </c>
      <c r="Z51">
        <v>0.7</v>
      </c>
      <c r="AA51">
        <v>80.213099999999997</v>
      </c>
      <c r="AB51">
        <v>36738.070000000007</v>
      </c>
      <c r="AC51">
        <v>36404.486000000004</v>
      </c>
      <c r="AD51">
        <v>22372.589000000004</v>
      </c>
      <c r="AE51">
        <v>6051.4189999999999</v>
      </c>
      <c r="AF51">
        <v>499.72700000000003</v>
      </c>
      <c r="AG51">
        <v>6510.5119999999997</v>
      </c>
      <c r="AH51">
        <v>505.32299999999998</v>
      </c>
      <c r="AI51">
        <v>404.72500000000002</v>
      </c>
      <c r="AJ51">
        <v>0</v>
      </c>
      <c r="AK51">
        <v>25.52</v>
      </c>
      <c r="AL51">
        <v>121.58</v>
      </c>
      <c r="AM51">
        <v>0</v>
      </c>
      <c r="AN51">
        <v>212.00399999999999</v>
      </c>
      <c r="AO51">
        <v>169.9</v>
      </c>
      <c r="AP51">
        <v>92.5</v>
      </c>
      <c r="AQ51">
        <v>92.5</v>
      </c>
      <c r="AR51">
        <v>0</v>
      </c>
      <c r="AS51">
        <v>0</v>
      </c>
      <c r="AT51">
        <v>31.4</v>
      </c>
      <c r="AU51">
        <v>46</v>
      </c>
      <c r="AV51">
        <v>1.0002</v>
      </c>
      <c r="AW51">
        <v>24.951000000000001</v>
      </c>
      <c r="AX51">
        <v>421.16199999999998</v>
      </c>
      <c r="AY51">
        <v>82.5</v>
      </c>
      <c r="AZ51">
        <v>9.7200000000000006</v>
      </c>
      <c r="BA51">
        <v>36703.148000000008</v>
      </c>
      <c r="BB51">
        <v>92.5</v>
      </c>
      <c r="BC51">
        <v>86</v>
      </c>
      <c r="BD51">
        <v>77</v>
      </c>
      <c r="BE51">
        <v>5</v>
      </c>
      <c r="BF51">
        <v>0</v>
      </c>
      <c r="BG51">
        <v>2</v>
      </c>
      <c r="BH51">
        <v>0</v>
      </c>
      <c r="BI51">
        <v>0</v>
      </c>
      <c r="BJ51">
        <v>53.9039</v>
      </c>
      <c r="BK51">
        <v>30055.346000000001</v>
      </c>
      <c r="BL51">
        <v>18407.637000000002</v>
      </c>
      <c r="BM51">
        <v>5505.18</v>
      </c>
      <c r="BN51">
        <v>161.94499999999999</v>
      </c>
      <c r="BO51">
        <v>5104.3119999999999</v>
      </c>
      <c r="BP51">
        <v>426.82300000000004</v>
      </c>
      <c r="BQ51">
        <v>404.72500000000002</v>
      </c>
      <c r="BR51">
        <v>0</v>
      </c>
      <c r="BS51">
        <v>10.053000000000001</v>
      </c>
      <c r="BT51">
        <v>39.131499999999996</v>
      </c>
      <c r="BU51">
        <v>23551.386999999999</v>
      </c>
      <c r="BV51">
        <v>5.4286000000000003</v>
      </c>
      <c r="BW51">
        <v>2634.4319999999998</v>
      </c>
      <c r="BX51">
        <v>0</v>
      </c>
      <c r="BY51">
        <v>0</v>
      </c>
      <c r="BZ51">
        <v>17.832000000000001</v>
      </c>
      <c r="CA51">
        <v>6349.1399999999994</v>
      </c>
      <c r="CB51">
        <v>3964.9519999999998</v>
      </c>
      <c r="CC51">
        <v>546.23900000000003</v>
      </c>
      <c r="CD51">
        <v>337.78200000000004</v>
      </c>
      <c r="CE51">
        <v>1406.2</v>
      </c>
      <c r="CF51">
        <v>78.5</v>
      </c>
      <c r="CG51">
        <v>0</v>
      </c>
      <c r="CH51">
        <v>0</v>
      </c>
      <c r="CI51">
        <v>15.467000000000001</v>
      </c>
      <c r="CJ51">
        <v>2</v>
      </c>
      <c r="CK51">
        <v>1296.1479999999999</v>
      </c>
      <c r="CL51">
        <v>7.2444000000000006</v>
      </c>
      <c r="CM51">
        <v>2345.5059999999999</v>
      </c>
      <c r="CN51">
        <v>8.5876000000000001</v>
      </c>
      <c r="CO51">
        <v>2707.4859999999999</v>
      </c>
      <c r="CP51">
        <v>0</v>
      </c>
      <c r="CQ51">
        <v>0</v>
      </c>
      <c r="CR51">
        <v>47.9039</v>
      </c>
      <c r="CS51">
        <v>25395.947</v>
      </c>
      <c r="CT51">
        <v>15.832000000000001</v>
      </c>
      <c r="CU51">
        <v>5433.4210000000003</v>
      </c>
      <c r="CV51">
        <v>1.0002</v>
      </c>
      <c r="CW51">
        <v>24.951000000000001</v>
      </c>
      <c r="CX51">
        <v>421.16199999999998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92.5</v>
      </c>
      <c r="DE51">
        <v>9.7200000000000006</v>
      </c>
      <c r="DF51">
        <v>7.7438000000000002</v>
      </c>
      <c r="DG51">
        <v>3083.4249999999997</v>
      </c>
      <c r="DH51">
        <v>1</v>
      </c>
      <c r="DI51">
        <v>473.70100000000002</v>
      </c>
      <c r="DJ51">
        <v>0.6</v>
      </c>
      <c r="DK51">
        <v>312.40100000000001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30242.029000000002</v>
      </c>
      <c r="EA51">
        <v>0</v>
      </c>
      <c r="EB51">
        <v>6461.1190000000006</v>
      </c>
      <c r="EC51">
        <v>92.5</v>
      </c>
      <c r="ED51">
        <v>72.635700000000014</v>
      </c>
      <c r="EE51">
        <v>80.213099999999997</v>
      </c>
      <c r="EF51">
        <v>36738.070000000007</v>
      </c>
      <c r="EG51">
        <v>53.9039</v>
      </c>
      <c r="EH51">
        <v>30100.346000000001</v>
      </c>
      <c r="EI51">
        <v>39.131499999999996</v>
      </c>
      <c r="EJ51">
        <v>23587.386999999999</v>
      </c>
      <c r="EK51">
        <v>5.4286000000000003</v>
      </c>
      <c r="EL51">
        <v>2634.4319999999998</v>
      </c>
      <c r="EM51">
        <v>0</v>
      </c>
      <c r="EN51">
        <v>0</v>
      </c>
      <c r="EO51">
        <v>18.7318</v>
      </c>
      <c r="EP51">
        <v>6637.7240000000002</v>
      </c>
      <c r="EQ51">
        <v>169.9</v>
      </c>
      <c r="ER51">
        <v>31.4</v>
      </c>
      <c r="ES51">
        <v>138.5</v>
      </c>
      <c r="ET51">
        <v>36907.97</v>
      </c>
      <c r="EU51">
        <v>0</v>
      </c>
      <c r="EV51">
        <v>0</v>
      </c>
      <c r="EW51">
        <v>0</v>
      </c>
      <c r="EX51">
        <v>0</v>
      </c>
      <c r="EY51">
        <v>7.7438000000000002</v>
      </c>
      <c r="EZ51">
        <v>3089.9249999999997</v>
      </c>
      <c r="FA51">
        <v>1</v>
      </c>
      <c r="FB51">
        <v>476.20100000000002</v>
      </c>
      <c r="FC51">
        <v>0.6</v>
      </c>
      <c r="FD51">
        <v>312.40100000000001</v>
      </c>
      <c r="FE51">
        <v>0</v>
      </c>
      <c r="FF51">
        <v>0</v>
      </c>
      <c r="FG51">
        <v>0</v>
      </c>
      <c r="FH51">
        <v>0</v>
      </c>
      <c r="FI51">
        <v>1.0002</v>
      </c>
      <c r="FJ51">
        <v>421.16199999999998</v>
      </c>
      <c r="FK51">
        <v>1.0002</v>
      </c>
      <c r="FL51">
        <v>421.16199999999998</v>
      </c>
      <c r="FM51">
        <v>0</v>
      </c>
      <c r="FN51">
        <v>0</v>
      </c>
      <c r="FO51">
        <v>82.5</v>
      </c>
      <c r="FP51">
        <v>0</v>
      </c>
      <c r="FQ51">
        <v>82.5</v>
      </c>
      <c r="FR51">
        <v>503.66199999999998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</row>
    <row r="52" spans="1:184" customFormat="1" ht="12.75" x14ac:dyDescent="0.2">
      <c r="A52">
        <v>1207</v>
      </c>
      <c r="B52">
        <f t="shared" si="0"/>
        <v>49</v>
      </c>
      <c r="C52">
        <v>1</v>
      </c>
      <c r="D52" t="s">
        <v>455</v>
      </c>
      <c r="E52" t="s">
        <v>290</v>
      </c>
      <c r="F52">
        <v>600106128</v>
      </c>
      <c r="G52">
        <v>12</v>
      </c>
      <c r="H52" t="s">
        <v>456</v>
      </c>
      <c r="I52" t="s">
        <v>378</v>
      </c>
      <c r="J52">
        <v>1</v>
      </c>
      <c r="K52">
        <v>24</v>
      </c>
      <c r="L52" t="s">
        <v>292</v>
      </c>
      <c r="M52" t="s">
        <v>457</v>
      </c>
      <c r="N52" t="s">
        <v>294</v>
      </c>
      <c r="O52">
        <v>2</v>
      </c>
      <c r="P52" t="s">
        <v>295</v>
      </c>
      <c r="Q52" t="s">
        <v>309</v>
      </c>
      <c r="R52" s="207">
        <v>45671.927060185182</v>
      </c>
      <c r="S52">
        <v>600106128</v>
      </c>
      <c r="T52" t="s">
        <v>309</v>
      </c>
      <c r="U52" s="207">
        <v>45671.942569444444</v>
      </c>
      <c r="V52">
        <v>600106128</v>
      </c>
      <c r="W52">
        <v>19.286200000000001</v>
      </c>
      <c r="X52">
        <v>19.286200000000001</v>
      </c>
      <c r="Y52">
        <v>0</v>
      </c>
      <c r="Z52">
        <v>0</v>
      </c>
      <c r="AA52">
        <v>19</v>
      </c>
      <c r="AB52">
        <v>9093.8770000000004</v>
      </c>
      <c r="AC52">
        <v>9093.8770000000004</v>
      </c>
      <c r="AD52">
        <v>5952.7739999999994</v>
      </c>
      <c r="AE52">
        <v>1479.731</v>
      </c>
      <c r="AF52">
        <v>119.256</v>
      </c>
      <c r="AG52">
        <v>1069.3789999999999</v>
      </c>
      <c r="AH52">
        <v>249.327</v>
      </c>
      <c r="AI52">
        <v>112.324</v>
      </c>
      <c r="AJ52">
        <v>0.68500000000000005</v>
      </c>
      <c r="AK52">
        <v>16.751999999999999</v>
      </c>
      <c r="AL52">
        <v>0</v>
      </c>
      <c r="AM52">
        <v>0</v>
      </c>
      <c r="AN52">
        <v>0</v>
      </c>
      <c r="AO52">
        <v>43.92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43.92</v>
      </c>
      <c r="AV52">
        <v>0.6</v>
      </c>
      <c r="AW52">
        <v>84.021999999999991</v>
      </c>
      <c r="AX52">
        <v>169.745</v>
      </c>
      <c r="AY52">
        <v>0</v>
      </c>
      <c r="AZ52">
        <v>9.6270000000000007</v>
      </c>
      <c r="BA52">
        <v>9136.3130000000001</v>
      </c>
      <c r="BB52">
        <v>0</v>
      </c>
      <c r="BC52">
        <v>19</v>
      </c>
      <c r="BD52">
        <v>19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13.7912</v>
      </c>
      <c r="BK52">
        <v>7247.4170000000004</v>
      </c>
      <c r="BL52">
        <v>4620.0410000000002</v>
      </c>
      <c r="BM52">
        <v>1302.6980000000001</v>
      </c>
      <c r="BN52">
        <v>119.256</v>
      </c>
      <c r="BO52">
        <v>819.37900000000002</v>
      </c>
      <c r="BP52">
        <v>179.38499999999999</v>
      </c>
      <c r="BQ52">
        <v>112.324</v>
      </c>
      <c r="BR52">
        <v>0.68500000000000005</v>
      </c>
      <c r="BS52">
        <v>0</v>
      </c>
      <c r="BT52">
        <v>9.8940000000000001</v>
      </c>
      <c r="BU52">
        <v>5743.2470000000003</v>
      </c>
      <c r="BV52">
        <v>1.3972</v>
      </c>
      <c r="BW52">
        <v>628.18700000000001</v>
      </c>
      <c r="BX52">
        <v>0</v>
      </c>
      <c r="BY52">
        <v>0</v>
      </c>
      <c r="BZ52">
        <v>5.4950000000000001</v>
      </c>
      <c r="CA52">
        <v>1846.46</v>
      </c>
      <c r="CB52">
        <v>1332.7330000000002</v>
      </c>
      <c r="CC52">
        <v>177.03300000000002</v>
      </c>
      <c r="CD52">
        <v>0</v>
      </c>
      <c r="CE52">
        <v>250</v>
      </c>
      <c r="CF52">
        <v>69.941999999999993</v>
      </c>
      <c r="CG52">
        <v>0</v>
      </c>
      <c r="CH52">
        <v>0</v>
      </c>
      <c r="CI52">
        <v>16.751999999999999</v>
      </c>
      <c r="CJ52">
        <v>0</v>
      </c>
      <c r="CK52">
        <v>0</v>
      </c>
      <c r="CL52">
        <v>2.4167000000000001</v>
      </c>
      <c r="CM52">
        <v>776.91300000000001</v>
      </c>
      <c r="CN52">
        <v>2.4782999999999999</v>
      </c>
      <c r="CO52">
        <v>899.80200000000002</v>
      </c>
      <c r="CP52">
        <v>0.6</v>
      </c>
      <c r="CQ52">
        <v>169.745</v>
      </c>
      <c r="CR52">
        <v>9.7908999999999988</v>
      </c>
      <c r="CS52">
        <v>4817.5810000000001</v>
      </c>
      <c r="CT52">
        <v>3.9950000000000001</v>
      </c>
      <c r="CU52">
        <v>1202.424</v>
      </c>
      <c r="CV52">
        <v>0</v>
      </c>
      <c r="CW52">
        <v>84.021999999999991</v>
      </c>
      <c r="CX52">
        <v>0</v>
      </c>
      <c r="CY52">
        <v>0</v>
      </c>
      <c r="CZ52">
        <v>0</v>
      </c>
      <c r="DA52">
        <v>0.6</v>
      </c>
      <c r="DB52">
        <v>169.745</v>
      </c>
      <c r="DC52">
        <v>0</v>
      </c>
      <c r="DD52">
        <v>0</v>
      </c>
      <c r="DE52">
        <v>9.6270000000000007</v>
      </c>
      <c r="DF52">
        <v>2.5</v>
      </c>
      <c r="DG52">
        <v>875.98299999999995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7278.3549999999996</v>
      </c>
      <c r="EA52">
        <v>0</v>
      </c>
      <c r="EB52">
        <v>1857.9580000000001</v>
      </c>
      <c r="EC52">
        <v>0</v>
      </c>
      <c r="ED52">
        <v>19.286200000000001</v>
      </c>
      <c r="EE52">
        <v>19</v>
      </c>
      <c r="EF52">
        <v>9093.8770000000004</v>
      </c>
      <c r="EG52">
        <v>13.7912</v>
      </c>
      <c r="EH52">
        <v>7247.4170000000004</v>
      </c>
      <c r="EI52">
        <v>9.8940000000000001</v>
      </c>
      <c r="EJ52">
        <v>5743.2470000000003</v>
      </c>
      <c r="EK52">
        <v>1.3972</v>
      </c>
      <c r="EL52">
        <v>628.18700000000001</v>
      </c>
      <c r="EM52">
        <v>0</v>
      </c>
      <c r="EN52">
        <v>0</v>
      </c>
      <c r="EO52">
        <v>5.4950000000000001</v>
      </c>
      <c r="EP52">
        <v>1846.46</v>
      </c>
      <c r="EQ52">
        <v>43.92</v>
      </c>
      <c r="ER52">
        <v>12.78</v>
      </c>
      <c r="ES52">
        <v>31.14</v>
      </c>
      <c r="ET52">
        <v>9137.7969999999987</v>
      </c>
      <c r="EU52">
        <v>0</v>
      </c>
      <c r="EV52">
        <v>0</v>
      </c>
      <c r="EW52">
        <v>0</v>
      </c>
      <c r="EX52">
        <v>0</v>
      </c>
      <c r="EY52">
        <v>2.5</v>
      </c>
      <c r="EZ52">
        <v>875.98299999999995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0.6</v>
      </c>
      <c r="FJ52">
        <v>169.745</v>
      </c>
      <c r="FK52">
        <v>0</v>
      </c>
      <c r="FL52">
        <v>0</v>
      </c>
      <c r="FM52">
        <v>0.6</v>
      </c>
      <c r="FN52">
        <v>169.745</v>
      </c>
      <c r="FO52">
        <v>0</v>
      </c>
      <c r="FP52">
        <v>0</v>
      </c>
      <c r="FQ52">
        <v>0</v>
      </c>
      <c r="FR52">
        <v>169.745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</row>
    <row r="53" spans="1:184" customFormat="1" ht="12.75" x14ac:dyDescent="0.2">
      <c r="A53">
        <v>1208</v>
      </c>
      <c r="B53">
        <f t="shared" si="0"/>
        <v>50</v>
      </c>
      <c r="C53">
        <v>1</v>
      </c>
      <c r="D53" t="s">
        <v>458</v>
      </c>
      <c r="E53" t="s">
        <v>290</v>
      </c>
      <c r="F53">
        <v>600106195</v>
      </c>
      <c r="G53">
        <v>12</v>
      </c>
      <c r="H53" t="s">
        <v>311</v>
      </c>
      <c r="I53" t="s">
        <v>100</v>
      </c>
      <c r="J53">
        <v>1</v>
      </c>
      <c r="K53">
        <v>24</v>
      </c>
      <c r="L53" t="s">
        <v>307</v>
      </c>
      <c r="M53" t="s">
        <v>459</v>
      </c>
      <c r="N53" t="s">
        <v>294</v>
      </c>
      <c r="O53">
        <v>2</v>
      </c>
      <c r="P53" t="s">
        <v>295</v>
      </c>
      <c r="Q53" t="s">
        <v>460</v>
      </c>
      <c r="R53" s="207">
        <v>45664.56212962963</v>
      </c>
      <c r="S53">
        <v>600106195</v>
      </c>
      <c r="T53" t="s">
        <v>460</v>
      </c>
      <c r="U53" s="207">
        <v>45667.626504629632</v>
      </c>
      <c r="V53">
        <v>600106195</v>
      </c>
      <c r="W53">
        <v>166.79040000000001</v>
      </c>
      <c r="X53">
        <v>166.79040000000001</v>
      </c>
      <c r="Y53">
        <v>0</v>
      </c>
      <c r="Z53">
        <v>0</v>
      </c>
      <c r="AA53">
        <v>182.35240000000002</v>
      </c>
      <c r="AB53">
        <v>89302.395999999993</v>
      </c>
      <c r="AC53">
        <v>89302.395999999993</v>
      </c>
      <c r="AD53">
        <v>52996.014999999999</v>
      </c>
      <c r="AE53">
        <v>15029.324999999999</v>
      </c>
      <c r="AF53">
        <v>4452.0919999999996</v>
      </c>
      <c r="AG53">
        <v>13637.33</v>
      </c>
      <c r="AH53">
        <v>705.99400000000014</v>
      </c>
      <c r="AI53">
        <v>1414.807</v>
      </c>
      <c r="AJ53">
        <v>100.001</v>
      </c>
      <c r="AK53">
        <v>27.971</v>
      </c>
      <c r="AL53">
        <v>0</v>
      </c>
      <c r="AM53">
        <v>0</v>
      </c>
      <c r="AN53">
        <v>0</v>
      </c>
      <c r="AO53">
        <v>771.70799999999997</v>
      </c>
      <c r="AP53">
        <v>657.71</v>
      </c>
      <c r="AQ53">
        <v>657.71</v>
      </c>
      <c r="AR53">
        <v>0</v>
      </c>
      <c r="AS53">
        <v>0</v>
      </c>
      <c r="AT53">
        <v>0</v>
      </c>
      <c r="AU53">
        <v>113.998</v>
      </c>
      <c r="AV53">
        <v>3.3513999999999999</v>
      </c>
      <c r="AW53">
        <v>900.81499999999994</v>
      </c>
      <c r="AX53">
        <v>1476.3610000000001</v>
      </c>
      <c r="AY53">
        <v>553.70000000000005</v>
      </c>
      <c r="AZ53">
        <v>38.045999999999999</v>
      </c>
      <c r="BA53">
        <v>89893.597999999998</v>
      </c>
      <c r="BB53">
        <v>657.71</v>
      </c>
      <c r="BC53">
        <v>188</v>
      </c>
      <c r="BD53">
        <v>172</v>
      </c>
      <c r="BE53">
        <v>10</v>
      </c>
      <c r="BF53">
        <v>2</v>
      </c>
      <c r="BG53">
        <v>9</v>
      </c>
      <c r="BH53">
        <v>0</v>
      </c>
      <c r="BI53">
        <v>0</v>
      </c>
      <c r="BJ53">
        <v>129.541</v>
      </c>
      <c r="BK53">
        <v>75357.445999999996</v>
      </c>
      <c r="BL53">
        <v>44328.034</v>
      </c>
      <c r="BM53">
        <v>13827.843999999999</v>
      </c>
      <c r="BN53">
        <v>3313.8799999999997</v>
      </c>
      <c r="BO53">
        <v>10809.039999999999</v>
      </c>
      <c r="BP53">
        <v>605.25700000000006</v>
      </c>
      <c r="BQ53">
        <v>1414.807</v>
      </c>
      <c r="BR53">
        <v>100.001</v>
      </c>
      <c r="BS53">
        <v>19.722000000000001</v>
      </c>
      <c r="BT53">
        <v>93.892200000000003</v>
      </c>
      <c r="BU53">
        <v>59921.288</v>
      </c>
      <c r="BV53">
        <v>14.443300000000001</v>
      </c>
      <c r="BW53">
        <v>7042.11</v>
      </c>
      <c r="BX53">
        <v>0</v>
      </c>
      <c r="BY53">
        <v>0</v>
      </c>
      <c r="BZ53">
        <v>37.249399999999994</v>
      </c>
      <c r="CA53">
        <v>13944.95</v>
      </c>
      <c r="CB53">
        <v>8667.9809999999998</v>
      </c>
      <c r="CC53">
        <v>1201.481</v>
      </c>
      <c r="CD53">
        <v>1138.212</v>
      </c>
      <c r="CE53">
        <v>2828.29</v>
      </c>
      <c r="CF53">
        <v>100.73699999999999</v>
      </c>
      <c r="CG53">
        <v>0</v>
      </c>
      <c r="CH53">
        <v>0</v>
      </c>
      <c r="CI53">
        <v>8.2490000000000006</v>
      </c>
      <c r="CJ53">
        <v>5.5273000000000003</v>
      </c>
      <c r="CK53">
        <v>2699.694</v>
      </c>
      <c r="CL53">
        <v>13.6005</v>
      </c>
      <c r="CM53">
        <v>4893.4629999999997</v>
      </c>
      <c r="CN53">
        <v>17.521599999999999</v>
      </c>
      <c r="CO53">
        <v>6160.1019999999999</v>
      </c>
      <c r="CP53">
        <v>0.6</v>
      </c>
      <c r="CQ53">
        <v>191.691</v>
      </c>
      <c r="CR53">
        <v>120.041</v>
      </c>
      <c r="CS53">
        <v>67412.082999999999</v>
      </c>
      <c r="CT53">
        <v>31.380499999999998</v>
      </c>
      <c r="CU53">
        <v>11283.636</v>
      </c>
      <c r="CV53">
        <v>2.7513999999999998</v>
      </c>
      <c r="CW53">
        <v>900.81499999999994</v>
      </c>
      <c r="CX53">
        <v>1284.67</v>
      </c>
      <c r="CY53">
        <v>0</v>
      </c>
      <c r="CZ53">
        <v>0</v>
      </c>
      <c r="DA53">
        <v>0.6</v>
      </c>
      <c r="DB53">
        <v>191.691</v>
      </c>
      <c r="DC53">
        <v>590.21</v>
      </c>
      <c r="DD53">
        <v>67.5</v>
      </c>
      <c r="DE53">
        <v>38.045999999999999</v>
      </c>
      <c r="DF53">
        <v>18.4541</v>
      </c>
      <c r="DG53">
        <v>7109.3779999999997</v>
      </c>
      <c r="DH53">
        <v>1.7514000000000001</v>
      </c>
      <c r="DI53">
        <v>787.06200000000001</v>
      </c>
      <c r="DJ53">
        <v>1</v>
      </c>
      <c r="DK53">
        <v>497.608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75831.820999999996</v>
      </c>
      <c r="EA53">
        <v>590.21</v>
      </c>
      <c r="EB53">
        <v>14061.777</v>
      </c>
      <c r="EC53">
        <v>67.5</v>
      </c>
      <c r="ED53">
        <v>166.79040000000001</v>
      </c>
      <c r="EE53">
        <v>182.35240000000002</v>
      </c>
      <c r="EF53">
        <v>89302.395999999993</v>
      </c>
      <c r="EG53">
        <v>129.541</v>
      </c>
      <c r="EH53">
        <v>75357.445999999996</v>
      </c>
      <c r="EI53">
        <v>93.892200000000003</v>
      </c>
      <c r="EJ53">
        <v>59921.288</v>
      </c>
      <c r="EK53">
        <v>14.443300000000001</v>
      </c>
      <c r="EL53">
        <v>7042.11</v>
      </c>
      <c r="EM53">
        <v>0</v>
      </c>
      <c r="EN53">
        <v>0</v>
      </c>
      <c r="EO53">
        <v>37.249399999999994</v>
      </c>
      <c r="EP53">
        <v>13944.95</v>
      </c>
      <c r="EQ53">
        <v>771.70799999999997</v>
      </c>
      <c r="ER53">
        <v>595.01</v>
      </c>
      <c r="ES53">
        <v>176.69799999999998</v>
      </c>
      <c r="ET53">
        <v>90074.104000000007</v>
      </c>
      <c r="EU53">
        <v>0</v>
      </c>
      <c r="EV53">
        <v>0</v>
      </c>
      <c r="EW53">
        <v>0</v>
      </c>
      <c r="EX53">
        <v>0</v>
      </c>
      <c r="EY53">
        <v>18.4541</v>
      </c>
      <c r="EZ53">
        <v>7109.3779999999997</v>
      </c>
      <c r="FA53">
        <v>1.7514000000000001</v>
      </c>
      <c r="FB53">
        <v>787.06200000000001</v>
      </c>
      <c r="FC53">
        <v>1</v>
      </c>
      <c r="FD53">
        <v>497.608</v>
      </c>
      <c r="FE53">
        <v>0</v>
      </c>
      <c r="FF53">
        <v>0</v>
      </c>
      <c r="FG53">
        <v>0</v>
      </c>
      <c r="FH53">
        <v>0</v>
      </c>
      <c r="FI53">
        <v>3.3513999999999999</v>
      </c>
      <c r="FJ53">
        <v>1476.3610000000001</v>
      </c>
      <c r="FK53">
        <v>2.7513999999999998</v>
      </c>
      <c r="FL53">
        <v>1284.67</v>
      </c>
      <c r="FM53">
        <v>0.6</v>
      </c>
      <c r="FN53">
        <v>191.691</v>
      </c>
      <c r="FO53">
        <v>553.70000000000005</v>
      </c>
      <c r="FP53">
        <v>510.5</v>
      </c>
      <c r="FQ53">
        <v>43.2</v>
      </c>
      <c r="FR53">
        <v>2030.0609999999999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</row>
    <row r="54" spans="1:184" customFormat="1" ht="12.75" x14ac:dyDescent="0.2">
      <c r="A54">
        <v>1213</v>
      </c>
      <c r="B54">
        <f t="shared" si="0"/>
        <v>51</v>
      </c>
      <c r="C54">
        <v>1</v>
      </c>
      <c r="D54" t="s">
        <v>461</v>
      </c>
      <c r="E54" t="s">
        <v>290</v>
      </c>
      <c r="F54">
        <v>600105946</v>
      </c>
      <c r="G54">
        <v>12</v>
      </c>
      <c r="H54" t="s">
        <v>462</v>
      </c>
      <c r="I54" t="s">
        <v>100</v>
      </c>
      <c r="J54">
        <v>1</v>
      </c>
      <c r="K54">
        <v>24</v>
      </c>
      <c r="L54" t="s">
        <v>292</v>
      </c>
      <c r="M54" t="s">
        <v>463</v>
      </c>
      <c r="N54" t="s">
        <v>294</v>
      </c>
      <c r="O54">
        <v>2</v>
      </c>
      <c r="P54" t="s">
        <v>295</v>
      </c>
      <c r="Q54" t="s">
        <v>3350</v>
      </c>
      <c r="R54" s="207">
        <v>45671.761284722219</v>
      </c>
      <c r="S54">
        <v>600105946</v>
      </c>
      <c r="T54" t="s">
        <v>3350</v>
      </c>
      <c r="U54" s="207">
        <v>45671.762824074074</v>
      </c>
      <c r="V54">
        <v>600105946</v>
      </c>
      <c r="W54">
        <v>9.6510999999999996</v>
      </c>
      <c r="X54">
        <v>9.1958000000000002</v>
      </c>
      <c r="Y54">
        <v>0</v>
      </c>
      <c r="Z54">
        <v>0.45529999999999998</v>
      </c>
      <c r="AA54">
        <v>11.731199999999999</v>
      </c>
      <c r="AB54">
        <v>4599.2709999999997</v>
      </c>
      <c r="AC54">
        <v>4405.4110000000001</v>
      </c>
      <c r="AD54">
        <v>2925.0439999999999</v>
      </c>
      <c r="AE54">
        <v>761.97900000000004</v>
      </c>
      <c r="AF54">
        <v>89.967999999999989</v>
      </c>
      <c r="AG54">
        <v>291.5</v>
      </c>
      <c r="AH54">
        <v>134.55600000000001</v>
      </c>
      <c r="AI54">
        <v>98.242000000000004</v>
      </c>
      <c r="AJ54">
        <v>40.915999999999997</v>
      </c>
      <c r="AK54">
        <v>4.0940000000000003</v>
      </c>
      <c r="AL54">
        <v>0</v>
      </c>
      <c r="AM54">
        <v>0</v>
      </c>
      <c r="AN54">
        <v>193.86</v>
      </c>
      <c r="AO54">
        <v>159.804</v>
      </c>
      <c r="AP54">
        <v>80.5</v>
      </c>
      <c r="AQ54">
        <v>80.5</v>
      </c>
      <c r="AR54">
        <v>0</v>
      </c>
      <c r="AS54">
        <v>0</v>
      </c>
      <c r="AT54">
        <v>0</v>
      </c>
      <c r="AU54">
        <v>79.304000000000002</v>
      </c>
      <c r="AV54">
        <v>0.38490000000000002</v>
      </c>
      <c r="AW54">
        <v>47.595999999999997</v>
      </c>
      <c r="AX54">
        <v>122.477</v>
      </c>
      <c r="AY54">
        <v>70.5</v>
      </c>
      <c r="AZ54">
        <v>11.516</v>
      </c>
      <c r="BA54">
        <v>4437.366</v>
      </c>
      <c r="BB54">
        <v>80.5</v>
      </c>
      <c r="BC54">
        <v>12</v>
      </c>
      <c r="BD54">
        <v>11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6.5243000000000002</v>
      </c>
      <c r="BK54">
        <v>3567.9930000000004</v>
      </c>
      <c r="BL54">
        <v>2309.7629999999999</v>
      </c>
      <c r="BM54">
        <v>670.55799999999999</v>
      </c>
      <c r="BN54">
        <v>41.752000000000002</v>
      </c>
      <c r="BO54">
        <v>209</v>
      </c>
      <c r="BP54">
        <v>134.55600000000001</v>
      </c>
      <c r="BQ54">
        <v>98.242000000000004</v>
      </c>
      <c r="BR54">
        <v>40.915999999999997</v>
      </c>
      <c r="BS54">
        <v>4.0940000000000003</v>
      </c>
      <c r="BT54">
        <v>4.3994999999999997</v>
      </c>
      <c r="BU54">
        <v>2701.8380000000002</v>
      </c>
      <c r="BV54">
        <v>1.6248</v>
      </c>
      <c r="BW54">
        <v>675.13300000000004</v>
      </c>
      <c r="BX54">
        <v>0</v>
      </c>
      <c r="BY54">
        <v>0</v>
      </c>
      <c r="BZ54">
        <v>2.6715</v>
      </c>
      <c r="CA54">
        <v>837.41800000000001</v>
      </c>
      <c r="CB54">
        <v>615.28099999999995</v>
      </c>
      <c r="CC54">
        <v>91.420999999999992</v>
      </c>
      <c r="CD54">
        <v>48.216000000000001</v>
      </c>
      <c r="CE54">
        <v>82.5</v>
      </c>
      <c r="CF54">
        <v>0</v>
      </c>
      <c r="CG54">
        <v>0</v>
      </c>
      <c r="CH54">
        <v>0</v>
      </c>
      <c r="CI54">
        <v>0</v>
      </c>
      <c r="CJ54">
        <v>0.65620000000000001</v>
      </c>
      <c r="CK54">
        <v>231.404</v>
      </c>
      <c r="CL54">
        <v>1.1929000000000001</v>
      </c>
      <c r="CM54">
        <v>357.28800000000001</v>
      </c>
      <c r="CN54">
        <v>0.4375</v>
      </c>
      <c r="CO54">
        <v>126.249</v>
      </c>
      <c r="CP54">
        <v>0.38490000000000002</v>
      </c>
      <c r="CQ54">
        <v>122.477</v>
      </c>
      <c r="CR54">
        <v>5.5141</v>
      </c>
      <c r="CS54">
        <v>2723.8109999999997</v>
      </c>
      <c r="CT54">
        <v>2.6715</v>
      </c>
      <c r="CU54">
        <v>837.41800000000001</v>
      </c>
      <c r="CV54">
        <v>0</v>
      </c>
      <c r="CW54">
        <v>47.595999999999997</v>
      </c>
      <c r="CX54">
        <v>0</v>
      </c>
      <c r="CY54">
        <v>0</v>
      </c>
      <c r="CZ54">
        <v>0</v>
      </c>
      <c r="DA54">
        <v>0.38490000000000002</v>
      </c>
      <c r="DB54">
        <v>122.477</v>
      </c>
      <c r="DC54">
        <v>0</v>
      </c>
      <c r="DD54">
        <v>80.5</v>
      </c>
      <c r="DE54">
        <v>11.516</v>
      </c>
      <c r="DF54">
        <v>0.5</v>
      </c>
      <c r="DG54">
        <v>191.02199999999999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3589.5740000000001</v>
      </c>
      <c r="EA54">
        <v>0</v>
      </c>
      <c r="EB54">
        <v>847.79200000000003</v>
      </c>
      <c r="EC54">
        <v>80.5</v>
      </c>
      <c r="ED54">
        <v>9.6510999999999996</v>
      </c>
      <c r="EE54">
        <v>11.731199999999999</v>
      </c>
      <c r="EF54">
        <v>4599.2709999999997</v>
      </c>
      <c r="EG54">
        <v>6.9795999999999996</v>
      </c>
      <c r="EH54">
        <v>3761.8530000000001</v>
      </c>
      <c r="EI54">
        <v>4.8548</v>
      </c>
      <c r="EJ54">
        <v>2895.6979999999999</v>
      </c>
      <c r="EK54">
        <v>1.6248</v>
      </c>
      <c r="EL54">
        <v>675.13300000000004</v>
      </c>
      <c r="EM54">
        <v>0</v>
      </c>
      <c r="EN54">
        <v>0</v>
      </c>
      <c r="EO54">
        <v>2.6715</v>
      </c>
      <c r="EP54">
        <v>837.41800000000001</v>
      </c>
      <c r="EQ54">
        <v>159.804</v>
      </c>
      <c r="ER54">
        <v>22.114000000000001</v>
      </c>
      <c r="ES54">
        <v>137.69</v>
      </c>
      <c r="ET54">
        <v>4759.0749999999998</v>
      </c>
      <c r="EU54">
        <v>0</v>
      </c>
      <c r="EV54">
        <v>0</v>
      </c>
      <c r="EW54">
        <v>0</v>
      </c>
      <c r="EX54">
        <v>0</v>
      </c>
      <c r="EY54">
        <v>0.5</v>
      </c>
      <c r="EZ54">
        <v>191.02199999999999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0.38490000000000002</v>
      </c>
      <c r="FJ54">
        <v>122.477</v>
      </c>
      <c r="FK54">
        <v>0</v>
      </c>
      <c r="FL54">
        <v>0</v>
      </c>
      <c r="FM54">
        <v>0.38490000000000002</v>
      </c>
      <c r="FN54">
        <v>122.477</v>
      </c>
      <c r="FO54">
        <v>70.5</v>
      </c>
      <c r="FP54">
        <v>0</v>
      </c>
      <c r="FQ54">
        <v>70.5</v>
      </c>
      <c r="FR54">
        <v>192.977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</row>
    <row r="55" spans="1:184" customFormat="1" ht="12.75" x14ac:dyDescent="0.2">
      <c r="A55">
        <v>1214</v>
      </c>
      <c r="B55">
        <f t="shared" si="0"/>
        <v>52</v>
      </c>
      <c r="C55">
        <v>1</v>
      </c>
      <c r="D55" t="s">
        <v>464</v>
      </c>
      <c r="E55" t="s">
        <v>290</v>
      </c>
      <c r="F55">
        <v>600106438</v>
      </c>
      <c r="G55">
        <v>12</v>
      </c>
      <c r="H55" t="s">
        <v>326</v>
      </c>
      <c r="I55" t="s">
        <v>100</v>
      </c>
      <c r="J55">
        <v>1</v>
      </c>
      <c r="K55">
        <v>24</v>
      </c>
      <c r="L55" t="s">
        <v>307</v>
      </c>
      <c r="M55" t="s">
        <v>465</v>
      </c>
      <c r="N55" t="s">
        <v>294</v>
      </c>
      <c r="O55">
        <v>2</v>
      </c>
      <c r="P55" t="s">
        <v>295</v>
      </c>
      <c r="Q55" t="s">
        <v>393</v>
      </c>
      <c r="R55" s="207">
        <v>45665.349004629628</v>
      </c>
      <c r="S55">
        <v>600106438</v>
      </c>
      <c r="T55" t="s">
        <v>393</v>
      </c>
      <c r="U55" s="207">
        <v>45667.37228009259</v>
      </c>
      <c r="V55">
        <v>600106438</v>
      </c>
      <c r="W55">
        <v>5.7224000000000004</v>
      </c>
      <c r="X55">
        <v>5.4057000000000004</v>
      </c>
      <c r="Y55">
        <v>0</v>
      </c>
      <c r="Z55">
        <v>0.31669999999999998</v>
      </c>
      <c r="AA55">
        <v>6.5206</v>
      </c>
      <c r="AB55">
        <v>2780.9369999999999</v>
      </c>
      <c r="AC55">
        <v>2637.846</v>
      </c>
      <c r="AD55">
        <v>1778.9529999999997</v>
      </c>
      <c r="AE55">
        <v>434.01299999999998</v>
      </c>
      <c r="AF55">
        <v>107.32700000000001</v>
      </c>
      <c r="AG55">
        <v>33.045000000000002</v>
      </c>
      <c r="AH55">
        <v>88.552999999999997</v>
      </c>
      <c r="AI55">
        <v>48.42</v>
      </c>
      <c r="AJ55">
        <v>0</v>
      </c>
      <c r="AK55">
        <v>4.2670000000000003</v>
      </c>
      <c r="AL55">
        <v>0</v>
      </c>
      <c r="AM55">
        <v>53.684000000000005</v>
      </c>
      <c r="AN55">
        <v>89.406999999999996</v>
      </c>
      <c r="AO55">
        <v>85.611999999999995</v>
      </c>
      <c r="AP55">
        <v>41.82</v>
      </c>
      <c r="AQ55">
        <v>41.82</v>
      </c>
      <c r="AR55">
        <v>0</v>
      </c>
      <c r="AS55">
        <v>0</v>
      </c>
      <c r="AT55">
        <v>0</v>
      </c>
      <c r="AU55">
        <v>43.792000000000002</v>
      </c>
      <c r="AV55">
        <v>0.16669999999999999</v>
      </c>
      <c r="AW55">
        <v>126.16199999999999</v>
      </c>
      <c r="AX55">
        <v>51.076999999999998</v>
      </c>
      <c r="AY55">
        <v>0</v>
      </c>
      <c r="AZ55">
        <v>17.106000000000002</v>
      </c>
      <c r="BA55">
        <v>2688.0389999999998</v>
      </c>
      <c r="BB55">
        <v>41.82</v>
      </c>
      <c r="BC55">
        <v>9</v>
      </c>
      <c r="BD55">
        <v>9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4.1180000000000003</v>
      </c>
      <c r="BK55">
        <v>2367.7559999999999</v>
      </c>
      <c r="BL55">
        <v>1572.4270000000001</v>
      </c>
      <c r="BM55">
        <v>407.09099999999995</v>
      </c>
      <c r="BN55">
        <v>77.168999999999997</v>
      </c>
      <c r="BO55">
        <v>30.828000000000003</v>
      </c>
      <c r="BP55">
        <v>88.552999999999997</v>
      </c>
      <c r="BQ55">
        <v>48.42</v>
      </c>
      <c r="BR55">
        <v>0</v>
      </c>
      <c r="BS55">
        <v>0</v>
      </c>
      <c r="BT55">
        <v>2.8622999999999998</v>
      </c>
      <c r="BU55">
        <v>1844.655</v>
      </c>
      <c r="BV55">
        <v>1.0472999999999999</v>
      </c>
      <c r="BW55">
        <v>456.88200000000001</v>
      </c>
      <c r="BX55">
        <v>0</v>
      </c>
      <c r="BY55">
        <v>0</v>
      </c>
      <c r="BZ55">
        <v>1.2877000000000001</v>
      </c>
      <c r="CA55">
        <v>270.08999999999997</v>
      </c>
      <c r="CB55">
        <v>206.52600000000001</v>
      </c>
      <c r="CC55">
        <v>26.921999999999997</v>
      </c>
      <c r="CD55">
        <v>30.158000000000001</v>
      </c>
      <c r="CE55">
        <v>2.2170000000000001</v>
      </c>
      <c r="CF55">
        <v>0</v>
      </c>
      <c r="CG55">
        <v>0</v>
      </c>
      <c r="CH55">
        <v>0</v>
      </c>
      <c r="CI55">
        <v>4.2670000000000003</v>
      </c>
      <c r="CJ55">
        <v>0</v>
      </c>
      <c r="CK55">
        <v>0</v>
      </c>
      <c r="CL55">
        <v>0.79330000000000001</v>
      </c>
      <c r="CM55">
        <v>145.22499999999999</v>
      </c>
      <c r="CN55">
        <v>0.32769999999999999</v>
      </c>
      <c r="CO55">
        <v>73.787999999999997</v>
      </c>
      <c r="CP55">
        <v>0.16669999999999999</v>
      </c>
      <c r="CQ55">
        <v>51.076999999999998</v>
      </c>
      <c r="CR55">
        <v>3.1846999999999999</v>
      </c>
      <c r="CS55">
        <v>1434.057</v>
      </c>
      <c r="CT55">
        <v>1.2877000000000001</v>
      </c>
      <c r="CU55">
        <v>270.08999999999997</v>
      </c>
      <c r="CV55">
        <v>0</v>
      </c>
      <c r="CW55">
        <v>126.16199999999999</v>
      </c>
      <c r="CX55">
        <v>0</v>
      </c>
      <c r="CY55">
        <v>0</v>
      </c>
      <c r="CZ55">
        <v>0</v>
      </c>
      <c r="DA55">
        <v>0.16669999999999999</v>
      </c>
      <c r="DB55">
        <v>51.076999999999998</v>
      </c>
      <c r="DC55">
        <v>24.744</v>
      </c>
      <c r="DD55">
        <v>17.076000000000001</v>
      </c>
      <c r="DE55">
        <v>17.106000000000002</v>
      </c>
      <c r="DF55">
        <v>0.2084</v>
      </c>
      <c r="DG55">
        <v>66.218999999999994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2379.3029999999999</v>
      </c>
      <c r="EA55">
        <v>24.744</v>
      </c>
      <c r="EB55">
        <v>308.73599999999999</v>
      </c>
      <c r="EC55">
        <v>17.076000000000001</v>
      </c>
      <c r="ED55">
        <v>5.7224000000000004</v>
      </c>
      <c r="EE55">
        <v>6.5206</v>
      </c>
      <c r="EF55">
        <v>2780.9369999999999</v>
      </c>
      <c r="EG55">
        <v>4.4346999999999994</v>
      </c>
      <c r="EH55">
        <v>2508.0639999999999</v>
      </c>
      <c r="EI55">
        <v>3.1789999999999998</v>
      </c>
      <c r="EJ55">
        <v>1984.963</v>
      </c>
      <c r="EK55">
        <v>1.0472999999999999</v>
      </c>
      <c r="EL55">
        <v>456.88200000000001</v>
      </c>
      <c r="EM55">
        <v>0</v>
      </c>
      <c r="EN55">
        <v>0</v>
      </c>
      <c r="EO55">
        <v>1.2877000000000001</v>
      </c>
      <c r="EP55">
        <v>272.87299999999999</v>
      </c>
      <c r="EQ55">
        <v>85.611999999999995</v>
      </c>
      <c r="ER55">
        <v>33.244</v>
      </c>
      <c r="ES55">
        <v>52.368000000000002</v>
      </c>
      <c r="ET55">
        <v>2866.549</v>
      </c>
      <c r="EU55">
        <v>0</v>
      </c>
      <c r="EV55">
        <v>0</v>
      </c>
      <c r="EW55">
        <v>0</v>
      </c>
      <c r="EX55">
        <v>0</v>
      </c>
      <c r="EY55">
        <v>0.2084</v>
      </c>
      <c r="EZ55">
        <v>66.218999999999994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0.16669999999999999</v>
      </c>
      <c r="FJ55">
        <v>51.076999999999998</v>
      </c>
      <c r="FK55">
        <v>0</v>
      </c>
      <c r="FL55">
        <v>0</v>
      </c>
      <c r="FM55">
        <v>0.16669999999999999</v>
      </c>
      <c r="FN55">
        <v>51.076999999999998</v>
      </c>
      <c r="FO55">
        <v>0</v>
      </c>
      <c r="FP55">
        <v>0</v>
      </c>
      <c r="FQ55">
        <v>0</v>
      </c>
      <c r="FR55">
        <v>51.076999999999998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</row>
    <row r="56" spans="1:184" customFormat="1" ht="12.75" x14ac:dyDescent="0.2">
      <c r="A56">
        <v>1215</v>
      </c>
      <c r="B56">
        <f t="shared" si="0"/>
        <v>53</v>
      </c>
      <c r="C56">
        <v>1</v>
      </c>
      <c r="D56" t="s">
        <v>466</v>
      </c>
      <c r="E56" t="s">
        <v>290</v>
      </c>
      <c r="F56">
        <v>600106209</v>
      </c>
      <c r="G56">
        <v>12</v>
      </c>
      <c r="H56" t="s">
        <v>330</v>
      </c>
      <c r="I56" t="s">
        <v>100</v>
      </c>
      <c r="J56">
        <v>1</v>
      </c>
      <c r="K56">
        <v>24</v>
      </c>
      <c r="L56" t="s">
        <v>292</v>
      </c>
      <c r="M56" t="s">
        <v>467</v>
      </c>
      <c r="N56" t="s">
        <v>294</v>
      </c>
      <c r="O56">
        <v>2</v>
      </c>
      <c r="P56" t="s">
        <v>295</v>
      </c>
      <c r="Q56" t="s">
        <v>468</v>
      </c>
      <c r="R56" s="207">
        <v>45665.628206018519</v>
      </c>
      <c r="S56">
        <v>600106209</v>
      </c>
      <c r="T56" t="s">
        <v>468</v>
      </c>
      <c r="U56" s="207">
        <v>45666.364976851852</v>
      </c>
      <c r="V56">
        <v>600106209</v>
      </c>
      <c r="W56">
        <v>44.116999999999997</v>
      </c>
      <c r="X56">
        <v>43.216999999999999</v>
      </c>
      <c r="Y56">
        <v>0.60000000000000009</v>
      </c>
      <c r="Z56">
        <v>0.3</v>
      </c>
      <c r="AA56">
        <v>48.655700000000003</v>
      </c>
      <c r="AB56">
        <v>22678.166000000001</v>
      </c>
      <c r="AC56">
        <v>22350.021000000001</v>
      </c>
      <c r="AD56">
        <v>13994.638999999999</v>
      </c>
      <c r="AE56">
        <v>3934.8209999999999</v>
      </c>
      <c r="AF56">
        <v>1314.492</v>
      </c>
      <c r="AG56">
        <v>1958.162</v>
      </c>
      <c r="AH56">
        <v>415.71500000000003</v>
      </c>
      <c r="AI56">
        <v>282.63499999999999</v>
      </c>
      <c r="AJ56">
        <v>0</v>
      </c>
      <c r="AK56">
        <v>31.498000000000001</v>
      </c>
      <c r="AL56">
        <v>237.74</v>
      </c>
      <c r="AM56">
        <v>0</v>
      </c>
      <c r="AN56">
        <v>90.405000000000001</v>
      </c>
      <c r="AO56">
        <v>38</v>
      </c>
      <c r="AP56">
        <v>37</v>
      </c>
      <c r="AQ56">
        <v>37</v>
      </c>
      <c r="AR56">
        <v>0</v>
      </c>
      <c r="AS56">
        <v>0</v>
      </c>
      <c r="AT56">
        <v>0</v>
      </c>
      <c r="AU56">
        <v>1</v>
      </c>
      <c r="AV56">
        <v>1.2393000000000001</v>
      </c>
      <c r="AW56">
        <v>389.55599999999998</v>
      </c>
      <c r="AX56">
        <v>525.56399999999996</v>
      </c>
      <c r="AY56">
        <v>0</v>
      </c>
      <c r="AZ56">
        <v>28.503</v>
      </c>
      <c r="BA56">
        <v>22490.609999999997</v>
      </c>
      <c r="BB56">
        <v>37</v>
      </c>
      <c r="BC56">
        <v>50</v>
      </c>
      <c r="BD56">
        <v>43</v>
      </c>
      <c r="BE56">
        <v>3</v>
      </c>
      <c r="BF56">
        <v>0</v>
      </c>
      <c r="BG56">
        <v>1</v>
      </c>
      <c r="BH56">
        <v>0</v>
      </c>
      <c r="BI56">
        <v>0</v>
      </c>
      <c r="BJ56">
        <v>32.1616</v>
      </c>
      <c r="BK56">
        <v>18265.615000000002</v>
      </c>
      <c r="BL56">
        <v>11282.708000000001</v>
      </c>
      <c r="BM56">
        <v>3491.837</v>
      </c>
      <c r="BN56">
        <v>943.30200000000002</v>
      </c>
      <c r="BO56">
        <v>1553.5</v>
      </c>
      <c r="BP56">
        <v>272.70799999999997</v>
      </c>
      <c r="BQ56">
        <v>282.63499999999999</v>
      </c>
      <c r="BR56">
        <v>0</v>
      </c>
      <c r="BS56">
        <v>20.866</v>
      </c>
      <c r="BT56">
        <v>24.194400000000002</v>
      </c>
      <c r="BU56">
        <v>15016.33</v>
      </c>
      <c r="BV56">
        <v>3.4298000000000002</v>
      </c>
      <c r="BW56">
        <v>1605.143</v>
      </c>
      <c r="BX56">
        <v>0</v>
      </c>
      <c r="BY56">
        <v>0</v>
      </c>
      <c r="BZ56">
        <v>11.055399999999999</v>
      </c>
      <c r="CA56">
        <v>4084.4059999999999</v>
      </c>
      <c r="CB56">
        <v>2711.931</v>
      </c>
      <c r="CC56">
        <v>442.98400000000004</v>
      </c>
      <c r="CD56">
        <v>371.19</v>
      </c>
      <c r="CE56">
        <v>404.66199999999998</v>
      </c>
      <c r="CF56">
        <v>143.00700000000001</v>
      </c>
      <c r="CG56">
        <v>0</v>
      </c>
      <c r="CH56">
        <v>0</v>
      </c>
      <c r="CI56">
        <v>10.632</v>
      </c>
      <c r="CJ56">
        <v>1.4443999999999999</v>
      </c>
      <c r="CK56">
        <v>883.09299999999996</v>
      </c>
      <c r="CL56">
        <v>4.4968000000000004</v>
      </c>
      <c r="CM56">
        <v>1325.2139999999999</v>
      </c>
      <c r="CN56">
        <v>4.3</v>
      </c>
      <c r="CO56">
        <v>1614.1379999999999</v>
      </c>
      <c r="CP56">
        <v>0.81420000000000003</v>
      </c>
      <c r="CQ56">
        <v>261.96100000000001</v>
      </c>
      <c r="CR56">
        <v>29.1616</v>
      </c>
      <c r="CS56">
        <v>15992.313</v>
      </c>
      <c r="CT56">
        <v>7.0553999999999997</v>
      </c>
      <c r="CU56">
        <v>2035.846</v>
      </c>
      <c r="CV56">
        <v>0.42509999999999998</v>
      </c>
      <c r="CW56">
        <v>389.55599999999998</v>
      </c>
      <c r="CX56">
        <v>247.10300000000001</v>
      </c>
      <c r="CY56">
        <v>0</v>
      </c>
      <c r="CZ56">
        <v>0</v>
      </c>
      <c r="DA56">
        <v>0.81420000000000003</v>
      </c>
      <c r="DB56">
        <v>278.46100000000001</v>
      </c>
      <c r="DC56">
        <v>0</v>
      </c>
      <c r="DD56">
        <v>37</v>
      </c>
      <c r="DE56">
        <v>28.503</v>
      </c>
      <c r="DF56">
        <v>4.1123000000000003</v>
      </c>
      <c r="DG56">
        <v>1416.039</v>
      </c>
      <c r="DH56">
        <v>0</v>
      </c>
      <c r="DI56">
        <v>0</v>
      </c>
      <c r="DJ56">
        <v>0.42509999999999998</v>
      </c>
      <c r="DK56">
        <v>228.10300000000001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18382.483</v>
      </c>
      <c r="EA56">
        <v>0</v>
      </c>
      <c r="EB56">
        <v>4108.1270000000004</v>
      </c>
      <c r="EC56">
        <v>37</v>
      </c>
      <c r="ED56">
        <v>44.116999999999997</v>
      </c>
      <c r="EE56">
        <v>48.655700000000003</v>
      </c>
      <c r="EF56">
        <v>22678.166000000001</v>
      </c>
      <c r="EG56">
        <v>32.1616</v>
      </c>
      <c r="EH56">
        <v>18265.615000000002</v>
      </c>
      <c r="EI56">
        <v>24.194400000000002</v>
      </c>
      <c r="EJ56">
        <v>15016.33</v>
      </c>
      <c r="EK56">
        <v>3.4298000000000002</v>
      </c>
      <c r="EL56">
        <v>1605.143</v>
      </c>
      <c r="EM56">
        <v>0</v>
      </c>
      <c r="EN56">
        <v>0</v>
      </c>
      <c r="EO56">
        <v>11.955400000000001</v>
      </c>
      <c r="EP56">
        <v>4412.5510000000004</v>
      </c>
      <c r="EQ56">
        <v>38</v>
      </c>
      <c r="ER56">
        <v>0</v>
      </c>
      <c r="ES56">
        <v>38</v>
      </c>
      <c r="ET56">
        <v>22716.166000000001</v>
      </c>
      <c r="EU56">
        <v>0</v>
      </c>
      <c r="EV56">
        <v>0</v>
      </c>
      <c r="EW56">
        <v>0</v>
      </c>
      <c r="EX56">
        <v>0</v>
      </c>
      <c r="EY56">
        <v>4.1123000000000003</v>
      </c>
      <c r="EZ56">
        <v>1416.039</v>
      </c>
      <c r="FA56">
        <v>0</v>
      </c>
      <c r="FB56">
        <v>0</v>
      </c>
      <c r="FC56">
        <v>0.42509999999999998</v>
      </c>
      <c r="FD56">
        <v>228.10300000000001</v>
      </c>
      <c r="FE56">
        <v>0</v>
      </c>
      <c r="FF56">
        <v>0</v>
      </c>
      <c r="FG56">
        <v>0</v>
      </c>
      <c r="FH56">
        <v>0</v>
      </c>
      <c r="FI56">
        <v>1.2393000000000001</v>
      </c>
      <c r="FJ56">
        <v>525.56399999999996</v>
      </c>
      <c r="FK56">
        <v>0.42509999999999998</v>
      </c>
      <c r="FL56">
        <v>247.10300000000001</v>
      </c>
      <c r="FM56">
        <v>0.81420000000000003</v>
      </c>
      <c r="FN56">
        <v>278.46100000000001</v>
      </c>
      <c r="FO56">
        <v>0</v>
      </c>
      <c r="FP56">
        <v>0</v>
      </c>
      <c r="FQ56">
        <v>0</v>
      </c>
      <c r="FR56">
        <v>525.56399999999996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</row>
    <row r="57" spans="1:184" customFormat="1" ht="12.75" x14ac:dyDescent="0.2">
      <c r="A57">
        <v>1216</v>
      </c>
      <c r="B57">
        <f t="shared" si="0"/>
        <v>54</v>
      </c>
      <c r="C57">
        <v>1</v>
      </c>
      <c r="D57" t="s">
        <v>469</v>
      </c>
      <c r="E57" t="s">
        <v>290</v>
      </c>
      <c r="F57">
        <v>600105954</v>
      </c>
      <c r="G57">
        <v>12</v>
      </c>
      <c r="H57" t="s">
        <v>333</v>
      </c>
      <c r="I57" t="s">
        <v>100</v>
      </c>
      <c r="J57">
        <v>1</v>
      </c>
      <c r="K57">
        <v>24</v>
      </c>
      <c r="L57" t="s">
        <v>307</v>
      </c>
      <c r="M57" t="s">
        <v>470</v>
      </c>
      <c r="N57" t="s">
        <v>294</v>
      </c>
      <c r="O57">
        <v>2</v>
      </c>
      <c r="P57" t="s">
        <v>295</v>
      </c>
      <c r="Q57" t="s">
        <v>359</v>
      </c>
      <c r="R57" s="207">
        <v>45666.394270833334</v>
      </c>
      <c r="S57">
        <v>600105954</v>
      </c>
      <c r="W57">
        <v>5.6668000000000003</v>
      </c>
      <c r="X57">
        <v>5.6668000000000003</v>
      </c>
      <c r="Y57">
        <v>0</v>
      </c>
      <c r="Z57">
        <v>0</v>
      </c>
      <c r="AA57">
        <v>5.9404000000000003</v>
      </c>
      <c r="AB57">
        <v>2911.7710000000002</v>
      </c>
      <c r="AC57">
        <v>2901.261</v>
      </c>
      <c r="AD57">
        <v>1751.68</v>
      </c>
      <c r="AE57">
        <v>571.47400000000005</v>
      </c>
      <c r="AF57">
        <v>113.875</v>
      </c>
      <c r="AG57">
        <v>163.51900000000001</v>
      </c>
      <c r="AH57">
        <v>60.646999999999998</v>
      </c>
      <c r="AI57">
        <v>57.859000000000002</v>
      </c>
      <c r="AJ57">
        <v>0</v>
      </c>
      <c r="AK57">
        <v>12.686999999999999</v>
      </c>
      <c r="AL57">
        <v>0</v>
      </c>
      <c r="AM57">
        <v>0</v>
      </c>
      <c r="AN57">
        <v>10.51</v>
      </c>
      <c r="AO57">
        <v>48</v>
      </c>
      <c r="AP57">
        <v>48</v>
      </c>
      <c r="AQ57">
        <v>48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169.52</v>
      </c>
      <c r="AX57">
        <v>0</v>
      </c>
      <c r="AY57">
        <v>0</v>
      </c>
      <c r="AZ57">
        <v>0</v>
      </c>
      <c r="BA57">
        <v>2926.4679999999998</v>
      </c>
      <c r="BB57">
        <v>48</v>
      </c>
      <c r="BC57">
        <v>6</v>
      </c>
      <c r="BD57">
        <v>6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4.6718000000000002</v>
      </c>
      <c r="BK57">
        <v>2636.9659999999999</v>
      </c>
      <c r="BL57">
        <v>1532.7439999999999</v>
      </c>
      <c r="BM57">
        <v>545.16899999999998</v>
      </c>
      <c r="BN57">
        <v>106.821</v>
      </c>
      <c r="BO57">
        <v>151.51900000000001</v>
      </c>
      <c r="BP57">
        <v>60.646999999999998</v>
      </c>
      <c r="BQ57">
        <v>57.859000000000002</v>
      </c>
      <c r="BR57">
        <v>0</v>
      </c>
      <c r="BS57">
        <v>12.686999999999999</v>
      </c>
      <c r="BT57">
        <v>3.2122999999999999</v>
      </c>
      <c r="BU57">
        <v>2015.4010000000001</v>
      </c>
      <c r="BV57">
        <v>0.66500000000000004</v>
      </c>
      <c r="BW57">
        <v>336.98599999999999</v>
      </c>
      <c r="BX57">
        <v>0</v>
      </c>
      <c r="BY57">
        <v>0</v>
      </c>
      <c r="BZ57">
        <v>0.995</v>
      </c>
      <c r="CA57">
        <v>264.29500000000002</v>
      </c>
      <c r="CB57">
        <v>218.93599999999998</v>
      </c>
      <c r="CC57">
        <v>26.305</v>
      </c>
      <c r="CD57">
        <v>7.0540000000000003</v>
      </c>
      <c r="CE57">
        <v>12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0.90500000000000003</v>
      </c>
      <c r="CM57">
        <v>241.126</v>
      </c>
      <c r="CN57">
        <v>0.09</v>
      </c>
      <c r="CO57">
        <v>23.169</v>
      </c>
      <c r="CP57">
        <v>0</v>
      </c>
      <c r="CQ57">
        <v>0</v>
      </c>
      <c r="CR57">
        <v>3.6718000000000002</v>
      </c>
      <c r="CS57">
        <v>1788.6970000000001</v>
      </c>
      <c r="CT57">
        <v>0.995</v>
      </c>
      <c r="CU57">
        <v>264.29500000000002</v>
      </c>
      <c r="CV57">
        <v>0</v>
      </c>
      <c r="CW57">
        <v>169.52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8.6999999999999993</v>
      </c>
      <c r="DD57">
        <v>39.299999999999997</v>
      </c>
      <c r="DE57">
        <v>0</v>
      </c>
      <c r="DF57">
        <v>0.79449999999999998</v>
      </c>
      <c r="DG57">
        <v>284.57900000000001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2662.1729999999998</v>
      </c>
      <c r="EA57">
        <v>8.6999999999999993</v>
      </c>
      <c r="EB57">
        <v>264.29500000000002</v>
      </c>
      <c r="EC57">
        <v>39.299999999999997</v>
      </c>
      <c r="ED57">
        <v>5.6668000000000003</v>
      </c>
      <c r="EE57">
        <v>5.9404000000000003</v>
      </c>
      <c r="EF57">
        <v>2911.7710000000002</v>
      </c>
      <c r="EG57">
        <v>4.6718000000000002</v>
      </c>
      <c r="EH57">
        <v>2636.9659999999999</v>
      </c>
      <c r="EI57">
        <v>3.2122999999999999</v>
      </c>
      <c r="EJ57">
        <v>2015.4010000000001</v>
      </c>
      <c r="EK57">
        <v>0.66500000000000004</v>
      </c>
      <c r="EL57">
        <v>336.98599999999999</v>
      </c>
      <c r="EM57">
        <v>0</v>
      </c>
      <c r="EN57">
        <v>0</v>
      </c>
      <c r="EO57">
        <v>0.995</v>
      </c>
      <c r="EP57">
        <v>274.80500000000001</v>
      </c>
      <c r="EQ57">
        <v>48</v>
      </c>
      <c r="ER57">
        <v>8.6999999999999993</v>
      </c>
      <c r="ES57">
        <v>39.299999999999997</v>
      </c>
      <c r="ET57">
        <v>2959.7710000000002</v>
      </c>
      <c r="EU57">
        <v>0</v>
      </c>
      <c r="EV57">
        <v>0</v>
      </c>
      <c r="EW57">
        <v>0</v>
      </c>
      <c r="EX57">
        <v>0</v>
      </c>
      <c r="EY57">
        <v>0.79449999999999998</v>
      </c>
      <c r="EZ57">
        <v>284.57900000000001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</row>
    <row r="58" spans="1:184" customFormat="1" ht="12.75" x14ac:dyDescent="0.2">
      <c r="A58">
        <v>1217</v>
      </c>
      <c r="B58">
        <f t="shared" si="0"/>
        <v>55</v>
      </c>
      <c r="C58">
        <v>1</v>
      </c>
      <c r="D58" t="s">
        <v>471</v>
      </c>
      <c r="E58" t="s">
        <v>290</v>
      </c>
      <c r="F58">
        <v>600105962</v>
      </c>
      <c r="G58">
        <v>12</v>
      </c>
      <c r="H58" t="s">
        <v>472</v>
      </c>
      <c r="I58" t="s">
        <v>378</v>
      </c>
      <c r="J58">
        <v>1</v>
      </c>
      <c r="K58">
        <v>24</v>
      </c>
      <c r="L58" t="s">
        <v>307</v>
      </c>
      <c r="M58" t="s">
        <v>473</v>
      </c>
      <c r="N58" t="s">
        <v>294</v>
      </c>
      <c r="O58">
        <v>2</v>
      </c>
      <c r="P58" t="s">
        <v>295</v>
      </c>
      <c r="Q58" t="s">
        <v>309</v>
      </c>
      <c r="R58" s="207">
        <v>45673.441400462965</v>
      </c>
      <c r="S58">
        <v>600105962</v>
      </c>
      <c r="T58" t="s">
        <v>309</v>
      </c>
      <c r="U58" s="207">
        <v>45673.463414351849</v>
      </c>
      <c r="V58">
        <v>600105962</v>
      </c>
      <c r="W58">
        <v>9.9678999999999984</v>
      </c>
      <c r="X58">
        <v>9.9678999999999984</v>
      </c>
      <c r="Y58">
        <v>0</v>
      </c>
      <c r="Z58">
        <v>0</v>
      </c>
      <c r="AA58">
        <v>10</v>
      </c>
      <c r="AB58">
        <v>4420.5460000000003</v>
      </c>
      <c r="AC58">
        <v>4420.5460000000003</v>
      </c>
      <c r="AD58">
        <v>3081.1889999999999</v>
      </c>
      <c r="AE58">
        <v>680.35799999999995</v>
      </c>
      <c r="AF58">
        <v>88.757999999999996</v>
      </c>
      <c r="AG58">
        <v>426.62099999999998</v>
      </c>
      <c r="AH58">
        <v>88.242999999999995</v>
      </c>
      <c r="AI58">
        <v>49.890999999999998</v>
      </c>
      <c r="AJ58">
        <v>5.4859999999999998</v>
      </c>
      <c r="AK58">
        <v>0</v>
      </c>
      <c r="AL58">
        <v>0</v>
      </c>
      <c r="AM58">
        <v>0</v>
      </c>
      <c r="AN58">
        <v>0</v>
      </c>
      <c r="AO58">
        <v>80.766000000000005</v>
      </c>
      <c r="AP58">
        <v>80.766000000000005</v>
      </c>
      <c r="AQ58">
        <v>80.766000000000005</v>
      </c>
      <c r="AR58">
        <v>0</v>
      </c>
      <c r="AS58">
        <v>0</v>
      </c>
      <c r="AT58">
        <v>0</v>
      </c>
      <c r="AU58">
        <v>0</v>
      </c>
      <c r="AV58">
        <v>0.66659999999999997</v>
      </c>
      <c r="AW58">
        <v>0</v>
      </c>
      <c r="AX58">
        <v>200.45600000000002</v>
      </c>
      <c r="AY58">
        <v>24.366</v>
      </c>
      <c r="AZ58">
        <v>0</v>
      </c>
      <c r="BA58">
        <v>4432.8810000000003</v>
      </c>
      <c r="BB58">
        <v>80.766000000000005</v>
      </c>
      <c r="BC58">
        <v>10</v>
      </c>
      <c r="BD58">
        <v>10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6.8199999999999994</v>
      </c>
      <c r="BK58">
        <v>3387.4530000000004</v>
      </c>
      <c r="BL58">
        <v>2322.0049999999997</v>
      </c>
      <c r="BM58">
        <v>570.60699999999997</v>
      </c>
      <c r="BN58">
        <v>40.277999999999999</v>
      </c>
      <c r="BO58">
        <v>324.12099999999998</v>
      </c>
      <c r="BP58">
        <v>80.551000000000002</v>
      </c>
      <c r="BQ58">
        <v>49.890999999999998</v>
      </c>
      <c r="BR58">
        <v>0</v>
      </c>
      <c r="BS58">
        <v>0</v>
      </c>
      <c r="BT58">
        <v>4.4241999999999999</v>
      </c>
      <c r="BU58">
        <v>2407.8630000000003</v>
      </c>
      <c r="BV58">
        <v>0.6</v>
      </c>
      <c r="BW58">
        <v>279.03100000000001</v>
      </c>
      <c r="BX58">
        <v>0</v>
      </c>
      <c r="BY58">
        <v>0</v>
      </c>
      <c r="BZ58">
        <v>3.1478999999999999</v>
      </c>
      <c r="CA58">
        <v>1033.0929999999998</v>
      </c>
      <c r="CB58">
        <v>759.18399999999997</v>
      </c>
      <c r="CC58">
        <v>109.751</v>
      </c>
      <c r="CD58">
        <v>48.480000000000004</v>
      </c>
      <c r="CE58">
        <v>102.5</v>
      </c>
      <c r="CF58">
        <v>7.6920000000000002</v>
      </c>
      <c r="CG58">
        <v>0</v>
      </c>
      <c r="CH58">
        <v>5.4859999999999998</v>
      </c>
      <c r="CI58">
        <v>0</v>
      </c>
      <c r="CJ58">
        <v>0</v>
      </c>
      <c r="CK58">
        <v>0</v>
      </c>
      <c r="CL58">
        <v>0.90629999999999999</v>
      </c>
      <c r="CM58">
        <v>285.73599999999999</v>
      </c>
      <c r="CN58">
        <v>1.575</v>
      </c>
      <c r="CO58">
        <v>546.90099999999995</v>
      </c>
      <c r="CP58">
        <v>0.66659999999999997</v>
      </c>
      <c r="CQ58">
        <v>200.45600000000002</v>
      </c>
      <c r="CR58">
        <v>5.8199999999999994</v>
      </c>
      <c r="CS58">
        <v>2605.732</v>
      </c>
      <c r="CT58">
        <v>2.9478999999999997</v>
      </c>
      <c r="CU58">
        <v>954.08899999999994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0.66659999999999997</v>
      </c>
      <c r="DB58">
        <v>200.45600000000002</v>
      </c>
      <c r="DC58">
        <v>71.766000000000005</v>
      </c>
      <c r="DD58">
        <v>9</v>
      </c>
      <c r="DE58">
        <v>0</v>
      </c>
      <c r="DF58">
        <v>1.7957999999999998</v>
      </c>
      <c r="DG58">
        <v>700.55899999999997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3388.8270000000002</v>
      </c>
      <c r="EA58">
        <v>71.766000000000005</v>
      </c>
      <c r="EB58">
        <v>1044.0540000000001</v>
      </c>
      <c r="EC58">
        <v>9</v>
      </c>
      <c r="ED58">
        <v>9.9678999999999984</v>
      </c>
      <c r="EE58">
        <v>10</v>
      </c>
      <c r="EF58">
        <v>4420.5460000000003</v>
      </c>
      <c r="EG58">
        <v>6.8199999999999994</v>
      </c>
      <c r="EH58">
        <v>3387.4530000000004</v>
      </c>
      <c r="EI58">
        <v>4.4241999999999999</v>
      </c>
      <c r="EJ58">
        <v>2407.8630000000003</v>
      </c>
      <c r="EK58">
        <v>0.6</v>
      </c>
      <c r="EL58">
        <v>279.03100000000001</v>
      </c>
      <c r="EM58">
        <v>0</v>
      </c>
      <c r="EN58">
        <v>0</v>
      </c>
      <c r="EO58">
        <v>3.1478999999999999</v>
      </c>
      <c r="EP58">
        <v>1033.0929999999998</v>
      </c>
      <c r="EQ58">
        <v>80.766000000000005</v>
      </c>
      <c r="ER58">
        <v>71.766000000000005</v>
      </c>
      <c r="ES58">
        <v>9</v>
      </c>
      <c r="ET58">
        <v>4501.3119999999999</v>
      </c>
      <c r="EU58">
        <v>0</v>
      </c>
      <c r="EV58">
        <v>0</v>
      </c>
      <c r="EW58">
        <v>0</v>
      </c>
      <c r="EX58">
        <v>0</v>
      </c>
      <c r="EY58">
        <v>1.7957999999999998</v>
      </c>
      <c r="EZ58">
        <v>700.55899999999997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0.66659999999999997</v>
      </c>
      <c r="FJ58">
        <v>200.45600000000002</v>
      </c>
      <c r="FK58">
        <v>0</v>
      </c>
      <c r="FL58">
        <v>0</v>
      </c>
      <c r="FM58">
        <v>0.66659999999999997</v>
      </c>
      <c r="FN58">
        <v>200.45600000000002</v>
      </c>
      <c r="FO58">
        <v>24.366</v>
      </c>
      <c r="FP58">
        <v>24.366</v>
      </c>
      <c r="FQ58">
        <v>0</v>
      </c>
      <c r="FR58">
        <v>224.822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</row>
    <row r="59" spans="1:184" customFormat="1" ht="12.75" x14ac:dyDescent="0.2">
      <c r="A59">
        <v>1218</v>
      </c>
      <c r="B59">
        <f t="shared" si="0"/>
        <v>56</v>
      </c>
      <c r="C59">
        <v>1</v>
      </c>
      <c r="D59" t="s">
        <v>474</v>
      </c>
      <c r="E59" t="s">
        <v>290</v>
      </c>
      <c r="F59">
        <v>600106446</v>
      </c>
      <c r="G59">
        <v>12</v>
      </c>
      <c r="H59" t="s">
        <v>337</v>
      </c>
      <c r="I59" t="s">
        <v>100</v>
      </c>
      <c r="J59">
        <v>1</v>
      </c>
      <c r="K59">
        <v>24</v>
      </c>
      <c r="L59" t="s">
        <v>292</v>
      </c>
      <c r="M59" t="s">
        <v>475</v>
      </c>
      <c r="N59" t="s">
        <v>294</v>
      </c>
      <c r="O59">
        <v>2</v>
      </c>
      <c r="P59" t="s">
        <v>295</v>
      </c>
      <c r="Q59" t="s">
        <v>309</v>
      </c>
      <c r="R59" s="207">
        <v>45671.888379629629</v>
      </c>
      <c r="S59">
        <v>600106446</v>
      </c>
      <c r="T59" t="s">
        <v>309</v>
      </c>
      <c r="U59" s="207">
        <v>45671.898495370369</v>
      </c>
      <c r="V59">
        <v>600106446</v>
      </c>
      <c r="W59">
        <v>11.0723</v>
      </c>
      <c r="X59">
        <v>11.0723</v>
      </c>
      <c r="Y59">
        <v>0</v>
      </c>
      <c r="Z59">
        <v>0</v>
      </c>
      <c r="AA59">
        <v>13</v>
      </c>
      <c r="AB59">
        <v>5751.7970000000005</v>
      </c>
      <c r="AC59">
        <v>5751.7970000000005</v>
      </c>
      <c r="AD59">
        <v>3433.8040000000001</v>
      </c>
      <c r="AE59">
        <v>1086.856</v>
      </c>
      <c r="AF59">
        <v>513.60199999999998</v>
      </c>
      <c r="AG59">
        <v>451.60900000000004</v>
      </c>
      <c r="AH59">
        <v>71.120999999999995</v>
      </c>
      <c r="AI59">
        <v>120.12</v>
      </c>
      <c r="AJ59">
        <v>6.569</v>
      </c>
      <c r="AK59">
        <v>9.5990000000000002</v>
      </c>
      <c r="AL59">
        <v>0</v>
      </c>
      <c r="AM59">
        <v>0</v>
      </c>
      <c r="AN59">
        <v>0</v>
      </c>
      <c r="AO59">
        <v>28.2</v>
      </c>
      <c r="AP59">
        <v>19.5</v>
      </c>
      <c r="AQ59">
        <v>19.5</v>
      </c>
      <c r="AR59">
        <v>0</v>
      </c>
      <c r="AS59">
        <v>0</v>
      </c>
      <c r="AT59">
        <v>0</v>
      </c>
      <c r="AU59">
        <v>8.6999999999999993</v>
      </c>
      <c r="AV59">
        <v>0</v>
      </c>
      <c r="AW59">
        <v>44.006</v>
      </c>
      <c r="AX59">
        <v>0</v>
      </c>
      <c r="AY59">
        <v>17.5</v>
      </c>
      <c r="AZ59">
        <v>14.510999999999999</v>
      </c>
      <c r="BA59">
        <v>5763.0259999999998</v>
      </c>
      <c r="BB59">
        <v>19.5</v>
      </c>
      <c r="BC59">
        <v>13</v>
      </c>
      <c r="BD59">
        <v>12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8.4723000000000006</v>
      </c>
      <c r="BK59">
        <v>4889.1200000000008</v>
      </c>
      <c r="BL59">
        <v>2835.0079999999998</v>
      </c>
      <c r="BM59">
        <v>977.19600000000003</v>
      </c>
      <c r="BN59">
        <v>444.863</v>
      </c>
      <c r="BO59">
        <v>375.726</v>
      </c>
      <c r="BP59">
        <v>71.120999999999995</v>
      </c>
      <c r="BQ59">
        <v>120.12</v>
      </c>
      <c r="BR59">
        <v>6.569</v>
      </c>
      <c r="BS59">
        <v>0</v>
      </c>
      <c r="BT59">
        <v>5.9393000000000002</v>
      </c>
      <c r="BU59">
        <v>3777.1640000000002</v>
      </c>
      <c r="BV59">
        <v>1.57</v>
      </c>
      <c r="BW59">
        <v>792.904</v>
      </c>
      <c r="BX59">
        <v>0</v>
      </c>
      <c r="BY59">
        <v>0</v>
      </c>
      <c r="BZ59">
        <v>2.6</v>
      </c>
      <c r="CA59">
        <v>862.67700000000002</v>
      </c>
      <c r="CB59">
        <v>598.79600000000005</v>
      </c>
      <c r="CC59">
        <v>109.66</v>
      </c>
      <c r="CD59">
        <v>68.739000000000004</v>
      </c>
      <c r="CE59">
        <v>75.88300000000001</v>
      </c>
      <c r="CF59">
        <v>0</v>
      </c>
      <c r="CG59">
        <v>0</v>
      </c>
      <c r="CH59">
        <v>0</v>
      </c>
      <c r="CI59">
        <v>9.5990000000000002</v>
      </c>
      <c r="CJ59">
        <v>0</v>
      </c>
      <c r="CK59">
        <v>0</v>
      </c>
      <c r="CL59">
        <v>1.25</v>
      </c>
      <c r="CM59">
        <v>405.57</v>
      </c>
      <c r="CN59">
        <v>1.35</v>
      </c>
      <c r="CO59">
        <v>457.10700000000003</v>
      </c>
      <c r="CP59">
        <v>0</v>
      </c>
      <c r="CQ59">
        <v>0</v>
      </c>
      <c r="CR59">
        <v>7.4723000000000006</v>
      </c>
      <c r="CS59">
        <v>4129.3789999999999</v>
      </c>
      <c r="CT59">
        <v>2.6</v>
      </c>
      <c r="CU59">
        <v>862.67700000000002</v>
      </c>
      <c r="CV59">
        <v>0</v>
      </c>
      <c r="CW59">
        <v>44.006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17.5</v>
      </c>
      <c r="DD59">
        <v>2</v>
      </c>
      <c r="DE59">
        <v>14.510999999999999</v>
      </c>
      <c r="DF59">
        <v>0.96299999999999997</v>
      </c>
      <c r="DG59">
        <v>319.05200000000002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4893.2340000000004</v>
      </c>
      <c r="EA59">
        <v>17.5</v>
      </c>
      <c r="EB59">
        <v>869.79199999999992</v>
      </c>
      <c r="EC59">
        <v>2</v>
      </c>
      <c r="ED59">
        <v>11.0723</v>
      </c>
      <c r="EE59">
        <v>13</v>
      </c>
      <c r="EF59">
        <v>5751.7970000000005</v>
      </c>
      <c r="EG59">
        <v>8.4723000000000006</v>
      </c>
      <c r="EH59">
        <v>4889.1200000000008</v>
      </c>
      <c r="EI59">
        <v>5.9393000000000002</v>
      </c>
      <c r="EJ59">
        <v>3777.1640000000002</v>
      </c>
      <c r="EK59">
        <v>1.57</v>
      </c>
      <c r="EL59">
        <v>792.904</v>
      </c>
      <c r="EM59">
        <v>0</v>
      </c>
      <c r="EN59">
        <v>0</v>
      </c>
      <c r="EO59">
        <v>2.6</v>
      </c>
      <c r="EP59">
        <v>862.67700000000002</v>
      </c>
      <c r="EQ59">
        <v>28.2</v>
      </c>
      <c r="ER59">
        <v>17.95</v>
      </c>
      <c r="ES59">
        <v>10.25</v>
      </c>
      <c r="ET59">
        <v>5779.9970000000003</v>
      </c>
      <c r="EU59">
        <v>0</v>
      </c>
      <c r="EV59">
        <v>0</v>
      </c>
      <c r="EW59">
        <v>0</v>
      </c>
      <c r="EX59">
        <v>0</v>
      </c>
      <c r="EY59">
        <v>0.96299999999999997</v>
      </c>
      <c r="EZ59">
        <v>319.05200000000002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17.5</v>
      </c>
      <c r="FP59">
        <v>17.5</v>
      </c>
      <c r="FQ59">
        <v>0</v>
      </c>
      <c r="FR59">
        <v>17.5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</row>
    <row r="60" spans="1:184" customFormat="1" ht="12.75" x14ac:dyDescent="0.2">
      <c r="A60">
        <v>1219</v>
      </c>
      <c r="B60">
        <f t="shared" si="0"/>
        <v>57</v>
      </c>
      <c r="C60">
        <v>1</v>
      </c>
      <c r="D60" t="s">
        <v>476</v>
      </c>
      <c r="E60" t="s">
        <v>290</v>
      </c>
      <c r="F60">
        <v>600105971</v>
      </c>
      <c r="G60">
        <v>12</v>
      </c>
      <c r="H60" t="s">
        <v>477</v>
      </c>
      <c r="I60" t="s">
        <v>378</v>
      </c>
      <c r="J60">
        <v>1</v>
      </c>
      <c r="K60">
        <v>24</v>
      </c>
      <c r="L60" t="s">
        <v>307</v>
      </c>
      <c r="M60" t="s">
        <v>473</v>
      </c>
      <c r="N60" t="s">
        <v>294</v>
      </c>
      <c r="O60">
        <v>2</v>
      </c>
      <c r="P60" t="s">
        <v>295</v>
      </c>
      <c r="Q60" t="s">
        <v>478</v>
      </c>
      <c r="R60" s="207">
        <v>45667.520138888889</v>
      </c>
      <c r="S60">
        <v>600105971</v>
      </c>
      <c r="W60">
        <v>33.348100000000002</v>
      </c>
      <c r="X60">
        <v>33.348100000000002</v>
      </c>
      <c r="Y60">
        <v>0</v>
      </c>
      <c r="Z60">
        <v>0</v>
      </c>
      <c r="AA60">
        <v>36.1312</v>
      </c>
      <c r="AB60">
        <v>14645.947</v>
      </c>
      <c r="AC60">
        <v>14645.947</v>
      </c>
      <c r="AD60">
        <v>9937.2069999999985</v>
      </c>
      <c r="AE60">
        <v>2180.163</v>
      </c>
      <c r="AF60">
        <v>638.35899999999992</v>
      </c>
      <c r="AG60">
        <v>1545.2260000000001</v>
      </c>
      <c r="AH60">
        <v>237.71800000000002</v>
      </c>
      <c r="AI60">
        <v>84.385000000000005</v>
      </c>
      <c r="AJ60">
        <v>0</v>
      </c>
      <c r="AK60">
        <v>10.299999999999999</v>
      </c>
      <c r="AL60">
        <v>0</v>
      </c>
      <c r="AM60">
        <v>0</v>
      </c>
      <c r="AN60">
        <v>0</v>
      </c>
      <c r="AO60">
        <v>143.06799999999998</v>
      </c>
      <c r="AP60">
        <v>75.793999999999997</v>
      </c>
      <c r="AQ60">
        <v>32.15</v>
      </c>
      <c r="AR60">
        <v>43.643999999999998</v>
      </c>
      <c r="AS60">
        <v>0</v>
      </c>
      <c r="AT60">
        <v>0</v>
      </c>
      <c r="AU60">
        <v>67.274000000000001</v>
      </c>
      <c r="AV60">
        <v>0.6</v>
      </c>
      <c r="AW60">
        <v>0</v>
      </c>
      <c r="AX60">
        <v>200.071</v>
      </c>
      <c r="AY60">
        <v>32.15</v>
      </c>
      <c r="AZ60">
        <v>12.589</v>
      </c>
      <c r="BA60">
        <v>14695.069</v>
      </c>
      <c r="BB60">
        <v>75.793999999999997</v>
      </c>
      <c r="BC60">
        <v>35</v>
      </c>
      <c r="BD60">
        <v>34</v>
      </c>
      <c r="BE60">
        <v>1</v>
      </c>
      <c r="BF60">
        <v>2</v>
      </c>
      <c r="BG60">
        <v>4</v>
      </c>
      <c r="BH60">
        <v>0</v>
      </c>
      <c r="BI60">
        <v>0</v>
      </c>
      <c r="BJ60">
        <v>23.697299999999998</v>
      </c>
      <c r="BK60">
        <v>11446.885</v>
      </c>
      <c r="BL60">
        <v>7742.3580000000002</v>
      </c>
      <c r="BM60">
        <v>1884.6979999999999</v>
      </c>
      <c r="BN60">
        <v>402.86</v>
      </c>
      <c r="BO60">
        <v>1103.8499999999999</v>
      </c>
      <c r="BP60">
        <v>216.14500000000001</v>
      </c>
      <c r="BQ60">
        <v>84.385000000000005</v>
      </c>
      <c r="BR60">
        <v>0</v>
      </c>
      <c r="BS60">
        <v>0</v>
      </c>
      <c r="BT60">
        <v>15.308</v>
      </c>
      <c r="BU60">
        <v>8203.43</v>
      </c>
      <c r="BV60">
        <v>2.33</v>
      </c>
      <c r="BW60">
        <v>1110.057</v>
      </c>
      <c r="BX60">
        <v>0</v>
      </c>
      <c r="BY60">
        <v>0</v>
      </c>
      <c r="BZ60">
        <v>9.6508000000000003</v>
      </c>
      <c r="CA60">
        <v>3199.0619999999999</v>
      </c>
      <c r="CB60">
        <v>2194.8490000000002</v>
      </c>
      <c r="CC60">
        <v>295.46499999999997</v>
      </c>
      <c r="CD60">
        <v>235.49900000000002</v>
      </c>
      <c r="CE60">
        <v>441.37599999999998</v>
      </c>
      <c r="CF60">
        <v>21.573</v>
      </c>
      <c r="CG60">
        <v>0</v>
      </c>
      <c r="CH60">
        <v>0</v>
      </c>
      <c r="CI60">
        <v>10.299999999999999</v>
      </c>
      <c r="CJ60">
        <v>1.1000000000000001</v>
      </c>
      <c r="CK60">
        <v>508.49700000000001</v>
      </c>
      <c r="CL60">
        <v>3.8841000000000001</v>
      </c>
      <c r="CM60">
        <v>1164.7080000000001</v>
      </c>
      <c r="CN60">
        <v>4.0667</v>
      </c>
      <c r="CO60">
        <v>1325.7860000000001</v>
      </c>
      <c r="CP60">
        <v>0.6</v>
      </c>
      <c r="CQ60">
        <v>200.071</v>
      </c>
      <c r="CR60">
        <v>19.752800000000001</v>
      </c>
      <c r="CS60">
        <v>8859.732</v>
      </c>
      <c r="CT60">
        <v>9.2507999999999999</v>
      </c>
      <c r="CU60">
        <v>3043.0239999999999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0.6</v>
      </c>
      <c r="DB60">
        <v>200.071</v>
      </c>
      <c r="DC60">
        <v>43.643999999999998</v>
      </c>
      <c r="DD60">
        <v>32.15</v>
      </c>
      <c r="DE60">
        <v>12.589</v>
      </c>
      <c r="DF60">
        <v>5.2603</v>
      </c>
      <c r="DG60">
        <v>1727.6420000000001</v>
      </c>
      <c r="DH60">
        <v>0.79899999999999993</v>
      </c>
      <c r="DI60">
        <v>405.75599999999997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11482.817999999999</v>
      </c>
      <c r="EA60">
        <v>43.643999999999998</v>
      </c>
      <c r="EB60">
        <v>3212.2510000000002</v>
      </c>
      <c r="EC60">
        <v>32.15</v>
      </c>
      <c r="ED60">
        <v>33.348100000000002</v>
      </c>
      <c r="EE60">
        <v>36.1312</v>
      </c>
      <c r="EF60">
        <v>14645.947</v>
      </c>
      <c r="EG60">
        <v>23.697299999999998</v>
      </c>
      <c r="EH60">
        <v>11446.885</v>
      </c>
      <c r="EI60">
        <v>15.308</v>
      </c>
      <c r="EJ60">
        <v>8203.43</v>
      </c>
      <c r="EK60">
        <v>2.33</v>
      </c>
      <c r="EL60">
        <v>1110.057</v>
      </c>
      <c r="EM60">
        <v>0</v>
      </c>
      <c r="EN60">
        <v>0</v>
      </c>
      <c r="EO60">
        <v>9.6508000000000003</v>
      </c>
      <c r="EP60">
        <v>3199.0619999999999</v>
      </c>
      <c r="EQ60">
        <v>143.06799999999998</v>
      </c>
      <c r="ER60">
        <v>43.643999999999998</v>
      </c>
      <c r="ES60">
        <v>99.424000000000007</v>
      </c>
      <c r="ET60">
        <v>14789.014999999999</v>
      </c>
      <c r="EU60">
        <v>0</v>
      </c>
      <c r="EV60">
        <v>0</v>
      </c>
      <c r="EW60">
        <v>0</v>
      </c>
      <c r="EX60">
        <v>0</v>
      </c>
      <c r="EY60">
        <v>5.2603</v>
      </c>
      <c r="EZ60">
        <v>1727.6420000000001</v>
      </c>
      <c r="FA60">
        <v>0.79899999999999993</v>
      </c>
      <c r="FB60">
        <v>405.75599999999997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0.6</v>
      </c>
      <c r="FJ60">
        <v>200.071</v>
      </c>
      <c r="FK60">
        <v>0</v>
      </c>
      <c r="FL60">
        <v>0</v>
      </c>
      <c r="FM60">
        <v>0.6</v>
      </c>
      <c r="FN60">
        <v>200.071</v>
      </c>
      <c r="FO60">
        <v>32.15</v>
      </c>
      <c r="FP60">
        <v>0</v>
      </c>
      <c r="FQ60">
        <v>32.15</v>
      </c>
      <c r="FR60">
        <v>232.221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</row>
    <row r="61" spans="1:184" customFormat="1" ht="12.75" x14ac:dyDescent="0.2">
      <c r="A61">
        <v>1221</v>
      </c>
      <c r="B61">
        <f t="shared" si="0"/>
        <v>58</v>
      </c>
      <c r="C61">
        <v>1</v>
      </c>
      <c r="D61" t="s">
        <v>479</v>
      </c>
      <c r="E61" t="s">
        <v>290</v>
      </c>
      <c r="F61">
        <v>600106357</v>
      </c>
      <c r="G61">
        <v>12</v>
      </c>
      <c r="H61" t="s">
        <v>480</v>
      </c>
      <c r="I61" t="s">
        <v>100</v>
      </c>
      <c r="J61">
        <v>1</v>
      </c>
      <c r="K61">
        <v>24</v>
      </c>
      <c r="L61" t="s">
        <v>307</v>
      </c>
      <c r="M61" t="s">
        <v>481</v>
      </c>
      <c r="N61" t="s">
        <v>294</v>
      </c>
      <c r="O61">
        <v>2</v>
      </c>
      <c r="P61" t="s">
        <v>295</v>
      </c>
      <c r="Q61" t="s">
        <v>3545</v>
      </c>
      <c r="R61" s="207">
        <v>45665.566805555558</v>
      </c>
      <c r="S61">
        <v>600106357</v>
      </c>
      <c r="T61" t="s">
        <v>309</v>
      </c>
      <c r="U61" s="207">
        <v>45672.985266203701</v>
      </c>
      <c r="V61">
        <v>600106357</v>
      </c>
      <c r="W61">
        <v>5.4448999999999996</v>
      </c>
      <c r="X61">
        <v>5.4448999999999996</v>
      </c>
      <c r="Y61">
        <v>0</v>
      </c>
      <c r="Z61">
        <v>0</v>
      </c>
      <c r="AA61">
        <v>7</v>
      </c>
      <c r="AB61">
        <v>2448.1889999999999</v>
      </c>
      <c r="AC61">
        <v>2448.1889999999999</v>
      </c>
      <c r="AD61">
        <v>1735.1689999999999</v>
      </c>
      <c r="AE61">
        <v>416.05399999999997</v>
      </c>
      <c r="AF61">
        <v>150.453</v>
      </c>
      <c r="AG61">
        <v>45.731999999999999</v>
      </c>
      <c r="AH61">
        <v>63.186999999999998</v>
      </c>
      <c r="AI61">
        <v>34.753999999999998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6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6</v>
      </c>
      <c r="AV61">
        <v>0</v>
      </c>
      <c r="AW61">
        <v>2.84</v>
      </c>
      <c r="AX61">
        <v>0</v>
      </c>
      <c r="AY61">
        <v>0</v>
      </c>
      <c r="AZ61">
        <v>0</v>
      </c>
      <c r="BA61">
        <v>2448.1889999999999</v>
      </c>
      <c r="BB61">
        <v>0</v>
      </c>
      <c r="BC61">
        <v>7</v>
      </c>
      <c r="BD61">
        <v>7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4.6048999999999998</v>
      </c>
      <c r="BK61">
        <v>2165.7449999999999</v>
      </c>
      <c r="BL61">
        <v>1494.4389999999999</v>
      </c>
      <c r="BM61">
        <v>388.17599999999999</v>
      </c>
      <c r="BN61">
        <v>139.61700000000002</v>
      </c>
      <c r="BO61">
        <v>42.731999999999999</v>
      </c>
      <c r="BP61">
        <v>63.186999999999998</v>
      </c>
      <c r="BQ61">
        <v>34.753999999999998</v>
      </c>
      <c r="BR61">
        <v>0</v>
      </c>
      <c r="BS61">
        <v>0</v>
      </c>
      <c r="BT61">
        <v>2.8751000000000002</v>
      </c>
      <c r="BU61">
        <v>1534.5909999999999</v>
      </c>
      <c r="BV61">
        <v>0.38879999999999998</v>
      </c>
      <c r="BW61">
        <v>189.5</v>
      </c>
      <c r="BX61">
        <v>0</v>
      </c>
      <c r="BY61">
        <v>0</v>
      </c>
      <c r="BZ61">
        <v>0.84</v>
      </c>
      <c r="CA61">
        <v>282.44400000000002</v>
      </c>
      <c r="CB61">
        <v>240.73</v>
      </c>
      <c r="CC61">
        <v>27.878</v>
      </c>
      <c r="CD61">
        <v>10.836</v>
      </c>
      <c r="CE61">
        <v>3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0.84</v>
      </c>
      <c r="CM61">
        <v>282.44400000000002</v>
      </c>
      <c r="CN61">
        <v>0</v>
      </c>
      <c r="CO61">
        <v>0</v>
      </c>
      <c r="CP61">
        <v>0</v>
      </c>
      <c r="CQ61">
        <v>0</v>
      </c>
      <c r="CR61">
        <v>3.6048999999999998</v>
      </c>
      <c r="CS61">
        <v>1555.2360000000001</v>
      </c>
      <c r="CT61">
        <v>0.84</v>
      </c>
      <c r="CU61">
        <v>282.44400000000002</v>
      </c>
      <c r="CV61">
        <v>0</v>
      </c>
      <c r="CW61">
        <v>2.84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1.25</v>
      </c>
      <c r="DG61">
        <v>402.72399999999999</v>
      </c>
      <c r="DH61">
        <v>9.0999999999999998E-2</v>
      </c>
      <c r="DI61">
        <v>38.93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2165.7449999999999</v>
      </c>
      <c r="EA61">
        <v>0</v>
      </c>
      <c r="EB61">
        <v>282.44400000000002</v>
      </c>
      <c r="EC61">
        <v>0</v>
      </c>
      <c r="ED61">
        <v>5.4448999999999996</v>
      </c>
      <c r="EE61">
        <v>7</v>
      </c>
      <c r="EF61">
        <v>2448.1889999999999</v>
      </c>
      <c r="EG61">
        <v>4.6048999999999998</v>
      </c>
      <c r="EH61">
        <v>2165.7449999999999</v>
      </c>
      <c r="EI61">
        <v>2.8751000000000002</v>
      </c>
      <c r="EJ61">
        <v>1534.5909999999999</v>
      </c>
      <c r="EK61">
        <v>0.38879999999999998</v>
      </c>
      <c r="EL61">
        <v>189.5</v>
      </c>
      <c r="EM61">
        <v>0</v>
      </c>
      <c r="EN61">
        <v>0</v>
      </c>
      <c r="EO61">
        <v>0.84</v>
      </c>
      <c r="EP61">
        <v>282.44400000000002</v>
      </c>
      <c r="EQ61">
        <v>6</v>
      </c>
      <c r="ER61">
        <v>6</v>
      </c>
      <c r="ES61">
        <v>0</v>
      </c>
      <c r="ET61">
        <v>2454.1889999999999</v>
      </c>
      <c r="EU61">
        <v>0</v>
      </c>
      <c r="EV61">
        <v>0</v>
      </c>
      <c r="EW61">
        <v>0</v>
      </c>
      <c r="EX61">
        <v>0</v>
      </c>
      <c r="EY61">
        <v>1.25</v>
      </c>
      <c r="EZ61">
        <v>402.72399999999999</v>
      </c>
      <c r="FA61">
        <v>9.0999999999999998E-2</v>
      </c>
      <c r="FB61">
        <v>38.93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</row>
    <row r="62" spans="1:184" customFormat="1" ht="12.75" x14ac:dyDescent="0.2">
      <c r="A62">
        <v>1222</v>
      </c>
      <c r="B62">
        <f t="shared" si="0"/>
        <v>59</v>
      </c>
      <c r="C62">
        <v>1</v>
      </c>
      <c r="D62" t="s">
        <v>482</v>
      </c>
      <c r="E62" t="s">
        <v>290</v>
      </c>
      <c r="F62">
        <v>600106217</v>
      </c>
      <c r="G62">
        <v>12</v>
      </c>
      <c r="H62" t="s">
        <v>340</v>
      </c>
      <c r="I62" t="s">
        <v>100</v>
      </c>
      <c r="J62">
        <v>1</v>
      </c>
      <c r="K62">
        <v>24</v>
      </c>
      <c r="L62" t="s">
        <v>292</v>
      </c>
      <c r="M62" t="s">
        <v>483</v>
      </c>
      <c r="N62" t="s">
        <v>294</v>
      </c>
      <c r="O62">
        <v>2</v>
      </c>
      <c r="P62" t="s">
        <v>295</v>
      </c>
      <c r="Q62" t="s">
        <v>309</v>
      </c>
      <c r="R62" s="207">
        <v>45671.951921296299</v>
      </c>
      <c r="S62">
        <v>600106217</v>
      </c>
      <c r="T62" t="s">
        <v>309</v>
      </c>
      <c r="U62" s="207">
        <v>45671.971574074072</v>
      </c>
      <c r="V62">
        <v>600106217</v>
      </c>
      <c r="W62">
        <v>52.616400000000006</v>
      </c>
      <c r="X62">
        <v>52.266400000000004</v>
      </c>
      <c r="Y62">
        <v>0.35</v>
      </c>
      <c r="Z62">
        <v>0</v>
      </c>
      <c r="AA62">
        <v>56</v>
      </c>
      <c r="AB62">
        <v>27756.149000000001</v>
      </c>
      <c r="AC62">
        <v>27667.787</v>
      </c>
      <c r="AD62">
        <v>16042.753000000001</v>
      </c>
      <c r="AE62">
        <v>5634.625</v>
      </c>
      <c r="AF62">
        <v>275.40899999999999</v>
      </c>
      <c r="AG62">
        <v>4339.5619999999999</v>
      </c>
      <c r="AH62">
        <v>402.25200000000001</v>
      </c>
      <c r="AI62">
        <v>424.00700000000001</v>
      </c>
      <c r="AJ62">
        <v>33.991999999999997</v>
      </c>
      <c r="AK62">
        <v>13.879</v>
      </c>
      <c r="AL62">
        <v>88.361999999999995</v>
      </c>
      <c r="AM62">
        <v>0</v>
      </c>
      <c r="AN62">
        <v>0</v>
      </c>
      <c r="AO62">
        <v>130.25700000000001</v>
      </c>
      <c r="AP62">
        <v>123.232</v>
      </c>
      <c r="AQ62">
        <v>123.232</v>
      </c>
      <c r="AR62">
        <v>0</v>
      </c>
      <c r="AS62">
        <v>0</v>
      </c>
      <c r="AT62">
        <v>5.5250000000000004</v>
      </c>
      <c r="AU62">
        <v>1.5</v>
      </c>
      <c r="AV62">
        <v>0.99170000000000003</v>
      </c>
      <c r="AW62">
        <v>443.75700000000001</v>
      </c>
      <c r="AX62">
        <v>447.11599999999999</v>
      </c>
      <c r="AY62">
        <v>29.731999999999999</v>
      </c>
      <c r="AZ62">
        <v>57.551000000000002</v>
      </c>
      <c r="BA62">
        <v>27981.648999999998</v>
      </c>
      <c r="BB62">
        <v>123.232</v>
      </c>
      <c r="BC62">
        <v>56</v>
      </c>
      <c r="BD62">
        <v>51</v>
      </c>
      <c r="BE62">
        <v>3</v>
      </c>
      <c r="BF62">
        <v>0</v>
      </c>
      <c r="BG62">
        <v>0</v>
      </c>
      <c r="BH62">
        <v>0</v>
      </c>
      <c r="BI62">
        <v>0</v>
      </c>
      <c r="BJ62">
        <v>40.924700000000001</v>
      </c>
      <c r="BK62">
        <v>23559.393</v>
      </c>
      <c r="BL62">
        <v>13382.046999999999</v>
      </c>
      <c r="BM62">
        <v>5035.125</v>
      </c>
      <c r="BN62">
        <v>203.785</v>
      </c>
      <c r="BO62">
        <v>3715.518</v>
      </c>
      <c r="BP62">
        <v>266.404</v>
      </c>
      <c r="BQ62">
        <v>424.00700000000001</v>
      </c>
      <c r="BR62">
        <v>26.178999999999998</v>
      </c>
      <c r="BS62">
        <v>5.0199999999999996</v>
      </c>
      <c r="BT62">
        <v>28.295000000000002</v>
      </c>
      <c r="BU62">
        <v>18224.196</v>
      </c>
      <c r="BV62">
        <v>4.1161000000000003</v>
      </c>
      <c r="BW62">
        <v>1872.2929999999999</v>
      </c>
      <c r="BX62">
        <v>0</v>
      </c>
      <c r="BY62">
        <v>0</v>
      </c>
      <c r="BZ62">
        <v>11.341699999999999</v>
      </c>
      <c r="CA62">
        <v>4108.3940000000002</v>
      </c>
      <c r="CB62">
        <v>2660.7060000000001</v>
      </c>
      <c r="CC62">
        <v>599.5</v>
      </c>
      <c r="CD62">
        <v>71.623999999999995</v>
      </c>
      <c r="CE62">
        <v>624.04399999999998</v>
      </c>
      <c r="CF62">
        <v>135.84800000000001</v>
      </c>
      <c r="CG62">
        <v>0</v>
      </c>
      <c r="CH62">
        <v>7.8129999999999997</v>
      </c>
      <c r="CI62">
        <v>8.859</v>
      </c>
      <c r="CJ62">
        <v>0</v>
      </c>
      <c r="CK62">
        <v>0</v>
      </c>
      <c r="CL62">
        <v>6</v>
      </c>
      <c r="CM62">
        <v>2389.04</v>
      </c>
      <c r="CN62">
        <v>5.15</v>
      </c>
      <c r="CO62">
        <v>1671.5650000000001</v>
      </c>
      <c r="CP62">
        <v>0.19170000000000001</v>
      </c>
      <c r="CQ62">
        <v>47.789000000000001</v>
      </c>
      <c r="CR62">
        <v>37.924700000000001</v>
      </c>
      <c r="CS62">
        <v>21169.636000000002</v>
      </c>
      <c r="CT62">
        <v>8.3416999999999994</v>
      </c>
      <c r="CU62">
        <v>2741.0029999999997</v>
      </c>
      <c r="CV62">
        <v>0.8</v>
      </c>
      <c r="CW62">
        <v>443.75700000000001</v>
      </c>
      <c r="CX62">
        <v>399.327</v>
      </c>
      <c r="CY62">
        <v>0</v>
      </c>
      <c r="CZ62">
        <v>0</v>
      </c>
      <c r="DA62">
        <v>0.19170000000000001</v>
      </c>
      <c r="DB62">
        <v>47.789000000000001</v>
      </c>
      <c r="DC62">
        <v>64.674999999999997</v>
      </c>
      <c r="DD62">
        <v>58.557000000000002</v>
      </c>
      <c r="DE62">
        <v>57.551000000000002</v>
      </c>
      <c r="DF62">
        <v>7.3803000000000001</v>
      </c>
      <c r="DG62">
        <v>2814.4279999999999</v>
      </c>
      <c r="DH62">
        <v>0.8</v>
      </c>
      <c r="DI62">
        <v>399.327</v>
      </c>
      <c r="DJ62">
        <v>0.33329999999999999</v>
      </c>
      <c r="DK62">
        <v>249.149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23814.337999999996</v>
      </c>
      <c r="EA62">
        <v>64.674999999999997</v>
      </c>
      <c r="EB62">
        <v>4167.3109999999997</v>
      </c>
      <c r="EC62">
        <v>58.557000000000002</v>
      </c>
      <c r="ED62">
        <v>52.616400000000006</v>
      </c>
      <c r="EE62">
        <v>56</v>
      </c>
      <c r="EF62">
        <v>27756.149000000001</v>
      </c>
      <c r="EG62">
        <v>40.924700000000001</v>
      </c>
      <c r="EH62">
        <v>23559.393</v>
      </c>
      <c r="EI62">
        <v>28.295000000000002</v>
      </c>
      <c r="EJ62">
        <v>18224.196</v>
      </c>
      <c r="EK62">
        <v>4.1161000000000003</v>
      </c>
      <c r="EL62">
        <v>1872.2929999999999</v>
      </c>
      <c r="EM62">
        <v>0</v>
      </c>
      <c r="EN62">
        <v>0</v>
      </c>
      <c r="EO62">
        <v>11.691700000000001</v>
      </c>
      <c r="EP62">
        <v>4196.7560000000003</v>
      </c>
      <c r="EQ62">
        <v>130.25700000000001</v>
      </c>
      <c r="ER62">
        <v>64.674999999999997</v>
      </c>
      <c r="ES62">
        <v>65.581999999999994</v>
      </c>
      <c r="ET62">
        <v>27886.406000000003</v>
      </c>
      <c r="EU62">
        <v>0</v>
      </c>
      <c r="EV62">
        <v>0</v>
      </c>
      <c r="EW62">
        <v>0</v>
      </c>
      <c r="EX62">
        <v>0</v>
      </c>
      <c r="EY62">
        <v>7.3803000000000001</v>
      </c>
      <c r="EZ62">
        <v>2814.4279999999999</v>
      </c>
      <c r="FA62">
        <v>0.8</v>
      </c>
      <c r="FB62">
        <v>399.327</v>
      </c>
      <c r="FC62">
        <v>0.33329999999999999</v>
      </c>
      <c r="FD62">
        <v>249.149</v>
      </c>
      <c r="FE62">
        <v>0</v>
      </c>
      <c r="FF62">
        <v>0</v>
      </c>
      <c r="FG62">
        <v>0</v>
      </c>
      <c r="FH62">
        <v>0</v>
      </c>
      <c r="FI62">
        <v>0.99170000000000003</v>
      </c>
      <c r="FJ62">
        <v>447.11599999999999</v>
      </c>
      <c r="FK62">
        <v>0.8</v>
      </c>
      <c r="FL62">
        <v>399.327</v>
      </c>
      <c r="FM62">
        <v>0.19170000000000001</v>
      </c>
      <c r="FN62">
        <v>47.789000000000001</v>
      </c>
      <c r="FO62">
        <v>29.731999999999999</v>
      </c>
      <c r="FP62">
        <v>0</v>
      </c>
      <c r="FQ62">
        <v>29.731999999999999</v>
      </c>
      <c r="FR62">
        <v>476.84800000000001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</row>
    <row r="63" spans="1:184" customFormat="1" ht="12.75" x14ac:dyDescent="0.2">
      <c r="A63">
        <v>1223</v>
      </c>
      <c r="B63">
        <f t="shared" si="0"/>
        <v>60</v>
      </c>
      <c r="C63">
        <v>1</v>
      </c>
      <c r="D63" t="s">
        <v>484</v>
      </c>
      <c r="E63" t="s">
        <v>290</v>
      </c>
      <c r="F63">
        <v>600106225</v>
      </c>
      <c r="G63">
        <v>12</v>
      </c>
      <c r="H63" t="s">
        <v>485</v>
      </c>
      <c r="I63" t="s">
        <v>378</v>
      </c>
      <c r="J63">
        <v>1</v>
      </c>
      <c r="K63">
        <v>24</v>
      </c>
      <c r="L63" t="s">
        <v>307</v>
      </c>
      <c r="M63" t="s">
        <v>486</v>
      </c>
      <c r="N63" t="s">
        <v>294</v>
      </c>
      <c r="O63">
        <v>2</v>
      </c>
      <c r="P63" t="s">
        <v>295</v>
      </c>
      <c r="Q63" t="s">
        <v>359</v>
      </c>
      <c r="R63" s="207">
        <v>45666.393425925926</v>
      </c>
      <c r="S63">
        <v>600106225</v>
      </c>
      <c r="W63">
        <v>38.1678</v>
      </c>
      <c r="X63">
        <v>38.038700000000006</v>
      </c>
      <c r="Y63">
        <v>0</v>
      </c>
      <c r="Z63">
        <v>0.12909999999999999</v>
      </c>
      <c r="AA63">
        <v>42.510199999999998</v>
      </c>
      <c r="AB63">
        <v>19617.042999999998</v>
      </c>
      <c r="AC63">
        <v>19569.646000000001</v>
      </c>
      <c r="AD63">
        <v>11507.812</v>
      </c>
      <c r="AE63">
        <v>3709.6490000000003</v>
      </c>
      <c r="AF63">
        <v>1322.846</v>
      </c>
      <c r="AG63">
        <v>1979.5510000000002</v>
      </c>
      <c r="AH63">
        <v>544.75099999999998</v>
      </c>
      <c r="AI63">
        <v>186.827</v>
      </c>
      <c r="AJ63">
        <v>12.952999999999999</v>
      </c>
      <c r="AK63">
        <v>1.1919999999999999</v>
      </c>
      <c r="AL63">
        <v>0</v>
      </c>
      <c r="AM63">
        <v>3</v>
      </c>
      <c r="AN63">
        <v>44.396999999999998</v>
      </c>
      <c r="AO63">
        <v>159.72499999999999</v>
      </c>
      <c r="AP63">
        <v>147.03</v>
      </c>
      <c r="AQ63">
        <v>147.03</v>
      </c>
      <c r="AR63">
        <v>0</v>
      </c>
      <c r="AS63">
        <v>0</v>
      </c>
      <c r="AT63">
        <v>2.875</v>
      </c>
      <c r="AU63">
        <v>9.82</v>
      </c>
      <c r="AV63">
        <v>1.1000000000000001</v>
      </c>
      <c r="AW63">
        <v>273.33000000000004</v>
      </c>
      <c r="AX63">
        <v>407.37300000000005</v>
      </c>
      <c r="AY63">
        <v>33.299999999999997</v>
      </c>
      <c r="AZ63">
        <v>30.734999999999999</v>
      </c>
      <c r="BA63">
        <v>19780.600999999999</v>
      </c>
      <c r="BB63">
        <v>147.03</v>
      </c>
      <c r="BC63">
        <v>45</v>
      </c>
      <c r="BD63">
        <v>41</v>
      </c>
      <c r="BE63">
        <v>1</v>
      </c>
      <c r="BF63">
        <v>1</v>
      </c>
      <c r="BG63">
        <v>2</v>
      </c>
      <c r="BH63">
        <v>0</v>
      </c>
      <c r="BI63">
        <v>0</v>
      </c>
      <c r="BJ63">
        <v>27.207100000000001</v>
      </c>
      <c r="BK63">
        <v>15992.644999999999</v>
      </c>
      <c r="BL63">
        <v>9132.5390000000007</v>
      </c>
      <c r="BM63">
        <v>3327.0219999999999</v>
      </c>
      <c r="BN63">
        <v>1027.636</v>
      </c>
      <c r="BO63">
        <v>1550.0010000000002</v>
      </c>
      <c r="BP63">
        <v>452.02300000000002</v>
      </c>
      <c r="BQ63">
        <v>186.827</v>
      </c>
      <c r="BR63">
        <v>11.34</v>
      </c>
      <c r="BS63">
        <v>1.1919999999999999</v>
      </c>
      <c r="BT63">
        <v>21.664400000000001</v>
      </c>
      <c r="BU63">
        <v>13575.841</v>
      </c>
      <c r="BV63">
        <v>2.4220999999999999</v>
      </c>
      <c r="BW63">
        <v>1207.384</v>
      </c>
      <c r="BX63">
        <v>0</v>
      </c>
      <c r="BY63">
        <v>0</v>
      </c>
      <c r="BZ63">
        <v>10.8316</v>
      </c>
      <c r="CA63">
        <v>3577.0009999999997</v>
      </c>
      <c r="CB63">
        <v>2375.2730000000001</v>
      </c>
      <c r="CC63">
        <v>382.62699999999995</v>
      </c>
      <c r="CD63">
        <v>295.21000000000004</v>
      </c>
      <c r="CE63">
        <v>429.55</v>
      </c>
      <c r="CF63">
        <v>92.728000000000009</v>
      </c>
      <c r="CG63">
        <v>0</v>
      </c>
      <c r="CH63">
        <v>1.613</v>
      </c>
      <c r="CI63">
        <v>0</v>
      </c>
      <c r="CJ63">
        <v>1</v>
      </c>
      <c r="CK63">
        <v>678.82500000000005</v>
      </c>
      <c r="CL63">
        <v>3.9693000000000001</v>
      </c>
      <c r="CM63">
        <v>1168.7809999999999</v>
      </c>
      <c r="CN63">
        <v>5.2622999999999998</v>
      </c>
      <c r="CO63">
        <v>1523.35</v>
      </c>
      <c r="CP63">
        <v>0.6</v>
      </c>
      <c r="CQ63">
        <v>206.04500000000002</v>
      </c>
      <c r="CR63">
        <v>22.873799999999999</v>
      </c>
      <c r="CS63">
        <v>11967.040999999999</v>
      </c>
      <c r="CT63">
        <v>9.0815999999999999</v>
      </c>
      <c r="CU63">
        <v>2571.7690000000002</v>
      </c>
      <c r="CV63">
        <v>0.5</v>
      </c>
      <c r="CW63">
        <v>273.33000000000004</v>
      </c>
      <c r="CX63">
        <v>201.328</v>
      </c>
      <c r="CY63">
        <v>0</v>
      </c>
      <c r="CZ63">
        <v>0</v>
      </c>
      <c r="DA63">
        <v>0.6</v>
      </c>
      <c r="DB63">
        <v>206.04500000000002</v>
      </c>
      <c r="DC63">
        <v>63.76</v>
      </c>
      <c r="DD63">
        <v>83.27000000000001</v>
      </c>
      <c r="DE63">
        <v>30.734999999999999</v>
      </c>
      <c r="DF63">
        <v>2.4918</v>
      </c>
      <c r="DG63">
        <v>951.721</v>
      </c>
      <c r="DH63">
        <v>0.62880000000000003</v>
      </c>
      <c r="DI63">
        <v>257.69900000000001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16156.397999999999</v>
      </c>
      <c r="EA63">
        <v>63.76</v>
      </c>
      <c r="EB63">
        <v>3624.203</v>
      </c>
      <c r="EC63">
        <v>83.27000000000001</v>
      </c>
      <c r="ED63">
        <v>38.1678</v>
      </c>
      <c r="EE63">
        <v>42.510199999999998</v>
      </c>
      <c r="EF63">
        <v>19617.042999999998</v>
      </c>
      <c r="EG63">
        <v>27.336199999999998</v>
      </c>
      <c r="EH63">
        <v>16037.041999999999</v>
      </c>
      <c r="EI63">
        <v>21.793500000000002</v>
      </c>
      <c r="EJ63">
        <v>13620.238000000001</v>
      </c>
      <c r="EK63">
        <v>2.4220999999999999</v>
      </c>
      <c r="EL63">
        <v>1207.384</v>
      </c>
      <c r="EM63">
        <v>0</v>
      </c>
      <c r="EN63">
        <v>0</v>
      </c>
      <c r="EO63">
        <v>10.8316</v>
      </c>
      <c r="EP63">
        <v>3580.0009999999997</v>
      </c>
      <c r="EQ63">
        <v>159.72499999999999</v>
      </c>
      <c r="ER63">
        <v>71.080000000000013</v>
      </c>
      <c r="ES63">
        <v>88.64500000000001</v>
      </c>
      <c r="ET63">
        <v>19776.767999999996</v>
      </c>
      <c r="EU63">
        <v>0</v>
      </c>
      <c r="EV63">
        <v>0</v>
      </c>
      <c r="EW63">
        <v>0</v>
      </c>
      <c r="EX63">
        <v>0</v>
      </c>
      <c r="EY63">
        <v>2.4918</v>
      </c>
      <c r="EZ63">
        <v>951.721</v>
      </c>
      <c r="FA63">
        <v>0.62880000000000003</v>
      </c>
      <c r="FB63">
        <v>257.69900000000001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1.1000000000000001</v>
      </c>
      <c r="FJ63">
        <v>407.37300000000005</v>
      </c>
      <c r="FK63">
        <v>0.5</v>
      </c>
      <c r="FL63">
        <v>201.328</v>
      </c>
      <c r="FM63">
        <v>0.6</v>
      </c>
      <c r="FN63">
        <v>206.04500000000002</v>
      </c>
      <c r="FO63">
        <v>33.299999999999997</v>
      </c>
      <c r="FP63">
        <v>29.3</v>
      </c>
      <c r="FQ63">
        <v>4</v>
      </c>
      <c r="FR63">
        <v>440.673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</row>
    <row r="64" spans="1:184" customFormat="1" ht="12.75" x14ac:dyDescent="0.2">
      <c r="A64">
        <v>1224</v>
      </c>
      <c r="B64">
        <f t="shared" si="0"/>
        <v>61</v>
      </c>
      <c r="C64">
        <v>1</v>
      </c>
      <c r="D64" t="s">
        <v>487</v>
      </c>
      <c r="E64" t="s">
        <v>290</v>
      </c>
      <c r="F64">
        <v>600105989</v>
      </c>
      <c r="G64">
        <v>12</v>
      </c>
      <c r="H64" t="s">
        <v>488</v>
      </c>
      <c r="I64" t="s">
        <v>378</v>
      </c>
      <c r="J64">
        <v>1</v>
      </c>
      <c r="K64">
        <v>24</v>
      </c>
      <c r="L64" t="s">
        <v>292</v>
      </c>
      <c r="M64" t="s">
        <v>489</v>
      </c>
      <c r="N64" t="s">
        <v>294</v>
      </c>
      <c r="O64">
        <v>2</v>
      </c>
      <c r="P64" t="s">
        <v>295</v>
      </c>
      <c r="Q64" t="s">
        <v>3542</v>
      </c>
      <c r="R64" s="207">
        <v>45656.428703703707</v>
      </c>
      <c r="S64">
        <v>600105989</v>
      </c>
      <c r="T64" t="s">
        <v>309</v>
      </c>
      <c r="U64" s="207">
        <v>45671.864004629628</v>
      </c>
      <c r="V64">
        <v>600105989</v>
      </c>
      <c r="W64">
        <v>11.5326</v>
      </c>
      <c r="X64">
        <v>11.182600000000001</v>
      </c>
      <c r="Y64">
        <v>0.35</v>
      </c>
      <c r="Z64">
        <v>0</v>
      </c>
      <c r="AA64">
        <v>13</v>
      </c>
      <c r="AB64">
        <v>5175.4679999999998</v>
      </c>
      <c r="AC64">
        <v>5072.549</v>
      </c>
      <c r="AD64">
        <v>3525.1589999999997</v>
      </c>
      <c r="AE64">
        <v>759.84300000000007</v>
      </c>
      <c r="AF64">
        <v>160.59599999999998</v>
      </c>
      <c r="AG64">
        <v>317.77800000000002</v>
      </c>
      <c r="AH64">
        <v>121.13600000000001</v>
      </c>
      <c r="AI64">
        <v>97.304000000000002</v>
      </c>
      <c r="AJ64">
        <v>16.317999999999998</v>
      </c>
      <c r="AK64">
        <v>6.0259999999999998</v>
      </c>
      <c r="AL64">
        <v>102.919</v>
      </c>
      <c r="AM64">
        <v>0</v>
      </c>
      <c r="AN64">
        <v>0</v>
      </c>
      <c r="AO64">
        <v>38.24</v>
      </c>
      <c r="AP64">
        <v>12</v>
      </c>
      <c r="AQ64">
        <v>12</v>
      </c>
      <c r="AR64">
        <v>0</v>
      </c>
      <c r="AS64">
        <v>0</v>
      </c>
      <c r="AT64">
        <v>0</v>
      </c>
      <c r="AU64">
        <v>26.24</v>
      </c>
      <c r="AV64">
        <v>0</v>
      </c>
      <c r="AW64">
        <v>68.38900000000001</v>
      </c>
      <c r="AX64">
        <v>0</v>
      </c>
      <c r="AY64">
        <v>0</v>
      </c>
      <c r="AZ64">
        <v>0</v>
      </c>
      <c r="BA64">
        <v>5085.95</v>
      </c>
      <c r="BB64">
        <v>12</v>
      </c>
      <c r="BC64">
        <v>13</v>
      </c>
      <c r="BD64">
        <v>13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7.1576000000000004</v>
      </c>
      <c r="BK64">
        <v>3864.5880000000002</v>
      </c>
      <c r="BL64">
        <v>2559.3859999999995</v>
      </c>
      <c r="BM64">
        <v>637.23200000000008</v>
      </c>
      <c r="BN64">
        <v>127.55</v>
      </c>
      <c r="BO64">
        <v>252.45800000000003</v>
      </c>
      <c r="BP64">
        <v>111.08800000000001</v>
      </c>
      <c r="BQ64">
        <v>97.304000000000002</v>
      </c>
      <c r="BR64">
        <v>11.180999999999999</v>
      </c>
      <c r="BS64">
        <v>0</v>
      </c>
      <c r="BT64">
        <v>6.016</v>
      </c>
      <c r="BU64">
        <v>3345.9070000000002</v>
      </c>
      <c r="BV64">
        <v>0.89159999999999995</v>
      </c>
      <c r="BW64">
        <v>420.37299999999999</v>
      </c>
      <c r="BX64">
        <v>0</v>
      </c>
      <c r="BY64">
        <v>0</v>
      </c>
      <c r="BZ64">
        <v>4.0250000000000004</v>
      </c>
      <c r="CA64">
        <v>1207.961</v>
      </c>
      <c r="CB64">
        <v>965.77300000000002</v>
      </c>
      <c r="CC64">
        <v>122.61099999999999</v>
      </c>
      <c r="CD64">
        <v>33.045999999999999</v>
      </c>
      <c r="CE64">
        <v>65.319999999999993</v>
      </c>
      <c r="CF64">
        <v>10.048</v>
      </c>
      <c r="CG64">
        <v>0</v>
      </c>
      <c r="CH64">
        <v>5.1369999999999996</v>
      </c>
      <c r="CI64">
        <v>6.0259999999999998</v>
      </c>
      <c r="CJ64">
        <v>0</v>
      </c>
      <c r="CK64">
        <v>0</v>
      </c>
      <c r="CL64">
        <v>2</v>
      </c>
      <c r="CM64">
        <v>579.31200000000001</v>
      </c>
      <c r="CN64">
        <v>2.0249999999999999</v>
      </c>
      <c r="CO64">
        <v>628.649</v>
      </c>
      <c r="CP64">
        <v>0</v>
      </c>
      <c r="CQ64">
        <v>0</v>
      </c>
      <c r="CR64">
        <v>5.1576000000000004</v>
      </c>
      <c r="CS64">
        <v>2714.2150000000001</v>
      </c>
      <c r="CT64">
        <v>3.65</v>
      </c>
      <c r="CU64">
        <v>1090.3240000000001</v>
      </c>
      <c r="CV64">
        <v>0</v>
      </c>
      <c r="CW64">
        <v>68.38900000000001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12</v>
      </c>
      <c r="DD64">
        <v>0</v>
      </c>
      <c r="DE64">
        <v>0</v>
      </c>
      <c r="DF64">
        <v>0.25</v>
      </c>
      <c r="DG64">
        <v>98.308000000000007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3873.7170000000001</v>
      </c>
      <c r="EA64">
        <v>12</v>
      </c>
      <c r="EB64">
        <v>1212.2330000000002</v>
      </c>
      <c r="EC64">
        <v>0</v>
      </c>
      <c r="ED64">
        <v>11.5326</v>
      </c>
      <c r="EE64">
        <v>13</v>
      </c>
      <c r="EF64">
        <v>5175.4679999999998</v>
      </c>
      <c r="EG64">
        <v>7.1576000000000004</v>
      </c>
      <c r="EH64">
        <v>3864.5880000000002</v>
      </c>
      <c r="EI64">
        <v>6.016</v>
      </c>
      <c r="EJ64">
        <v>3345.9070000000002</v>
      </c>
      <c r="EK64">
        <v>0.89159999999999995</v>
      </c>
      <c r="EL64">
        <v>420.37299999999999</v>
      </c>
      <c r="EM64">
        <v>0</v>
      </c>
      <c r="EN64">
        <v>0</v>
      </c>
      <c r="EO64">
        <v>4.375</v>
      </c>
      <c r="EP64">
        <v>1310.88</v>
      </c>
      <c r="EQ64">
        <v>38.24</v>
      </c>
      <c r="ER64">
        <v>12</v>
      </c>
      <c r="ES64">
        <v>26.24</v>
      </c>
      <c r="ET64">
        <v>5213.7079999999996</v>
      </c>
      <c r="EU64">
        <v>0</v>
      </c>
      <c r="EV64">
        <v>0</v>
      </c>
      <c r="EW64">
        <v>0</v>
      </c>
      <c r="EX64">
        <v>0</v>
      </c>
      <c r="EY64">
        <v>0.25</v>
      </c>
      <c r="EZ64">
        <v>98.308000000000007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</row>
    <row r="65" spans="1:184" customFormat="1" ht="12.75" x14ac:dyDescent="0.2">
      <c r="A65">
        <v>1225</v>
      </c>
      <c r="B65">
        <f t="shared" si="0"/>
        <v>62</v>
      </c>
      <c r="C65">
        <v>1</v>
      </c>
      <c r="D65" t="s">
        <v>490</v>
      </c>
      <c r="E65" t="s">
        <v>290</v>
      </c>
      <c r="F65">
        <v>600106454</v>
      </c>
      <c r="G65">
        <v>12</v>
      </c>
      <c r="H65" t="s">
        <v>491</v>
      </c>
      <c r="I65" t="s">
        <v>378</v>
      </c>
      <c r="J65">
        <v>1</v>
      </c>
      <c r="K65">
        <v>24</v>
      </c>
      <c r="L65" t="s">
        <v>307</v>
      </c>
      <c r="M65" t="s">
        <v>492</v>
      </c>
      <c r="N65" t="s">
        <v>294</v>
      </c>
      <c r="O65">
        <v>2</v>
      </c>
      <c r="P65" t="s">
        <v>295</v>
      </c>
      <c r="Q65" t="s">
        <v>3528</v>
      </c>
      <c r="R65" s="207">
        <v>45663.531504629631</v>
      </c>
      <c r="S65">
        <v>600106454</v>
      </c>
      <c r="W65">
        <v>16.581700000000001</v>
      </c>
      <c r="X65">
        <v>16.536200000000001</v>
      </c>
      <c r="Y65">
        <v>0</v>
      </c>
      <c r="Z65">
        <v>4.5499999999999999E-2</v>
      </c>
      <c r="AA65">
        <v>18.202100000000002</v>
      </c>
      <c r="AB65">
        <v>7670.5680000000002</v>
      </c>
      <c r="AC65">
        <v>7653.6790000000001</v>
      </c>
      <c r="AD65">
        <v>5106.7219999999998</v>
      </c>
      <c r="AE65">
        <v>1172.279</v>
      </c>
      <c r="AF65">
        <v>390.214</v>
      </c>
      <c r="AG65">
        <v>543.68100000000004</v>
      </c>
      <c r="AH65">
        <v>177.571</v>
      </c>
      <c r="AI65">
        <v>98.888000000000005</v>
      </c>
      <c r="AJ65">
        <v>0</v>
      </c>
      <c r="AK65">
        <v>33.108999999999995</v>
      </c>
      <c r="AL65">
        <v>0</v>
      </c>
      <c r="AM65">
        <v>0</v>
      </c>
      <c r="AN65">
        <v>16.888999999999999</v>
      </c>
      <c r="AO65">
        <v>37.799999999999997</v>
      </c>
      <c r="AP65">
        <v>28</v>
      </c>
      <c r="AQ65">
        <v>28</v>
      </c>
      <c r="AR65">
        <v>0</v>
      </c>
      <c r="AS65">
        <v>0</v>
      </c>
      <c r="AT65">
        <v>0</v>
      </c>
      <c r="AU65">
        <v>9.8000000000000007</v>
      </c>
      <c r="AV65">
        <v>0.33339999999999997</v>
      </c>
      <c r="AW65">
        <v>101.584</v>
      </c>
      <c r="AX65">
        <v>194.71199999999999</v>
      </c>
      <c r="AY65">
        <v>13.6</v>
      </c>
      <c r="AZ65">
        <v>29.631</v>
      </c>
      <c r="BA65">
        <v>7687.3789999999999</v>
      </c>
      <c r="BB65">
        <v>28</v>
      </c>
      <c r="BC65">
        <v>19</v>
      </c>
      <c r="BD65">
        <v>17</v>
      </c>
      <c r="BE65">
        <v>1</v>
      </c>
      <c r="BF65">
        <v>0</v>
      </c>
      <c r="BG65">
        <v>1</v>
      </c>
      <c r="BH65">
        <v>0</v>
      </c>
      <c r="BI65">
        <v>0</v>
      </c>
      <c r="BJ65">
        <v>11.002799999999999</v>
      </c>
      <c r="BK65">
        <v>5672.0869999999995</v>
      </c>
      <c r="BL65">
        <v>3712.7219999999998</v>
      </c>
      <c r="BM65">
        <v>992.83799999999997</v>
      </c>
      <c r="BN65">
        <v>161.13900000000001</v>
      </c>
      <c r="BO65">
        <v>398.4</v>
      </c>
      <c r="BP65">
        <v>162.68199999999999</v>
      </c>
      <c r="BQ65">
        <v>98.888000000000005</v>
      </c>
      <c r="BR65">
        <v>0</v>
      </c>
      <c r="BS65">
        <v>14.202999999999999</v>
      </c>
      <c r="BT65">
        <v>7.7170999999999994</v>
      </c>
      <c r="BU65">
        <v>4361.5140000000001</v>
      </c>
      <c r="BV65">
        <v>1.3667</v>
      </c>
      <c r="BW65">
        <v>670.41</v>
      </c>
      <c r="BX65">
        <v>0</v>
      </c>
      <c r="BY65">
        <v>0</v>
      </c>
      <c r="BZ65">
        <v>5.5334000000000003</v>
      </c>
      <c r="CA65">
        <v>1981.5920000000001</v>
      </c>
      <c r="CB65">
        <v>1394</v>
      </c>
      <c r="CC65">
        <v>179.441</v>
      </c>
      <c r="CD65">
        <v>229.07499999999999</v>
      </c>
      <c r="CE65">
        <v>145.28100000000001</v>
      </c>
      <c r="CF65">
        <v>14.888999999999999</v>
      </c>
      <c r="CG65">
        <v>0</v>
      </c>
      <c r="CH65">
        <v>0</v>
      </c>
      <c r="CI65">
        <v>18.905999999999999</v>
      </c>
      <c r="CJ65">
        <v>0.7</v>
      </c>
      <c r="CK65">
        <v>349.34</v>
      </c>
      <c r="CL65">
        <v>2</v>
      </c>
      <c r="CM65">
        <v>653.49099999999999</v>
      </c>
      <c r="CN65">
        <v>2.5</v>
      </c>
      <c r="CO65">
        <v>848.54899999999998</v>
      </c>
      <c r="CP65">
        <v>0.33339999999999997</v>
      </c>
      <c r="CQ65">
        <v>130.21199999999999</v>
      </c>
      <c r="CR65">
        <v>8.0028000000000006</v>
      </c>
      <c r="CS65">
        <v>3707.076</v>
      </c>
      <c r="CT65">
        <v>5.0334000000000003</v>
      </c>
      <c r="CU65">
        <v>1770.7950000000001</v>
      </c>
      <c r="CV65">
        <v>0</v>
      </c>
      <c r="CW65">
        <v>101.584</v>
      </c>
      <c r="CX65">
        <v>64.5</v>
      </c>
      <c r="CY65">
        <v>0</v>
      </c>
      <c r="CZ65">
        <v>0</v>
      </c>
      <c r="DA65">
        <v>0.33339999999999997</v>
      </c>
      <c r="DB65">
        <v>130.21199999999999</v>
      </c>
      <c r="DC65">
        <v>14.4</v>
      </c>
      <c r="DD65">
        <v>13.6</v>
      </c>
      <c r="DE65">
        <v>29.631</v>
      </c>
      <c r="DF65">
        <v>1.919</v>
      </c>
      <c r="DG65">
        <v>640.16300000000001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5705.7870000000003</v>
      </c>
      <c r="EA65">
        <v>14.4</v>
      </c>
      <c r="EB65">
        <v>1981.5920000000001</v>
      </c>
      <c r="EC65">
        <v>13.6</v>
      </c>
      <c r="ED65">
        <v>16.581700000000001</v>
      </c>
      <c r="EE65">
        <v>18.202100000000002</v>
      </c>
      <c r="EF65">
        <v>7670.5680000000002</v>
      </c>
      <c r="EG65">
        <v>11.048299999999999</v>
      </c>
      <c r="EH65">
        <v>5688.9759999999997</v>
      </c>
      <c r="EI65">
        <v>7.7625999999999999</v>
      </c>
      <c r="EJ65">
        <v>4378.4030000000002</v>
      </c>
      <c r="EK65">
        <v>1.3667</v>
      </c>
      <c r="EL65">
        <v>670.41</v>
      </c>
      <c r="EM65">
        <v>0</v>
      </c>
      <c r="EN65">
        <v>0</v>
      </c>
      <c r="EO65">
        <v>5.5334000000000003</v>
      </c>
      <c r="EP65">
        <v>1981.5920000000001</v>
      </c>
      <c r="EQ65">
        <v>37.799999999999997</v>
      </c>
      <c r="ER65">
        <v>14.4</v>
      </c>
      <c r="ES65">
        <v>23.4</v>
      </c>
      <c r="ET65">
        <v>7708.3680000000004</v>
      </c>
      <c r="EU65">
        <v>0</v>
      </c>
      <c r="EV65">
        <v>0</v>
      </c>
      <c r="EW65">
        <v>0</v>
      </c>
      <c r="EX65">
        <v>0</v>
      </c>
      <c r="EY65">
        <v>1.919</v>
      </c>
      <c r="EZ65">
        <v>640.16300000000001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0.33339999999999997</v>
      </c>
      <c r="FJ65">
        <v>194.71199999999999</v>
      </c>
      <c r="FK65">
        <v>0</v>
      </c>
      <c r="FL65">
        <v>64.5</v>
      </c>
      <c r="FM65">
        <v>0.33339999999999997</v>
      </c>
      <c r="FN65">
        <v>130.21199999999999</v>
      </c>
      <c r="FO65">
        <v>13.6</v>
      </c>
      <c r="FP65">
        <v>0</v>
      </c>
      <c r="FQ65">
        <v>13.6</v>
      </c>
      <c r="FR65">
        <v>208.31200000000001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</row>
    <row r="66" spans="1:184" customFormat="1" ht="12.75" x14ac:dyDescent="0.2">
      <c r="A66">
        <v>1226</v>
      </c>
      <c r="B66">
        <f t="shared" si="0"/>
        <v>63</v>
      </c>
      <c r="C66">
        <v>1</v>
      </c>
      <c r="D66" t="s">
        <v>493</v>
      </c>
      <c r="E66" t="s">
        <v>290</v>
      </c>
      <c r="F66">
        <v>600106233</v>
      </c>
      <c r="G66">
        <v>12</v>
      </c>
      <c r="H66" t="s">
        <v>494</v>
      </c>
      <c r="I66" t="s">
        <v>378</v>
      </c>
      <c r="J66">
        <v>1</v>
      </c>
      <c r="K66">
        <v>24</v>
      </c>
      <c r="L66" t="s">
        <v>292</v>
      </c>
      <c r="M66" t="s">
        <v>495</v>
      </c>
      <c r="N66" t="s">
        <v>294</v>
      </c>
      <c r="O66">
        <v>2</v>
      </c>
      <c r="P66" t="s">
        <v>295</v>
      </c>
      <c r="Q66" t="s">
        <v>496</v>
      </c>
      <c r="R66" s="207">
        <v>45665.438020833331</v>
      </c>
      <c r="S66">
        <v>600106233</v>
      </c>
      <c r="T66" t="s">
        <v>496</v>
      </c>
      <c r="U66" s="207">
        <v>45665.494062500002</v>
      </c>
      <c r="V66">
        <v>600106233</v>
      </c>
      <c r="W66">
        <v>45.033000000000001</v>
      </c>
      <c r="X66">
        <v>45.033000000000001</v>
      </c>
      <c r="Y66">
        <v>0</v>
      </c>
      <c r="Z66">
        <v>0</v>
      </c>
      <c r="AA66">
        <v>47.299800000000005</v>
      </c>
      <c r="AB66">
        <v>23166.861000000004</v>
      </c>
      <c r="AC66">
        <v>23166.861000000004</v>
      </c>
      <c r="AD66">
        <v>13710.509</v>
      </c>
      <c r="AE66">
        <v>4273.027</v>
      </c>
      <c r="AF66">
        <v>847.92399999999986</v>
      </c>
      <c r="AG66">
        <v>3014.2150000000001</v>
      </c>
      <c r="AH66">
        <v>410.27499999999998</v>
      </c>
      <c r="AI66">
        <v>298.34699999999998</v>
      </c>
      <c r="AJ66">
        <v>4.9189999999999996</v>
      </c>
      <c r="AK66">
        <v>14.516</v>
      </c>
      <c r="AL66">
        <v>0</v>
      </c>
      <c r="AM66">
        <v>0</v>
      </c>
      <c r="AN66">
        <v>0</v>
      </c>
      <c r="AO66">
        <v>201.35599999999999</v>
      </c>
      <c r="AP66">
        <v>73.400000000000006</v>
      </c>
      <c r="AQ66">
        <v>73.400000000000006</v>
      </c>
      <c r="AR66">
        <v>0</v>
      </c>
      <c r="AS66">
        <v>0</v>
      </c>
      <c r="AT66">
        <v>66.956000000000003</v>
      </c>
      <c r="AU66">
        <v>61</v>
      </c>
      <c r="AV66">
        <v>0.625</v>
      </c>
      <c r="AW66">
        <v>549.81099999999992</v>
      </c>
      <c r="AX66">
        <v>333.45299999999997</v>
      </c>
      <c r="AY66">
        <v>20.399999999999999</v>
      </c>
      <c r="AZ66">
        <v>43.317999999999998</v>
      </c>
      <c r="BA66">
        <v>23389.133999999998</v>
      </c>
      <c r="BB66">
        <v>73.400000000000006</v>
      </c>
      <c r="BC66">
        <v>53</v>
      </c>
      <c r="BD66">
        <v>47</v>
      </c>
      <c r="BE66">
        <v>0</v>
      </c>
      <c r="BF66">
        <v>0</v>
      </c>
      <c r="BG66">
        <v>3</v>
      </c>
      <c r="BH66">
        <v>0</v>
      </c>
      <c r="BI66">
        <v>0</v>
      </c>
      <c r="BJ66">
        <v>35.330500000000001</v>
      </c>
      <c r="BK66">
        <v>19985.271000000001</v>
      </c>
      <c r="BL66">
        <v>11515.936</v>
      </c>
      <c r="BM66">
        <v>3875.9589999999998</v>
      </c>
      <c r="BN66">
        <v>711.99699999999996</v>
      </c>
      <c r="BO66">
        <v>2616.4</v>
      </c>
      <c r="BP66">
        <v>358.98700000000002</v>
      </c>
      <c r="BQ66">
        <v>298.34699999999998</v>
      </c>
      <c r="BR66">
        <v>0</v>
      </c>
      <c r="BS66">
        <v>14.516</v>
      </c>
      <c r="BT66">
        <v>25.0671</v>
      </c>
      <c r="BU66">
        <v>15599.159</v>
      </c>
      <c r="BV66">
        <v>2.56</v>
      </c>
      <c r="BW66">
        <v>1264.702</v>
      </c>
      <c r="BX66">
        <v>0</v>
      </c>
      <c r="BY66">
        <v>0</v>
      </c>
      <c r="BZ66">
        <v>9.7025000000000006</v>
      </c>
      <c r="CA66">
        <v>3181.59</v>
      </c>
      <c r="CB66">
        <v>2194.5729999999999</v>
      </c>
      <c r="CC66">
        <v>397.06799999999998</v>
      </c>
      <c r="CD66">
        <v>135.92699999999999</v>
      </c>
      <c r="CE66">
        <v>397.815</v>
      </c>
      <c r="CF66">
        <v>51.287999999999997</v>
      </c>
      <c r="CG66">
        <v>0</v>
      </c>
      <c r="CH66">
        <v>4.9189999999999996</v>
      </c>
      <c r="CI66">
        <v>0</v>
      </c>
      <c r="CJ66">
        <v>1.8667</v>
      </c>
      <c r="CK66">
        <v>877.88400000000001</v>
      </c>
      <c r="CL66">
        <v>4.5</v>
      </c>
      <c r="CM66">
        <v>1299.7840000000001</v>
      </c>
      <c r="CN66">
        <v>3.0108000000000001</v>
      </c>
      <c r="CO66">
        <v>917.85299999999995</v>
      </c>
      <c r="CP66">
        <v>0.32500000000000001</v>
      </c>
      <c r="CQ66">
        <v>86.069000000000003</v>
      </c>
      <c r="CR66">
        <v>31.3704</v>
      </c>
      <c r="CS66">
        <v>16575.984</v>
      </c>
      <c r="CT66">
        <v>7.8358000000000008</v>
      </c>
      <c r="CU66">
        <v>2470.7310000000002</v>
      </c>
      <c r="CV66">
        <v>0.5</v>
      </c>
      <c r="CW66">
        <v>549.81099999999992</v>
      </c>
      <c r="CX66">
        <v>298.363</v>
      </c>
      <c r="CY66">
        <v>0</v>
      </c>
      <c r="CZ66">
        <v>0</v>
      </c>
      <c r="DA66">
        <v>0.125</v>
      </c>
      <c r="DB66">
        <v>35.090000000000003</v>
      </c>
      <c r="DC66">
        <v>36.4</v>
      </c>
      <c r="DD66">
        <v>37</v>
      </c>
      <c r="DE66">
        <v>43.317999999999998</v>
      </c>
      <c r="DF66">
        <v>5.9607999999999999</v>
      </c>
      <c r="DG66">
        <v>1993.5429999999999</v>
      </c>
      <c r="DH66">
        <v>1.2425999999999999</v>
      </c>
      <c r="DI66">
        <v>815.90200000000004</v>
      </c>
      <c r="DJ66">
        <v>0.5</v>
      </c>
      <c r="DK66">
        <v>311.96499999999997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20192.603000000003</v>
      </c>
      <c r="EA66">
        <v>36.4</v>
      </c>
      <c r="EB66">
        <v>3196.5309999999999</v>
      </c>
      <c r="EC66">
        <v>37</v>
      </c>
      <c r="ED66">
        <v>45.033000000000001</v>
      </c>
      <c r="EE66">
        <v>47.299800000000005</v>
      </c>
      <c r="EF66">
        <v>23166.861000000004</v>
      </c>
      <c r="EG66">
        <v>35.330500000000001</v>
      </c>
      <c r="EH66">
        <v>19985.271000000001</v>
      </c>
      <c r="EI66">
        <v>25.0671</v>
      </c>
      <c r="EJ66">
        <v>15599.159</v>
      </c>
      <c r="EK66">
        <v>2.56</v>
      </c>
      <c r="EL66">
        <v>1264.702</v>
      </c>
      <c r="EM66">
        <v>0</v>
      </c>
      <c r="EN66">
        <v>0</v>
      </c>
      <c r="EO66">
        <v>9.7025000000000006</v>
      </c>
      <c r="EP66">
        <v>3181.59</v>
      </c>
      <c r="EQ66">
        <v>201.35599999999999</v>
      </c>
      <c r="ER66">
        <v>105.146</v>
      </c>
      <c r="ES66">
        <v>96.210000000000008</v>
      </c>
      <c r="ET66">
        <v>23368.217000000004</v>
      </c>
      <c r="EU66">
        <v>0</v>
      </c>
      <c r="EV66">
        <v>0</v>
      </c>
      <c r="EW66">
        <v>0</v>
      </c>
      <c r="EX66">
        <v>0</v>
      </c>
      <c r="EY66">
        <v>5.9607999999999999</v>
      </c>
      <c r="EZ66">
        <v>1993.5429999999999</v>
      </c>
      <c r="FA66">
        <v>1.2425999999999999</v>
      </c>
      <c r="FB66">
        <v>815.90200000000004</v>
      </c>
      <c r="FC66">
        <v>0.5</v>
      </c>
      <c r="FD66">
        <v>311.96499999999997</v>
      </c>
      <c r="FE66">
        <v>0</v>
      </c>
      <c r="FF66">
        <v>0</v>
      </c>
      <c r="FG66">
        <v>0</v>
      </c>
      <c r="FH66">
        <v>0</v>
      </c>
      <c r="FI66">
        <v>0.625</v>
      </c>
      <c r="FJ66">
        <v>333.45299999999997</v>
      </c>
      <c r="FK66">
        <v>0.5</v>
      </c>
      <c r="FL66">
        <v>298.363</v>
      </c>
      <c r="FM66">
        <v>0.125</v>
      </c>
      <c r="FN66">
        <v>35.090000000000003</v>
      </c>
      <c r="FO66">
        <v>20.399999999999999</v>
      </c>
      <c r="FP66">
        <v>20.399999999999999</v>
      </c>
      <c r="FQ66">
        <v>0</v>
      </c>
      <c r="FR66">
        <v>353.85300000000001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</row>
    <row r="67" spans="1:184" customFormat="1" ht="12.75" x14ac:dyDescent="0.2">
      <c r="A67">
        <v>1227</v>
      </c>
      <c r="B67">
        <f t="shared" si="0"/>
        <v>64</v>
      </c>
      <c r="C67">
        <v>1</v>
      </c>
      <c r="D67" t="s">
        <v>497</v>
      </c>
      <c r="E67" t="s">
        <v>290</v>
      </c>
      <c r="F67">
        <v>600106241</v>
      </c>
      <c r="G67">
        <v>12</v>
      </c>
      <c r="H67" t="s">
        <v>498</v>
      </c>
      <c r="I67" t="s">
        <v>378</v>
      </c>
      <c r="J67">
        <v>1</v>
      </c>
      <c r="K67">
        <v>24</v>
      </c>
      <c r="L67" t="s">
        <v>307</v>
      </c>
      <c r="M67" t="s">
        <v>499</v>
      </c>
      <c r="N67" t="s">
        <v>294</v>
      </c>
      <c r="O67">
        <v>2</v>
      </c>
      <c r="P67" t="s">
        <v>295</v>
      </c>
      <c r="Q67" t="s">
        <v>500</v>
      </c>
      <c r="R67" s="207">
        <v>45671.616956018515</v>
      </c>
      <c r="S67">
        <v>600106241</v>
      </c>
      <c r="T67" t="s">
        <v>500</v>
      </c>
      <c r="U67" s="207">
        <v>45678.599259259259</v>
      </c>
      <c r="V67">
        <v>600106241</v>
      </c>
      <c r="W67">
        <v>64.320899999999995</v>
      </c>
      <c r="X67">
        <v>63.578800000000001</v>
      </c>
      <c r="Y67">
        <v>0.49</v>
      </c>
      <c r="Z67">
        <v>0.25209999999999999</v>
      </c>
      <c r="AA67">
        <v>72.740400000000008</v>
      </c>
      <c r="AB67">
        <v>30504.543999999998</v>
      </c>
      <c r="AC67">
        <v>30271.118999999999</v>
      </c>
      <c r="AD67">
        <v>19043.275000000001</v>
      </c>
      <c r="AE67">
        <v>5392.26</v>
      </c>
      <c r="AF67">
        <v>1028.306</v>
      </c>
      <c r="AG67">
        <v>3429.7379999999998</v>
      </c>
      <c r="AH67">
        <v>756.34400000000005</v>
      </c>
      <c r="AI67">
        <v>388.125</v>
      </c>
      <c r="AJ67">
        <v>0</v>
      </c>
      <c r="AK67">
        <v>42.84</v>
      </c>
      <c r="AL67">
        <v>154.578</v>
      </c>
      <c r="AM67">
        <v>0</v>
      </c>
      <c r="AN67">
        <v>78.847000000000008</v>
      </c>
      <c r="AO67">
        <v>207.85</v>
      </c>
      <c r="AP67">
        <v>35.25</v>
      </c>
      <c r="AQ67">
        <v>35.25</v>
      </c>
      <c r="AR67">
        <v>0</v>
      </c>
      <c r="AS67">
        <v>0</v>
      </c>
      <c r="AT67">
        <v>0</v>
      </c>
      <c r="AU67">
        <v>172.6</v>
      </c>
      <c r="AV67">
        <v>1.9</v>
      </c>
      <c r="AW67">
        <v>119.636</v>
      </c>
      <c r="AX67">
        <v>690.06499999999994</v>
      </c>
      <c r="AY67">
        <v>0</v>
      </c>
      <c r="AZ67">
        <v>70.594999999999999</v>
      </c>
      <c r="BA67">
        <v>30525.702999999998</v>
      </c>
      <c r="BB67">
        <v>35.25</v>
      </c>
      <c r="BC67">
        <v>71</v>
      </c>
      <c r="BD67">
        <v>62</v>
      </c>
      <c r="BE67">
        <v>2</v>
      </c>
      <c r="BF67">
        <v>0</v>
      </c>
      <c r="BG67">
        <v>3</v>
      </c>
      <c r="BH67">
        <v>0</v>
      </c>
      <c r="BI67">
        <v>0</v>
      </c>
      <c r="BJ67">
        <v>45.481200000000001</v>
      </c>
      <c r="BK67">
        <v>24654.837</v>
      </c>
      <c r="BL67">
        <v>15137.284</v>
      </c>
      <c r="BM67">
        <v>4763.674</v>
      </c>
      <c r="BN67">
        <v>844.97699999999998</v>
      </c>
      <c r="BO67">
        <v>2647.66</v>
      </c>
      <c r="BP67">
        <v>664.721</v>
      </c>
      <c r="BQ67">
        <v>388.125</v>
      </c>
      <c r="BR67">
        <v>0</v>
      </c>
      <c r="BS67">
        <v>18.164999999999999</v>
      </c>
      <c r="BT67">
        <v>38.614999999999995</v>
      </c>
      <c r="BU67">
        <v>22032.831999999999</v>
      </c>
      <c r="BV67">
        <v>2.2646999999999999</v>
      </c>
      <c r="BW67">
        <v>1088.6099999999999</v>
      </c>
      <c r="BX67">
        <v>0</v>
      </c>
      <c r="BY67">
        <v>0</v>
      </c>
      <c r="BZ67">
        <v>18.0976</v>
      </c>
      <c r="CA67">
        <v>5616.2820000000002</v>
      </c>
      <c r="CB67">
        <v>3905.991</v>
      </c>
      <c r="CC67">
        <v>628.58600000000001</v>
      </c>
      <c r="CD67">
        <v>183.32900000000001</v>
      </c>
      <c r="CE67">
        <v>782.07799999999997</v>
      </c>
      <c r="CF67">
        <v>91.623000000000005</v>
      </c>
      <c r="CG67">
        <v>0</v>
      </c>
      <c r="CH67">
        <v>0</v>
      </c>
      <c r="CI67">
        <v>24.675000000000001</v>
      </c>
      <c r="CJ67">
        <v>1.3749</v>
      </c>
      <c r="CK67">
        <v>805.77599999999995</v>
      </c>
      <c r="CL67">
        <v>8.9124999999999996</v>
      </c>
      <c r="CM67">
        <v>2246.3519999999999</v>
      </c>
      <c r="CN67">
        <v>6.8102</v>
      </c>
      <c r="CO67">
        <v>2301.0050000000001</v>
      </c>
      <c r="CP67">
        <v>1</v>
      </c>
      <c r="CQ67">
        <v>263.149</v>
      </c>
      <c r="CR67">
        <v>39.790300000000002</v>
      </c>
      <c r="CS67">
        <v>19605.993000000002</v>
      </c>
      <c r="CT67">
        <v>13.1313</v>
      </c>
      <c r="CU67">
        <v>3553.62</v>
      </c>
      <c r="CV67">
        <v>0.9</v>
      </c>
      <c r="CW67">
        <v>119.636</v>
      </c>
      <c r="CX67">
        <v>426.916</v>
      </c>
      <c r="CY67">
        <v>0</v>
      </c>
      <c r="CZ67">
        <v>0</v>
      </c>
      <c r="DA67">
        <v>1</v>
      </c>
      <c r="DB67">
        <v>263.149</v>
      </c>
      <c r="DC67">
        <v>0</v>
      </c>
      <c r="DD67">
        <v>35.25</v>
      </c>
      <c r="DE67">
        <v>70.594999999999999</v>
      </c>
      <c r="DF67">
        <v>3.9014999999999995</v>
      </c>
      <c r="DG67">
        <v>1195.04</v>
      </c>
      <c r="DH67">
        <v>0</v>
      </c>
      <c r="DI67">
        <v>0</v>
      </c>
      <c r="DJ67">
        <v>0.7</v>
      </c>
      <c r="DK67">
        <v>338.35500000000002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24824.127</v>
      </c>
      <c r="EA67">
        <v>0</v>
      </c>
      <c r="EB67">
        <v>5701.5760000000009</v>
      </c>
      <c r="EC67">
        <v>35.25</v>
      </c>
      <c r="ED67">
        <v>64.320899999999995</v>
      </c>
      <c r="EE67">
        <v>72.740400000000008</v>
      </c>
      <c r="EF67">
        <v>30504.543999999998</v>
      </c>
      <c r="EG67">
        <v>45.481200000000001</v>
      </c>
      <c r="EH67">
        <v>24654.837</v>
      </c>
      <c r="EI67">
        <v>38.614999999999995</v>
      </c>
      <c r="EJ67">
        <v>22032.831999999999</v>
      </c>
      <c r="EK67">
        <v>2.2646999999999999</v>
      </c>
      <c r="EL67">
        <v>1088.6099999999999</v>
      </c>
      <c r="EM67">
        <v>0</v>
      </c>
      <c r="EN67">
        <v>0</v>
      </c>
      <c r="EO67">
        <v>18.839700000000001</v>
      </c>
      <c r="EP67">
        <v>5849.7070000000003</v>
      </c>
      <c r="EQ67">
        <v>207.85</v>
      </c>
      <c r="ER67">
        <v>0</v>
      </c>
      <c r="ES67">
        <v>207.85</v>
      </c>
      <c r="ET67">
        <v>30712.394</v>
      </c>
      <c r="EU67">
        <v>0</v>
      </c>
      <c r="EV67">
        <v>0</v>
      </c>
      <c r="EW67">
        <v>0</v>
      </c>
      <c r="EX67">
        <v>0</v>
      </c>
      <c r="EY67">
        <v>3.9014999999999995</v>
      </c>
      <c r="EZ67">
        <v>1195.04</v>
      </c>
      <c r="FA67">
        <v>0</v>
      </c>
      <c r="FB67">
        <v>0</v>
      </c>
      <c r="FC67">
        <v>0.7</v>
      </c>
      <c r="FD67">
        <v>338.35500000000002</v>
      </c>
      <c r="FE67">
        <v>0</v>
      </c>
      <c r="FF67">
        <v>0</v>
      </c>
      <c r="FG67">
        <v>0</v>
      </c>
      <c r="FH67">
        <v>0</v>
      </c>
      <c r="FI67">
        <v>1.9</v>
      </c>
      <c r="FJ67">
        <v>690.06499999999994</v>
      </c>
      <c r="FK67">
        <v>0.9</v>
      </c>
      <c r="FL67">
        <v>426.916</v>
      </c>
      <c r="FM67">
        <v>1</v>
      </c>
      <c r="FN67">
        <v>263.149</v>
      </c>
      <c r="FO67">
        <v>0</v>
      </c>
      <c r="FP67">
        <v>0</v>
      </c>
      <c r="FQ67">
        <v>0</v>
      </c>
      <c r="FR67">
        <v>690.06499999999994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</row>
    <row r="68" spans="1:184" customFormat="1" ht="12.75" x14ac:dyDescent="0.2">
      <c r="A68">
        <v>1228</v>
      </c>
      <c r="B68">
        <f t="shared" si="0"/>
        <v>65</v>
      </c>
      <c r="C68">
        <v>1</v>
      </c>
      <c r="D68" t="s">
        <v>501</v>
      </c>
      <c r="E68" t="s">
        <v>290</v>
      </c>
      <c r="F68">
        <v>600105911</v>
      </c>
      <c r="G68">
        <v>12</v>
      </c>
      <c r="H68" t="s">
        <v>349</v>
      </c>
      <c r="I68" t="s">
        <v>100</v>
      </c>
      <c r="J68">
        <v>1</v>
      </c>
      <c r="K68">
        <v>24</v>
      </c>
      <c r="L68" t="s">
        <v>307</v>
      </c>
      <c r="M68" t="s">
        <v>502</v>
      </c>
      <c r="N68" t="s">
        <v>294</v>
      </c>
      <c r="O68">
        <v>2</v>
      </c>
      <c r="P68" t="s">
        <v>295</v>
      </c>
      <c r="Q68" t="s">
        <v>503</v>
      </c>
      <c r="R68" s="207">
        <v>45659.52244212963</v>
      </c>
      <c r="S68">
        <v>600105911</v>
      </c>
      <c r="T68" t="s">
        <v>503</v>
      </c>
      <c r="U68" s="207">
        <v>45664.498402777775</v>
      </c>
      <c r="V68">
        <v>600105911</v>
      </c>
      <c r="W68">
        <v>82.906199999999998</v>
      </c>
      <c r="X68">
        <v>82.621900000000011</v>
      </c>
      <c r="Y68">
        <v>0.12540000000000001</v>
      </c>
      <c r="Z68">
        <v>0.15890000000000001</v>
      </c>
      <c r="AA68">
        <v>88.240499999999997</v>
      </c>
      <c r="AB68">
        <v>46853.89</v>
      </c>
      <c r="AC68">
        <v>46771.612000000001</v>
      </c>
      <c r="AD68">
        <v>27286.84</v>
      </c>
      <c r="AE68">
        <v>7773.3469999999998</v>
      </c>
      <c r="AF68">
        <v>3078.0020000000004</v>
      </c>
      <c r="AG68">
        <v>5798.0630000000001</v>
      </c>
      <c r="AH68">
        <v>806.65699999999993</v>
      </c>
      <c r="AI68">
        <v>840.70399999999995</v>
      </c>
      <c r="AJ68">
        <v>29.298999999999999</v>
      </c>
      <c r="AK68">
        <v>105.997</v>
      </c>
      <c r="AL68">
        <v>30.303999999999998</v>
      </c>
      <c r="AM68">
        <v>0</v>
      </c>
      <c r="AN68">
        <v>51.973999999999997</v>
      </c>
      <c r="AO68">
        <v>816.53300000000002</v>
      </c>
      <c r="AP68">
        <v>816.53300000000002</v>
      </c>
      <c r="AQ68">
        <v>816.53300000000002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1021.734</v>
      </c>
      <c r="AX68">
        <v>636.06600000000003</v>
      </c>
      <c r="AY68">
        <v>100.113</v>
      </c>
      <c r="AZ68">
        <v>30.969000000000001</v>
      </c>
      <c r="BA68">
        <v>47218.639000000003</v>
      </c>
      <c r="BB68">
        <v>816.53300000000002</v>
      </c>
      <c r="BC68">
        <v>89</v>
      </c>
      <c r="BD68">
        <v>79</v>
      </c>
      <c r="BE68">
        <v>6</v>
      </c>
      <c r="BF68">
        <v>1</v>
      </c>
      <c r="BG68">
        <v>2</v>
      </c>
      <c r="BH68">
        <v>0</v>
      </c>
      <c r="BI68">
        <v>0</v>
      </c>
      <c r="BJ68">
        <v>64.953800000000001</v>
      </c>
      <c r="BK68">
        <v>39839.462</v>
      </c>
      <c r="BL68">
        <v>23005.806</v>
      </c>
      <c r="BM68">
        <v>7128.43</v>
      </c>
      <c r="BN68">
        <v>2339.614</v>
      </c>
      <c r="BO68">
        <v>4847.4629999999997</v>
      </c>
      <c r="BP68">
        <v>572.33699999999999</v>
      </c>
      <c r="BQ68">
        <v>840.70399999999995</v>
      </c>
      <c r="BR68">
        <v>17.774999999999999</v>
      </c>
      <c r="BS68">
        <v>34.630000000000003</v>
      </c>
      <c r="BT68">
        <v>52.832799999999999</v>
      </c>
      <c r="BU68">
        <v>33365.256000000001</v>
      </c>
      <c r="BV68">
        <v>7.3712</v>
      </c>
      <c r="BW68">
        <v>4064.8820000000001</v>
      </c>
      <c r="BX68">
        <v>0</v>
      </c>
      <c r="BY68">
        <v>0</v>
      </c>
      <c r="BZ68">
        <v>17.668100000000003</v>
      </c>
      <c r="CA68">
        <v>6932.15</v>
      </c>
      <c r="CB68">
        <v>4281.0339999999997</v>
      </c>
      <c r="CC68">
        <v>644.91700000000003</v>
      </c>
      <c r="CD68">
        <v>738.38800000000003</v>
      </c>
      <c r="CE68">
        <v>950.6</v>
      </c>
      <c r="CF68">
        <v>234.32</v>
      </c>
      <c r="CG68">
        <v>0</v>
      </c>
      <c r="CH68">
        <v>11.523999999999999</v>
      </c>
      <c r="CI68">
        <v>71.367000000000004</v>
      </c>
      <c r="CJ68">
        <v>2.9617</v>
      </c>
      <c r="CK68">
        <v>1576.432</v>
      </c>
      <c r="CL68">
        <v>7.5616000000000003</v>
      </c>
      <c r="CM68">
        <v>2749.1819999999998</v>
      </c>
      <c r="CN68">
        <v>7.1448</v>
      </c>
      <c r="CO68">
        <v>2606.5360000000001</v>
      </c>
      <c r="CP68">
        <v>0</v>
      </c>
      <c r="CQ68">
        <v>0</v>
      </c>
      <c r="CR68">
        <v>58.953800000000001</v>
      </c>
      <c r="CS68">
        <v>34886.640999999996</v>
      </c>
      <c r="CT68">
        <v>13.668100000000001</v>
      </c>
      <c r="CU68">
        <v>4978.1890000000003</v>
      </c>
      <c r="CV68">
        <v>1</v>
      </c>
      <c r="CW68">
        <v>1021.734</v>
      </c>
      <c r="CX68">
        <v>636.06600000000003</v>
      </c>
      <c r="CY68">
        <v>0</v>
      </c>
      <c r="CZ68">
        <v>0</v>
      </c>
      <c r="DA68">
        <v>0</v>
      </c>
      <c r="DB68">
        <v>0</v>
      </c>
      <c r="DC68">
        <v>560.57299999999998</v>
      </c>
      <c r="DD68">
        <v>255.96</v>
      </c>
      <c r="DE68">
        <v>30.969000000000001</v>
      </c>
      <c r="DF68">
        <v>3.7498</v>
      </c>
      <c r="DG68">
        <v>1661.2739999999999</v>
      </c>
      <c r="DH68">
        <v>1</v>
      </c>
      <c r="DI68">
        <v>748.05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40209.9</v>
      </c>
      <c r="EA68">
        <v>560.57299999999998</v>
      </c>
      <c r="EB68">
        <v>7008.7389999999996</v>
      </c>
      <c r="EC68">
        <v>255.96</v>
      </c>
      <c r="ED68">
        <v>82.906199999999998</v>
      </c>
      <c r="EE68">
        <v>88.240499999999997</v>
      </c>
      <c r="EF68">
        <v>46853.89</v>
      </c>
      <c r="EG68">
        <v>65.112700000000004</v>
      </c>
      <c r="EH68">
        <v>39891.435999999994</v>
      </c>
      <c r="EI68">
        <v>52.832799999999999</v>
      </c>
      <c r="EJ68">
        <v>33365.256000000001</v>
      </c>
      <c r="EK68">
        <v>7.3712</v>
      </c>
      <c r="EL68">
        <v>4064.8820000000001</v>
      </c>
      <c r="EM68">
        <v>0</v>
      </c>
      <c r="EN68">
        <v>0</v>
      </c>
      <c r="EO68">
        <v>17.793500000000002</v>
      </c>
      <c r="EP68">
        <v>6962.4539999999997</v>
      </c>
      <c r="EQ68">
        <v>816.53300000000002</v>
      </c>
      <c r="ER68">
        <v>560.57299999999998</v>
      </c>
      <c r="ES68">
        <v>255.96</v>
      </c>
      <c r="ET68">
        <v>47670.422999999995</v>
      </c>
      <c r="EU68">
        <v>0</v>
      </c>
      <c r="EV68">
        <v>0</v>
      </c>
      <c r="EW68">
        <v>0</v>
      </c>
      <c r="EX68">
        <v>0</v>
      </c>
      <c r="EY68">
        <v>3.9087000000000001</v>
      </c>
      <c r="EZ68">
        <v>1713.248</v>
      </c>
      <c r="FA68">
        <v>1</v>
      </c>
      <c r="FB68">
        <v>748.05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1</v>
      </c>
      <c r="FJ68">
        <v>636.06600000000003</v>
      </c>
      <c r="FK68">
        <v>1</v>
      </c>
      <c r="FL68">
        <v>636.06600000000003</v>
      </c>
      <c r="FM68">
        <v>0</v>
      </c>
      <c r="FN68">
        <v>0</v>
      </c>
      <c r="FO68">
        <v>100.113</v>
      </c>
      <c r="FP68">
        <v>100.113</v>
      </c>
      <c r="FQ68">
        <v>0</v>
      </c>
      <c r="FR68">
        <v>736.17899999999997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</row>
    <row r="69" spans="1:184" customFormat="1" ht="12.75" x14ac:dyDescent="0.2">
      <c r="A69">
        <v>1229</v>
      </c>
      <c r="B69">
        <f t="shared" ref="B69:B132" si="1">ROW(A69)-3</f>
        <v>66</v>
      </c>
      <c r="C69">
        <v>1</v>
      </c>
      <c r="D69" t="s">
        <v>504</v>
      </c>
      <c r="E69" t="s">
        <v>290</v>
      </c>
      <c r="F69">
        <v>600106250</v>
      </c>
      <c r="G69">
        <v>12</v>
      </c>
      <c r="H69" t="s">
        <v>505</v>
      </c>
      <c r="I69" t="s">
        <v>378</v>
      </c>
      <c r="J69">
        <v>1</v>
      </c>
      <c r="K69">
        <v>24</v>
      </c>
      <c r="L69" t="s">
        <v>292</v>
      </c>
      <c r="M69" t="s">
        <v>506</v>
      </c>
      <c r="N69" t="s">
        <v>294</v>
      </c>
      <c r="O69">
        <v>2</v>
      </c>
      <c r="P69" t="s">
        <v>295</v>
      </c>
      <c r="Q69" t="s">
        <v>3503</v>
      </c>
      <c r="R69" s="207">
        <v>45672.58829861111</v>
      </c>
      <c r="S69">
        <v>600106250</v>
      </c>
      <c r="T69" t="s">
        <v>3503</v>
      </c>
      <c r="U69" s="207">
        <v>45672.610578703701</v>
      </c>
      <c r="V69">
        <v>600106250</v>
      </c>
      <c r="W69">
        <v>29.696300000000001</v>
      </c>
      <c r="X69">
        <v>29.696300000000001</v>
      </c>
      <c r="Y69">
        <v>0</v>
      </c>
      <c r="Z69">
        <v>0</v>
      </c>
      <c r="AA69">
        <v>30.718600000000002</v>
      </c>
      <c r="AB69">
        <v>15355.562999999998</v>
      </c>
      <c r="AC69">
        <v>15200.902999999998</v>
      </c>
      <c r="AD69">
        <v>9447.0049999999992</v>
      </c>
      <c r="AE69">
        <v>2560.402</v>
      </c>
      <c r="AF69">
        <v>19.253</v>
      </c>
      <c r="AG69">
        <v>2202.9970000000003</v>
      </c>
      <c r="AH69">
        <v>514.16399999999999</v>
      </c>
      <c r="AI69">
        <v>171.107</v>
      </c>
      <c r="AJ69">
        <v>3.988</v>
      </c>
      <c r="AK69">
        <v>17.64</v>
      </c>
      <c r="AL69">
        <v>154.66</v>
      </c>
      <c r="AM69">
        <v>0</v>
      </c>
      <c r="AN69">
        <v>0</v>
      </c>
      <c r="AO69">
        <v>45.624000000000002</v>
      </c>
      <c r="AP69">
        <v>14.568</v>
      </c>
      <c r="AQ69">
        <v>14.568</v>
      </c>
      <c r="AR69">
        <v>0</v>
      </c>
      <c r="AS69">
        <v>0</v>
      </c>
      <c r="AT69">
        <v>31.056000000000001</v>
      </c>
      <c r="AU69">
        <v>0</v>
      </c>
      <c r="AV69">
        <v>0</v>
      </c>
      <c r="AW69">
        <v>214.154</v>
      </c>
      <c r="AX69">
        <v>329.5</v>
      </c>
      <c r="AY69">
        <v>0</v>
      </c>
      <c r="AZ69">
        <v>50.192999999999998</v>
      </c>
      <c r="BA69">
        <v>15279.826000000001</v>
      </c>
      <c r="BB69">
        <v>14.568</v>
      </c>
      <c r="BC69">
        <v>30</v>
      </c>
      <c r="BD69">
        <v>25</v>
      </c>
      <c r="BE69">
        <v>0</v>
      </c>
      <c r="BF69">
        <v>0</v>
      </c>
      <c r="BG69">
        <v>1</v>
      </c>
      <c r="BH69">
        <v>0</v>
      </c>
      <c r="BI69">
        <v>0</v>
      </c>
      <c r="BJ69">
        <v>20.7881</v>
      </c>
      <c r="BK69">
        <v>12036.366</v>
      </c>
      <c r="BL69">
        <v>7234.8610000000008</v>
      </c>
      <c r="BM69">
        <v>2248.6849999999999</v>
      </c>
      <c r="BN69">
        <v>19.253</v>
      </c>
      <c r="BO69">
        <v>1688.7249999999999</v>
      </c>
      <c r="BP69">
        <v>405.4</v>
      </c>
      <c r="BQ69">
        <v>171.107</v>
      </c>
      <c r="BR69">
        <v>3.988</v>
      </c>
      <c r="BS69">
        <v>0</v>
      </c>
      <c r="BT69">
        <v>17.700600000000001</v>
      </c>
      <c r="BU69">
        <v>10896.932999999999</v>
      </c>
      <c r="BV69">
        <v>2</v>
      </c>
      <c r="BW69">
        <v>894.47299999999996</v>
      </c>
      <c r="BX69">
        <v>0</v>
      </c>
      <c r="BY69">
        <v>0</v>
      </c>
      <c r="BZ69">
        <v>8.9082000000000008</v>
      </c>
      <c r="CA69">
        <v>3164.5370000000003</v>
      </c>
      <c r="CB69">
        <v>2212.1440000000002</v>
      </c>
      <c r="CC69">
        <v>311.71699999999998</v>
      </c>
      <c r="CD69">
        <v>0</v>
      </c>
      <c r="CE69">
        <v>514.27199999999993</v>
      </c>
      <c r="CF69">
        <v>108.76400000000001</v>
      </c>
      <c r="CG69">
        <v>0</v>
      </c>
      <c r="CH69">
        <v>0</v>
      </c>
      <c r="CI69">
        <v>17.64</v>
      </c>
      <c r="CJ69">
        <v>1.4</v>
      </c>
      <c r="CK69">
        <v>665.18899999999996</v>
      </c>
      <c r="CL69">
        <v>4.0082000000000004</v>
      </c>
      <c r="CM69">
        <v>1270.75</v>
      </c>
      <c r="CN69">
        <v>3.5</v>
      </c>
      <c r="CO69">
        <v>1228.598</v>
      </c>
      <c r="CP69">
        <v>0</v>
      </c>
      <c r="CQ69">
        <v>0</v>
      </c>
      <c r="CR69">
        <v>17.7881</v>
      </c>
      <c r="CS69">
        <v>9458.6400000000012</v>
      </c>
      <c r="CT69">
        <v>7.4081999999999999</v>
      </c>
      <c r="CU69">
        <v>2400.5279999999998</v>
      </c>
      <c r="CV69">
        <v>0</v>
      </c>
      <c r="CW69">
        <v>214.154</v>
      </c>
      <c r="CX69">
        <v>308.5</v>
      </c>
      <c r="CY69">
        <v>0</v>
      </c>
      <c r="CZ69">
        <v>0</v>
      </c>
      <c r="DA69">
        <v>0</v>
      </c>
      <c r="DB69">
        <v>21</v>
      </c>
      <c r="DC69">
        <v>14.568</v>
      </c>
      <c r="DD69">
        <v>0</v>
      </c>
      <c r="DE69">
        <v>50.192999999999998</v>
      </c>
      <c r="DF69">
        <v>1.0874999999999999</v>
      </c>
      <c r="DG69">
        <v>244.96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12112.241</v>
      </c>
      <c r="EA69">
        <v>14.568</v>
      </c>
      <c r="EB69">
        <v>3167.585</v>
      </c>
      <c r="EC69">
        <v>0</v>
      </c>
      <c r="ED69">
        <v>29.696300000000001</v>
      </c>
      <c r="EE69">
        <v>30.718600000000002</v>
      </c>
      <c r="EF69">
        <v>15355.562999999998</v>
      </c>
      <c r="EG69">
        <v>20.7881</v>
      </c>
      <c r="EH69">
        <v>12036.366</v>
      </c>
      <c r="EI69">
        <v>17.700600000000001</v>
      </c>
      <c r="EJ69">
        <v>10896.932999999999</v>
      </c>
      <c r="EK69">
        <v>2</v>
      </c>
      <c r="EL69">
        <v>894.47299999999996</v>
      </c>
      <c r="EM69">
        <v>0</v>
      </c>
      <c r="EN69">
        <v>0</v>
      </c>
      <c r="EO69">
        <v>8.9082000000000008</v>
      </c>
      <c r="EP69">
        <v>3319.1970000000001</v>
      </c>
      <c r="EQ69">
        <v>45.624000000000002</v>
      </c>
      <c r="ER69">
        <v>14.568</v>
      </c>
      <c r="ES69">
        <v>31.056000000000001</v>
      </c>
      <c r="ET69">
        <v>15401.187000000002</v>
      </c>
      <c r="EU69">
        <v>0</v>
      </c>
      <c r="EV69">
        <v>0</v>
      </c>
      <c r="EW69">
        <v>0</v>
      </c>
      <c r="EX69">
        <v>0</v>
      </c>
      <c r="EY69">
        <v>1.0874999999999999</v>
      </c>
      <c r="EZ69">
        <v>244.96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329.5</v>
      </c>
      <c r="FK69">
        <v>0</v>
      </c>
      <c r="FL69">
        <v>308.5</v>
      </c>
      <c r="FM69">
        <v>0</v>
      </c>
      <c r="FN69">
        <v>21</v>
      </c>
      <c r="FO69">
        <v>0</v>
      </c>
      <c r="FP69">
        <v>0</v>
      </c>
      <c r="FQ69">
        <v>0</v>
      </c>
      <c r="FR69">
        <v>329.5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</row>
    <row r="70" spans="1:184" customFormat="1" ht="12.75" x14ac:dyDescent="0.2">
      <c r="A70">
        <v>1230</v>
      </c>
      <c r="B70">
        <f t="shared" si="1"/>
        <v>67</v>
      </c>
      <c r="C70">
        <v>1</v>
      </c>
      <c r="D70" t="s">
        <v>507</v>
      </c>
      <c r="E70" t="s">
        <v>290</v>
      </c>
      <c r="F70">
        <v>600106268</v>
      </c>
      <c r="G70">
        <v>12</v>
      </c>
      <c r="H70" t="s">
        <v>357</v>
      </c>
      <c r="I70" t="s">
        <v>100</v>
      </c>
      <c r="J70">
        <v>1</v>
      </c>
      <c r="K70">
        <v>24</v>
      </c>
      <c r="L70" t="s">
        <v>292</v>
      </c>
      <c r="M70" t="s">
        <v>508</v>
      </c>
      <c r="N70" t="s">
        <v>294</v>
      </c>
      <c r="O70">
        <v>2</v>
      </c>
      <c r="P70" t="s">
        <v>295</v>
      </c>
      <c r="Q70" t="s">
        <v>3401</v>
      </c>
      <c r="R70" s="207">
        <v>45666.465729166666</v>
      </c>
      <c r="S70">
        <v>600106268</v>
      </c>
      <c r="W70">
        <v>33.213200000000001</v>
      </c>
      <c r="X70">
        <v>33.213200000000001</v>
      </c>
      <c r="Y70">
        <v>0</v>
      </c>
      <c r="Z70">
        <v>0</v>
      </c>
      <c r="AA70">
        <v>35.128399999999999</v>
      </c>
      <c r="AB70">
        <v>17725.681</v>
      </c>
      <c r="AC70">
        <v>17725.681</v>
      </c>
      <c r="AD70">
        <v>10861.251</v>
      </c>
      <c r="AE70">
        <v>3159.84</v>
      </c>
      <c r="AF70">
        <v>1099.5250000000001</v>
      </c>
      <c r="AG70">
        <v>1845.444</v>
      </c>
      <c r="AH70">
        <v>198.43</v>
      </c>
      <c r="AI70">
        <v>287.45299999999997</v>
      </c>
      <c r="AJ70">
        <v>0</v>
      </c>
      <c r="AK70">
        <v>8.0609999999999999</v>
      </c>
      <c r="AL70">
        <v>0</v>
      </c>
      <c r="AM70">
        <v>0</v>
      </c>
      <c r="AN70">
        <v>0</v>
      </c>
      <c r="AO70">
        <v>357.23</v>
      </c>
      <c r="AP70">
        <v>186.95999999999998</v>
      </c>
      <c r="AQ70">
        <v>186.95999999999998</v>
      </c>
      <c r="AR70">
        <v>0</v>
      </c>
      <c r="AS70">
        <v>0</v>
      </c>
      <c r="AT70">
        <v>156.27000000000001</v>
      </c>
      <c r="AU70">
        <v>14</v>
      </c>
      <c r="AV70">
        <v>1</v>
      </c>
      <c r="AW70">
        <v>209.327</v>
      </c>
      <c r="AX70">
        <v>378.22199999999998</v>
      </c>
      <c r="AY70">
        <v>47.96</v>
      </c>
      <c r="AZ70">
        <v>56.35</v>
      </c>
      <c r="BA70">
        <v>17818.05</v>
      </c>
      <c r="BB70">
        <v>186.95999999999998</v>
      </c>
      <c r="BC70">
        <v>35</v>
      </c>
      <c r="BD70">
        <v>31</v>
      </c>
      <c r="BE70">
        <v>1</v>
      </c>
      <c r="BF70">
        <v>0</v>
      </c>
      <c r="BG70">
        <v>0</v>
      </c>
      <c r="BH70">
        <v>0</v>
      </c>
      <c r="BI70">
        <v>0</v>
      </c>
      <c r="BJ70">
        <v>25.0502</v>
      </c>
      <c r="BK70">
        <v>14763.799000000001</v>
      </c>
      <c r="BL70">
        <v>8785.8189999999995</v>
      </c>
      <c r="BM70">
        <v>2878.7289999999998</v>
      </c>
      <c r="BN70">
        <v>856.40600000000006</v>
      </c>
      <c r="BO70">
        <v>1514.115</v>
      </c>
      <c r="BP70">
        <v>175.6</v>
      </c>
      <c r="BQ70">
        <v>287.45299999999997</v>
      </c>
      <c r="BR70">
        <v>0</v>
      </c>
      <c r="BS70">
        <v>0</v>
      </c>
      <c r="BT70">
        <v>18.187200000000001</v>
      </c>
      <c r="BU70">
        <v>11675.174000000001</v>
      </c>
      <c r="BV70">
        <v>3.4371</v>
      </c>
      <c r="BW70">
        <v>1741.4770000000001</v>
      </c>
      <c r="BX70">
        <v>0</v>
      </c>
      <c r="BY70">
        <v>0</v>
      </c>
      <c r="BZ70">
        <v>8.1630000000000003</v>
      </c>
      <c r="CA70">
        <v>2961.8820000000001</v>
      </c>
      <c r="CB70">
        <v>2075.4319999999998</v>
      </c>
      <c r="CC70">
        <v>281.11099999999999</v>
      </c>
      <c r="CD70">
        <v>243.119</v>
      </c>
      <c r="CE70">
        <v>331.32900000000001</v>
      </c>
      <c r="CF70">
        <v>22.83</v>
      </c>
      <c r="CG70">
        <v>0</v>
      </c>
      <c r="CH70">
        <v>0</v>
      </c>
      <c r="CI70">
        <v>8.0609999999999999</v>
      </c>
      <c r="CJ70">
        <v>1.3071999999999999</v>
      </c>
      <c r="CK70">
        <v>761.09799999999996</v>
      </c>
      <c r="CL70">
        <v>2.4998999999999998</v>
      </c>
      <c r="CM70">
        <v>611.54200000000003</v>
      </c>
      <c r="CN70">
        <v>3.8559000000000001</v>
      </c>
      <c r="CO70">
        <v>1447.4580000000001</v>
      </c>
      <c r="CP70">
        <v>0.5</v>
      </c>
      <c r="CQ70">
        <v>141.78399999999999</v>
      </c>
      <c r="CR70">
        <v>22.384999999999998</v>
      </c>
      <c r="CS70">
        <v>12509.487999999999</v>
      </c>
      <c r="CT70">
        <v>7.1630000000000003</v>
      </c>
      <c r="CU70">
        <v>2494.77</v>
      </c>
      <c r="CV70">
        <v>0.5</v>
      </c>
      <c r="CW70">
        <v>209.327</v>
      </c>
      <c r="CX70">
        <v>236.43799999999999</v>
      </c>
      <c r="CY70">
        <v>0</v>
      </c>
      <c r="CZ70">
        <v>0</v>
      </c>
      <c r="DA70">
        <v>0.5</v>
      </c>
      <c r="DB70">
        <v>141.78399999999999</v>
      </c>
      <c r="DC70">
        <v>118.095</v>
      </c>
      <c r="DD70">
        <v>68.864999999999995</v>
      </c>
      <c r="DE70">
        <v>56.35</v>
      </c>
      <c r="DF70">
        <v>2.9258999999999999</v>
      </c>
      <c r="DG70">
        <v>1110.71</v>
      </c>
      <c r="DH70">
        <v>0.5</v>
      </c>
      <c r="DI70">
        <v>236.43799999999999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14837.253999999999</v>
      </c>
      <c r="EA70">
        <v>118.095</v>
      </c>
      <c r="EB70">
        <v>2980.7960000000003</v>
      </c>
      <c r="EC70">
        <v>68.864999999999995</v>
      </c>
      <c r="ED70">
        <v>33.213200000000001</v>
      </c>
      <c r="EE70">
        <v>35.128399999999999</v>
      </c>
      <c r="EF70">
        <v>17725.681</v>
      </c>
      <c r="EG70">
        <v>25.0502</v>
      </c>
      <c r="EH70">
        <v>14763.799000000001</v>
      </c>
      <c r="EI70">
        <v>18.187200000000001</v>
      </c>
      <c r="EJ70">
        <v>11675.174000000001</v>
      </c>
      <c r="EK70">
        <v>3.4371</v>
      </c>
      <c r="EL70">
        <v>1741.4770000000001</v>
      </c>
      <c r="EM70">
        <v>0</v>
      </c>
      <c r="EN70">
        <v>0</v>
      </c>
      <c r="EO70">
        <v>8.1630000000000003</v>
      </c>
      <c r="EP70">
        <v>2961.8820000000001</v>
      </c>
      <c r="EQ70">
        <v>357.23</v>
      </c>
      <c r="ER70">
        <v>213.54499999999999</v>
      </c>
      <c r="ES70">
        <v>143.685</v>
      </c>
      <c r="ET70">
        <v>18082.911</v>
      </c>
      <c r="EU70">
        <v>0</v>
      </c>
      <c r="EV70">
        <v>0</v>
      </c>
      <c r="EW70">
        <v>0</v>
      </c>
      <c r="EX70">
        <v>0</v>
      </c>
      <c r="EY70">
        <v>2.9258999999999999</v>
      </c>
      <c r="EZ70">
        <v>1110.71</v>
      </c>
      <c r="FA70">
        <v>0.5</v>
      </c>
      <c r="FB70">
        <v>236.43799999999999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1</v>
      </c>
      <c r="FJ70">
        <v>378.22199999999998</v>
      </c>
      <c r="FK70">
        <v>0.5</v>
      </c>
      <c r="FL70">
        <v>236.43799999999999</v>
      </c>
      <c r="FM70">
        <v>0.5</v>
      </c>
      <c r="FN70">
        <v>141.78399999999999</v>
      </c>
      <c r="FO70">
        <v>47.96</v>
      </c>
      <c r="FP70">
        <v>47.96</v>
      </c>
      <c r="FQ70">
        <v>0</v>
      </c>
      <c r="FR70">
        <v>426.18200000000002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</row>
    <row r="71" spans="1:184" customFormat="1" ht="12.75" x14ac:dyDescent="0.2">
      <c r="A71">
        <v>1232</v>
      </c>
      <c r="B71">
        <f t="shared" si="1"/>
        <v>68</v>
      </c>
      <c r="C71">
        <v>1</v>
      </c>
      <c r="D71" t="s">
        <v>509</v>
      </c>
      <c r="E71" t="s">
        <v>290</v>
      </c>
      <c r="F71">
        <v>600106284</v>
      </c>
      <c r="G71">
        <v>12</v>
      </c>
      <c r="H71" t="s">
        <v>361</v>
      </c>
      <c r="I71" t="s">
        <v>510</v>
      </c>
      <c r="J71">
        <v>1</v>
      </c>
      <c r="K71">
        <v>24</v>
      </c>
      <c r="L71" t="s">
        <v>307</v>
      </c>
      <c r="M71" t="s">
        <v>511</v>
      </c>
      <c r="N71" t="s">
        <v>294</v>
      </c>
      <c r="O71">
        <v>2</v>
      </c>
      <c r="P71" t="s">
        <v>295</v>
      </c>
      <c r="Q71" t="s">
        <v>324</v>
      </c>
      <c r="R71" s="207">
        <v>45664.62872685185</v>
      </c>
      <c r="S71">
        <v>600106284</v>
      </c>
      <c r="T71" t="s">
        <v>324</v>
      </c>
      <c r="U71" s="207">
        <v>45665.697893518518</v>
      </c>
      <c r="V71">
        <v>600106284</v>
      </c>
      <c r="W71">
        <v>68.927700000000002</v>
      </c>
      <c r="X71">
        <v>68.927700000000002</v>
      </c>
      <c r="Y71">
        <v>0</v>
      </c>
      <c r="Z71">
        <v>0</v>
      </c>
      <c r="AA71">
        <v>72.833399999999997</v>
      </c>
      <c r="AB71">
        <v>36865.292999999998</v>
      </c>
      <c r="AC71">
        <v>36860.415000000001</v>
      </c>
      <c r="AD71">
        <v>22918.444000000003</v>
      </c>
      <c r="AE71">
        <v>5569.1729999999998</v>
      </c>
      <c r="AF71">
        <v>675.31</v>
      </c>
      <c r="AG71">
        <v>6397.5940000000001</v>
      </c>
      <c r="AH71">
        <v>570.81799999999998</v>
      </c>
      <c r="AI71">
        <v>571.20799999999997</v>
      </c>
      <c r="AJ71">
        <v>0</v>
      </c>
      <c r="AK71">
        <v>13.099</v>
      </c>
      <c r="AL71">
        <v>0</v>
      </c>
      <c r="AM71">
        <v>0</v>
      </c>
      <c r="AN71">
        <v>4.8780000000000001</v>
      </c>
      <c r="AO71">
        <v>465.94000000000005</v>
      </c>
      <c r="AP71">
        <v>437.09000000000003</v>
      </c>
      <c r="AQ71">
        <v>437.09000000000003</v>
      </c>
      <c r="AR71">
        <v>0</v>
      </c>
      <c r="AS71">
        <v>0</v>
      </c>
      <c r="AT71">
        <v>0</v>
      </c>
      <c r="AU71">
        <v>28.85</v>
      </c>
      <c r="AV71">
        <v>1</v>
      </c>
      <c r="AW71">
        <v>121.538</v>
      </c>
      <c r="AX71">
        <v>587.36900000000003</v>
      </c>
      <c r="AY71">
        <v>87.09</v>
      </c>
      <c r="AZ71">
        <v>23.231000000000002</v>
      </c>
      <c r="BA71">
        <v>37286.629000000008</v>
      </c>
      <c r="BB71">
        <v>437.09000000000003</v>
      </c>
      <c r="BC71">
        <v>73</v>
      </c>
      <c r="BD71">
        <v>66</v>
      </c>
      <c r="BE71">
        <v>1</v>
      </c>
      <c r="BF71">
        <v>0</v>
      </c>
      <c r="BG71">
        <v>1</v>
      </c>
      <c r="BH71">
        <v>0</v>
      </c>
      <c r="BI71">
        <v>0</v>
      </c>
      <c r="BJ71">
        <v>55.296999999999997</v>
      </c>
      <c r="BK71">
        <v>31854.173999999999</v>
      </c>
      <c r="BL71">
        <v>19446.907000000003</v>
      </c>
      <c r="BM71">
        <v>5069.7199999999993</v>
      </c>
      <c r="BN71">
        <v>429.94200000000001</v>
      </c>
      <c r="BO71">
        <v>5732.1270000000004</v>
      </c>
      <c r="BP71">
        <v>459.50099999999998</v>
      </c>
      <c r="BQ71">
        <v>571.20799999999997</v>
      </c>
      <c r="BR71">
        <v>0</v>
      </c>
      <c r="BS71">
        <v>0</v>
      </c>
      <c r="BT71">
        <v>37.956899999999997</v>
      </c>
      <c r="BU71">
        <v>24419.763999999999</v>
      </c>
      <c r="BV71">
        <v>4.5079000000000002</v>
      </c>
      <c r="BW71">
        <v>1952.896</v>
      </c>
      <c r="BX71">
        <v>0</v>
      </c>
      <c r="BY71">
        <v>0</v>
      </c>
      <c r="BZ71">
        <v>13.630700000000001</v>
      </c>
      <c r="CA71">
        <v>5006.241</v>
      </c>
      <c r="CB71">
        <v>3471.5370000000003</v>
      </c>
      <c r="CC71">
        <v>499.45300000000003</v>
      </c>
      <c r="CD71">
        <v>245.36799999999999</v>
      </c>
      <c r="CE71">
        <v>665.46699999999998</v>
      </c>
      <c r="CF71">
        <v>111.31700000000001</v>
      </c>
      <c r="CG71">
        <v>0</v>
      </c>
      <c r="CH71">
        <v>0</v>
      </c>
      <c r="CI71">
        <v>13.099</v>
      </c>
      <c r="CJ71">
        <v>1.6791</v>
      </c>
      <c r="CK71">
        <v>1056.3779999999999</v>
      </c>
      <c r="CL71">
        <v>4.8967999999999998</v>
      </c>
      <c r="CM71">
        <v>1570.655</v>
      </c>
      <c r="CN71">
        <v>6.1048</v>
      </c>
      <c r="CO71">
        <v>1921.886</v>
      </c>
      <c r="CP71">
        <v>0.95</v>
      </c>
      <c r="CQ71">
        <v>457.322</v>
      </c>
      <c r="CR71">
        <v>46.296999999999997</v>
      </c>
      <c r="CS71">
        <v>24866.968000000001</v>
      </c>
      <c r="CT71">
        <v>9.6307000000000009</v>
      </c>
      <c r="CU71">
        <v>3369.0520000000001</v>
      </c>
      <c r="CV71">
        <v>1</v>
      </c>
      <c r="CW71">
        <v>121.538</v>
      </c>
      <c r="CX71">
        <v>587.36900000000003</v>
      </c>
      <c r="CY71">
        <v>0</v>
      </c>
      <c r="CZ71">
        <v>0</v>
      </c>
      <c r="DA71">
        <v>0</v>
      </c>
      <c r="DB71">
        <v>0</v>
      </c>
      <c r="DC71">
        <v>269.03999999999996</v>
      </c>
      <c r="DD71">
        <v>168.05</v>
      </c>
      <c r="DE71">
        <v>23.231000000000002</v>
      </c>
      <c r="DF71">
        <v>11.8322</v>
      </c>
      <c r="DG71">
        <v>4894.1450000000004</v>
      </c>
      <c r="DH71">
        <v>0</v>
      </c>
      <c r="DI71">
        <v>0</v>
      </c>
      <c r="DJ71">
        <v>1</v>
      </c>
      <c r="DK71">
        <v>587.36900000000003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32228.384999999998</v>
      </c>
      <c r="EA71">
        <v>269.03999999999996</v>
      </c>
      <c r="EB71">
        <v>5058.2439999999997</v>
      </c>
      <c r="EC71">
        <v>168.05</v>
      </c>
      <c r="ED71">
        <v>68.927700000000002</v>
      </c>
      <c r="EE71">
        <v>72.833399999999997</v>
      </c>
      <c r="EF71">
        <v>36865.292999999998</v>
      </c>
      <c r="EG71">
        <v>55.296999999999997</v>
      </c>
      <c r="EH71">
        <v>31859.052</v>
      </c>
      <c r="EI71">
        <v>37.956899999999997</v>
      </c>
      <c r="EJ71">
        <v>24419.763999999999</v>
      </c>
      <c r="EK71">
        <v>4.5079000000000002</v>
      </c>
      <c r="EL71">
        <v>1952.896</v>
      </c>
      <c r="EM71">
        <v>0</v>
      </c>
      <c r="EN71">
        <v>0</v>
      </c>
      <c r="EO71">
        <v>13.630700000000001</v>
      </c>
      <c r="EP71">
        <v>5006.241</v>
      </c>
      <c r="EQ71">
        <v>465.94000000000005</v>
      </c>
      <c r="ER71">
        <v>269.03999999999996</v>
      </c>
      <c r="ES71">
        <v>196.9</v>
      </c>
      <c r="ET71">
        <v>37331.232999999993</v>
      </c>
      <c r="EU71">
        <v>0</v>
      </c>
      <c r="EV71">
        <v>0</v>
      </c>
      <c r="EW71">
        <v>0</v>
      </c>
      <c r="EX71">
        <v>0</v>
      </c>
      <c r="EY71">
        <v>11.8322</v>
      </c>
      <c r="EZ71">
        <v>4899.0230000000001</v>
      </c>
      <c r="FA71">
        <v>0</v>
      </c>
      <c r="FB71">
        <v>0</v>
      </c>
      <c r="FC71">
        <v>1</v>
      </c>
      <c r="FD71">
        <v>587.36900000000003</v>
      </c>
      <c r="FE71">
        <v>0</v>
      </c>
      <c r="FF71">
        <v>0</v>
      </c>
      <c r="FG71">
        <v>0</v>
      </c>
      <c r="FH71">
        <v>0</v>
      </c>
      <c r="FI71">
        <v>1</v>
      </c>
      <c r="FJ71">
        <v>587.36900000000003</v>
      </c>
      <c r="FK71">
        <v>1</v>
      </c>
      <c r="FL71">
        <v>587.36900000000003</v>
      </c>
      <c r="FM71">
        <v>0</v>
      </c>
      <c r="FN71">
        <v>0</v>
      </c>
      <c r="FO71">
        <v>87.09</v>
      </c>
      <c r="FP71">
        <v>0</v>
      </c>
      <c r="FQ71">
        <v>87.09</v>
      </c>
      <c r="FR71">
        <v>674.45899999999995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</row>
    <row r="72" spans="1:184" customFormat="1" ht="12.75" x14ac:dyDescent="0.2">
      <c r="A72">
        <v>1233</v>
      </c>
      <c r="B72">
        <f t="shared" si="1"/>
        <v>69</v>
      </c>
      <c r="C72">
        <v>1</v>
      </c>
      <c r="D72" t="s">
        <v>512</v>
      </c>
      <c r="E72" t="s">
        <v>290</v>
      </c>
      <c r="F72">
        <v>600106365</v>
      </c>
      <c r="G72">
        <v>12</v>
      </c>
      <c r="H72" t="s">
        <v>513</v>
      </c>
      <c r="I72" t="s">
        <v>100</v>
      </c>
      <c r="J72">
        <v>1</v>
      </c>
      <c r="K72">
        <v>24</v>
      </c>
      <c r="L72" t="s">
        <v>307</v>
      </c>
      <c r="M72" t="s">
        <v>514</v>
      </c>
      <c r="N72" t="s">
        <v>294</v>
      </c>
      <c r="O72">
        <v>2</v>
      </c>
      <c r="P72" t="s">
        <v>295</v>
      </c>
      <c r="Q72" t="s">
        <v>3489</v>
      </c>
      <c r="R72" s="207">
        <v>45670.375949074078</v>
      </c>
      <c r="S72">
        <v>600106365</v>
      </c>
      <c r="T72" t="s">
        <v>3489</v>
      </c>
      <c r="U72" s="207">
        <v>45670.662604166668</v>
      </c>
      <c r="V72">
        <v>600106365</v>
      </c>
      <c r="W72">
        <v>5.9870000000000001</v>
      </c>
      <c r="X72">
        <v>5.806</v>
      </c>
      <c r="Y72">
        <v>0</v>
      </c>
      <c r="Z72">
        <v>0.18099999999999999</v>
      </c>
      <c r="AA72">
        <v>8</v>
      </c>
      <c r="AB72">
        <v>2471.962</v>
      </c>
      <c r="AC72">
        <v>2427.8740000000003</v>
      </c>
      <c r="AD72">
        <v>1988.825</v>
      </c>
      <c r="AE72">
        <v>284.60400000000004</v>
      </c>
      <c r="AF72">
        <v>40.302</v>
      </c>
      <c r="AG72">
        <v>40</v>
      </c>
      <c r="AH72">
        <v>43.741</v>
      </c>
      <c r="AI72">
        <v>30.402000000000001</v>
      </c>
      <c r="AJ72">
        <v>0</v>
      </c>
      <c r="AK72">
        <v>0</v>
      </c>
      <c r="AL72">
        <v>0</v>
      </c>
      <c r="AM72">
        <v>0</v>
      </c>
      <c r="AN72">
        <v>44.088000000000001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2427.8740000000003</v>
      </c>
      <c r="BB72">
        <v>0</v>
      </c>
      <c r="BC72">
        <v>8</v>
      </c>
      <c r="BD72">
        <v>8</v>
      </c>
      <c r="BE72">
        <v>0</v>
      </c>
      <c r="BF72">
        <v>0</v>
      </c>
      <c r="BG72">
        <v>2</v>
      </c>
      <c r="BH72">
        <v>0</v>
      </c>
      <c r="BI72">
        <v>0</v>
      </c>
      <c r="BJ72">
        <v>4.6840000000000002</v>
      </c>
      <c r="BK72">
        <v>2057.962</v>
      </c>
      <c r="BL72">
        <v>1669.079</v>
      </c>
      <c r="BM72">
        <v>248.76799999999997</v>
      </c>
      <c r="BN72">
        <v>34.472000000000001</v>
      </c>
      <c r="BO72">
        <v>31.5</v>
      </c>
      <c r="BP72">
        <v>43.741</v>
      </c>
      <c r="BQ72">
        <v>30.402000000000001</v>
      </c>
      <c r="BR72">
        <v>0</v>
      </c>
      <c r="BS72">
        <v>0</v>
      </c>
      <c r="BT72">
        <v>3</v>
      </c>
      <c r="BU72">
        <v>1421.577</v>
      </c>
      <c r="BV72">
        <v>0.64200000000000002</v>
      </c>
      <c r="BW72">
        <v>280.322</v>
      </c>
      <c r="BX72">
        <v>0</v>
      </c>
      <c r="BY72">
        <v>0</v>
      </c>
      <c r="BZ72">
        <v>1.1220000000000001</v>
      </c>
      <c r="CA72">
        <v>369.91200000000003</v>
      </c>
      <c r="CB72">
        <v>319.74599999999998</v>
      </c>
      <c r="CC72">
        <v>35.835999999999999</v>
      </c>
      <c r="CD72">
        <v>5.83</v>
      </c>
      <c r="CE72">
        <v>8.5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0.92800000000000005</v>
      </c>
      <c r="CM72">
        <v>310.32400000000001</v>
      </c>
      <c r="CN72">
        <v>0.19400000000000001</v>
      </c>
      <c r="CO72">
        <v>59.588000000000001</v>
      </c>
      <c r="CP72">
        <v>0</v>
      </c>
      <c r="CQ72">
        <v>0</v>
      </c>
      <c r="CR72">
        <v>3.6839999999999997</v>
      </c>
      <c r="CS72">
        <v>1515.1190000000001</v>
      </c>
      <c r="CT72">
        <v>1.1220000000000001</v>
      </c>
      <c r="CU72">
        <v>369.91200000000003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1</v>
      </c>
      <c r="DG72">
        <v>326.80900000000003</v>
      </c>
      <c r="DH72">
        <v>4.2000000000000003E-2</v>
      </c>
      <c r="DI72">
        <v>29.254000000000001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2057.962</v>
      </c>
      <c r="EA72">
        <v>0</v>
      </c>
      <c r="EB72">
        <v>369.91200000000003</v>
      </c>
      <c r="EC72">
        <v>0</v>
      </c>
      <c r="ED72">
        <v>5.9870000000000001</v>
      </c>
      <c r="EE72">
        <v>8</v>
      </c>
      <c r="EF72">
        <v>2471.962</v>
      </c>
      <c r="EG72">
        <v>4.6840000000000002</v>
      </c>
      <c r="EH72">
        <v>2057.962</v>
      </c>
      <c r="EI72">
        <v>3</v>
      </c>
      <c r="EJ72">
        <v>1421.577</v>
      </c>
      <c r="EK72">
        <v>0.64200000000000002</v>
      </c>
      <c r="EL72">
        <v>280.322</v>
      </c>
      <c r="EM72">
        <v>0</v>
      </c>
      <c r="EN72">
        <v>0</v>
      </c>
      <c r="EO72">
        <v>1.3029999999999999</v>
      </c>
      <c r="EP72">
        <v>414</v>
      </c>
      <c r="EQ72">
        <v>0</v>
      </c>
      <c r="ER72">
        <v>0</v>
      </c>
      <c r="ES72">
        <v>0</v>
      </c>
      <c r="ET72">
        <v>2471.962</v>
      </c>
      <c r="EU72">
        <v>0</v>
      </c>
      <c r="EV72">
        <v>0</v>
      </c>
      <c r="EW72">
        <v>0</v>
      </c>
      <c r="EX72">
        <v>0</v>
      </c>
      <c r="EY72">
        <v>1</v>
      </c>
      <c r="EZ72">
        <v>326.80900000000003</v>
      </c>
      <c r="FA72">
        <v>4.2000000000000003E-2</v>
      </c>
      <c r="FB72">
        <v>29.254000000000001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</row>
    <row r="73" spans="1:184" customFormat="1" ht="12.75" x14ac:dyDescent="0.2">
      <c r="A73">
        <v>1234</v>
      </c>
      <c r="B73">
        <f t="shared" si="1"/>
        <v>70</v>
      </c>
      <c r="C73">
        <v>1</v>
      </c>
      <c r="D73" t="s">
        <v>515</v>
      </c>
      <c r="E73" t="s">
        <v>290</v>
      </c>
      <c r="F73">
        <v>600106292</v>
      </c>
      <c r="G73">
        <v>12</v>
      </c>
      <c r="H73" t="s">
        <v>516</v>
      </c>
      <c r="I73" t="s">
        <v>438</v>
      </c>
      <c r="J73">
        <v>1</v>
      </c>
      <c r="K73">
        <v>24</v>
      </c>
      <c r="L73" t="s">
        <v>307</v>
      </c>
      <c r="M73" t="s">
        <v>517</v>
      </c>
      <c r="N73" t="s">
        <v>294</v>
      </c>
      <c r="O73">
        <v>2</v>
      </c>
      <c r="P73" t="s">
        <v>295</v>
      </c>
      <c r="Q73" t="s">
        <v>359</v>
      </c>
      <c r="R73" s="207">
        <v>45667.314814814818</v>
      </c>
      <c r="S73">
        <v>600106292</v>
      </c>
      <c r="W73">
        <v>50.342000000000006</v>
      </c>
      <c r="X73">
        <v>50.342000000000006</v>
      </c>
      <c r="Y73">
        <v>0</v>
      </c>
      <c r="Z73">
        <v>0</v>
      </c>
      <c r="AA73">
        <v>55.0991</v>
      </c>
      <c r="AB73">
        <v>24241.014000000003</v>
      </c>
      <c r="AC73">
        <v>24229.014000000003</v>
      </c>
      <c r="AD73">
        <v>15178.307000000001</v>
      </c>
      <c r="AE73">
        <v>4136.4630000000006</v>
      </c>
      <c r="AF73">
        <v>192.44800000000001</v>
      </c>
      <c r="AG73">
        <v>3294.8380000000002</v>
      </c>
      <c r="AH73">
        <v>591.02499999999998</v>
      </c>
      <c r="AI73">
        <v>241.40799999999999</v>
      </c>
      <c r="AJ73">
        <v>32.606000000000002</v>
      </c>
      <c r="AK73">
        <v>23.896999999999998</v>
      </c>
      <c r="AL73">
        <v>0</v>
      </c>
      <c r="AM73">
        <v>0</v>
      </c>
      <c r="AN73">
        <v>12</v>
      </c>
      <c r="AO73">
        <v>787.5100000000001</v>
      </c>
      <c r="AP73">
        <v>593</v>
      </c>
      <c r="AQ73">
        <v>593</v>
      </c>
      <c r="AR73">
        <v>0</v>
      </c>
      <c r="AS73">
        <v>0</v>
      </c>
      <c r="AT73">
        <v>96</v>
      </c>
      <c r="AU73">
        <v>98.509999999999991</v>
      </c>
      <c r="AV73">
        <v>0.95830000000000004</v>
      </c>
      <c r="AW73">
        <v>523.58400000000006</v>
      </c>
      <c r="AX73">
        <v>373.13</v>
      </c>
      <c r="AY73">
        <v>372</v>
      </c>
      <c r="AZ73">
        <v>14.438000000000001</v>
      </c>
      <c r="BA73">
        <v>24428.885999999999</v>
      </c>
      <c r="BB73">
        <v>593</v>
      </c>
      <c r="BC73">
        <v>57</v>
      </c>
      <c r="BD73">
        <v>51</v>
      </c>
      <c r="BE73">
        <v>4</v>
      </c>
      <c r="BF73">
        <v>0</v>
      </c>
      <c r="BG73">
        <v>2</v>
      </c>
      <c r="BH73">
        <v>0</v>
      </c>
      <c r="BI73">
        <v>0</v>
      </c>
      <c r="BJ73">
        <v>36.389600000000002</v>
      </c>
      <c r="BK73">
        <v>19999.433000000001</v>
      </c>
      <c r="BL73">
        <v>12108.414999999999</v>
      </c>
      <c r="BM73">
        <v>3663.9719999999998</v>
      </c>
      <c r="BN73">
        <v>163.40200000000002</v>
      </c>
      <c r="BO73">
        <v>2841.9160000000002</v>
      </c>
      <c r="BP73">
        <v>409.69200000000001</v>
      </c>
      <c r="BQ73">
        <v>241.40799999999999</v>
      </c>
      <c r="BR73">
        <v>32.606000000000002</v>
      </c>
      <c r="BS73">
        <v>0</v>
      </c>
      <c r="BT73">
        <v>27.428600000000003</v>
      </c>
      <c r="BU73">
        <v>16575.751</v>
      </c>
      <c r="BV73">
        <v>2.4775</v>
      </c>
      <c r="BW73">
        <v>970.58800000000008</v>
      </c>
      <c r="BX73">
        <v>0</v>
      </c>
      <c r="BY73">
        <v>0</v>
      </c>
      <c r="BZ73">
        <v>13.952400000000001</v>
      </c>
      <c r="CA73">
        <v>4229.5810000000001</v>
      </c>
      <c r="CB73">
        <v>3069.8919999999998</v>
      </c>
      <c r="CC73">
        <v>472.49099999999999</v>
      </c>
      <c r="CD73">
        <v>29.045999999999999</v>
      </c>
      <c r="CE73">
        <v>452.92200000000003</v>
      </c>
      <c r="CF73">
        <v>181.333</v>
      </c>
      <c r="CG73">
        <v>0</v>
      </c>
      <c r="CH73">
        <v>0</v>
      </c>
      <c r="CI73">
        <v>23.896999999999998</v>
      </c>
      <c r="CJ73">
        <v>1.5</v>
      </c>
      <c r="CK73">
        <v>729.51700000000005</v>
      </c>
      <c r="CL73">
        <v>5.7065000000000001</v>
      </c>
      <c r="CM73">
        <v>1482.662</v>
      </c>
      <c r="CN73">
        <v>6.3708999999999998</v>
      </c>
      <c r="CO73">
        <v>1920.63</v>
      </c>
      <c r="CP73">
        <v>0.375</v>
      </c>
      <c r="CQ73">
        <v>96.772000000000006</v>
      </c>
      <c r="CR73">
        <v>32.4788</v>
      </c>
      <c r="CS73">
        <v>16889.944999999996</v>
      </c>
      <c r="CT73">
        <v>8.4982000000000006</v>
      </c>
      <c r="CU73">
        <v>2231.6589999999997</v>
      </c>
      <c r="CV73">
        <v>0.58330000000000004</v>
      </c>
      <c r="CW73">
        <v>523.58400000000006</v>
      </c>
      <c r="CX73">
        <v>276.358</v>
      </c>
      <c r="CY73">
        <v>0</v>
      </c>
      <c r="CZ73">
        <v>0</v>
      </c>
      <c r="DA73">
        <v>0.375</v>
      </c>
      <c r="DB73">
        <v>96.772000000000006</v>
      </c>
      <c r="DC73">
        <v>407.24399999999997</v>
      </c>
      <c r="DD73">
        <v>185.75599999999997</v>
      </c>
      <c r="DE73">
        <v>14.438000000000001</v>
      </c>
      <c r="DF73">
        <v>5.4492000000000003</v>
      </c>
      <c r="DG73">
        <v>1929.8069999999998</v>
      </c>
      <c r="DH73">
        <v>1.0343</v>
      </c>
      <c r="DI73">
        <v>523.28700000000003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20141.731</v>
      </c>
      <c r="EA73">
        <v>407.24399999999997</v>
      </c>
      <c r="EB73">
        <v>4287.1549999999997</v>
      </c>
      <c r="EC73">
        <v>185.75599999999997</v>
      </c>
      <c r="ED73">
        <v>50.342000000000006</v>
      </c>
      <c r="EE73">
        <v>55.0991</v>
      </c>
      <c r="EF73">
        <v>24241.014000000003</v>
      </c>
      <c r="EG73">
        <v>36.389600000000002</v>
      </c>
      <c r="EH73">
        <v>20011.433000000001</v>
      </c>
      <c r="EI73">
        <v>27.428600000000003</v>
      </c>
      <c r="EJ73">
        <v>16587.751</v>
      </c>
      <c r="EK73">
        <v>2.4775</v>
      </c>
      <c r="EL73">
        <v>970.58800000000008</v>
      </c>
      <c r="EM73">
        <v>0</v>
      </c>
      <c r="EN73">
        <v>0</v>
      </c>
      <c r="EO73">
        <v>13.952400000000001</v>
      </c>
      <c r="EP73">
        <v>4229.5810000000001</v>
      </c>
      <c r="EQ73">
        <v>787.5100000000001</v>
      </c>
      <c r="ER73">
        <v>505.75400000000002</v>
      </c>
      <c r="ES73">
        <v>281.75599999999997</v>
      </c>
      <c r="ET73">
        <v>25028.524000000001</v>
      </c>
      <c r="EU73">
        <v>0</v>
      </c>
      <c r="EV73">
        <v>0</v>
      </c>
      <c r="EW73">
        <v>0</v>
      </c>
      <c r="EX73">
        <v>0</v>
      </c>
      <c r="EY73">
        <v>5.4492000000000003</v>
      </c>
      <c r="EZ73">
        <v>1929.8069999999998</v>
      </c>
      <c r="FA73">
        <v>1.0343</v>
      </c>
      <c r="FB73">
        <v>523.28700000000003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0.95830000000000004</v>
      </c>
      <c r="FJ73">
        <v>373.13</v>
      </c>
      <c r="FK73">
        <v>0.58330000000000004</v>
      </c>
      <c r="FL73">
        <v>276.358</v>
      </c>
      <c r="FM73">
        <v>0.375</v>
      </c>
      <c r="FN73">
        <v>96.772000000000006</v>
      </c>
      <c r="FO73">
        <v>372</v>
      </c>
      <c r="FP73">
        <v>264</v>
      </c>
      <c r="FQ73">
        <v>108</v>
      </c>
      <c r="FR73">
        <v>745.13000000000011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</row>
    <row r="74" spans="1:184" customFormat="1" ht="12.75" x14ac:dyDescent="0.2">
      <c r="A74">
        <v>1235</v>
      </c>
      <c r="B74">
        <f t="shared" si="1"/>
        <v>71</v>
      </c>
      <c r="C74">
        <v>1</v>
      </c>
      <c r="D74" t="s">
        <v>518</v>
      </c>
      <c r="E74" t="s">
        <v>290</v>
      </c>
      <c r="F74">
        <v>600105997</v>
      </c>
      <c r="G74">
        <v>12</v>
      </c>
      <c r="H74" t="s">
        <v>519</v>
      </c>
      <c r="I74" t="s">
        <v>378</v>
      </c>
      <c r="J74">
        <v>1</v>
      </c>
      <c r="K74">
        <v>24</v>
      </c>
      <c r="L74" t="s">
        <v>292</v>
      </c>
      <c r="M74" t="s">
        <v>520</v>
      </c>
      <c r="N74" t="s">
        <v>294</v>
      </c>
      <c r="O74">
        <v>2</v>
      </c>
      <c r="P74" t="s">
        <v>295</v>
      </c>
      <c r="Q74" t="s">
        <v>359</v>
      </c>
      <c r="R74" s="207">
        <v>45660.616400462961</v>
      </c>
      <c r="S74">
        <v>600105997</v>
      </c>
      <c r="T74" t="s">
        <v>359</v>
      </c>
      <c r="U74" s="207">
        <v>45660.621400462966</v>
      </c>
      <c r="V74">
        <v>600105997</v>
      </c>
      <c r="W74">
        <v>16.065899999999999</v>
      </c>
      <c r="X74">
        <v>16.065899999999999</v>
      </c>
      <c r="Y74">
        <v>0</v>
      </c>
      <c r="Z74">
        <v>0</v>
      </c>
      <c r="AA74">
        <v>18.9618</v>
      </c>
      <c r="AB74">
        <v>7090.1470000000008</v>
      </c>
      <c r="AC74">
        <v>7090.1470000000008</v>
      </c>
      <c r="AD74">
        <v>4626.7269999999999</v>
      </c>
      <c r="AE74">
        <v>1195.8880000000001</v>
      </c>
      <c r="AF74">
        <v>85.907999999999987</v>
      </c>
      <c r="AG74">
        <v>728.48199999999997</v>
      </c>
      <c r="AH74">
        <v>213.83999999999997</v>
      </c>
      <c r="AI74">
        <v>74.153000000000006</v>
      </c>
      <c r="AJ74">
        <v>0</v>
      </c>
      <c r="AK74">
        <v>15.23</v>
      </c>
      <c r="AL74">
        <v>0</v>
      </c>
      <c r="AM74">
        <v>0</v>
      </c>
      <c r="AN74">
        <v>0</v>
      </c>
      <c r="AO74">
        <v>24.085999999999999</v>
      </c>
      <c r="AP74">
        <v>24.085999999999999</v>
      </c>
      <c r="AQ74">
        <v>24.085999999999999</v>
      </c>
      <c r="AR74">
        <v>0</v>
      </c>
      <c r="AS74">
        <v>0</v>
      </c>
      <c r="AT74">
        <v>0</v>
      </c>
      <c r="AU74">
        <v>0</v>
      </c>
      <c r="AV74">
        <v>3.2199999999999999E-2</v>
      </c>
      <c r="AW74">
        <v>135.214</v>
      </c>
      <c r="AX74">
        <v>23.783999999999999</v>
      </c>
      <c r="AY74">
        <v>24.085999999999999</v>
      </c>
      <c r="AZ74">
        <v>14.705</v>
      </c>
      <c r="BA74">
        <v>7131.9140000000007</v>
      </c>
      <c r="BB74">
        <v>24.085999999999999</v>
      </c>
      <c r="BC74">
        <v>18</v>
      </c>
      <c r="BD74">
        <v>17</v>
      </c>
      <c r="BE74">
        <v>1</v>
      </c>
      <c r="BF74">
        <v>1</v>
      </c>
      <c r="BG74">
        <v>1</v>
      </c>
      <c r="BH74">
        <v>0</v>
      </c>
      <c r="BI74">
        <v>0</v>
      </c>
      <c r="BJ74">
        <v>10.517300000000001</v>
      </c>
      <c r="BK74">
        <v>5361.4040000000005</v>
      </c>
      <c r="BL74">
        <v>3293.3119999999999</v>
      </c>
      <c r="BM74">
        <v>1046.99</v>
      </c>
      <c r="BN74">
        <v>85.907999999999987</v>
      </c>
      <c r="BO74">
        <v>511.4</v>
      </c>
      <c r="BP74">
        <v>184.49199999999999</v>
      </c>
      <c r="BQ74">
        <v>74.153000000000006</v>
      </c>
      <c r="BR74">
        <v>0</v>
      </c>
      <c r="BS74">
        <v>15.23</v>
      </c>
      <c r="BT74">
        <v>8.1524999999999999</v>
      </c>
      <c r="BU74">
        <v>4434.875</v>
      </c>
      <c r="BV74">
        <v>1.3939999999999999</v>
      </c>
      <c r="BW74">
        <v>665.53800000000001</v>
      </c>
      <c r="BX74">
        <v>0</v>
      </c>
      <c r="BY74">
        <v>0</v>
      </c>
      <c r="BZ74">
        <v>5.5486000000000004</v>
      </c>
      <c r="CA74">
        <v>1728.7429999999999</v>
      </c>
      <c r="CB74">
        <v>1333.415</v>
      </c>
      <c r="CC74">
        <v>148.898</v>
      </c>
      <c r="CD74">
        <v>0</v>
      </c>
      <c r="CE74">
        <v>217.08199999999999</v>
      </c>
      <c r="CF74">
        <v>29.347999999999999</v>
      </c>
      <c r="CG74">
        <v>0</v>
      </c>
      <c r="CH74">
        <v>0</v>
      </c>
      <c r="CI74">
        <v>0</v>
      </c>
      <c r="CJ74">
        <v>0.5</v>
      </c>
      <c r="CK74">
        <v>234.102</v>
      </c>
      <c r="CL74">
        <v>2.2164000000000001</v>
      </c>
      <c r="CM74">
        <v>591.81700000000001</v>
      </c>
      <c r="CN74">
        <v>2.8</v>
      </c>
      <c r="CO74">
        <v>894.54</v>
      </c>
      <c r="CP74">
        <v>3.2199999999999999E-2</v>
      </c>
      <c r="CQ74">
        <v>8.2840000000000007</v>
      </c>
      <c r="CR74">
        <v>8.0188000000000006</v>
      </c>
      <c r="CS74">
        <v>3592.5630000000001</v>
      </c>
      <c r="CT74">
        <v>5.0485999999999995</v>
      </c>
      <c r="CU74">
        <v>1497.692</v>
      </c>
      <c r="CV74">
        <v>0</v>
      </c>
      <c r="CW74">
        <v>135.214</v>
      </c>
      <c r="CX74">
        <v>0</v>
      </c>
      <c r="CY74">
        <v>0</v>
      </c>
      <c r="CZ74">
        <v>0</v>
      </c>
      <c r="DA74">
        <v>3.2199999999999999E-2</v>
      </c>
      <c r="DB74">
        <v>23.783999999999999</v>
      </c>
      <c r="DC74">
        <v>0</v>
      </c>
      <c r="DD74">
        <v>24.085999999999999</v>
      </c>
      <c r="DE74">
        <v>14.705</v>
      </c>
      <c r="DF74">
        <v>0.97079999999999989</v>
      </c>
      <c r="DG74">
        <v>260.99099999999999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5384.9989999999998</v>
      </c>
      <c r="EA74">
        <v>0</v>
      </c>
      <c r="EB74">
        <v>1746.915</v>
      </c>
      <c r="EC74">
        <v>24.085999999999999</v>
      </c>
      <c r="ED74">
        <v>16.065899999999999</v>
      </c>
      <c r="EE74">
        <v>18.9618</v>
      </c>
      <c r="EF74">
        <v>7090.1470000000008</v>
      </c>
      <c r="EG74">
        <v>10.517300000000001</v>
      </c>
      <c r="EH74">
        <v>5361.4040000000005</v>
      </c>
      <c r="EI74">
        <v>8.1524999999999999</v>
      </c>
      <c r="EJ74">
        <v>4434.875</v>
      </c>
      <c r="EK74">
        <v>1.3939999999999999</v>
      </c>
      <c r="EL74">
        <v>665.53800000000001</v>
      </c>
      <c r="EM74">
        <v>0</v>
      </c>
      <c r="EN74">
        <v>0</v>
      </c>
      <c r="EO74">
        <v>5.5486000000000004</v>
      </c>
      <c r="EP74">
        <v>1728.7429999999999</v>
      </c>
      <c r="EQ74">
        <v>24.085999999999999</v>
      </c>
      <c r="ER74">
        <v>0</v>
      </c>
      <c r="ES74">
        <v>24.085999999999999</v>
      </c>
      <c r="ET74">
        <v>7114.2330000000002</v>
      </c>
      <c r="EU74">
        <v>0</v>
      </c>
      <c r="EV74">
        <v>0</v>
      </c>
      <c r="EW74">
        <v>0</v>
      </c>
      <c r="EX74">
        <v>0</v>
      </c>
      <c r="EY74">
        <v>0.97079999999999989</v>
      </c>
      <c r="EZ74">
        <v>260.99099999999999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3.2199999999999999E-2</v>
      </c>
      <c r="FJ74">
        <v>23.783999999999999</v>
      </c>
      <c r="FK74">
        <v>0</v>
      </c>
      <c r="FL74">
        <v>0</v>
      </c>
      <c r="FM74">
        <v>3.2199999999999999E-2</v>
      </c>
      <c r="FN74">
        <v>23.783999999999999</v>
      </c>
      <c r="FO74">
        <v>24.085999999999999</v>
      </c>
      <c r="FP74">
        <v>0</v>
      </c>
      <c r="FQ74">
        <v>24.085999999999999</v>
      </c>
      <c r="FR74">
        <v>47.87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</row>
    <row r="75" spans="1:184" customFormat="1" ht="12.75" x14ac:dyDescent="0.2">
      <c r="A75">
        <v>1236</v>
      </c>
      <c r="B75">
        <f t="shared" si="1"/>
        <v>72</v>
      </c>
      <c r="C75">
        <v>1</v>
      </c>
      <c r="D75" t="s">
        <v>521</v>
      </c>
      <c r="E75" t="s">
        <v>290</v>
      </c>
      <c r="F75">
        <v>600106306</v>
      </c>
      <c r="G75">
        <v>12</v>
      </c>
      <c r="H75" t="s">
        <v>522</v>
      </c>
      <c r="I75" t="s">
        <v>378</v>
      </c>
      <c r="J75">
        <v>1</v>
      </c>
      <c r="K75">
        <v>24</v>
      </c>
      <c r="L75" t="s">
        <v>292</v>
      </c>
      <c r="M75" t="s">
        <v>523</v>
      </c>
      <c r="N75" t="s">
        <v>294</v>
      </c>
      <c r="O75">
        <v>2</v>
      </c>
      <c r="P75" t="s">
        <v>295</v>
      </c>
      <c r="Q75" t="s">
        <v>524</v>
      </c>
      <c r="R75" s="207">
        <v>45671.365370370368</v>
      </c>
      <c r="S75">
        <v>600106306</v>
      </c>
      <c r="W75">
        <v>45.4848</v>
      </c>
      <c r="X75">
        <v>43.236000000000004</v>
      </c>
      <c r="Y75">
        <v>1.375</v>
      </c>
      <c r="Z75">
        <v>0.87380000000000002</v>
      </c>
      <c r="AA75">
        <v>48.625299999999996</v>
      </c>
      <c r="AB75">
        <v>20183.137999999999</v>
      </c>
      <c r="AC75">
        <v>19443.828000000001</v>
      </c>
      <c r="AD75">
        <v>12745.527</v>
      </c>
      <c r="AE75">
        <v>3535.3040000000001</v>
      </c>
      <c r="AF75">
        <v>457.98</v>
      </c>
      <c r="AG75">
        <v>1508.9010000000001</v>
      </c>
      <c r="AH75">
        <v>606.36599999999999</v>
      </c>
      <c r="AI75">
        <v>193.33500000000001</v>
      </c>
      <c r="AJ75">
        <v>4.2450000000000001</v>
      </c>
      <c r="AK75">
        <v>13.638999999999999</v>
      </c>
      <c r="AL75">
        <v>383.07100000000003</v>
      </c>
      <c r="AM75">
        <v>0</v>
      </c>
      <c r="AN75">
        <v>356.23899999999998</v>
      </c>
      <c r="AO75">
        <v>165.33799999999999</v>
      </c>
      <c r="AP75">
        <v>50.4</v>
      </c>
      <c r="AQ75">
        <v>50.4</v>
      </c>
      <c r="AR75">
        <v>0</v>
      </c>
      <c r="AS75">
        <v>0</v>
      </c>
      <c r="AT75">
        <v>6.6</v>
      </c>
      <c r="AU75">
        <v>108.33800000000001</v>
      </c>
      <c r="AV75">
        <v>0</v>
      </c>
      <c r="AW75">
        <v>349.32799999999997</v>
      </c>
      <c r="AX75">
        <v>0</v>
      </c>
      <c r="AY75">
        <v>0</v>
      </c>
      <c r="AZ75">
        <v>29.202999999999999</v>
      </c>
      <c r="BA75">
        <v>19685.682000000001</v>
      </c>
      <c r="BB75">
        <v>50.4</v>
      </c>
      <c r="BC75">
        <v>49</v>
      </c>
      <c r="BD75">
        <v>41</v>
      </c>
      <c r="BE75">
        <v>0</v>
      </c>
      <c r="BF75">
        <v>0</v>
      </c>
      <c r="BG75">
        <v>3</v>
      </c>
      <c r="BH75">
        <v>0</v>
      </c>
      <c r="BI75">
        <v>0</v>
      </c>
      <c r="BJ75">
        <v>30.038499999999999</v>
      </c>
      <c r="BK75">
        <v>14737.147999999999</v>
      </c>
      <c r="BL75">
        <v>9564.759</v>
      </c>
      <c r="BM75">
        <v>3000.152</v>
      </c>
      <c r="BN75">
        <v>81.653999999999996</v>
      </c>
      <c r="BO75">
        <v>1071.2</v>
      </c>
      <c r="BP75">
        <v>433.87799999999999</v>
      </c>
      <c r="BQ75">
        <v>193.33500000000001</v>
      </c>
      <c r="BR75">
        <v>0</v>
      </c>
      <c r="BS75">
        <v>13.638999999999999</v>
      </c>
      <c r="BT75">
        <v>24.9848</v>
      </c>
      <c r="BU75">
        <v>12595.409</v>
      </c>
      <c r="BV75">
        <v>2.6160999999999999</v>
      </c>
      <c r="BW75">
        <v>1175.5419999999999</v>
      </c>
      <c r="BX75">
        <v>0</v>
      </c>
      <c r="BY75">
        <v>0</v>
      </c>
      <c r="BZ75">
        <v>13.1975</v>
      </c>
      <c r="CA75">
        <v>4706.68</v>
      </c>
      <c r="CB75">
        <v>3180.768</v>
      </c>
      <c r="CC75">
        <v>535.15199999999993</v>
      </c>
      <c r="CD75">
        <v>376.32599999999996</v>
      </c>
      <c r="CE75">
        <v>437.70100000000002</v>
      </c>
      <c r="CF75">
        <v>172.488</v>
      </c>
      <c r="CG75">
        <v>0</v>
      </c>
      <c r="CH75">
        <v>4.2450000000000001</v>
      </c>
      <c r="CI75">
        <v>0</v>
      </c>
      <c r="CJ75">
        <v>1.8</v>
      </c>
      <c r="CK75">
        <v>1081.924</v>
      </c>
      <c r="CL75">
        <v>5.8741000000000003</v>
      </c>
      <c r="CM75">
        <v>1726.36</v>
      </c>
      <c r="CN75">
        <v>5.5233999999999996</v>
      </c>
      <c r="CO75">
        <v>1898.396</v>
      </c>
      <c r="CP75">
        <v>0</v>
      </c>
      <c r="CQ75">
        <v>0</v>
      </c>
      <c r="CR75">
        <v>25.4849</v>
      </c>
      <c r="CS75">
        <v>11714.24</v>
      </c>
      <c r="CT75">
        <v>11.005800000000001</v>
      </c>
      <c r="CU75">
        <v>3632.8919999999998</v>
      </c>
      <c r="CV75">
        <v>0</v>
      </c>
      <c r="CW75">
        <v>349.32799999999997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16.425000000000001</v>
      </c>
      <c r="DD75">
        <v>33.975000000000001</v>
      </c>
      <c r="DE75">
        <v>29.202999999999999</v>
      </c>
      <c r="DF75">
        <v>2.4300999999999999</v>
      </c>
      <c r="DG75">
        <v>965.02700000000004</v>
      </c>
      <c r="DH75">
        <v>0</v>
      </c>
      <c r="DI75">
        <v>0</v>
      </c>
      <c r="DJ75">
        <v>7.4999999999999997E-3</v>
      </c>
      <c r="DK75">
        <v>1.17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14946.376</v>
      </c>
      <c r="EA75">
        <v>16.425000000000001</v>
      </c>
      <c r="EB75">
        <v>4739.3060000000005</v>
      </c>
      <c r="EC75">
        <v>33.975000000000001</v>
      </c>
      <c r="ED75">
        <v>45.4848</v>
      </c>
      <c r="EE75">
        <v>48.625299999999996</v>
      </c>
      <c r="EF75">
        <v>20183.137999999999</v>
      </c>
      <c r="EG75">
        <v>30.787599999999998</v>
      </c>
      <c r="EH75">
        <v>15062.939</v>
      </c>
      <c r="EI75">
        <v>25.517099999999999</v>
      </c>
      <c r="EJ75">
        <v>12808.105000000001</v>
      </c>
      <c r="EK75">
        <v>2.6160999999999999</v>
      </c>
      <c r="EL75">
        <v>1175.5419999999999</v>
      </c>
      <c r="EM75">
        <v>0</v>
      </c>
      <c r="EN75">
        <v>0</v>
      </c>
      <c r="EO75">
        <v>14.6972</v>
      </c>
      <c r="EP75">
        <v>5120.1989999999996</v>
      </c>
      <c r="EQ75">
        <v>165.33799999999999</v>
      </c>
      <c r="ER75">
        <v>37.825000000000003</v>
      </c>
      <c r="ES75">
        <v>127.51300000000001</v>
      </c>
      <c r="ET75">
        <v>20348.475999999999</v>
      </c>
      <c r="EU75">
        <v>0</v>
      </c>
      <c r="EV75">
        <v>0</v>
      </c>
      <c r="EW75">
        <v>0</v>
      </c>
      <c r="EX75">
        <v>0</v>
      </c>
      <c r="EY75">
        <v>2.4300999999999999</v>
      </c>
      <c r="EZ75">
        <v>965.02700000000004</v>
      </c>
      <c r="FA75">
        <v>0</v>
      </c>
      <c r="FB75">
        <v>0</v>
      </c>
      <c r="FC75">
        <v>0.2243</v>
      </c>
      <c r="FD75">
        <v>114.265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</row>
    <row r="76" spans="1:184" customFormat="1" ht="12.75" x14ac:dyDescent="0.2">
      <c r="A76">
        <v>1237</v>
      </c>
      <c r="B76">
        <f t="shared" si="1"/>
        <v>73</v>
      </c>
      <c r="C76">
        <v>1</v>
      </c>
      <c r="D76" t="s">
        <v>525</v>
      </c>
      <c r="E76" t="s">
        <v>290</v>
      </c>
      <c r="F76">
        <v>600106314</v>
      </c>
      <c r="G76">
        <v>12</v>
      </c>
      <c r="H76" t="s">
        <v>526</v>
      </c>
      <c r="I76" t="s">
        <v>438</v>
      </c>
      <c r="J76">
        <v>1</v>
      </c>
      <c r="K76">
        <v>24</v>
      </c>
      <c r="L76" t="s">
        <v>292</v>
      </c>
      <c r="M76" t="s">
        <v>527</v>
      </c>
      <c r="N76" t="s">
        <v>294</v>
      </c>
      <c r="O76">
        <v>2</v>
      </c>
      <c r="P76" t="s">
        <v>295</v>
      </c>
      <c r="Q76" t="s">
        <v>3400</v>
      </c>
      <c r="R76" s="207">
        <v>45664.474826388891</v>
      </c>
      <c r="S76">
        <v>600106314</v>
      </c>
      <c r="W76">
        <v>86.1327</v>
      </c>
      <c r="X76">
        <v>85.024100000000004</v>
      </c>
      <c r="Y76">
        <v>1.1086</v>
      </c>
      <c r="Z76">
        <v>0</v>
      </c>
      <c r="AA76">
        <v>94.60929999999999</v>
      </c>
      <c r="AB76">
        <v>41221.407999999996</v>
      </c>
      <c r="AC76">
        <v>40914.859999999993</v>
      </c>
      <c r="AD76">
        <v>24723.118999999999</v>
      </c>
      <c r="AE76">
        <v>8119.5230000000001</v>
      </c>
      <c r="AF76">
        <v>1738.845</v>
      </c>
      <c r="AG76">
        <v>4780.7460000000001</v>
      </c>
      <c r="AH76">
        <v>538.86899999999991</v>
      </c>
      <c r="AI76">
        <v>445.64499999999998</v>
      </c>
      <c r="AJ76">
        <v>16.771000000000001</v>
      </c>
      <c r="AK76">
        <v>25.915999999999997</v>
      </c>
      <c r="AL76">
        <v>276.548</v>
      </c>
      <c r="AM76">
        <v>30</v>
      </c>
      <c r="AN76">
        <v>0</v>
      </c>
      <c r="AO76">
        <v>79.8</v>
      </c>
      <c r="AP76">
        <v>15.8</v>
      </c>
      <c r="AQ76">
        <v>15.8</v>
      </c>
      <c r="AR76">
        <v>0</v>
      </c>
      <c r="AS76">
        <v>0</v>
      </c>
      <c r="AT76">
        <v>64</v>
      </c>
      <c r="AU76">
        <v>0</v>
      </c>
      <c r="AV76">
        <v>1.1429</v>
      </c>
      <c r="AW76">
        <v>491.08</v>
      </c>
      <c r="AX76">
        <v>872.274</v>
      </c>
      <c r="AY76">
        <v>8</v>
      </c>
      <c r="AZ76">
        <v>34.345999999999997</v>
      </c>
      <c r="BA76">
        <v>41464.197</v>
      </c>
      <c r="BB76">
        <v>15.8</v>
      </c>
      <c r="BC76">
        <v>94</v>
      </c>
      <c r="BD76">
        <v>83</v>
      </c>
      <c r="BE76">
        <v>3</v>
      </c>
      <c r="BF76">
        <v>1</v>
      </c>
      <c r="BG76">
        <v>5</v>
      </c>
      <c r="BH76">
        <v>0</v>
      </c>
      <c r="BI76">
        <v>0</v>
      </c>
      <c r="BJ76">
        <v>63.996599999999994</v>
      </c>
      <c r="BK76">
        <v>34411.737999999998</v>
      </c>
      <c r="BL76">
        <v>19850.509000000002</v>
      </c>
      <c r="BM76">
        <v>7451.6220000000003</v>
      </c>
      <c r="BN76">
        <v>1516.91</v>
      </c>
      <c r="BO76">
        <v>4198.942</v>
      </c>
      <c r="BP76">
        <v>402.65300000000002</v>
      </c>
      <c r="BQ76">
        <v>445.64499999999998</v>
      </c>
      <c r="BR76">
        <v>16.771000000000001</v>
      </c>
      <c r="BS76">
        <v>3.26</v>
      </c>
      <c r="BT76">
        <v>46.350200000000001</v>
      </c>
      <c r="BU76">
        <v>27276.190000000002</v>
      </c>
      <c r="BV76">
        <v>3.2909999999999999</v>
      </c>
      <c r="BW76">
        <v>1512.751</v>
      </c>
      <c r="BX76">
        <v>0</v>
      </c>
      <c r="BY76">
        <v>0</v>
      </c>
      <c r="BZ76">
        <v>21.027499999999996</v>
      </c>
      <c r="CA76">
        <v>6503.1220000000003</v>
      </c>
      <c r="CB76">
        <v>4872.6100000000006</v>
      </c>
      <c r="CC76">
        <v>667.90100000000007</v>
      </c>
      <c r="CD76">
        <v>221.935</v>
      </c>
      <c r="CE76">
        <v>581.80399999999997</v>
      </c>
      <c r="CF76">
        <v>136.21600000000001</v>
      </c>
      <c r="CG76">
        <v>0</v>
      </c>
      <c r="CH76">
        <v>0</v>
      </c>
      <c r="CI76">
        <v>22.655999999999999</v>
      </c>
      <c r="CJ76">
        <v>3.9333</v>
      </c>
      <c r="CK76">
        <v>1711.885</v>
      </c>
      <c r="CL76">
        <v>8.8924000000000003</v>
      </c>
      <c r="CM76">
        <v>2353.645</v>
      </c>
      <c r="CN76">
        <v>8.1435999999999993</v>
      </c>
      <c r="CO76">
        <v>2419.6089999999999</v>
      </c>
      <c r="CP76">
        <v>5.8200000000000002E-2</v>
      </c>
      <c r="CQ76">
        <v>17.983000000000001</v>
      </c>
      <c r="CR76">
        <v>58.996599999999994</v>
      </c>
      <c r="CS76">
        <v>30655.927000000003</v>
      </c>
      <c r="CT76">
        <v>16.0275</v>
      </c>
      <c r="CU76">
        <v>4327.835</v>
      </c>
      <c r="CV76">
        <v>1.0847</v>
      </c>
      <c r="CW76">
        <v>491.08</v>
      </c>
      <c r="CX76">
        <v>807.82799999999997</v>
      </c>
      <c r="CY76">
        <v>0.82689999999999997</v>
      </c>
      <c r="CZ76">
        <v>321.49900000000002</v>
      </c>
      <c r="DA76">
        <v>5.8200000000000002E-2</v>
      </c>
      <c r="DB76">
        <v>64.445999999999998</v>
      </c>
      <c r="DC76">
        <v>0</v>
      </c>
      <c r="DD76">
        <v>15.8</v>
      </c>
      <c r="DE76">
        <v>34.345999999999997</v>
      </c>
      <c r="DF76">
        <v>12.028499999999999</v>
      </c>
      <c r="DG76">
        <v>4479.9459999999999</v>
      </c>
      <c r="DH76">
        <v>1</v>
      </c>
      <c r="DI76">
        <v>545.827</v>
      </c>
      <c r="DJ76">
        <v>0.5</v>
      </c>
      <c r="DK76">
        <v>275.52499999999998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34929.654999999999</v>
      </c>
      <c r="EA76">
        <v>0</v>
      </c>
      <c r="EB76">
        <v>6534.5420000000004</v>
      </c>
      <c r="EC76">
        <v>15.8</v>
      </c>
      <c r="ED76">
        <v>86.1327</v>
      </c>
      <c r="EE76">
        <v>94.60929999999999</v>
      </c>
      <c r="EF76">
        <v>41221.407999999996</v>
      </c>
      <c r="EG76">
        <v>63.996599999999994</v>
      </c>
      <c r="EH76">
        <v>34411.737999999998</v>
      </c>
      <c r="EI76">
        <v>46.350200000000001</v>
      </c>
      <c r="EJ76">
        <v>27276.190000000002</v>
      </c>
      <c r="EK76">
        <v>3.2909999999999999</v>
      </c>
      <c r="EL76">
        <v>1512.751</v>
      </c>
      <c r="EM76">
        <v>0</v>
      </c>
      <c r="EN76">
        <v>0</v>
      </c>
      <c r="EO76">
        <v>22.136099999999999</v>
      </c>
      <c r="EP76">
        <v>6809.67</v>
      </c>
      <c r="EQ76">
        <v>79.8</v>
      </c>
      <c r="ER76">
        <v>0</v>
      </c>
      <c r="ES76">
        <v>79.8</v>
      </c>
      <c r="ET76">
        <v>41301.207999999991</v>
      </c>
      <c r="EU76">
        <v>0</v>
      </c>
      <c r="EV76">
        <v>0</v>
      </c>
      <c r="EW76">
        <v>0.82689999999999997</v>
      </c>
      <c r="EX76">
        <v>321.49900000000002</v>
      </c>
      <c r="EY76">
        <v>12.028499999999999</v>
      </c>
      <c r="EZ76">
        <v>4479.9459999999999</v>
      </c>
      <c r="FA76">
        <v>1</v>
      </c>
      <c r="FB76">
        <v>545.827</v>
      </c>
      <c r="FC76">
        <v>0.5</v>
      </c>
      <c r="FD76">
        <v>275.52499999999998</v>
      </c>
      <c r="FE76">
        <v>0</v>
      </c>
      <c r="FF76">
        <v>0</v>
      </c>
      <c r="FG76">
        <v>0</v>
      </c>
      <c r="FH76">
        <v>0</v>
      </c>
      <c r="FI76">
        <v>1.1429</v>
      </c>
      <c r="FJ76">
        <v>872.274</v>
      </c>
      <c r="FK76">
        <v>1.0847</v>
      </c>
      <c r="FL76">
        <v>807.82799999999997</v>
      </c>
      <c r="FM76">
        <v>5.8200000000000002E-2</v>
      </c>
      <c r="FN76">
        <v>64.445999999999998</v>
      </c>
      <c r="FO76">
        <v>8</v>
      </c>
      <c r="FP76">
        <v>0</v>
      </c>
      <c r="FQ76">
        <v>8</v>
      </c>
      <c r="FR76">
        <v>880.274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</row>
    <row r="77" spans="1:184" customFormat="1" ht="12.75" x14ac:dyDescent="0.2">
      <c r="A77">
        <v>1239</v>
      </c>
      <c r="B77">
        <f t="shared" si="1"/>
        <v>74</v>
      </c>
      <c r="C77">
        <v>1</v>
      </c>
      <c r="D77" t="s">
        <v>528</v>
      </c>
      <c r="E77" t="s">
        <v>290</v>
      </c>
      <c r="F77">
        <v>600106012</v>
      </c>
      <c r="G77">
        <v>12</v>
      </c>
      <c r="H77" t="s">
        <v>381</v>
      </c>
      <c r="I77" t="s">
        <v>100</v>
      </c>
      <c r="J77">
        <v>1</v>
      </c>
      <c r="K77">
        <v>24</v>
      </c>
      <c r="L77" t="s">
        <v>307</v>
      </c>
      <c r="M77" t="s">
        <v>529</v>
      </c>
      <c r="N77" t="s">
        <v>294</v>
      </c>
      <c r="O77">
        <v>2</v>
      </c>
      <c r="P77" t="s">
        <v>295</v>
      </c>
      <c r="Q77" t="s">
        <v>335</v>
      </c>
      <c r="R77" s="207">
        <v>45672.35229166667</v>
      </c>
      <c r="S77">
        <v>600106012</v>
      </c>
      <c r="T77" t="s">
        <v>335</v>
      </c>
      <c r="U77" s="207">
        <v>45672.370671296296</v>
      </c>
      <c r="V77">
        <v>600106012</v>
      </c>
      <c r="W77">
        <v>5.1024000000000003</v>
      </c>
      <c r="X77">
        <v>4.9593999999999996</v>
      </c>
      <c r="Y77">
        <v>0</v>
      </c>
      <c r="Z77">
        <v>0.14299999999999999</v>
      </c>
      <c r="AA77">
        <v>5</v>
      </c>
      <c r="AB77">
        <v>2705.4720000000002</v>
      </c>
      <c r="AC77">
        <v>2621.0630000000001</v>
      </c>
      <c r="AD77">
        <v>1751.979</v>
      </c>
      <c r="AE77">
        <v>450.31900000000002</v>
      </c>
      <c r="AF77">
        <v>191.815</v>
      </c>
      <c r="AG77">
        <v>68.418999999999997</v>
      </c>
      <c r="AH77">
        <v>70.63</v>
      </c>
      <c r="AI77">
        <v>81.613</v>
      </c>
      <c r="AJ77">
        <v>0</v>
      </c>
      <c r="AK77">
        <v>6.2880000000000003</v>
      </c>
      <c r="AL77">
        <v>0</v>
      </c>
      <c r="AM77">
        <v>0</v>
      </c>
      <c r="AN77">
        <v>84.409000000000006</v>
      </c>
      <c r="AO77">
        <v>54.64</v>
      </c>
      <c r="AP77">
        <v>22.6</v>
      </c>
      <c r="AQ77">
        <v>22.6</v>
      </c>
      <c r="AR77">
        <v>0</v>
      </c>
      <c r="AS77">
        <v>0</v>
      </c>
      <c r="AT77">
        <v>0</v>
      </c>
      <c r="AU77">
        <v>32.04</v>
      </c>
      <c r="AV77">
        <v>0.2218</v>
      </c>
      <c r="AW77">
        <v>0</v>
      </c>
      <c r="AX77">
        <v>88.763999999999996</v>
      </c>
      <c r="AY77">
        <v>7</v>
      </c>
      <c r="AZ77">
        <v>0</v>
      </c>
      <c r="BA77">
        <v>2621.0630000000001</v>
      </c>
      <c r="BB77">
        <v>22.6</v>
      </c>
      <c r="BC77">
        <v>5</v>
      </c>
      <c r="BD77">
        <v>5</v>
      </c>
      <c r="BE77">
        <v>0</v>
      </c>
      <c r="BF77">
        <v>0</v>
      </c>
      <c r="BG77">
        <v>1</v>
      </c>
      <c r="BH77">
        <v>0</v>
      </c>
      <c r="BI77">
        <v>0</v>
      </c>
      <c r="BJ77">
        <v>3.7122000000000002</v>
      </c>
      <c r="BK77">
        <v>2239.3380000000002</v>
      </c>
      <c r="BL77">
        <v>1518.9369999999999</v>
      </c>
      <c r="BM77">
        <v>373</v>
      </c>
      <c r="BN77">
        <v>133.239</v>
      </c>
      <c r="BO77">
        <v>61.918999999999997</v>
      </c>
      <c r="BP77">
        <v>70.63</v>
      </c>
      <c r="BQ77">
        <v>81.613</v>
      </c>
      <c r="BR77">
        <v>0</v>
      </c>
      <c r="BS77">
        <v>0</v>
      </c>
      <c r="BT77">
        <v>3.6213000000000002</v>
      </c>
      <c r="BU77">
        <v>2189.5369999999998</v>
      </c>
      <c r="BV77">
        <v>0</v>
      </c>
      <c r="BW77">
        <v>0</v>
      </c>
      <c r="BX77">
        <v>0</v>
      </c>
      <c r="BY77">
        <v>0</v>
      </c>
      <c r="BZ77">
        <v>1.2472000000000001</v>
      </c>
      <c r="CA77">
        <v>381.72500000000002</v>
      </c>
      <c r="CB77">
        <v>233.042</v>
      </c>
      <c r="CC77">
        <v>77.319000000000003</v>
      </c>
      <c r="CD77">
        <v>58.576000000000001</v>
      </c>
      <c r="CE77">
        <v>6.5</v>
      </c>
      <c r="CF77">
        <v>0</v>
      </c>
      <c r="CG77">
        <v>0</v>
      </c>
      <c r="CH77">
        <v>0</v>
      </c>
      <c r="CI77">
        <v>6.2880000000000003</v>
      </c>
      <c r="CJ77">
        <v>0</v>
      </c>
      <c r="CK77">
        <v>0</v>
      </c>
      <c r="CL77">
        <v>1.0254000000000001</v>
      </c>
      <c r="CM77">
        <v>292.96100000000001</v>
      </c>
      <c r="CN77">
        <v>0</v>
      </c>
      <c r="CO77">
        <v>0</v>
      </c>
      <c r="CP77">
        <v>0.2218</v>
      </c>
      <c r="CQ77">
        <v>88.763999999999996</v>
      </c>
      <c r="CR77">
        <v>2.7122000000000002</v>
      </c>
      <c r="CS77">
        <v>1509.066</v>
      </c>
      <c r="CT77">
        <v>1.2472000000000001</v>
      </c>
      <c r="CU77">
        <v>381.72500000000002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0.2218</v>
      </c>
      <c r="DB77">
        <v>88.763999999999996</v>
      </c>
      <c r="DC77">
        <v>15.6</v>
      </c>
      <c r="DD77">
        <v>7</v>
      </c>
      <c r="DE77">
        <v>0</v>
      </c>
      <c r="DF77">
        <v>0</v>
      </c>
      <c r="DG77">
        <v>0</v>
      </c>
      <c r="DH77">
        <v>9.0899999999999995E-2</v>
      </c>
      <c r="DI77">
        <v>49.801000000000002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2239.3380000000002</v>
      </c>
      <c r="EA77">
        <v>15.6</v>
      </c>
      <c r="EB77">
        <v>381.72500000000002</v>
      </c>
      <c r="EC77">
        <v>7</v>
      </c>
      <c r="ED77">
        <v>5.1024000000000003</v>
      </c>
      <c r="EE77">
        <v>5</v>
      </c>
      <c r="EF77">
        <v>2705.4720000000002</v>
      </c>
      <c r="EG77">
        <v>3.8552</v>
      </c>
      <c r="EH77">
        <v>2323.7469999999998</v>
      </c>
      <c r="EI77">
        <v>3.7643</v>
      </c>
      <c r="EJ77">
        <v>2273.9459999999999</v>
      </c>
      <c r="EK77">
        <v>0</v>
      </c>
      <c r="EL77">
        <v>0</v>
      </c>
      <c r="EM77">
        <v>0</v>
      </c>
      <c r="EN77">
        <v>0</v>
      </c>
      <c r="EO77">
        <v>1.2472000000000001</v>
      </c>
      <c r="EP77">
        <v>381.72500000000002</v>
      </c>
      <c r="EQ77">
        <v>54.64</v>
      </c>
      <c r="ER77">
        <v>15.6</v>
      </c>
      <c r="ES77">
        <v>39.04</v>
      </c>
      <c r="ET77">
        <v>2760.1120000000001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9.0899999999999995E-2</v>
      </c>
      <c r="FB77">
        <v>49.801000000000002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0.2218</v>
      </c>
      <c r="FJ77">
        <v>88.763999999999996</v>
      </c>
      <c r="FK77">
        <v>0</v>
      </c>
      <c r="FL77">
        <v>0</v>
      </c>
      <c r="FM77">
        <v>0.2218</v>
      </c>
      <c r="FN77">
        <v>88.763999999999996</v>
      </c>
      <c r="FO77">
        <v>7</v>
      </c>
      <c r="FP77">
        <v>0</v>
      </c>
      <c r="FQ77">
        <v>7</v>
      </c>
      <c r="FR77">
        <v>95.763999999999996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</row>
    <row r="78" spans="1:184" customFormat="1" ht="12.75" x14ac:dyDescent="0.2">
      <c r="A78">
        <v>1240</v>
      </c>
      <c r="B78">
        <f t="shared" si="1"/>
        <v>75</v>
      </c>
      <c r="C78">
        <v>1</v>
      </c>
      <c r="D78" t="s">
        <v>530</v>
      </c>
      <c r="E78" t="s">
        <v>290</v>
      </c>
      <c r="F78">
        <v>600106021</v>
      </c>
      <c r="G78">
        <v>12</v>
      </c>
      <c r="H78" t="s">
        <v>531</v>
      </c>
      <c r="I78" t="s">
        <v>532</v>
      </c>
      <c r="J78">
        <v>1</v>
      </c>
      <c r="K78">
        <v>24</v>
      </c>
      <c r="L78" t="s">
        <v>292</v>
      </c>
      <c r="M78" t="s">
        <v>533</v>
      </c>
      <c r="N78" t="s">
        <v>294</v>
      </c>
      <c r="O78">
        <v>2</v>
      </c>
      <c r="P78" t="s">
        <v>295</v>
      </c>
      <c r="Q78" t="s">
        <v>3431</v>
      </c>
      <c r="R78" s="207">
        <v>45668.650150462963</v>
      </c>
      <c r="S78">
        <v>600106021</v>
      </c>
      <c r="T78" t="s">
        <v>3432</v>
      </c>
      <c r="U78" s="207">
        <v>45671.662453703706</v>
      </c>
      <c r="V78">
        <v>600106021</v>
      </c>
      <c r="W78">
        <v>16.694600000000001</v>
      </c>
      <c r="X78">
        <v>16.694600000000001</v>
      </c>
      <c r="Y78">
        <v>0</v>
      </c>
      <c r="Z78">
        <v>0</v>
      </c>
      <c r="AA78">
        <v>19</v>
      </c>
      <c r="AB78">
        <v>7429.1170000000002</v>
      </c>
      <c r="AC78">
        <v>7429.1170000000002</v>
      </c>
      <c r="AD78">
        <v>4942.9349999999995</v>
      </c>
      <c r="AE78">
        <v>1237.1570000000002</v>
      </c>
      <c r="AF78">
        <v>414.66300000000001</v>
      </c>
      <c r="AG78">
        <v>471.08299999999997</v>
      </c>
      <c r="AH78">
        <v>223.721</v>
      </c>
      <c r="AI78">
        <v>74.522000000000006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0.5</v>
      </c>
      <c r="AW78">
        <v>65.036000000000001</v>
      </c>
      <c r="AX78">
        <v>192.77800000000002</v>
      </c>
      <c r="AY78">
        <v>0</v>
      </c>
      <c r="AZ78">
        <v>0</v>
      </c>
      <c r="BA78">
        <v>7505.5179999999991</v>
      </c>
      <c r="BB78">
        <v>0</v>
      </c>
      <c r="BC78">
        <v>20</v>
      </c>
      <c r="BD78">
        <v>19</v>
      </c>
      <c r="BE78">
        <v>0</v>
      </c>
      <c r="BF78">
        <v>0</v>
      </c>
      <c r="BG78">
        <v>1</v>
      </c>
      <c r="BH78">
        <v>0</v>
      </c>
      <c r="BI78">
        <v>0</v>
      </c>
      <c r="BJ78">
        <v>11.1601</v>
      </c>
      <c r="BK78">
        <v>5554.2189999999991</v>
      </c>
      <c r="BL78">
        <v>3584.1019999999999</v>
      </c>
      <c r="BM78">
        <v>1047.259</v>
      </c>
      <c r="BN78">
        <v>285.32</v>
      </c>
      <c r="BO78">
        <v>332.08299999999997</v>
      </c>
      <c r="BP78">
        <v>165.89699999999999</v>
      </c>
      <c r="BQ78">
        <v>74.522000000000006</v>
      </c>
      <c r="BR78">
        <v>0</v>
      </c>
      <c r="BS78">
        <v>0</v>
      </c>
      <c r="BT78">
        <v>8.0294999999999987</v>
      </c>
      <c r="BU78">
        <v>4291.683</v>
      </c>
      <c r="BV78">
        <v>1.5</v>
      </c>
      <c r="BW78">
        <v>648.31899999999996</v>
      </c>
      <c r="BX78">
        <v>0</v>
      </c>
      <c r="BY78">
        <v>0</v>
      </c>
      <c r="BZ78">
        <v>5.5344999999999995</v>
      </c>
      <c r="CA78">
        <v>1874.8980000000001</v>
      </c>
      <c r="CB78">
        <v>1358.8330000000001</v>
      </c>
      <c r="CC78">
        <v>189.898</v>
      </c>
      <c r="CD78">
        <v>129.34299999999999</v>
      </c>
      <c r="CE78">
        <v>139</v>
      </c>
      <c r="CF78">
        <v>57.823999999999998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2.4344999999999999</v>
      </c>
      <c r="CM78">
        <v>702.529</v>
      </c>
      <c r="CN78">
        <v>2.6</v>
      </c>
      <c r="CO78">
        <v>979.59100000000001</v>
      </c>
      <c r="CP78">
        <v>0.5</v>
      </c>
      <c r="CQ78">
        <v>192.77800000000002</v>
      </c>
      <c r="CR78">
        <v>9.1600999999999999</v>
      </c>
      <c r="CS78">
        <v>4079.2930000000001</v>
      </c>
      <c r="CT78">
        <v>3.7344999999999997</v>
      </c>
      <c r="CU78">
        <v>1146.028</v>
      </c>
      <c r="CV78">
        <v>0</v>
      </c>
      <c r="CW78">
        <v>65.036000000000001</v>
      </c>
      <c r="CX78">
        <v>0</v>
      </c>
      <c r="CY78">
        <v>0</v>
      </c>
      <c r="CZ78">
        <v>0</v>
      </c>
      <c r="DA78">
        <v>0.5</v>
      </c>
      <c r="DB78">
        <v>192.77800000000002</v>
      </c>
      <c r="DC78">
        <v>0</v>
      </c>
      <c r="DD78">
        <v>0</v>
      </c>
      <c r="DE78">
        <v>0</v>
      </c>
      <c r="DF78">
        <v>1.6305999999999998</v>
      </c>
      <c r="DG78">
        <v>614.21699999999998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5619.4809999999998</v>
      </c>
      <c r="EA78">
        <v>0</v>
      </c>
      <c r="EB78">
        <v>1886.037</v>
      </c>
      <c r="EC78">
        <v>0</v>
      </c>
      <c r="ED78">
        <v>16.694600000000001</v>
      </c>
      <c r="EE78">
        <v>19</v>
      </c>
      <c r="EF78">
        <v>7429.1170000000002</v>
      </c>
      <c r="EG78">
        <v>11.1601</v>
      </c>
      <c r="EH78">
        <v>5554.2189999999991</v>
      </c>
      <c r="EI78">
        <v>8.0294999999999987</v>
      </c>
      <c r="EJ78">
        <v>4291.683</v>
      </c>
      <c r="EK78">
        <v>1.5</v>
      </c>
      <c r="EL78">
        <v>648.31899999999996</v>
      </c>
      <c r="EM78">
        <v>0</v>
      </c>
      <c r="EN78">
        <v>0</v>
      </c>
      <c r="EO78">
        <v>5.5344999999999995</v>
      </c>
      <c r="EP78">
        <v>1874.8980000000001</v>
      </c>
      <c r="EQ78">
        <v>0</v>
      </c>
      <c r="ER78">
        <v>0</v>
      </c>
      <c r="ES78">
        <v>0</v>
      </c>
      <c r="ET78">
        <v>7429.1170000000002</v>
      </c>
      <c r="EU78">
        <v>0</v>
      </c>
      <c r="EV78">
        <v>0</v>
      </c>
      <c r="EW78">
        <v>0</v>
      </c>
      <c r="EX78">
        <v>0</v>
      </c>
      <c r="EY78">
        <v>1.6305999999999998</v>
      </c>
      <c r="EZ78">
        <v>614.21699999999998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0.5</v>
      </c>
      <c r="FJ78">
        <v>192.77800000000002</v>
      </c>
      <c r="FK78">
        <v>0</v>
      </c>
      <c r="FL78">
        <v>0</v>
      </c>
      <c r="FM78">
        <v>0.5</v>
      </c>
      <c r="FN78">
        <v>192.77800000000002</v>
      </c>
      <c r="FO78">
        <v>0</v>
      </c>
      <c r="FP78">
        <v>0</v>
      </c>
      <c r="FQ78">
        <v>0</v>
      </c>
      <c r="FR78">
        <v>192.77800000000002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</row>
    <row r="79" spans="1:184" customFormat="1" ht="12.75" x14ac:dyDescent="0.2">
      <c r="A79">
        <v>1241</v>
      </c>
      <c r="B79">
        <f t="shared" si="1"/>
        <v>76</v>
      </c>
      <c r="C79">
        <v>1</v>
      </c>
      <c r="D79" t="s">
        <v>534</v>
      </c>
      <c r="E79" t="s">
        <v>290</v>
      </c>
      <c r="F79">
        <v>600106039</v>
      </c>
      <c r="G79">
        <v>12</v>
      </c>
      <c r="H79" t="s">
        <v>535</v>
      </c>
      <c r="I79" t="s">
        <v>378</v>
      </c>
      <c r="J79">
        <v>1</v>
      </c>
      <c r="K79">
        <v>24</v>
      </c>
      <c r="L79" t="s">
        <v>307</v>
      </c>
      <c r="M79" t="s">
        <v>382</v>
      </c>
      <c r="N79" t="s">
        <v>294</v>
      </c>
      <c r="O79">
        <v>2</v>
      </c>
      <c r="P79" t="s">
        <v>295</v>
      </c>
      <c r="Q79" t="s">
        <v>393</v>
      </c>
      <c r="R79" s="207">
        <v>45671.390289351853</v>
      </c>
      <c r="S79">
        <v>600106039</v>
      </c>
      <c r="W79">
        <v>9.2756999999999987</v>
      </c>
      <c r="X79">
        <v>9.2756999999999987</v>
      </c>
      <c r="Y79">
        <v>0</v>
      </c>
      <c r="Z79">
        <v>0</v>
      </c>
      <c r="AA79">
        <v>11.314399999999999</v>
      </c>
      <c r="AB79">
        <v>4270.6900000000005</v>
      </c>
      <c r="AC79">
        <v>4270.6900000000005</v>
      </c>
      <c r="AD79">
        <v>2669.8710000000001</v>
      </c>
      <c r="AE79">
        <v>689.00099999999998</v>
      </c>
      <c r="AF79">
        <v>93.818000000000012</v>
      </c>
      <c r="AG79">
        <v>467.03500000000003</v>
      </c>
      <c r="AH79">
        <v>187.07300000000001</v>
      </c>
      <c r="AI79">
        <v>41.832999999999998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188.45</v>
      </c>
      <c r="AP79">
        <v>188.45</v>
      </c>
      <c r="AQ79">
        <v>188.45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118.328</v>
      </c>
      <c r="AX79">
        <v>0</v>
      </c>
      <c r="AY79">
        <v>108.44999999999999</v>
      </c>
      <c r="AZ79">
        <v>3.7309999999999999</v>
      </c>
      <c r="BA79">
        <v>4278.67</v>
      </c>
      <c r="BB79">
        <v>191.04300000000001</v>
      </c>
      <c r="BC79">
        <v>12</v>
      </c>
      <c r="BD79">
        <v>12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6.6257000000000001</v>
      </c>
      <c r="BK79">
        <v>3431.1970000000001</v>
      </c>
      <c r="BL79">
        <v>2015.3670000000002</v>
      </c>
      <c r="BM79">
        <v>592.19299999999998</v>
      </c>
      <c r="BN79">
        <v>74.671999999999997</v>
      </c>
      <c r="BO79">
        <v>398</v>
      </c>
      <c r="BP79">
        <v>187.07300000000001</v>
      </c>
      <c r="BQ79">
        <v>41.832999999999998</v>
      </c>
      <c r="BR79">
        <v>0</v>
      </c>
      <c r="BS79">
        <v>0</v>
      </c>
      <c r="BT79">
        <v>5.1501999999999999</v>
      </c>
      <c r="BU79">
        <v>2854.4369999999999</v>
      </c>
      <c r="BV79">
        <v>0.79959999999999998</v>
      </c>
      <c r="BW79">
        <v>359.46199999999999</v>
      </c>
      <c r="BX79">
        <v>0</v>
      </c>
      <c r="BY79">
        <v>0</v>
      </c>
      <c r="BZ79">
        <v>2.65</v>
      </c>
      <c r="CA79">
        <v>839.49299999999994</v>
      </c>
      <c r="CB79">
        <v>654.50400000000002</v>
      </c>
      <c r="CC79">
        <v>96.807999999999993</v>
      </c>
      <c r="CD79">
        <v>19.146000000000001</v>
      </c>
      <c r="CE79">
        <v>69.034999999999997</v>
      </c>
      <c r="CF79">
        <v>0</v>
      </c>
      <c r="CG79">
        <v>0</v>
      </c>
      <c r="CH79">
        <v>0</v>
      </c>
      <c r="CI79">
        <v>0</v>
      </c>
      <c r="CJ79">
        <v>0.45</v>
      </c>
      <c r="CK79">
        <v>169.12</v>
      </c>
      <c r="CL79">
        <v>1</v>
      </c>
      <c r="CM79">
        <v>285.185</v>
      </c>
      <c r="CN79">
        <v>1.2</v>
      </c>
      <c r="CO79">
        <v>385.18799999999999</v>
      </c>
      <c r="CP79">
        <v>0</v>
      </c>
      <c r="CQ79">
        <v>0</v>
      </c>
      <c r="CR79">
        <v>5.4715000000000007</v>
      </c>
      <c r="CS79">
        <v>2313.489</v>
      </c>
      <c r="CT79">
        <v>2.65</v>
      </c>
      <c r="CU79">
        <v>839.49299999999994</v>
      </c>
      <c r="CV79">
        <v>0</v>
      </c>
      <c r="CW79">
        <v>118.328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59.162999999999997</v>
      </c>
      <c r="DD79">
        <v>129.28700000000001</v>
      </c>
      <c r="DE79">
        <v>3.7309999999999999</v>
      </c>
      <c r="DF79">
        <v>0.67589999999999995</v>
      </c>
      <c r="DG79">
        <v>217.298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3439.1769999999997</v>
      </c>
      <c r="EA79">
        <v>59.162999999999997</v>
      </c>
      <c r="EB79">
        <v>839.49299999999994</v>
      </c>
      <c r="EC79">
        <v>131.88</v>
      </c>
      <c r="ED79">
        <v>9.2756999999999987</v>
      </c>
      <c r="EE79">
        <v>11.314399999999999</v>
      </c>
      <c r="EF79">
        <v>4270.6900000000005</v>
      </c>
      <c r="EG79">
        <v>6.6257000000000001</v>
      </c>
      <c r="EH79">
        <v>3431.1970000000001</v>
      </c>
      <c r="EI79">
        <v>5.1501999999999999</v>
      </c>
      <c r="EJ79">
        <v>2854.4369999999999</v>
      </c>
      <c r="EK79">
        <v>0.79959999999999998</v>
      </c>
      <c r="EL79">
        <v>359.46199999999999</v>
      </c>
      <c r="EM79">
        <v>0</v>
      </c>
      <c r="EN79">
        <v>0</v>
      </c>
      <c r="EO79">
        <v>2.65</v>
      </c>
      <c r="EP79">
        <v>839.49299999999994</v>
      </c>
      <c r="EQ79">
        <v>188.45</v>
      </c>
      <c r="ER79">
        <v>59.162999999999997</v>
      </c>
      <c r="ES79">
        <v>129.28700000000001</v>
      </c>
      <c r="ET79">
        <v>4459.1399999999994</v>
      </c>
      <c r="EU79">
        <v>0</v>
      </c>
      <c r="EV79">
        <v>0</v>
      </c>
      <c r="EW79">
        <v>0</v>
      </c>
      <c r="EX79">
        <v>0</v>
      </c>
      <c r="EY79">
        <v>0.67589999999999995</v>
      </c>
      <c r="EZ79">
        <v>217.298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108.44999999999999</v>
      </c>
      <c r="FP79">
        <v>12.25</v>
      </c>
      <c r="FQ79">
        <v>96.2</v>
      </c>
      <c r="FR79">
        <v>108.44999999999999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</row>
    <row r="80" spans="1:184" customFormat="1" ht="12.75" x14ac:dyDescent="0.2">
      <c r="A80">
        <v>1242</v>
      </c>
      <c r="B80">
        <f t="shared" si="1"/>
        <v>77</v>
      </c>
      <c r="C80">
        <v>1</v>
      </c>
      <c r="D80" t="s">
        <v>536</v>
      </c>
      <c r="E80" t="s">
        <v>290</v>
      </c>
      <c r="F80">
        <v>600106373</v>
      </c>
      <c r="G80">
        <v>12</v>
      </c>
      <c r="H80" t="s">
        <v>537</v>
      </c>
      <c r="I80" t="s">
        <v>99</v>
      </c>
      <c r="J80">
        <v>1</v>
      </c>
      <c r="K80">
        <v>24</v>
      </c>
      <c r="L80" t="s">
        <v>292</v>
      </c>
      <c r="M80" t="s">
        <v>538</v>
      </c>
      <c r="N80" t="s">
        <v>294</v>
      </c>
      <c r="O80">
        <v>2</v>
      </c>
      <c r="P80" t="s">
        <v>295</v>
      </c>
      <c r="Q80" t="s">
        <v>3480</v>
      </c>
      <c r="R80" s="207">
        <v>45664.902499999997</v>
      </c>
      <c r="S80">
        <v>600106373</v>
      </c>
      <c r="T80" t="s">
        <v>3480</v>
      </c>
      <c r="U80" s="207">
        <v>45667.633993055555</v>
      </c>
      <c r="V80">
        <v>600106373</v>
      </c>
      <c r="W80">
        <v>4.2025000000000006</v>
      </c>
      <c r="X80">
        <v>4.1835000000000004</v>
      </c>
      <c r="Y80">
        <v>0</v>
      </c>
      <c r="Z80">
        <v>1.9E-2</v>
      </c>
      <c r="AA80">
        <v>5.9005000000000001</v>
      </c>
      <c r="AB80">
        <v>1876.623</v>
      </c>
      <c r="AC80">
        <v>1868.797</v>
      </c>
      <c r="AD80">
        <v>1253.5549999999998</v>
      </c>
      <c r="AE80">
        <v>225.03</v>
      </c>
      <c r="AF80">
        <v>110.678</v>
      </c>
      <c r="AG80">
        <v>146.017</v>
      </c>
      <c r="AH80">
        <v>125.158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7.8259999999999996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0.3</v>
      </c>
      <c r="AW80">
        <v>8.359</v>
      </c>
      <c r="AX80">
        <v>93.028000000000006</v>
      </c>
      <c r="AY80">
        <v>0</v>
      </c>
      <c r="AZ80">
        <v>0</v>
      </c>
      <c r="BA80">
        <v>1868.797</v>
      </c>
      <c r="BB80">
        <v>0</v>
      </c>
      <c r="BC80">
        <v>6</v>
      </c>
      <c r="BD80">
        <v>6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2.1320000000000001</v>
      </c>
      <c r="BK80">
        <v>1201.5160000000001</v>
      </c>
      <c r="BL80">
        <v>744.73599999999999</v>
      </c>
      <c r="BM80">
        <v>160.52199999999999</v>
      </c>
      <c r="BN80">
        <v>53.640999999999998</v>
      </c>
      <c r="BO80">
        <v>109.1</v>
      </c>
      <c r="BP80">
        <v>125.158</v>
      </c>
      <c r="BQ80">
        <v>0</v>
      </c>
      <c r="BR80">
        <v>0</v>
      </c>
      <c r="BS80">
        <v>0</v>
      </c>
      <c r="BT80">
        <v>2.1320000000000001</v>
      </c>
      <c r="BU80">
        <v>1201.5160000000001</v>
      </c>
      <c r="BV80">
        <v>0</v>
      </c>
      <c r="BW80">
        <v>0</v>
      </c>
      <c r="BX80">
        <v>0</v>
      </c>
      <c r="BY80">
        <v>0</v>
      </c>
      <c r="BZ80">
        <v>2.0514999999999999</v>
      </c>
      <c r="CA80">
        <v>667.28099999999995</v>
      </c>
      <c r="CB80">
        <v>508.81899999999996</v>
      </c>
      <c r="CC80">
        <v>64.50800000000001</v>
      </c>
      <c r="CD80">
        <v>57.036999999999999</v>
      </c>
      <c r="CE80">
        <v>36.917000000000002</v>
      </c>
      <c r="CF80">
        <v>0</v>
      </c>
      <c r="CG80">
        <v>0</v>
      </c>
      <c r="CH80">
        <v>0</v>
      </c>
      <c r="CI80">
        <v>0</v>
      </c>
      <c r="CJ80">
        <v>0.245</v>
      </c>
      <c r="CK80">
        <v>119.18299999999999</v>
      </c>
      <c r="CL80">
        <v>0.60650000000000004</v>
      </c>
      <c r="CM80">
        <v>169.67400000000001</v>
      </c>
      <c r="CN80">
        <v>0.9</v>
      </c>
      <c r="CO80">
        <v>285.39600000000002</v>
      </c>
      <c r="CP80">
        <v>0.3</v>
      </c>
      <c r="CQ80">
        <v>93.028000000000006</v>
      </c>
      <c r="CR80">
        <v>1.1319999999999999</v>
      </c>
      <c r="CS80">
        <v>525.18200000000002</v>
      </c>
      <c r="CT80">
        <v>2.0514999999999999</v>
      </c>
      <c r="CU80">
        <v>667.28099999999995</v>
      </c>
      <c r="CV80">
        <v>0</v>
      </c>
      <c r="CW80">
        <v>8.359</v>
      </c>
      <c r="CX80">
        <v>0</v>
      </c>
      <c r="CY80">
        <v>0</v>
      </c>
      <c r="CZ80">
        <v>0</v>
      </c>
      <c r="DA80">
        <v>0.3</v>
      </c>
      <c r="DB80">
        <v>93.028000000000006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1201.5160000000001</v>
      </c>
      <c r="EA80">
        <v>0</v>
      </c>
      <c r="EB80">
        <v>667.28099999999995</v>
      </c>
      <c r="EC80">
        <v>0</v>
      </c>
      <c r="ED80">
        <v>4.2025000000000006</v>
      </c>
      <c r="EE80">
        <v>5.9005000000000001</v>
      </c>
      <c r="EF80">
        <v>1876.623</v>
      </c>
      <c r="EG80">
        <v>2.141</v>
      </c>
      <c r="EH80">
        <v>1204.2159999999999</v>
      </c>
      <c r="EI80">
        <v>2.141</v>
      </c>
      <c r="EJ80">
        <v>1204.2159999999999</v>
      </c>
      <c r="EK80">
        <v>0</v>
      </c>
      <c r="EL80">
        <v>0</v>
      </c>
      <c r="EM80">
        <v>0</v>
      </c>
      <c r="EN80">
        <v>0</v>
      </c>
      <c r="EO80">
        <v>2.0615000000000001</v>
      </c>
      <c r="EP80">
        <v>672.40699999999993</v>
      </c>
      <c r="EQ80">
        <v>0</v>
      </c>
      <c r="ER80">
        <v>0</v>
      </c>
      <c r="ES80">
        <v>0</v>
      </c>
      <c r="ET80">
        <v>1876.623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0.3</v>
      </c>
      <c r="FJ80">
        <v>93.028000000000006</v>
      </c>
      <c r="FK80">
        <v>0</v>
      </c>
      <c r="FL80">
        <v>0</v>
      </c>
      <c r="FM80">
        <v>0.3</v>
      </c>
      <c r="FN80">
        <v>93.028000000000006</v>
      </c>
      <c r="FO80">
        <v>0</v>
      </c>
      <c r="FP80">
        <v>0</v>
      </c>
      <c r="FQ80">
        <v>0</v>
      </c>
      <c r="FR80">
        <v>93.028000000000006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</row>
    <row r="81" spans="1:184" customFormat="1" ht="12.75" x14ac:dyDescent="0.2">
      <c r="A81">
        <v>1243</v>
      </c>
      <c r="B81">
        <f t="shared" si="1"/>
        <v>78</v>
      </c>
      <c r="C81">
        <v>1</v>
      </c>
      <c r="D81" t="s">
        <v>539</v>
      </c>
      <c r="E81" t="s">
        <v>290</v>
      </c>
      <c r="F81">
        <v>600106047</v>
      </c>
      <c r="G81">
        <v>12</v>
      </c>
      <c r="H81" t="s">
        <v>540</v>
      </c>
      <c r="I81" t="s">
        <v>378</v>
      </c>
      <c r="J81">
        <v>1</v>
      </c>
      <c r="K81">
        <v>24</v>
      </c>
      <c r="L81" t="s">
        <v>307</v>
      </c>
      <c r="M81" t="s">
        <v>541</v>
      </c>
      <c r="N81" t="s">
        <v>294</v>
      </c>
      <c r="O81">
        <v>2</v>
      </c>
      <c r="P81" t="s">
        <v>295</v>
      </c>
      <c r="Q81" t="s">
        <v>393</v>
      </c>
      <c r="R81" s="207">
        <v>45664.725821759261</v>
      </c>
      <c r="S81">
        <v>600106047</v>
      </c>
      <c r="W81">
        <v>9.5039999999999996</v>
      </c>
      <c r="X81">
        <v>9.2931999999999988</v>
      </c>
      <c r="Y81">
        <v>0</v>
      </c>
      <c r="Z81">
        <v>0.21079999999999999</v>
      </c>
      <c r="AA81">
        <v>13</v>
      </c>
      <c r="AB81">
        <v>4422.2240000000002</v>
      </c>
      <c r="AC81">
        <v>4352.9049999999997</v>
      </c>
      <c r="AD81">
        <v>2782.8999999999996</v>
      </c>
      <c r="AE81">
        <v>681.17400000000009</v>
      </c>
      <c r="AF81">
        <v>48.695</v>
      </c>
      <c r="AG81">
        <v>498.245</v>
      </c>
      <c r="AH81">
        <v>155.27000000000001</v>
      </c>
      <c r="AI81">
        <v>41.302999999999997</v>
      </c>
      <c r="AJ81">
        <v>0</v>
      </c>
      <c r="AK81">
        <v>5.008</v>
      </c>
      <c r="AL81">
        <v>0</v>
      </c>
      <c r="AM81">
        <v>0</v>
      </c>
      <c r="AN81">
        <v>69.319000000000003</v>
      </c>
      <c r="AO81">
        <v>248.78</v>
      </c>
      <c r="AP81">
        <v>185.14400000000001</v>
      </c>
      <c r="AQ81">
        <v>185.14400000000001</v>
      </c>
      <c r="AR81">
        <v>0</v>
      </c>
      <c r="AS81">
        <v>0</v>
      </c>
      <c r="AT81">
        <v>0</v>
      </c>
      <c r="AU81">
        <v>63.636000000000003</v>
      </c>
      <c r="AV81">
        <v>0</v>
      </c>
      <c r="AW81">
        <v>107.294</v>
      </c>
      <c r="AX81">
        <v>0</v>
      </c>
      <c r="AY81">
        <v>0</v>
      </c>
      <c r="AZ81">
        <v>33.015999999999998</v>
      </c>
      <c r="BA81">
        <v>4355.8280000000004</v>
      </c>
      <c r="BB81">
        <v>185.14400000000001</v>
      </c>
      <c r="BC81">
        <v>13</v>
      </c>
      <c r="BD81">
        <v>12</v>
      </c>
      <c r="BE81">
        <v>1</v>
      </c>
      <c r="BF81">
        <v>0</v>
      </c>
      <c r="BG81">
        <v>0</v>
      </c>
      <c r="BH81">
        <v>0</v>
      </c>
      <c r="BI81">
        <v>0</v>
      </c>
      <c r="BJ81">
        <v>5.774</v>
      </c>
      <c r="BK81">
        <v>3263.2359999999999</v>
      </c>
      <c r="BL81">
        <v>1960.107</v>
      </c>
      <c r="BM81">
        <v>578.00500000000011</v>
      </c>
      <c r="BN81">
        <v>48.695</v>
      </c>
      <c r="BO81">
        <v>351.56399999999996</v>
      </c>
      <c r="BP81">
        <v>140.434</v>
      </c>
      <c r="BQ81">
        <v>41.302999999999997</v>
      </c>
      <c r="BR81">
        <v>0</v>
      </c>
      <c r="BS81">
        <v>2.8180000000000001</v>
      </c>
      <c r="BT81">
        <v>4.1360000000000001</v>
      </c>
      <c r="BU81">
        <v>2514.5830000000001</v>
      </c>
      <c r="BV81">
        <v>0.88800000000000001</v>
      </c>
      <c r="BW81">
        <v>478.54599999999999</v>
      </c>
      <c r="BX81">
        <v>0</v>
      </c>
      <c r="BY81">
        <v>0</v>
      </c>
      <c r="BZ81">
        <v>3.5192000000000001</v>
      </c>
      <c r="CA81">
        <v>1089.6689999999999</v>
      </c>
      <c r="CB81">
        <v>822.79300000000001</v>
      </c>
      <c r="CC81">
        <v>103.169</v>
      </c>
      <c r="CD81">
        <v>0</v>
      </c>
      <c r="CE81">
        <v>146.68099999999998</v>
      </c>
      <c r="CF81">
        <v>14.836</v>
      </c>
      <c r="CG81">
        <v>0</v>
      </c>
      <c r="CH81">
        <v>0</v>
      </c>
      <c r="CI81">
        <v>2.19</v>
      </c>
      <c r="CJ81">
        <v>1.9199999999999998E-2</v>
      </c>
      <c r="CK81">
        <v>35.185000000000002</v>
      </c>
      <c r="CL81">
        <v>1.75</v>
      </c>
      <c r="CM81">
        <v>495.02099999999996</v>
      </c>
      <c r="CN81">
        <v>1.75</v>
      </c>
      <c r="CO81">
        <v>559.46299999999997</v>
      </c>
      <c r="CP81">
        <v>0</v>
      </c>
      <c r="CQ81">
        <v>0</v>
      </c>
      <c r="CR81">
        <v>3.774</v>
      </c>
      <c r="CS81">
        <v>1789.896</v>
      </c>
      <c r="CT81">
        <v>3.0192000000000001</v>
      </c>
      <c r="CU81">
        <v>908.90800000000002</v>
      </c>
      <c r="CV81">
        <v>0</v>
      </c>
      <c r="CW81">
        <v>107.294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178.464</v>
      </c>
      <c r="DD81">
        <v>6.68</v>
      </c>
      <c r="DE81">
        <v>33.015999999999998</v>
      </c>
      <c r="DF81">
        <v>0.75</v>
      </c>
      <c r="DG81">
        <v>270.10700000000003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3263.2359999999999</v>
      </c>
      <c r="EA81">
        <v>178.464</v>
      </c>
      <c r="EB81">
        <v>1092.5920000000001</v>
      </c>
      <c r="EC81">
        <v>6.68</v>
      </c>
      <c r="ED81">
        <v>9.5039999999999996</v>
      </c>
      <c r="EE81">
        <v>13</v>
      </c>
      <c r="EF81">
        <v>4422.2240000000002</v>
      </c>
      <c r="EG81">
        <v>5.774</v>
      </c>
      <c r="EH81">
        <v>3263.2359999999999</v>
      </c>
      <c r="EI81">
        <v>4.1360000000000001</v>
      </c>
      <c r="EJ81">
        <v>2514.5830000000001</v>
      </c>
      <c r="EK81">
        <v>0.88800000000000001</v>
      </c>
      <c r="EL81">
        <v>478.54599999999999</v>
      </c>
      <c r="EM81">
        <v>0</v>
      </c>
      <c r="EN81">
        <v>0</v>
      </c>
      <c r="EO81">
        <v>3.73</v>
      </c>
      <c r="EP81">
        <v>1158.9879999999998</v>
      </c>
      <c r="EQ81">
        <v>248.78</v>
      </c>
      <c r="ER81">
        <v>242.1</v>
      </c>
      <c r="ES81">
        <v>6.68</v>
      </c>
      <c r="ET81">
        <v>4671.0039999999999</v>
      </c>
      <c r="EU81">
        <v>0</v>
      </c>
      <c r="EV81">
        <v>0</v>
      </c>
      <c r="EW81">
        <v>0</v>
      </c>
      <c r="EX81">
        <v>0</v>
      </c>
      <c r="EY81">
        <v>0.75</v>
      </c>
      <c r="EZ81">
        <v>270.10700000000003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</row>
    <row r="82" spans="1:184" customFormat="1" ht="12.75" x14ac:dyDescent="0.2">
      <c r="A82">
        <v>1244</v>
      </c>
      <c r="B82">
        <f t="shared" si="1"/>
        <v>79</v>
      </c>
      <c r="C82">
        <v>1</v>
      </c>
      <c r="D82" t="s">
        <v>542</v>
      </c>
      <c r="E82" t="s">
        <v>290</v>
      </c>
      <c r="F82">
        <v>600106322</v>
      </c>
      <c r="G82">
        <v>12</v>
      </c>
      <c r="H82" t="s">
        <v>543</v>
      </c>
      <c r="I82" t="s">
        <v>438</v>
      </c>
      <c r="J82">
        <v>1</v>
      </c>
      <c r="K82">
        <v>24</v>
      </c>
      <c r="L82" t="s">
        <v>292</v>
      </c>
      <c r="M82" t="s">
        <v>544</v>
      </c>
      <c r="N82" t="s">
        <v>294</v>
      </c>
      <c r="O82">
        <v>2</v>
      </c>
      <c r="P82" t="s">
        <v>295</v>
      </c>
      <c r="Q82" t="s">
        <v>3403</v>
      </c>
      <c r="R82" s="207">
        <v>45671.924849537034</v>
      </c>
      <c r="S82">
        <v>600106322</v>
      </c>
      <c r="T82" t="s">
        <v>3404</v>
      </c>
      <c r="U82" s="207">
        <v>45672.354687500003</v>
      </c>
      <c r="V82">
        <v>600106322</v>
      </c>
      <c r="W82">
        <v>51.018799999999999</v>
      </c>
      <c r="X82">
        <v>50.495399999999997</v>
      </c>
      <c r="Y82">
        <v>0.52339999999999998</v>
      </c>
      <c r="Z82">
        <v>0</v>
      </c>
      <c r="AA82">
        <v>54.8962</v>
      </c>
      <c r="AB82">
        <v>26962.766</v>
      </c>
      <c r="AC82">
        <v>26603.349000000002</v>
      </c>
      <c r="AD82">
        <v>16829.78</v>
      </c>
      <c r="AE82">
        <v>3453.3389999999999</v>
      </c>
      <c r="AF82">
        <v>1367.607</v>
      </c>
      <c r="AG82">
        <v>3880.8249999999998</v>
      </c>
      <c r="AH82">
        <v>651.10400000000004</v>
      </c>
      <c r="AI82">
        <v>294.46800000000002</v>
      </c>
      <c r="AJ82">
        <v>0</v>
      </c>
      <c r="AK82">
        <v>45.275999999999996</v>
      </c>
      <c r="AL82">
        <v>359.41699999999997</v>
      </c>
      <c r="AM82">
        <v>0</v>
      </c>
      <c r="AN82">
        <v>0</v>
      </c>
      <c r="AO82">
        <v>584.07000000000005</v>
      </c>
      <c r="AP82">
        <v>559.51</v>
      </c>
      <c r="AQ82">
        <v>559.51</v>
      </c>
      <c r="AR82">
        <v>0</v>
      </c>
      <c r="AS82">
        <v>0</v>
      </c>
      <c r="AT82">
        <v>24.56</v>
      </c>
      <c r="AU82">
        <v>0</v>
      </c>
      <c r="AV82">
        <v>1.6638999999999999</v>
      </c>
      <c r="AW82">
        <v>6.94</v>
      </c>
      <c r="AX82">
        <v>700.24199999999996</v>
      </c>
      <c r="AY82">
        <v>509.51</v>
      </c>
      <c r="AZ82">
        <v>74.010000000000005</v>
      </c>
      <c r="BA82">
        <v>26748.253000000004</v>
      </c>
      <c r="BB82">
        <v>559.51</v>
      </c>
      <c r="BC82">
        <v>52</v>
      </c>
      <c r="BD82">
        <v>44</v>
      </c>
      <c r="BE82">
        <v>3</v>
      </c>
      <c r="BF82">
        <v>0</v>
      </c>
      <c r="BG82">
        <v>1</v>
      </c>
      <c r="BH82">
        <v>0</v>
      </c>
      <c r="BI82">
        <v>0</v>
      </c>
      <c r="BJ82">
        <v>36.636800000000001</v>
      </c>
      <c r="BK82">
        <v>21610.368999999999</v>
      </c>
      <c r="BL82">
        <v>13474.35</v>
      </c>
      <c r="BM82">
        <v>2947.35</v>
      </c>
      <c r="BN82">
        <v>1055.4290000000001</v>
      </c>
      <c r="BO82">
        <v>3216.105</v>
      </c>
      <c r="BP82">
        <v>529.59400000000005</v>
      </c>
      <c r="BQ82">
        <v>294.46800000000002</v>
      </c>
      <c r="BR82">
        <v>0</v>
      </c>
      <c r="BS82">
        <v>12.122999999999999</v>
      </c>
      <c r="BT82">
        <v>28.5349</v>
      </c>
      <c r="BU82">
        <v>17857.204000000002</v>
      </c>
      <c r="BV82">
        <v>3.0949</v>
      </c>
      <c r="BW82">
        <v>1571.0039999999999</v>
      </c>
      <c r="BX82">
        <v>0</v>
      </c>
      <c r="BY82">
        <v>0</v>
      </c>
      <c r="BZ82">
        <v>13.858599999999999</v>
      </c>
      <c r="CA82">
        <v>4992.9800000000005</v>
      </c>
      <c r="CB82">
        <v>3355.4300000000003</v>
      </c>
      <c r="CC82">
        <v>505.98900000000003</v>
      </c>
      <c r="CD82">
        <v>312.178</v>
      </c>
      <c r="CE82">
        <v>664.72</v>
      </c>
      <c r="CF82">
        <v>121.51</v>
      </c>
      <c r="CG82">
        <v>0</v>
      </c>
      <c r="CH82">
        <v>0</v>
      </c>
      <c r="CI82">
        <v>33.152999999999999</v>
      </c>
      <c r="CJ82">
        <v>1.325</v>
      </c>
      <c r="CK82">
        <v>838.45399999999995</v>
      </c>
      <c r="CL82">
        <v>6.0697000000000001</v>
      </c>
      <c r="CM82">
        <v>1828.816</v>
      </c>
      <c r="CN82">
        <v>5.8</v>
      </c>
      <c r="CO82">
        <v>2112.6210000000001</v>
      </c>
      <c r="CP82">
        <v>0.66390000000000005</v>
      </c>
      <c r="CQ82">
        <v>213.089</v>
      </c>
      <c r="CR82">
        <v>31.8368</v>
      </c>
      <c r="CS82">
        <v>17666.633999999998</v>
      </c>
      <c r="CT82">
        <v>11.5503</v>
      </c>
      <c r="CU82">
        <v>3874.3140000000003</v>
      </c>
      <c r="CV82">
        <v>1</v>
      </c>
      <c r="CW82">
        <v>6.94</v>
      </c>
      <c r="CX82">
        <v>487.15300000000002</v>
      </c>
      <c r="CY82">
        <v>0</v>
      </c>
      <c r="CZ82">
        <v>0</v>
      </c>
      <c r="DA82">
        <v>0.66390000000000005</v>
      </c>
      <c r="DB82">
        <v>213.089</v>
      </c>
      <c r="DC82">
        <v>553.76</v>
      </c>
      <c r="DD82">
        <v>5.75</v>
      </c>
      <c r="DE82">
        <v>74.010000000000005</v>
      </c>
      <c r="DF82">
        <v>4.0069999999999997</v>
      </c>
      <c r="DG82">
        <v>1692.538</v>
      </c>
      <c r="DH82">
        <v>0.5</v>
      </c>
      <c r="DI82">
        <v>254.303</v>
      </c>
      <c r="DJ82">
        <v>0.5</v>
      </c>
      <c r="DK82">
        <v>235.32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21734.936999999998</v>
      </c>
      <c r="EA82">
        <v>553.76</v>
      </c>
      <c r="EB82">
        <v>5013.3160000000007</v>
      </c>
      <c r="EC82">
        <v>5.75</v>
      </c>
      <c r="ED82">
        <v>51.018799999999999</v>
      </c>
      <c r="EE82">
        <v>54.8962</v>
      </c>
      <c r="EF82">
        <v>26962.766</v>
      </c>
      <c r="EG82">
        <v>36.636800000000001</v>
      </c>
      <c r="EH82">
        <v>21610.368999999999</v>
      </c>
      <c r="EI82">
        <v>28.5349</v>
      </c>
      <c r="EJ82">
        <v>17857.204000000002</v>
      </c>
      <c r="EK82">
        <v>3.0949</v>
      </c>
      <c r="EL82">
        <v>1571.0039999999999</v>
      </c>
      <c r="EM82">
        <v>0</v>
      </c>
      <c r="EN82">
        <v>0</v>
      </c>
      <c r="EO82">
        <v>14.382</v>
      </c>
      <c r="EP82">
        <v>5352.396999999999</v>
      </c>
      <c r="EQ82">
        <v>584.07000000000005</v>
      </c>
      <c r="ER82">
        <v>578.32000000000005</v>
      </c>
      <c r="ES82">
        <v>5.75</v>
      </c>
      <c r="ET82">
        <v>27546.835999999999</v>
      </c>
      <c r="EU82">
        <v>0</v>
      </c>
      <c r="EV82">
        <v>0</v>
      </c>
      <c r="EW82">
        <v>0</v>
      </c>
      <c r="EX82">
        <v>0</v>
      </c>
      <c r="EY82">
        <v>4.0069999999999997</v>
      </c>
      <c r="EZ82">
        <v>1692.538</v>
      </c>
      <c r="FA82">
        <v>0.5</v>
      </c>
      <c r="FB82">
        <v>254.303</v>
      </c>
      <c r="FC82">
        <v>0.5</v>
      </c>
      <c r="FD82">
        <v>235.32</v>
      </c>
      <c r="FE82">
        <v>0</v>
      </c>
      <c r="FF82">
        <v>0</v>
      </c>
      <c r="FG82">
        <v>0</v>
      </c>
      <c r="FH82">
        <v>0</v>
      </c>
      <c r="FI82">
        <v>1.6638999999999999</v>
      </c>
      <c r="FJ82">
        <v>700.24199999999996</v>
      </c>
      <c r="FK82">
        <v>1</v>
      </c>
      <c r="FL82">
        <v>487.15300000000002</v>
      </c>
      <c r="FM82">
        <v>0.66390000000000005</v>
      </c>
      <c r="FN82">
        <v>213.089</v>
      </c>
      <c r="FO82">
        <v>509.51</v>
      </c>
      <c r="FP82">
        <v>503.76</v>
      </c>
      <c r="FQ82">
        <v>5.75</v>
      </c>
      <c r="FR82">
        <v>1209.752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</row>
    <row r="83" spans="1:184" customFormat="1" ht="12.75" x14ac:dyDescent="0.2">
      <c r="A83">
        <v>1245</v>
      </c>
      <c r="B83">
        <f t="shared" si="1"/>
        <v>80</v>
      </c>
      <c r="C83">
        <v>1</v>
      </c>
      <c r="D83" t="s">
        <v>545</v>
      </c>
      <c r="E83" t="s">
        <v>290</v>
      </c>
      <c r="F83">
        <v>600106055</v>
      </c>
      <c r="G83">
        <v>12</v>
      </c>
      <c r="H83" t="s">
        <v>546</v>
      </c>
      <c r="I83" t="s">
        <v>100</v>
      </c>
      <c r="J83">
        <v>1</v>
      </c>
      <c r="K83">
        <v>24</v>
      </c>
      <c r="L83" t="s">
        <v>307</v>
      </c>
      <c r="M83" t="s">
        <v>547</v>
      </c>
      <c r="N83" t="s">
        <v>294</v>
      </c>
      <c r="O83">
        <v>2</v>
      </c>
      <c r="P83" t="s">
        <v>295</v>
      </c>
      <c r="Q83" t="s">
        <v>3500</v>
      </c>
      <c r="R83" s="207">
        <v>45654.574953703705</v>
      </c>
      <c r="S83">
        <v>600106055</v>
      </c>
      <c r="T83" t="s">
        <v>3500</v>
      </c>
      <c r="U83" s="207">
        <v>45654.638749999998</v>
      </c>
      <c r="V83">
        <v>600106055</v>
      </c>
      <c r="W83">
        <v>4.6584000000000003</v>
      </c>
      <c r="X83">
        <v>4.524</v>
      </c>
      <c r="Y83">
        <v>0</v>
      </c>
      <c r="Z83">
        <v>0.13439999999999999</v>
      </c>
      <c r="AA83">
        <v>8.3797999999999995</v>
      </c>
      <c r="AB83">
        <v>2119.681</v>
      </c>
      <c r="AC83">
        <v>2087.694</v>
      </c>
      <c r="AD83">
        <v>1392.1880000000001</v>
      </c>
      <c r="AE83">
        <v>306.12</v>
      </c>
      <c r="AF83">
        <v>38.847000000000001</v>
      </c>
      <c r="AG83">
        <v>218.232</v>
      </c>
      <c r="AH83">
        <v>67.513999999999996</v>
      </c>
      <c r="AI83">
        <v>43.817999999999998</v>
      </c>
      <c r="AJ83">
        <v>0</v>
      </c>
      <c r="AK83">
        <v>17.496000000000002</v>
      </c>
      <c r="AL83">
        <v>0</v>
      </c>
      <c r="AM83">
        <v>0</v>
      </c>
      <c r="AN83">
        <v>31.986999999999998</v>
      </c>
      <c r="AO83">
        <v>70.800000000000011</v>
      </c>
      <c r="AP83">
        <v>24.8</v>
      </c>
      <c r="AQ83">
        <v>24.8</v>
      </c>
      <c r="AR83">
        <v>0</v>
      </c>
      <c r="AS83">
        <v>0</v>
      </c>
      <c r="AT83">
        <v>0</v>
      </c>
      <c r="AU83">
        <v>46</v>
      </c>
      <c r="AV83">
        <v>7.46E-2</v>
      </c>
      <c r="AW83">
        <v>0</v>
      </c>
      <c r="AX83">
        <v>21.616</v>
      </c>
      <c r="AY83">
        <v>3.2</v>
      </c>
      <c r="AZ83">
        <v>3.4790000000000001</v>
      </c>
      <c r="BA83">
        <v>2102.0100000000002</v>
      </c>
      <c r="BB83">
        <v>24.8</v>
      </c>
      <c r="BC83">
        <v>8</v>
      </c>
      <c r="BD83">
        <v>8</v>
      </c>
      <c r="BE83">
        <v>0</v>
      </c>
      <c r="BF83">
        <v>1</v>
      </c>
      <c r="BG83">
        <v>1</v>
      </c>
      <c r="BH83">
        <v>0</v>
      </c>
      <c r="BI83">
        <v>0</v>
      </c>
      <c r="BJ83">
        <v>3.5505</v>
      </c>
      <c r="BK83">
        <v>1759.623</v>
      </c>
      <c r="BL83">
        <v>1144.1300000000001</v>
      </c>
      <c r="BM83">
        <v>278.49599999999998</v>
      </c>
      <c r="BN83">
        <v>22.888000000000002</v>
      </c>
      <c r="BO83">
        <v>189.93199999999999</v>
      </c>
      <c r="BP83">
        <v>67.513999999999996</v>
      </c>
      <c r="BQ83">
        <v>43.817999999999998</v>
      </c>
      <c r="BR83">
        <v>0</v>
      </c>
      <c r="BS83">
        <v>9.3659999999999997</v>
      </c>
      <c r="BT83">
        <v>2.6332</v>
      </c>
      <c r="BU83">
        <v>1425.375</v>
      </c>
      <c r="BV83">
        <v>0.70909999999999995</v>
      </c>
      <c r="BW83">
        <v>239.095</v>
      </c>
      <c r="BX83">
        <v>0</v>
      </c>
      <c r="BY83">
        <v>0</v>
      </c>
      <c r="BZ83">
        <v>0.97350000000000003</v>
      </c>
      <c r="CA83">
        <v>328.07100000000003</v>
      </c>
      <c r="CB83">
        <v>248.05799999999999</v>
      </c>
      <c r="CC83">
        <v>27.623999999999999</v>
      </c>
      <c r="CD83">
        <v>15.959</v>
      </c>
      <c r="CE83">
        <v>28.3</v>
      </c>
      <c r="CF83">
        <v>0</v>
      </c>
      <c r="CG83">
        <v>0</v>
      </c>
      <c r="CH83">
        <v>0</v>
      </c>
      <c r="CI83">
        <v>8.1300000000000008</v>
      </c>
      <c r="CJ83">
        <v>0.41639999999999999</v>
      </c>
      <c r="CK83">
        <v>182.90100000000001</v>
      </c>
      <c r="CL83">
        <v>0.2656</v>
      </c>
      <c r="CM83">
        <v>71.088999999999999</v>
      </c>
      <c r="CN83">
        <v>0.21690000000000001</v>
      </c>
      <c r="CO83">
        <v>52.465000000000003</v>
      </c>
      <c r="CP83">
        <v>7.46E-2</v>
      </c>
      <c r="CQ83">
        <v>21.616</v>
      </c>
      <c r="CR83">
        <v>2.4657999999999998</v>
      </c>
      <c r="CS83">
        <v>1112.646</v>
      </c>
      <c r="CT83">
        <v>0.97350000000000003</v>
      </c>
      <c r="CU83">
        <v>328.07100000000003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7.46E-2</v>
      </c>
      <c r="DB83">
        <v>21.616</v>
      </c>
      <c r="DC83">
        <v>21.6</v>
      </c>
      <c r="DD83">
        <v>3.2</v>
      </c>
      <c r="DE83">
        <v>3.4790000000000001</v>
      </c>
      <c r="DF83">
        <v>0.16669999999999999</v>
      </c>
      <c r="DG83">
        <v>74.120999999999995</v>
      </c>
      <c r="DH83">
        <v>4.1500000000000002E-2</v>
      </c>
      <c r="DI83">
        <v>21.032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1771.3430000000001</v>
      </c>
      <c r="EA83">
        <v>21.6</v>
      </c>
      <c r="EB83">
        <v>330.66699999999997</v>
      </c>
      <c r="EC83">
        <v>3.2</v>
      </c>
      <c r="ED83">
        <v>4.6584000000000003</v>
      </c>
      <c r="EE83">
        <v>8.3797999999999995</v>
      </c>
      <c r="EF83">
        <v>2119.681</v>
      </c>
      <c r="EG83">
        <v>3.5505</v>
      </c>
      <c r="EH83">
        <v>1759.623</v>
      </c>
      <c r="EI83">
        <v>2.6332</v>
      </c>
      <c r="EJ83">
        <v>1425.375</v>
      </c>
      <c r="EK83">
        <v>0.70909999999999995</v>
      </c>
      <c r="EL83">
        <v>239.095</v>
      </c>
      <c r="EM83">
        <v>0</v>
      </c>
      <c r="EN83">
        <v>0</v>
      </c>
      <c r="EO83">
        <v>1.1079000000000001</v>
      </c>
      <c r="EP83">
        <v>360.05799999999999</v>
      </c>
      <c r="EQ83">
        <v>70.800000000000011</v>
      </c>
      <c r="ER83">
        <v>21.6</v>
      </c>
      <c r="ES83">
        <v>49.2</v>
      </c>
      <c r="ET83">
        <v>2190.4809999999998</v>
      </c>
      <c r="EU83">
        <v>0</v>
      </c>
      <c r="EV83">
        <v>0</v>
      </c>
      <c r="EW83">
        <v>0</v>
      </c>
      <c r="EX83">
        <v>0</v>
      </c>
      <c r="EY83">
        <v>0.16669999999999999</v>
      </c>
      <c r="EZ83">
        <v>74.120999999999995</v>
      </c>
      <c r="FA83">
        <v>4.1500000000000002E-2</v>
      </c>
      <c r="FB83">
        <v>21.032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7.46E-2</v>
      </c>
      <c r="FJ83">
        <v>21.616</v>
      </c>
      <c r="FK83">
        <v>0</v>
      </c>
      <c r="FL83">
        <v>0</v>
      </c>
      <c r="FM83">
        <v>7.46E-2</v>
      </c>
      <c r="FN83">
        <v>21.616</v>
      </c>
      <c r="FO83">
        <v>3.2</v>
      </c>
      <c r="FP83">
        <v>0</v>
      </c>
      <c r="FQ83">
        <v>3.2</v>
      </c>
      <c r="FR83">
        <v>24.815999999999999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</row>
    <row r="84" spans="1:184" customFormat="1" ht="12.75" x14ac:dyDescent="0.2">
      <c r="A84">
        <v>1246</v>
      </c>
      <c r="B84">
        <f t="shared" si="1"/>
        <v>81</v>
      </c>
      <c r="C84">
        <v>1</v>
      </c>
      <c r="D84" t="s">
        <v>548</v>
      </c>
      <c r="E84" t="s">
        <v>290</v>
      </c>
      <c r="F84">
        <v>600106331</v>
      </c>
      <c r="G84">
        <v>12</v>
      </c>
      <c r="H84" t="s">
        <v>387</v>
      </c>
      <c r="I84" t="s">
        <v>100</v>
      </c>
      <c r="J84">
        <v>1</v>
      </c>
      <c r="K84">
        <v>24</v>
      </c>
      <c r="L84" t="s">
        <v>307</v>
      </c>
      <c r="M84" t="s">
        <v>549</v>
      </c>
      <c r="N84" t="s">
        <v>294</v>
      </c>
      <c r="O84">
        <v>2</v>
      </c>
      <c r="P84" t="s">
        <v>295</v>
      </c>
      <c r="Q84" t="s">
        <v>389</v>
      </c>
      <c r="R84" s="207">
        <v>45663.609386574077</v>
      </c>
      <c r="S84">
        <v>600106331</v>
      </c>
      <c r="T84" t="s">
        <v>389</v>
      </c>
      <c r="U84" s="207">
        <v>45666.652175925927</v>
      </c>
      <c r="V84">
        <v>600106331</v>
      </c>
      <c r="W84">
        <v>26.317399999999999</v>
      </c>
      <c r="X84">
        <v>25.8841</v>
      </c>
      <c r="Y84">
        <v>0.43330000000000002</v>
      </c>
      <c r="Z84">
        <v>0</v>
      </c>
      <c r="AA84">
        <v>32</v>
      </c>
      <c r="AB84">
        <v>14002.925999999999</v>
      </c>
      <c r="AC84">
        <v>13881.793</v>
      </c>
      <c r="AD84">
        <v>8602.2259999999987</v>
      </c>
      <c r="AE84">
        <v>2024.9799999999998</v>
      </c>
      <c r="AF84">
        <v>587.39499999999998</v>
      </c>
      <c r="AG84">
        <v>2117.0770000000002</v>
      </c>
      <c r="AH84">
        <v>174.392</v>
      </c>
      <c r="AI84">
        <v>172.357</v>
      </c>
      <c r="AJ84">
        <v>0</v>
      </c>
      <c r="AK84">
        <v>7.6470000000000002</v>
      </c>
      <c r="AL84">
        <v>121.133</v>
      </c>
      <c r="AM84">
        <v>0</v>
      </c>
      <c r="AN84">
        <v>0</v>
      </c>
      <c r="AO84">
        <v>76.900000000000006</v>
      </c>
      <c r="AP84">
        <v>76.900000000000006</v>
      </c>
      <c r="AQ84">
        <v>76.900000000000006</v>
      </c>
      <c r="AR84">
        <v>0</v>
      </c>
      <c r="AS84">
        <v>0</v>
      </c>
      <c r="AT84">
        <v>0</v>
      </c>
      <c r="AU84">
        <v>0</v>
      </c>
      <c r="AV84">
        <v>0.76670000000000005</v>
      </c>
      <c r="AW84">
        <v>141.36199999999999</v>
      </c>
      <c r="AX84">
        <v>339.51100000000002</v>
      </c>
      <c r="AY84">
        <v>29.75</v>
      </c>
      <c r="AZ84">
        <v>54.356999999999999</v>
      </c>
      <c r="BA84">
        <v>13964.008</v>
      </c>
      <c r="BB84">
        <v>76.900000000000006</v>
      </c>
      <c r="BC84">
        <v>32</v>
      </c>
      <c r="BD84">
        <v>30</v>
      </c>
      <c r="BE84">
        <v>2</v>
      </c>
      <c r="BF84">
        <v>0</v>
      </c>
      <c r="BG84">
        <v>1</v>
      </c>
      <c r="BH84">
        <v>0</v>
      </c>
      <c r="BI84">
        <v>0</v>
      </c>
      <c r="BJ84">
        <v>19.967400000000001</v>
      </c>
      <c r="BK84">
        <v>11444.655000000001</v>
      </c>
      <c r="BL84">
        <v>7066.6469999999999</v>
      </c>
      <c r="BM84">
        <v>1751.982</v>
      </c>
      <c r="BN84">
        <v>389.40499999999997</v>
      </c>
      <c r="BO84">
        <v>1707.9770000000001</v>
      </c>
      <c r="BP84">
        <v>152.92099999999999</v>
      </c>
      <c r="BQ84">
        <v>172.357</v>
      </c>
      <c r="BR84">
        <v>0</v>
      </c>
      <c r="BS84">
        <v>7.6470000000000002</v>
      </c>
      <c r="BT84">
        <v>15.475899999999999</v>
      </c>
      <c r="BU84">
        <v>9280.857</v>
      </c>
      <c r="BV84">
        <v>1.8</v>
      </c>
      <c r="BW84">
        <v>861.61699999999996</v>
      </c>
      <c r="BX84">
        <v>0</v>
      </c>
      <c r="BY84">
        <v>0</v>
      </c>
      <c r="BZ84">
        <v>5.9167000000000005</v>
      </c>
      <c r="CA84">
        <v>2437.1379999999999</v>
      </c>
      <c r="CB84">
        <v>1535.579</v>
      </c>
      <c r="CC84">
        <v>272.99799999999999</v>
      </c>
      <c r="CD84">
        <v>197.99</v>
      </c>
      <c r="CE84">
        <v>409.1</v>
      </c>
      <c r="CF84">
        <v>21.471</v>
      </c>
      <c r="CG84">
        <v>0</v>
      </c>
      <c r="CH84">
        <v>0</v>
      </c>
      <c r="CI84">
        <v>0</v>
      </c>
      <c r="CJ84">
        <v>1</v>
      </c>
      <c r="CK84">
        <v>593.36599999999999</v>
      </c>
      <c r="CL84">
        <v>2.2000000000000002</v>
      </c>
      <c r="CM84">
        <v>774.86800000000005</v>
      </c>
      <c r="CN84">
        <v>2.5333999999999999</v>
      </c>
      <c r="CO84">
        <v>1003.785</v>
      </c>
      <c r="CP84">
        <v>0.18329999999999999</v>
      </c>
      <c r="CQ84">
        <v>65.119</v>
      </c>
      <c r="CR84">
        <v>17.967400000000001</v>
      </c>
      <c r="CS84">
        <v>9823.0390000000007</v>
      </c>
      <c r="CT84">
        <v>5.5167000000000002</v>
      </c>
      <c r="CU84">
        <v>2260.2800000000002</v>
      </c>
      <c r="CV84">
        <v>0.58340000000000003</v>
      </c>
      <c r="CW84">
        <v>141.36199999999999</v>
      </c>
      <c r="CX84">
        <v>274.392</v>
      </c>
      <c r="CY84">
        <v>0</v>
      </c>
      <c r="CZ84">
        <v>0</v>
      </c>
      <c r="DA84">
        <v>0.18329999999999999</v>
      </c>
      <c r="DB84">
        <v>65.119</v>
      </c>
      <c r="DC84">
        <v>67.3</v>
      </c>
      <c r="DD84">
        <v>9.6</v>
      </c>
      <c r="DE84">
        <v>54.356999999999999</v>
      </c>
      <c r="DF84">
        <v>1.9605999999999999</v>
      </c>
      <c r="DG84">
        <v>939.197</v>
      </c>
      <c r="DH84">
        <v>0.63090000000000002</v>
      </c>
      <c r="DI84">
        <v>292.92500000000001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0.1</v>
      </c>
      <c r="DY84">
        <v>70.058999999999997</v>
      </c>
      <c r="DZ84">
        <v>11526.87</v>
      </c>
      <c r="EA84">
        <v>67.3</v>
      </c>
      <c r="EB84">
        <v>2437.1379999999999</v>
      </c>
      <c r="EC84">
        <v>9.6</v>
      </c>
      <c r="ED84">
        <v>26.317399999999999</v>
      </c>
      <c r="EE84">
        <v>32</v>
      </c>
      <c r="EF84">
        <v>14002.925999999999</v>
      </c>
      <c r="EG84">
        <v>19.967400000000001</v>
      </c>
      <c r="EH84">
        <v>11444.655000000001</v>
      </c>
      <c r="EI84">
        <v>15.475899999999999</v>
      </c>
      <c r="EJ84">
        <v>9280.857</v>
      </c>
      <c r="EK84">
        <v>1.8</v>
      </c>
      <c r="EL84">
        <v>861.61699999999996</v>
      </c>
      <c r="EM84">
        <v>0</v>
      </c>
      <c r="EN84">
        <v>0</v>
      </c>
      <c r="EO84">
        <v>6.35</v>
      </c>
      <c r="EP84">
        <v>2558.2709999999997</v>
      </c>
      <c r="EQ84">
        <v>76.900000000000006</v>
      </c>
      <c r="ER84">
        <v>67.3</v>
      </c>
      <c r="ES84">
        <v>9.6</v>
      </c>
      <c r="ET84">
        <v>14079.825999999999</v>
      </c>
      <c r="EU84">
        <v>0</v>
      </c>
      <c r="EV84">
        <v>0</v>
      </c>
      <c r="EW84">
        <v>0</v>
      </c>
      <c r="EX84">
        <v>0</v>
      </c>
      <c r="EY84">
        <v>1.9605999999999999</v>
      </c>
      <c r="EZ84">
        <v>939.197</v>
      </c>
      <c r="FA84">
        <v>0.63090000000000002</v>
      </c>
      <c r="FB84">
        <v>292.92500000000001</v>
      </c>
      <c r="FC84">
        <v>0</v>
      </c>
      <c r="FD84">
        <v>0</v>
      </c>
      <c r="FE84">
        <v>0</v>
      </c>
      <c r="FF84">
        <v>0</v>
      </c>
      <c r="FG84">
        <v>0.1</v>
      </c>
      <c r="FH84">
        <v>70.058999999999997</v>
      </c>
      <c r="FI84">
        <v>0.76670000000000005</v>
      </c>
      <c r="FJ84">
        <v>339.51100000000002</v>
      </c>
      <c r="FK84">
        <v>0.58340000000000003</v>
      </c>
      <c r="FL84">
        <v>274.392</v>
      </c>
      <c r="FM84">
        <v>0.18329999999999999</v>
      </c>
      <c r="FN84">
        <v>65.119</v>
      </c>
      <c r="FO84">
        <v>29.75</v>
      </c>
      <c r="FP84">
        <v>23.75</v>
      </c>
      <c r="FQ84">
        <v>6</v>
      </c>
      <c r="FR84">
        <v>369.26100000000002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</row>
    <row r="85" spans="1:184" customFormat="1" ht="12.75" x14ac:dyDescent="0.2">
      <c r="A85">
        <v>1247</v>
      </c>
      <c r="B85">
        <f t="shared" si="1"/>
        <v>82</v>
      </c>
      <c r="C85">
        <v>1</v>
      </c>
      <c r="D85" t="s">
        <v>550</v>
      </c>
      <c r="E85" t="s">
        <v>290</v>
      </c>
      <c r="F85">
        <v>600106063</v>
      </c>
      <c r="G85">
        <v>12</v>
      </c>
      <c r="H85" t="s">
        <v>391</v>
      </c>
      <c r="I85" t="s">
        <v>100</v>
      </c>
      <c r="J85">
        <v>1</v>
      </c>
      <c r="K85">
        <v>24</v>
      </c>
      <c r="L85" t="s">
        <v>307</v>
      </c>
      <c r="M85" t="s">
        <v>551</v>
      </c>
      <c r="N85" t="s">
        <v>294</v>
      </c>
      <c r="O85">
        <v>2</v>
      </c>
      <c r="P85" t="s">
        <v>295</v>
      </c>
      <c r="Q85" t="s">
        <v>393</v>
      </c>
      <c r="R85" s="207">
        <v>45665.35125</v>
      </c>
      <c r="S85">
        <v>600106063</v>
      </c>
      <c r="W85">
        <v>4.0811000000000002</v>
      </c>
      <c r="X85">
        <v>3.8261000000000003</v>
      </c>
      <c r="Y85">
        <v>0</v>
      </c>
      <c r="Z85">
        <v>0.255</v>
      </c>
      <c r="AA85">
        <v>4.1830999999999996</v>
      </c>
      <c r="AB85">
        <v>1967.029</v>
      </c>
      <c r="AC85">
        <v>1905.902</v>
      </c>
      <c r="AD85">
        <v>1231.009</v>
      </c>
      <c r="AE85">
        <v>378.70100000000002</v>
      </c>
      <c r="AF85">
        <v>100.14599999999999</v>
      </c>
      <c r="AG85">
        <v>72.265000000000001</v>
      </c>
      <c r="AH85">
        <v>76.313000000000002</v>
      </c>
      <c r="AI85">
        <v>39.19</v>
      </c>
      <c r="AJ85">
        <v>0</v>
      </c>
      <c r="AK85">
        <v>8.2780000000000005</v>
      </c>
      <c r="AL85">
        <v>0</v>
      </c>
      <c r="AM85">
        <v>0</v>
      </c>
      <c r="AN85">
        <v>61.127000000000002</v>
      </c>
      <c r="AO85">
        <v>19.8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19.8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1910.5989999999999</v>
      </c>
      <c r="BB85">
        <v>0</v>
      </c>
      <c r="BC85">
        <v>4</v>
      </c>
      <c r="BD85">
        <v>2</v>
      </c>
      <c r="BE85">
        <v>1</v>
      </c>
      <c r="BF85">
        <v>0</v>
      </c>
      <c r="BG85">
        <v>1</v>
      </c>
      <c r="BH85">
        <v>0</v>
      </c>
      <c r="BI85">
        <v>0</v>
      </c>
      <c r="BJ85">
        <v>3.0811000000000002</v>
      </c>
      <c r="BK85">
        <v>1679.2739999999999</v>
      </c>
      <c r="BL85">
        <v>1071.9279999999999</v>
      </c>
      <c r="BM85">
        <v>359.197</v>
      </c>
      <c r="BN85">
        <v>78.301000000000002</v>
      </c>
      <c r="BO85">
        <v>54.164999999999999</v>
      </c>
      <c r="BP85">
        <v>76.313000000000002</v>
      </c>
      <c r="BQ85">
        <v>39.19</v>
      </c>
      <c r="BR85">
        <v>0</v>
      </c>
      <c r="BS85">
        <v>0.18</v>
      </c>
      <c r="BT85">
        <v>2.5011000000000001</v>
      </c>
      <c r="BU85">
        <v>1405.82</v>
      </c>
      <c r="BV85">
        <v>0.57999999999999996</v>
      </c>
      <c r="BW85">
        <v>273.45400000000001</v>
      </c>
      <c r="BX85">
        <v>0</v>
      </c>
      <c r="BY85">
        <v>0</v>
      </c>
      <c r="BZ85">
        <v>0.745</v>
      </c>
      <c r="CA85">
        <v>226.62799999999999</v>
      </c>
      <c r="CB85">
        <v>159.08099999999999</v>
      </c>
      <c r="CC85">
        <v>19.504000000000001</v>
      </c>
      <c r="CD85">
        <v>21.844999999999999</v>
      </c>
      <c r="CE85">
        <v>18.100000000000001</v>
      </c>
      <c r="CF85">
        <v>0</v>
      </c>
      <c r="CG85">
        <v>0</v>
      </c>
      <c r="CH85">
        <v>0</v>
      </c>
      <c r="CI85">
        <v>8.0980000000000008</v>
      </c>
      <c r="CJ85">
        <v>0</v>
      </c>
      <c r="CK85">
        <v>0</v>
      </c>
      <c r="CL85">
        <v>0.745</v>
      </c>
      <c r="CM85">
        <v>226.62799999999999</v>
      </c>
      <c r="CN85">
        <v>0</v>
      </c>
      <c r="CO85">
        <v>0</v>
      </c>
      <c r="CP85">
        <v>0</v>
      </c>
      <c r="CQ85">
        <v>0</v>
      </c>
      <c r="CR85">
        <v>2.0811000000000002</v>
      </c>
      <c r="CS85">
        <v>965.22600000000011</v>
      </c>
      <c r="CT85">
        <v>0.745</v>
      </c>
      <c r="CU85">
        <v>226.62799999999999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1683.971</v>
      </c>
      <c r="EA85">
        <v>0</v>
      </c>
      <c r="EB85">
        <v>226.62799999999999</v>
      </c>
      <c r="EC85">
        <v>0</v>
      </c>
      <c r="ED85">
        <v>4.0811000000000002</v>
      </c>
      <c r="EE85">
        <v>4.1830999999999996</v>
      </c>
      <c r="EF85">
        <v>1967.029</v>
      </c>
      <c r="EG85">
        <v>3.0811000000000002</v>
      </c>
      <c r="EH85">
        <v>1679.2739999999999</v>
      </c>
      <c r="EI85">
        <v>2.5011000000000001</v>
      </c>
      <c r="EJ85">
        <v>1405.82</v>
      </c>
      <c r="EK85">
        <v>0.57999999999999996</v>
      </c>
      <c r="EL85">
        <v>273.45400000000001</v>
      </c>
      <c r="EM85">
        <v>0</v>
      </c>
      <c r="EN85">
        <v>0</v>
      </c>
      <c r="EO85">
        <v>1</v>
      </c>
      <c r="EP85">
        <v>287.755</v>
      </c>
      <c r="EQ85">
        <v>19.8</v>
      </c>
      <c r="ER85">
        <v>0</v>
      </c>
      <c r="ES85">
        <v>19.8</v>
      </c>
      <c r="ET85">
        <v>1986.829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</row>
    <row r="86" spans="1:184" customFormat="1" ht="12.75" x14ac:dyDescent="0.2">
      <c r="A86">
        <v>1248</v>
      </c>
      <c r="B86">
        <f t="shared" si="1"/>
        <v>83</v>
      </c>
      <c r="C86">
        <v>1</v>
      </c>
      <c r="D86" t="s">
        <v>552</v>
      </c>
      <c r="E86" t="s">
        <v>290</v>
      </c>
      <c r="F86">
        <v>600106071</v>
      </c>
      <c r="G86">
        <v>12</v>
      </c>
      <c r="H86" t="s">
        <v>553</v>
      </c>
      <c r="I86" t="s">
        <v>378</v>
      </c>
      <c r="J86">
        <v>1</v>
      </c>
      <c r="K86">
        <v>24</v>
      </c>
      <c r="L86" t="s">
        <v>292</v>
      </c>
      <c r="M86" t="s">
        <v>554</v>
      </c>
      <c r="N86" t="s">
        <v>294</v>
      </c>
      <c r="O86">
        <v>2</v>
      </c>
      <c r="P86" t="s">
        <v>295</v>
      </c>
      <c r="Q86" t="s">
        <v>555</v>
      </c>
      <c r="R86" s="207">
        <v>45667.476458333331</v>
      </c>
      <c r="S86">
        <v>600106071</v>
      </c>
      <c r="T86" t="s">
        <v>555</v>
      </c>
      <c r="U86" s="207">
        <v>45668.645162037035</v>
      </c>
      <c r="V86">
        <v>600106071</v>
      </c>
      <c r="W86">
        <v>14.3995</v>
      </c>
      <c r="X86">
        <v>14.3995</v>
      </c>
      <c r="Y86">
        <v>0</v>
      </c>
      <c r="Z86">
        <v>0</v>
      </c>
      <c r="AA86">
        <v>20.008099999999999</v>
      </c>
      <c r="AB86">
        <v>6485.6979999999994</v>
      </c>
      <c r="AC86">
        <v>6485.6979999999994</v>
      </c>
      <c r="AD86">
        <v>4206.2479999999996</v>
      </c>
      <c r="AE86">
        <v>1117.6979999999999</v>
      </c>
      <c r="AF86">
        <v>363.464</v>
      </c>
      <c r="AG86">
        <v>575.16200000000003</v>
      </c>
      <c r="AH86">
        <v>113.069</v>
      </c>
      <c r="AI86">
        <v>71.745999999999995</v>
      </c>
      <c r="AJ86">
        <v>0</v>
      </c>
      <c r="AK86">
        <v>10.428000000000001</v>
      </c>
      <c r="AL86">
        <v>0</v>
      </c>
      <c r="AM86">
        <v>0</v>
      </c>
      <c r="AN86">
        <v>0</v>
      </c>
      <c r="AO86">
        <v>24</v>
      </c>
      <c r="AP86">
        <v>21.6</v>
      </c>
      <c r="AQ86">
        <v>21.6</v>
      </c>
      <c r="AR86">
        <v>0</v>
      </c>
      <c r="AS86">
        <v>0</v>
      </c>
      <c r="AT86">
        <v>0</v>
      </c>
      <c r="AU86">
        <v>2.4</v>
      </c>
      <c r="AV86">
        <v>0.1</v>
      </c>
      <c r="AW86">
        <v>27.882999999999999</v>
      </c>
      <c r="AX86">
        <v>52.386000000000003</v>
      </c>
      <c r="AY86">
        <v>21.6</v>
      </c>
      <c r="AZ86">
        <v>0</v>
      </c>
      <c r="BA86">
        <v>6519.1179999999995</v>
      </c>
      <c r="BB86">
        <v>21.6</v>
      </c>
      <c r="BC86">
        <v>21</v>
      </c>
      <c r="BD86">
        <v>21</v>
      </c>
      <c r="BE86">
        <v>1</v>
      </c>
      <c r="BF86">
        <v>0</v>
      </c>
      <c r="BG86">
        <v>0</v>
      </c>
      <c r="BH86">
        <v>0</v>
      </c>
      <c r="BI86">
        <v>0</v>
      </c>
      <c r="BJ86">
        <v>10.037899999999999</v>
      </c>
      <c r="BK86">
        <v>5119.3009999999995</v>
      </c>
      <c r="BL86">
        <v>3274.0079999999998</v>
      </c>
      <c r="BM86">
        <v>982.85</v>
      </c>
      <c r="BN86">
        <v>217.328</v>
      </c>
      <c r="BO86">
        <v>447.66199999999998</v>
      </c>
      <c r="BP86">
        <v>97.823999999999998</v>
      </c>
      <c r="BQ86">
        <v>71.745999999999995</v>
      </c>
      <c r="BR86">
        <v>0</v>
      </c>
      <c r="BS86">
        <v>0</v>
      </c>
      <c r="BT86">
        <v>7.1089000000000002</v>
      </c>
      <c r="BU86">
        <v>4003.8670000000002</v>
      </c>
      <c r="BV86">
        <v>0.71499999999999997</v>
      </c>
      <c r="BW86">
        <v>302.29300000000001</v>
      </c>
      <c r="BX86">
        <v>0</v>
      </c>
      <c r="BY86">
        <v>0</v>
      </c>
      <c r="BZ86">
        <v>4.3616000000000001</v>
      </c>
      <c r="CA86">
        <v>1366.3969999999999</v>
      </c>
      <c r="CB86">
        <v>932.24</v>
      </c>
      <c r="CC86">
        <v>134.84800000000001</v>
      </c>
      <c r="CD86">
        <v>146.13600000000002</v>
      </c>
      <c r="CE86">
        <v>127.5</v>
      </c>
      <c r="CF86">
        <v>15.244999999999999</v>
      </c>
      <c r="CG86">
        <v>0</v>
      </c>
      <c r="CH86">
        <v>0</v>
      </c>
      <c r="CI86">
        <v>10.428000000000001</v>
      </c>
      <c r="CJ86">
        <v>0</v>
      </c>
      <c r="CK86">
        <v>0</v>
      </c>
      <c r="CL86">
        <v>2.2000000000000002</v>
      </c>
      <c r="CM86">
        <v>633.572</v>
      </c>
      <c r="CN86">
        <v>2.0615999999999999</v>
      </c>
      <c r="CO86">
        <v>683.13900000000001</v>
      </c>
      <c r="CP86">
        <v>0.1</v>
      </c>
      <c r="CQ86">
        <v>49.686</v>
      </c>
      <c r="CR86">
        <v>9.0378999999999987</v>
      </c>
      <c r="CS86">
        <v>4348.9880000000003</v>
      </c>
      <c r="CT86">
        <v>4.1616</v>
      </c>
      <c r="CU86">
        <v>1274.049</v>
      </c>
      <c r="CV86">
        <v>0</v>
      </c>
      <c r="CW86">
        <v>27.882999999999999</v>
      </c>
      <c r="CX86">
        <v>2.7</v>
      </c>
      <c r="CY86">
        <v>0</v>
      </c>
      <c r="CZ86">
        <v>0</v>
      </c>
      <c r="DA86">
        <v>0.1</v>
      </c>
      <c r="DB86">
        <v>49.686</v>
      </c>
      <c r="DC86">
        <v>0</v>
      </c>
      <c r="DD86">
        <v>21.6</v>
      </c>
      <c r="DE86">
        <v>0</v>
      </c>
      <c r="DF86">
        <v>2.1640000000000001</v>
      </c>
      <c r="DG86">
        <v>776.91799999999989</v>
      </c>
      <c r="DH86">
        <v>0.05</v>
      </c>
      <c r="DI86">
        <v>36.222999999999999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5135.7299999999996</v>
      </c>
      <c r="EA86">
        <v>0</v>
      </c>
      <c r="EB86">
        <v>1383.3879999999999</v>
      </c>
      <c r="EC86">
        <v>21.6</v>
      </c>
      <c r="ED86">
        <v>14.3995</v>
      </c>
      <c r="EE86">
        <v>20.008099999999999</v>
      </c>
      <c r="EF86">
        <v>6485.6979999999994</v>
      </c>
      <c r="EG86">
        <v>10.037899999999999</v>
      </c>
      <c r="EH86">
        <v>5119.3009999999995</v>
      </c>
      <c r="EI86">
        <v>7.1089000000000002</v>
      </c>
      <c r="EJ86">
        <v>4003.8670000000002</v>
      </c>
      <c r="EK86">
        <v>0.71499999999999997</v>
      </c>
      <c r="EL86">
        <v>302.29300000000001</v>
      </c>
      <c r="EM86">
        <v>0</v>
      </c>
      <c r="EN86">
        <v>0</v>
      </c>
      <c r="EO86">
        <v>4.3616000000000001</v>
      </c>
      <c r="EP86">
        <v>1366.3969999999999</v>
      </c>
      <c r="EQ86">
        <v>24</v>
      </c>
      <c r="ER86">
        <v>0</v>
      </c>
      <c r="ES86">
        <v>24</v>
      </c>
      <c r="ET86">
        <v>6509.6979999999994</v>
      </c>
      <c r="EU86">
        <v>0</v>
      </c>
      <c r="EV86">
        <v>0</v>
      </c>
      <c r="EW86">
        <v>0</v>
      </c>
      <c r="EX86">
        <v>0</v>
      </c>
      <c r="EY86">
        <v>2.1640000000000001</v>
      </c>
      <c r="EZ86">
        <v>776.91799999999989</v>
      </c>
      <c r="FA86">
        <v>0.05</v>
      </c>
      <c r="FB86">
        <v>36.222999999999999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0.1</v>
      </c>
      <c r="FJ86">
        <v>52.386000000000003</v>
      </c>
      <c r="FK86">
        <v>0</v>
      </c>
      <c r="FL86">
        <v>2.7</v>
      </c>
      <c r="FM86">
        <v>0.1</v>
      </c>
      <c r="FN86">
        <v>49.686</v>
      </c>
      <c r="FO86">
        <v>21.6</v>
      </c>
      <c r="FP86">
        <v>0</v>
      </c>
      <c r="FQ86">
        <v>21.6</v>
      </c>
      <c r="FR86">
        <v>73.986000000000004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</row>
    <row r="87" spans="1:184" customFormat="1" ht="12.75" x14ac:dyDescent="0.2">
      <c r="A87">
        <v>1249</v>
      </c>
      <c r="B87">
        <f t="shared" si="1"/>
        <v>84</v>
      </c>
      <c r="C87">
        <v>1</v>
      </c>
      <c r="D87" t="s">
        <v>556</v>
      </c>
      <c r="E87" t="s">
        <v>290</v>
      </c>
      <c r="F87">
        <v>600106080</v>
      </c>
      <c r="G87">
        <v>12</v>
      </c>
      <c r="H87" t="s">
        <v>557</v>
      </c>
      <c r="I87" t="s">
        <v>438</v>
      </c>
      <c r="J87">
        <v>1</v>
      </c>
      <c r="K87">
        <v>24</v>
      </c>
      <c r="L87" t="s">
        <v>307</v>
      </c>
      <c r="M87" t="s">
        <v>558</v>
      </c>
      <c r="N87" t="s">
        <v>294</v>
      </c>
      <c r="O87">
        <v>2</v>
      </c>
      <c r="P87" t="s">
        <v>295</v>
      </c>
      <c r="Q87" t="s">
        <v>559</v>
      </c>
      <c r="R87" s="207">
        <v>45665.64303240741</v>
      </c>
      <c r="S87">
        <v>600106080</v>
      </c>
      <c r="W87">
        <v>7.2878000000000007</v>
      </c>
      <c r="X87">
        <v>7.2878000000000007</v>
      </c>
      <c r="Y87">
        <v>0</v>
      </c>
      <c r="Z87">
        <v>0</v>
      </c>
      <c r="AA87">
        <v>7.4488000000000003</v>
      </c>
      <c r="AB87">
        <v>3646.297</v>
      </c>
      <c r="AC87">
        <v>3646.297</v>
      </c>
      <c r="AD87">
        <v>2316.1840000000002</v>
      </c>
      <c r="AE87">
        <v>607.90200000000004</v>
      </c>
      <c r="AF87">
        <v>34.460999999999999</v>
      </c>
      <c r="AG87">
        <v>440.226</v>
      </c>
      <c r="AH87">
        <v>154.251</v>
      </c>
      <c r="AI87">
        <v>56.167000000000002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61.5</v>
      </c>
      <c r="AP87">
        <v>55.5</v>
      </c>
      <c r="AQ87">
        <v>55.5</v>
      </c>
      <c r="AR87">
        <v>0</v>
      </c>
      <c r="AS87">
        <v>0</v>
      </c>
      <c r="AT87">
        <v>0</v>
      </c>
      <c r="AU87">
        <v>6</v>
      </c>
      <c r="AV87">
        <v>0.37519999999999998</v>
      </c>
      <c r="AW87">
        <v>37.105999999999995</v>
      </c>
      <c r="AX87">
        <v>160.21199999999999</v>
      </c>
      <c r="AY87">
        <v>5</v>
      </c>
      <c r="AZ87">
        <v>0</v>
      </c>
      <c r="BA87">
        <v>3653.7849999999999</v>
      </c>
      <c r="BB87">
        <v>55.5</v>
      </c>
      <c r="BC87">
        <v>6</v>
      </c>
      <c r="BD87">
        <v>6</v>
      </c>
      <c r="BE87">
        <v>0</v>
      </c>
      <c r="BF87">
        <v>0</v>
      </c>
      <c r="BG87">
        <v>1</v>
      </c>
      <c r="BH87">
        <v>0</v>
      </c>
      <c r="BI87">
        <v>0</v>
      </c>
      <c r="BJ87">
        <v>5.7126000000000001</v>
      </c>
      <c r="BK87">
        <v>3129.9749999999999</v>
      </c>
      <c r="BL87">
        <v>1935.184</v>
      </c>
      <c r="BM87">
        <v>569.13</v>
      </c>
      <c r="BN87">
        <v>34.460999999999999</v>
      </c>
      <c r="BO87">
        <v>343.67599999999999</v>
      </c>
      <c r="BP87">
        <v>154.251</v>
      </c>
      <c r="BQ87">
        <v>56.167000000000002</v>
      </c>
      <c r="BR87">
        <v>0</v>
      </c>
      <c r="BS87">
        <v>0</v>
      </c>
      <c r="BT87">
        <v>4.5701999999999998</v>
      </c>
      <c r="BU87">
        <v>2689.165</v>
      </c>
      <c r="BV87">
        <v>0.64239999999999997</v>
      </c>
      <c r="BW87">
        <v>281.20699999999999</v>
      </c>
      <c r="BX87">
        <v>0</v>
      </c>
      <c r="BY87">
        <v>0</v>
      </c>
      <c r="BZ87">
        <v>1.5752000000000002</v>
      </c>
      <c r="CA87">
        <v>516.322</v>
      </c>
      <c r="CB87">
        <v>381</v>
      </c>
      <c r="CC87">
        <v>38.771999999999998</v>
      </c>
      <c r="CD87">
        <v>0</v>
      </c>
      <c r="CE87">
        <v>96.55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0.57499999999999996</v>
      </c>
      <c r="CM87">
        <v>175.333</v>
      </c>
      <c r="CN87">
        <v>0.625</v>
      </c>
      <c r="CO87">
        <v>196.62700000000001</v>
      </c>
      <c r="CP87">
        <v>0.37519999999999998</v>
      </c>
      <c r="CQ87">
        <v>144.36200000000002</v>
      </c>
      <c r="CR87">
        <v>4.0460000000000003</v>
      </c>
      <c r="CS87">
        <v>1946.808</v>
      </c>
      <c r="CT87">
        <v>1.5752000000000002</v>
      </c>
      <c r="CU87">
        <v>516.322</v>
      </c>
      <c r="CV87">
        <v>0</v>
      </c>
      <c r="CW87">
        <v>37.105999999999995</v>
      </c>
      <c r="CX87">
        <v>15.85</v>
      </c>
      <c r="CY87">
        <v>0</v>
      </c>
      <c r="CZ87">
        <v>0</v>
      </c>
      <c r="DA87">
        <v>0.37519999999999998</v>
      </c>
      <c r="DB87">
        <v>144.36200000000002</v>
      </c>
      <c r="DC87">
        <v>18.46</v>
      </c>
      <c r="DD87">
        <v>37.04</v>
      </c>
      <c r="DE87">
        <v>0</v>
      </c>
      <c r="DF87">
        <v>0.5</v>
      </c>
      <c r="DG87">
        <v>159.60300000000001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3134.627</v>
      </c>
      <c r="EA87">
        <v>18.46</v>
      </c>
      <c r="EB87">
        <v>519.15800000000002</v>
      </c>
      <c r="EC87">
        <v>37.04</v>
      </c>
      <c r="ED87">
        <v>7.2878000000000007</v>
      </c>
      <c r="EE87">
        <v>7.4488000000000003</v>
      </c>
      <c r="EF87">
        <v>3646.297</v>
      </c>
      <c r="EG87">
        <v>5.7126000000000001</v>
      </c>
      <c r="EH87">
        <v>3129.9749999999999</v>
      </c>
      <c r="EI87">
        <v>4.5701999999999998</v>
      </c>
      <c r="EJ87">
        <v>2689.165</v>
      </c>
      <c r="EK87">
        <v>0.64239999999999997</v>
      </c>
      <c r="EL87">
        <v>281.20699999999999</v>
      </c>
      <c r="EM87">
        <v>0</v>
      </c>
      <c r="EN87">
        <v>0</v>
      </c>
      <c r="EO87">
        <v>1.5752000000000002</v>
      </c>
      <c r="EP87">
        <v>516.322</v>
      </c>
      <c r="EQ87">
        <v>61.5</v>
      </c>
      <c r="ER87">
        <v>23.259999999999998</v>
      </c>
      <c r="ES87">
        <v>38.24</v>
      </c>
      <c r="ET87">
        <v>3707.7969999999996</v>
      </c>
      <c r="EU87">
        <v>0</v>
      </c>
      <c r="EV87">
        <v>0</v>
      </c>
      <c r="EW87">
        <v>0</v>
      </c>
      <c r="EX87">
        <v>0</v>
      </c>
      <c r="EY87">
        <v>0.5</v>
      </c>
      <c r="EZ87">
        <v>159.60300000000001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0.37519999999999998</v>
      </c>
      <c r="FJ87">
        <v>160.21199999999999</v>
      </c>
      <c r="FK87">
        <v>0</v>
      </c>
      <c r="FL87">
        <v>15.85</v>
      </c>
      <c r="FM87">
        <v>0.37519999999999998</v>
      </c>
      <c r="FN87">
        <v>144.36200000000002</v>
      </c>
      <c r="FO87">
        <v>5</v>
      </c>
      <c r="FP87">
        <v>0</v>
      </c>
      <c r="FQ87">
        <v>5</v>
      </c>
      <c r="FR87">
        <v>165.21199999999999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</row>
    <row r="88" spans="1:184" customFormat="1" ht="12.75" x14ac:dyDescent="0.2">
      <c r="A88">
        <v>1250</v>
      </c>
      <c r="B88">
        <f t="shared" si="1"/>
        <v>85</v>
      </c>
      <c r="C88">
        <v>1</v>
      </c>
      <c r="D88" t="s">
        <v>560</v>
      </c>
      <c r="E88" t="s">
        <v>290</v>
      </c>
      <c r="F88">
        <v>600106098</v>
      </c>
      <c r="G88">
        <v>12</v>
      </c>
      <c r="H88" t="s">
        <v>561</v>
      </c>
      <c r="I88" t="s">
        <v>438</v>
      </c>
      <c r="J88">
        <v>1</v>
      </c>
      <c r="K88">
        <v>24</v>
      </c>
      <c r="L88" t="s">
        <v>307</v>
      </c>
      <c r="M88" t="s">
        <v>399</v>
      </c>
      <c r="N88" t="s">
        <v>294</v>
      </c>
      <c r="O88">
        <v>2</v>
      </c>
      <c r="P88" t="s">
        <v>295</v>
      </c>
      <c r="Q88" t="s">
        <v>393</v>
      </c>
      <c r="R88" s="207">
        <v>45671.393449074072</v>
      </c>
      <c r="S88">
        <v>600106098</v>
      </c>
      <c r="W88">
        <v>8.5557999999999996</v>
      </c>
      <c r="X88">
        <v>8.4358000000000004</v>
      </c>
      <c r="Y88">
        <v>0</v>
      </c>
      <c r="Z88">
        <v>0.12</v>
      </c>
      <c r="AA88">
        <v>10.178100000000001</v>
      </c>
      <c r="AB88">
        <v>4054.8040000000001</v>
      </c>
      <c r="AC88">
        <v>4010.0680000000002</v>
      </c>
      <c r="AD88">
        <v>2499.84</v>
      </c>
      <c r="AE88">
        <v>705.07500000000005</v>
      </c>
      <c r="AF88">
        <v>154.65999999999997</v>
      </c>
      <c r="AG88">
        <v>332.59699999999998</v>
      </c>
      <c r="AH88">
        <v>89.524000000000001</v>
      </c>
      <c r="AI88">
        <v>36.267000000000003</v>
      </c>
      <c r="AJ88">
        <v>0</v>
      </c>
      <c r="AK88">
        <v>7.5090000000000003</v>
      </c>
      <c r="AL88">
        <v>0</v>
      </c>
      <c r="AM88">
        <v>0</v>
      </c>
      <c r="AN88">
        <v>44.735999999999997</v>
      </c>
      <c r="AO88">
        <v>2.4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2.4</v>
      </c>
      <c r="AV88">
        <v>0</v>
      </c>
      <c r="AW88">
        <v>184.596</v>
      </c>
      <c r="AX88">
        <v>0</v>
      </c>
      <c r="AY88">
        <v>0</v>
      </c>
      <c r="AZ88">
        <v>0</v>
      </c>
      <c r="BA88">
        <v>4035.9859999999999</v>
      </c>
      <c r="BB88">
        <v>0</v>
      </c>
      <c r="BC88">
        <v>10</v>
      </c>
      <c r="BD88">
        <v>10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5.7982999999999993</v>
      </c>
      <c r="BK88">
        <v>3167.6619999999998</v>
      </c>
      <c r="BL88">
        <v>1922.1190000000001</v>
      </c>
      <c r="BM88">
        <v>597.19900000000007</v>
      </c>
      <c r="BN88">
        <v>106.205</v>
      </c>
      <c r="BO88">
        <v>235.39699999999999</v>
      </c>
      <c r="BP88">
        <v>85.879000000000005</v>
      </c>
      <c r="BQ88">
        <v>36.267000000000003</v>
      </c>
      <c r="BR88">
        <v>0</v>
      </c>
      <c r="BS88">
        <v>0</v>
      </c>
      <c r="BT88">
        <v>4.2849000000000004</v>
      </c>
      <c r="BU88">
        <v>2507.4539999999997</v>
      </c>
      <c r="BV88">
        <v>0.8367</v>
      </c>
      <c r="BW88">
        <v>391.84100000000001</v>
      </c>
      <c r="BX88">
        <v>0</v>
      </c>
      <c r="BY88">
        <v>0</v>
      </c>
      <c r="BZ88">
        <v>2.6375000000000002</v>
      </c>
      <c r="CA88">
        <v>842.40599999999995</v>
      </c>
      <c r="CB88">
        <v>577.721</v>
      </c>
      <c r="CC88">
        <v>107.876</v>
      </c>
      <c r="CD88">
        <v>48.454999999999998</v>
      </c>
      <c r="CE88">
        <v>97.2</v>
      </c>
      <c r="CF88">
        <v>3.645</v>
      </c>
      <c r="CG88">
        <v>0</v>
      </c>
      <c r="CH88">
        <v>0</v>
      </c>
      <c r="CI88">
        <v>7.5090000000000003</v>
      </c>
      <c r="CJ88">
        <v>0</v>
      </c>
      <c r="CK88">
        <v>25.2</v>
      </c>
      <c r="CL88">
        <v>1.5274999999999999</v>
      </c>
      <c r="CM88">
        <v>433.98900000000003</v>
      </c>
      <c r="CN88">
        <v>1.1100000000000001</v>
      </c>
      <c r="CO88">
        <v>383.21699999999998</v>
      </c>
      <c r="CP88">
        <v>0</v>
      </c>
      <c r="CQ88">
        <v>0</v>
      </c>
      <c r="CR88">
        <v>4.7982999999999993</v>
      </c>
      <c r="CS88">
        <v>2260.84</v>
      </c>
      <c r="CT88">
        <v>2.5274999999999999</v>
      </c>
      <c r="CU88">
        <v>800.99599999999998</v>
      </c>
      <c r="CV88">
        <v>0</v>
      </c>
      <c r="CW88">
        <v>184.596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0.67669999999999997</v>
      </c>
      <c r="DG88">
        <v>268.36700000000002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3190.2869999999998</v>
      </c>
      <c r="EA88">
        <v>0</v>
      </c>
      <c r="EB88">
        <v>845.69899999999996</v>
      </c>
      <c r="EC88">
        <v>0</v>
      </c>
      <c r="ED88">
        <v>8.5557999999999996</v>
      </c>
      <c r="EE88">
        <v>10.178100000000001</v>
      </c>
      <c r="EF88">
        <v>4054.8040000000001</v>
      </c>
      <c r="EG88">
        <v>5.7982999999999993</v>
      </c>
      <c r="EH88">
        <v>3167.6619999999998</v>
      </c>
      <c r="EI88">
        <v>4.2849000000000004</v>
      </c>
      <c r="EJ88">
        <v>2507.4539999999997</v>
      </c>
      <c r="EK88">
        <v>0.8367</v>
      </c>
      <c r="EL88">
        <v>391.84100000000001</v>
      </c>
      <c r="EM88">
        <v>0</v>
      </c>
      <c r="EN88">
        <v>0</v>
      </c>
      <c r="EO88">
        <v>2.7575000000000003</v>
      </c>
      <c r="EP88">
        <v>887.14200000000005</v>
      </c>
      <c r="EQ88">
        <v>2.4</v>
      </c>
      <c r="ER88">
        <v>0</v>
      </c>
      <c r="ES88">
        <v>2.4</v>
      </c>
      <c r="ET88">
        <v>4057.2040000000002</v>
      </c>
      <c r="EU88">
        <v>0</v>
      </c>
      <c r="EV88">
        <v>0</v>
      </c>
      <c r="EW88">
        <v>0</v>
      </c>
      <c r="EX88">
        <v>0</v>
      </c>
      <c r="EY88">
        <v>0.67669999999999997</v>
      </c>
      <c r="EZ88">
        <v>268.36700000000002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</row>
    <row r="89" spans="1:184" customFormat="1" ht="12.75" x14ac:dyDescent="0.2">
      <c r="A89">
        <v>1251</v>
      </c>
      <c r="B89">
        <f t="shared" si="1"/>
        <v>86</v>
      </c>
      <c r="C89">
        <v>1</v>
      </c>
      <c r="D89" t="s">
        <v>562</v>
      </c>
      <c r="E89" t="s">
        <v>290</v>
      </c>
      <c r="F89">
        <v>600106349</v>
      </c>
      <c r="G89">
        <v>12</v>
      </c>
      <c r="H89" t="s">
        <v>404</v>
      </c>
      <c r="I89" t="s">
        <v>100</v>
      </c>
      <c r="J89">
        <v>1</v>
      </c>
      <c r="K89">
        <v>24</v>
      </c>
      <c r="L89" t="s">
        <v>307</v>
      </c>
      <c r="M89" t="s">
        <v>563</v>
      </c>
      <c r="N89" t="s">
        <v>294</v>
      </c>
      <c r="O89">
        <v>2</v>
      </c>
      <c r="P89" t="s">
        <v>295</v>
      </c>
      <c r="Q89" t="s">
        <v>564</v>
      </c>
      <c r="R89" s="207">
        <v>45671.571122685185</v>
      </c>
      <c r="S89">
        <v>600106349</v>
      </c>
      <c r="T89" t="s">
        <v>564</v>
      </c>
      <c r="U89" s="207">
        <v>45678.512384259258</v>
      </c>
      <c r="V89">
        <v>600106349</v>
      </c>
      <c r="W89">
        <v>54.323500000000003</v>
      </c>
      <c r="X89">
        <v>53.937200000000004</v>
      </c>
      <c r="Y89">
        <v>0.12039999999999999</v>
      </c>
      <c r="Z89">
        <v>0.26590000000000003</v>
      </c>
      <c r="AA89">
        <v>56.696699999999993</v>
      </c>
      <c r="AB89">
        <v>26619.97</v>
      </c>
      <c r="AC89">
        <v>26521.687999999998</v>
      </c>
      <c r="AD89">
        <v>16650.971999999998</v>
      </c>
      <c r="AE89">
        <v>4552.58</v>
      </c>
      <c r="AF89">
        <v>537.04600000000005</v>
      </c>
      <c r="AG89">
        <v>3665.4520000000002</v>
      </c>
      <c r="AH89">
        <v>382.94499999999999</v>
      </c>
      <c r="AI89">
        <v>318.36200000000002</v>
      </c>
      <c r="AJ89">
        <v>15.914999999999999</v>
      </c>
      <c r="AK89">
        <v>30.485999999999997</v>
      </c>
      <c r="AL89">
        <v>31.199000000000002</v>
      </c>
      <c r="AM89">
        <v>0</v>
      </c>
      <c r="AN89">
        <v>67.082999999999998</v>
      </c>
      <c r="AO89">
        <v>442.33699999999999</v>
      </c>
      <c r="AP89">
        <v>190.2</v>
      </c>
      <c r="AQ89">
        <v>190.2</v>
      </c>
      <c r="AR89">
        <v>0</v>
      </c>
      <c r="AS89">
        <v>0</v>
      </c>
      <c r="AT89">
        <v>107.137</v>
      </c>
      <c r="AU89">
        <v>145</v>
      </c>
      <c r="AV89">
        <v>0.8</v>
      </c>
      <c r="AW89">
        <v>299.56</v>
      </c>
      <c r="AX89">
        <v>334.81099999999998</v>
      </c>
      <c r="AY89">
        <v>74</v>
      </c>
      <c r="AZ89">
        <v>68.37</v>
      </c>
      <c r="BA89">
        <v>26831.88</v>
      </c>
      <c r="BB89">
        <v>190.2</v>
      </c>
      <c r="BC89">
        <v>59</v>
      </c>
      <c r="BD89">
        <v>53</v>
      </c>
      <c r="BE89">
        <v>2</v>
      </c>
      <c r="BF89">
        <v>0</v>
      </c>
      <c r="BG89">
        <v>1</v>
      </c>
      <c r="BH89">
        <v>0</v>
      </c>
      <c r="BI89">
        <v>0</v>
      </c>
      <c r="BJ89">
        <v>41.253099999999996</v>
      </c>
      <c r="BK89">
        <v>22081.633999999998</v>
      </c>
      <c r="BL89">
        <v>13837.715</v>
      </c>
      <c r="BM89">
        <v>4100.74</v>
      </c>
      <c r="BN89">
        <v>462.41299999999995</v>
      </c>
      <c r="BO89">
        <v>2641.2</v>
      </c>
      <c r="BP89">
        <v>313.53699999999998</v>
      </c>
      <c r="BQ89">
        <v>318.36200000000002</v>
      </c>
      <c r="BR89">
        <v>15.914999999999999</v>
      </c>
      <c r="BS89">
        <v>23.821999999999999</v>
      </c>
      <c r="BT89">
        <v>29.495899999999999</v>
      </c>
      <c r="BU89">
        <v>17073.554</v>
      </c>
      <c r="BV89">
        <v>4.7323999999999993</v>
      </c>
      <c r="BW89">
        <v>1889.1189999999999</v>
      </c>
      <c r="BX89">
        <v>0</v>
      </c>
      <c r="BY89">
        <v>0</v>
      </c>
      <c r="BZ89">
        <v>12.684100000000001</v>
      </c>
      <c r="CA89">
        <v>4440.0540000000001</v>
      </c>
      <c r="CB89">
        <v>2813.2570000000001</v>
      </c>
      <c r="CC89">
        <v>451.84</v>
      </c>
      <c r="CD89">
        <v>74.63300000000001</v>
      </c>
      <c r="CE89">
        <v>1024.252</v>
      </c>
      <c r="CF89">
        <v>69.408000000000001</v>
      </c>
      <c r="CG89">
        <v>0</v>
      </c>
      <c r="CH89">
        <v>0</v>
      </c>
      <c r="CI89">
        <v>6.6639999999999997</v>
      </c>
      <c r="CJ89">
        <v>2</v>
      </c>
      <c r="CK89">
        <v>1054.9169999999999</v>
      </c>
      <c r="CL89">
        <v>5.0694999999999997</v>
      </c>
      <c r="CM89">
        <v>1611.4059999999999</v>
      </c>
      <c r="CN89">
        <v>5.6146000000000003</v>
      </c>
      <c r="CO89">
        <v>1773.731</v>
      </c>
      <c r="CP89">
        <v>0</v>
      </c>
      <c r="CQ89">
        <v>0</v>
      </c>
      <c r="CR89">
        <v>36.942099999999996</v>
      </c>
      <c r="CS89">
        <v>18933.578000000001</v>
      </c>
      <c r="CT89">
        <v>8.684099999999999</v>
      </c>
      <c r="CU89">
        <v>2754.3050000000003</v>
      </c>
      <c r="CV89">
        <v>0.8</v>
      </c>
      <c r="CW89">
        <v>299.56</v>
      </c>
      <c r="CX89">
        <v>334.81099999999998</v>
      </c>
      <c r="CY89">
        <v>0</v>
      </c>
      <c r="CZ89">
        <v>0</v>
      </c>
      <c r="DA89">
        <v>0</v>
      </c>
      <c r="DB89">
        <v>0</v>
      </c>
      <c r="DC89">
        <v>133.53</v>
      </c>
      <c r="DD89">
        <v>56.67</v>
      </c>
      <c r="DE89">
        <v>68.37</v>
      </c>
      <c r="DF89">
        <v>6.7141000000000002</v>
      </c>
      <c r="DG89">
        <v>2917.37</v>
      </c>
      <c r="DH89">
        <v>0.31069999999999998</v>
      </c>
      <c r="DI89">
        <v>201.59100000000001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22329.393</v>
      </c>
      <c r="EA89">
        <v>133.53</v>
      </c>
      <c r="EB89">
        <v>4502.4870000000001</v>
      </c>
      <c r="EC89">
        <v>56.67</v>
      </c>
      <c r="ED89">
        <v>54.323500000000003</v>
      </c>
      <c r="EE89">
        <v>56.696699999999993</v>
      </c>
      <c r="EF89">
        <v>26619.97</v>
      </c>
      <c r="EG89">
        <v>41.253099999999996</v>
      </c>
      <c r="EH89">
        <v>22081.633999999998</v>
      </c>
      <c r="EI89">
        <v>29.495899999999999</v>
      </c>
      <c r="EJ89">
        <v>17073.554</v>
      </c>
      <c r="EK89">
        <v>4.7323999999999993</v>
      </c>
      <c r="EL89">
        <v>1889.1189999999999</v>
      </c>
      <c r="EM89">
        <v>0</v>
      </c>
      <c r="EN89">
        <v>0</v>
      </c>
      <c r="EO89">
        <v>13.070399999999999</v>
      </c>
      <c r="EP89">
        <v>4538.3359999999993</v>
      </c>
      <c r="EQ89">
        <v>442.33699999999999</v>
      </c>
      <c r="ER89">
        <v>239.25</v>
      </c>
      <c r="ES89">
        <v>203.08700000000002</v>
      </c>
      <c r="ET89">
        <v>27062.306999999997</v>
      </c>
      <c r="EU89">
        <v>0</v>
      </c>
      <c r="EV89">
        <v>0</v>
      </c>
      <c r="EW89">
        <v>0</v>
      </c>
      <c r="EX89">
        <v>0</v>
      </c>
      <c r="EY89">
        <v>6.7141000000000002</v>
      </c>
      <c r="EZ89">
        <v>2917.37</v>
      </c>
      <c r="FA89">
        <v>0.31069999999999998</v>
      </c>
      <c r="FB89">
        <v>201.59100000000001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0.8</v>
      </c>
      <c r="FJ89">
        <v>334.81099999999998</v>
      </c>
      <c r="FK89">
        <v>0.8</v>
      </c>
      <c r="FL89">
        <v>334.81099999999998</v>
      </c>
      <c r="FM89">
        <v>0</v>
      </c>
      <c r="FN89">
        <v>0</v>
      </c>
      <c r="FO89">
        <v>74</v>
      </c>
      <c r="FP89">
        <v>56</v>
      </c>
      <c r="FQ89">
        <v>18</v>
      </c>
      <c r="FR89">
        <v>408.81099999999998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</row>
    <row r="90" spans="1:184" customFormat="1" ht="12.75" x14ac:dyDescent="0.2">
      <c r="A90">
        <v>1252</v>
      </c>
      <c r="B90">
        <f t="shared" si="1"/>
        <v>87</v>
      </c>
      <c r="C90">
        <v>1</v>
      </c>
      <c r="D90" t="s">
        <v>565</v>
      </c>
      <c r="E90" t="s">
        <v>290</v>
      </c>
      <c r="F90">
        <v>600106101</v>
      </c>
      <c r="G90">
        <v>12</v>
      </c>
      <c r="H90" t="s">
        <v>566</v>
      </c>
      <c r="I90" t="s">
        <v>438</v>
      </c>
      <c r="J90">
        <v>1</v>
      </c>
      <c r="K90">
        <v>24</v>
      </c>
      <c r="L90" t="s">
        <v>307</v>
      </c>
      <c r="M90" t="s">
        <v>567</v>
      </c>
      <c r="N90" t="s">
        <v>294</v>
      </c>
      <c r="O90">
        <v>2</v>
      </c>
      <c r="P90" t="s">
        <v>295</v>
      </c>
      <c r="Q90" t="s">
        <v>309</v>
      </c>
      <c r="R90" s="207">
        <v>45672.935023148151</v>
      </c>
      <c r="S90">
        <v>600106101</v>
      </c>
      <c r="T90" t="s">
        <v>309</v>
      </c>
      <c r="U90" s="207">
        <v>45672.960706018515</v>
      </c>
      <c r="V90">
        <v>600106101</v>
      </c>
      <c r="W90">
        <v>13.130099999999999</v>
      </c>
      <c r="X90">
        <v>13.130099999999999</v>
      </c>
      <c r="Y90">
        <v>0</v>
      </c>
      <c r="Z90">
        <v>0</v>
      </c>
      <c r="AA90">
        <v>17</v>
      </c>
      <c r="AB90">
        <v>5842.8879999999999</v>
      </c>
      <c r="AC90">
        <v>5842.8879999999999</v>
      </c>
      <c r="AD90">
        <v>3945.6260000000002</v>
      </c>
      <c r="AE90">
        <v>974.79100000000005</v>
      </c>
      <c r="AF90">
        <v>447.77499999999998</v>
      </c>
      <c r="AG90">
        <v>162.57299999999998</v>
      </c>
      <c r="AH90">
        <v>149.07399999999998</v>
      </c>
      <c r="AI90">
        <v>59.033000000000001</v>
      </c>
      <c r="AJ90">
        <v>12.858000000000001</v>
      </c>
      <c r="AK90">
        <v>0</v>
      </c>
      <c r="AL90">
        <v>0</v>
      </c>
      <c r="AM90">
        <v>0</v>
      </c>
      <c r="AN90">
        <v>0</v>
      </c>
      <c r="AO90">
        <v>36.832000000000001</v>
      </c>
      <c r="AP90">
        <v>8</v>
      </c>
      <c r="AQ90">
        <v>8</v>
      </c>
      <c r="AR90">
        <v>0</v>
      </c>
      <c r="AS90">
        <v>0</v>
      </c>
      <c r="AT90">
        <v>0</v>
      </c>
      <c r="AU90">
        <v>28.832000000000001</v>
      </c>
      <c r="AV90">
        <v>0.6</v>
      </c>
      <c r="AW90">
        <v>91.158000000000001</v>
      </c>
      <c r="AX90">
        <v>154.792</v>
      </c>
      <c r="AY90">
        <v>8</v>
      </c>
      <c r="AZ90">
        <v>0</v>
      </c>
      <c r="BA90">
        <v>5873.7129999999997</v>
      </c>
      <c r="BB90">
        <v>8</v>
      </c>
      <c r="BC90">
        <v>17</v>
      </c>
      <c r="BD90">
        <v>16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8.8551000000000002</v>
      </c>
      <c r="BK90">
        <v>4536.6819999999998</v>
      </c>
      <c r="BL90">
        <v>2934.5419999999999</v>
      </c>
      <c r="BM90">
        <v>837.86</v>
      </c>
      <c r="BN90">
        <v>338.35399999999998</v>
      </c>
      <c r="BO90">
        <v>126.5</v>
      </c>
      <c r="BP90">
        <v>136.446</v>
      </c>
      <c r="BQ90">
        <v>59.033000000000001</v>
      </c>
      <c r="BR90">
        <v>12.789</v>
      </c>
      <c r="BS90">
        <v>0</v>
      </c>
      <c r="BT90">
        <v>6.7443000000000008</v>
      </c>
      <c r="BU90">
        <v>3744.5949999999998</v>
      </c>
      <c r="BV90">
        <v>1.083</v>
      </c>
      <c r="BW90">
        <v>470.065</v>
      </c>
      <c r="BX90">
        <v>0</v>
      </c>
      <c r="BY90">
        <v>0</v>
      </c>
      <c r="BZ90">
        <v>4.2750000000000004</v>
      </c>
      <c r="CA90">
        <v>1306.2060000000001</v>
      </c>
      <c r="CB90">
        <v>1011.0839999999999</v>
      </c>
      <c r="CC90">
        <v>136.93099999999998</v>
      </c>
      <c r="CD90">
        <v>109.42099999999999</v>
      </c>
      <c r="CE90">
        <v>36.073</v>
      </c>
      <c r="CF90">
        <v>12.628</v>
      </c>
      <c r="CG90">
        <v>0</v>
      </c>
      <c r="CH90">
        <v>6.9000000000000006E-2</v>
      </c>
      <c r="CI90">
        <v>0</v>
      </c>
      <c r="CJ90">
        <v>0</v>
      </c>
      <c r="CK90">
        <v>0</v>
      </c>
      <c r="CL90">
        <v>1.7999999999999998</v>
      </c>
      <c r="CM90">
        <v>608.16000000000008</v>
      </c>
      <c r="CN90">
        <v>1.875</v>
      </c>
      <c r="CO90">
        <v>543.25400000000002</v>
      </c>
      <c r="CP90">
        <v>0.6</v>
      </c>
      <c r="CQ90">
        <v>154.792</v>
      </c>
      <c r="CR90">
        <v>6.8551000000000002</v>
      </c>
      <c r="CS90">
        <v>3265.7879999999996</v>
      </c>
      <c r="CT90">
        <v>3.4249999999999998</v>
      </c>
      <c r="CU90">
        <v>1015.611</v>
      </c>
      <c r="CV90">
        <v>0</v>
      </c>
      <c r="CW90">
        <v>91.158000000000001</v>
      </c>
      <c r="CX90">
        <v>0</v>
      </c>
      <c r="CY90">
        <v>0</v>
      </c>
      <c r="CZ90">
        <v>0</v>
      </c>
      <c r="DA90">
        <v>0.6</v>
      </c>
      <c r="DB90">
        <v>154.792</v>
      </c>
      <c r="DC90">
        <v>0</v>
      </c>
      <c r="DD90">
        <v>8</v>
      </c>
      <c r="DE90">
        <v>0</v>
      </c>
      <c r="DF90">
        <v>1.0278</v>
      </c>
      <c r="DG90">
        <v>322.02199999999999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4565.3919999999998</v>
      </c>
      <c r="EA90">
        <v>0</v>
      </c>
      <c r="EB90">
        <v>1308.3209999999999</v>
      </c>
      <c r="EC90">
        <v>8</v>
      </c>
      <c r="ED90">
        <v>13.130099999999999</v>
      </c>
      <c r="EE90">
        <v>17</v>
      </c>
      <c r="EF90">
        <v>5842.8879999999999</v>
      </c>
      <c r="EG90">
        <v>8.8551000000000002</v>
      </c>
      <c r="EH90">
        <v>4536.6819999999998</v>
      </c>
      <c r="EI90">
        <v>6.7443000000000008</v>
      </c>
      <c r="EJ90">
        <v>3744.5949999999998</v>
      </c>
      <c r="EK90">
        <v>1.083</v>
      </c>
      <c r="EL90">
        <v>470.065</v>
      </c>
      <c r="EM90">
        <v>0</v>
      </c>
      <c r="EN90">
        <v>0</v>
      </c>
      <c r="EO90">
        <v>4.2750000000000004</v>
      </c>
      <c r="EP90">
        <v>1306.2060000000001</v>
      </c>
      <c r="EQ90">
        <v>36.832000000000001</v>
      </c>
      <c r="ER90">
        <v>0</v>
      </c>
      <c r="ES90">
        <v>36.832000000000001</v>
      </c>
      <c r="ET90">
        <v>5879.7199999999993</v>
      </c>
      <c r="EU90">
        <v>0</v>
      </c>
      <c r="EV90">
        <v>0</v>
      </c>
      <c r="EW90">
        <v>0</v>
      </c>
      <c r="EX90">
        <v>0</v>
      </c>
      <c r="EY90">
        <v>1.0278</v>
      </c>
      <c r="EZ90">
        <v>322.02199999999999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0.6</v>
      </c>
      <c r="FJ90">
        <v>154.792</v>
      </c>
      <c r="FK90">
        <v>0</v>
      </c>
      <c r="FL90">
        <v>0</v>
      </c>
      <c r="FM90">
        <v>0.6</v>
      </c>
      <c r="FN90">
        <v>154.792</v>
      </c>
      <c r="FO90">
        <v>8</v>
      </c>
      <c r="FP90">
        <v>0</v>
      </c>
      <c r="FQ90">
        <v>8</v>
      </c>
      <c r="FR90">
        <v>162.792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</row>
    <row r="91" spans="1:184" customFormat="1" ht="12.75" x14ac:dyDescent="0.2">
      <c r="A91">
        <v>1253</v>
      </c>
      <c r="B91">
        <f t="shared" si="1"/>
        <v>88</v>
      </c>
      <c r="C91">
        <v>1</v>
      </c>
      <c r="D91" t="s">
        <v>568</v>
      </c>
      <c r="E91" t="s">
        <v>290</v>
      </c>
      <c r="F91">
        <v>600106411</v>
      </c>
      <c r="G91">
        <v>12</v>
      </c>
      <c r="H91" t="s">
        <v>569</v>
      </c>
      <c r="I91" t="s">
        <v>570</v>
      </c>
      <c r="J91">
        <v>1</v>
      </c>
      <c r="K91">
        <v>24</v>
      </c>
      <c r="L91" t="s">
        <v>307</v>
      </c>
      <c r="M91" t="s">
        <v>571</v>
      </c>
      <c r="N91" t="s">
        <v>294</v>
      </c>
      <c r="O91">
        <v>2</v>
      </c>
      <c r="P91" t="s">
        <v>295</v>
      </c>
      <c r="Q91" t="s">
        <v>572</v>
      </c>
      <c r="R91" s="207">
        <v>45670.463310185187</v>
      </c>
      <c r="S91">
        <v>600106411</v>
      </c>
      <c r="T91" t="s">
        <v>572</v>
      </c>
      <c r="U91" s="207">
        <v>45670.47861111111</v>
      </c>
      <c r="V91">
        <v>600106411</v>
      </c>
      <c r="W91">
        <v>5.0537000000000001</v>
      </c>
      <c r="X91">
        <v>4.7537000000000003</v>
      </c>
      <c r="Y91">
        <v>0</v>
      </c>
      <c r="Z91">
        <v>0.3</v>
      </c>
      <c r="AA91">
        <v>6</v>
      </c>
      <c r="AB91">
        <v>2173.4489999999996</v>
      </c>
      <c r="AC91">
        <v>2059.0329999999999</v>
      </c>
      <c r="AD91">
        <v>1373.2190000000001</v>
      </c>
      <c r="AE91">
        <v>285.5</v>
      </c>
      <c r="AF91">
        <v>104.979</v>
      </c>
      <c r="AG91">
        <v>122.047</v>
      </c>
      <c r="AH91">
        <v>51.89</v>
      </c>
      <c r="AI91">
        <v>30.14</v>
      </c>
      <c r="AJ91">
        <v>0</v>
      </c>
      <c r="AK91">
        <v>17.34</v>
      </c>
      <c r="AL91">
        <v>0</v>
      </c>
      <c r="AM91">
        <v>0</v>
      </c>
      <c r="AN91">
        <v>114.416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73.918000000000006</v>
      </c>
      <c r="AX91">
        <v>15.5</v>
      </c>
      <c r="AY91">
        <v>0</v>
      </c>
      <c r="AZ91">
        <v>0</v>
      </c>
      <c r="BA91">
        <v>2101.9870000000001</v>
      </c>
      <c r="BB91">
        <v>0</v>
      </c>
      <c r="BC91">
        <v>6</v>
      </c>
      <c r="BD91">
        <v>6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4.0091999999999999</v>
      </c>
      <c r="BK91">
        <v>1839.126</v>
      </c>
      <c r="BL91">
        <v>1198.271</v>
      </c>
      <c r="BM91">
        <v>268.46199999999999</v>
      </c>
      <c r="BN91">
        <v>93.215000000000003</v>
      </c>
      <c r="BO91">
        <v>105.89</v>
      </c>
      <c r="BP91">
        <v>51.89</v>
      </c>
      <c r="BQ91">
        <v>30.14</v>
      </c>
      <c r="BR91">
        <v>0</v>
      </c>
      <c r="BS91">
        <v>17.34</v>
      </c>
      <c r="BT91">
        <v>2.4500000000000002</v>
      </c>
      <c r="BU91">
        <v>1324.1569999999999</v>
      </c>
      <c r="BV91">
        <v>0.92030000000000001</v>
      </c>
      <c r="BW91">
        <v>360.68299999999999</v>
      </c>
      <c r="BX91">
        <v>0</v>
      </c>
      <c r="BY91">
        <v>0</v>
      </c>
      <c r="BZ91">
        <v>0.74449999999999994</v>
      </c>
      <c r="CA91">
        <v>219.90699999999998</v>
      </c>
      <c r="CB91">
        <v>174.94799999999998</v>
      </c>
      <c r="CC91">
        <v>17.038</v>
      </c>
      <c r="CD91">
        <v>11.763999999999999</v>
      </c>
      <c r="CE91">
        <v>16.157</v>
      </c>
      <c r="CF91">
        <v>0</v>
      </c>
      <c r="CG91">
        <v>0</v>
      </c>
      <c r="CH91">
        <v>0</v>
      </c>
      <c r="CI91">
        <v>0</v>
      </c>
      <c r="CJ91">
        <v>0.1</v>
      </c>
      <c r="CK91">
        <v>41.591999999999999</v>
      </c>
      <c r="CL91">
        <v>0.44450000000000001</v>
      </c>
      <c r="CM91">
        <v>126.01300000000001</v>
      </c>
      <c r="CN91">
        <v>0.2</v>
      </c>
      <c r="CO91">
        <v>52.302</v>
      </c>
      <c r="CP91">
        <v>0</v>
      </c>
      <c r="CQ91">
        <v>0</v>
      </c>
      <c r="CR91">
        <v>2.3702999999999999</v>
      </c>
      <c r="CS91">
        <v>896.87099999999998</v>
      </c>
      <c r="CT91">
        <v>0.74449999999999994</v>
      </c>
      <c r="CU91">
        <v>219.90699999999998</v>
      </c>
      <c r="CV91">
        <v>0</v>
      </c>
      <c r="CW91">
        <v>73.918000000000006</v>
      </c>
      <c r="CX91">
        <v>15.5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0.63890000000000002</v>
      </c>
      <c r="DG91">
        <v>154.286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1882.08</v>
      </c>
      <c r="EA91">
        <v>0</v>
      </c>
      <c r="EB91">
        <v>219.90699999999998</v>
      </c>
      <c r="EC91">
        <v>0</v>
      </c>
      <c r="ED91">
        <v>5.0537000000000001</v>
      </c>
      <c r="EE91">
        <v>6</v>
      </c>
      <c r="EF91">
        <v>2173.4489999999996</v>
      </c>
      <c r="EG91">
        <v>4.1091999999999995</v>
      </c>
      <c r="EH91">
        <v>1870.356</v>
      </c>
      <c r="EI91">
        <v>2.5499999999999998</v>
      </c>
      <c r="EJ91">
        <v>1355.3869999999999</v>
      </c>
      <c r="EK91">
        <v>0.92030000000000001</v>
      </c>
      <c r="EL91">
        <v>360.68299999999999</v>
      </c>
      <c r="EM91">
        <v>0</v>
      </c>
      <c r="EN91">
        <v>0</v>
      </c>
      <c r="EO91">
        <v>0.94450000000000012</v>
      </c>
      <c r="EP91">
        <v>303.09300000000002</v>
      </c>
      <c r="EQ91">
        <v>0</v>
      </c>
      <c r="ER91">
        <v>0</v>
      </c>
      <c r="ES91">
        <v>0</v>
      </c>
      <c r="ET91">
        <v>2173.4489999999996</v>
      </c>
      <c r="EU91">
        <v>0</v>
      </c>
      <c r="EV91">
        <v>0</v>
      </c>
      <c r="EW91">
        <v>0</v>
      </c>
      <c r="EX91">
        <v>0</v>
      </c>
      <c r="EY91">
        <v>0.63890000000000002</v>
      </c>
      <c r="EZ91">
        <v>154.286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15.5</v>
      </c>
      <c r="FK91">
        <v>0</v>
      </c>
      <c r="FL91">
        <v>15.5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15.5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</row>
    <row r="92" spans="1:184" customFormat="1" ht="12.75" x14ac:dyDescent="0.2">
      <c r="A92">
        <v>1254</v>
      </c>
      <c r="B92">
        <f t="shared" si="1"/>
        <v>89</v>
      </c>
      <c r="C92">
        <v>1</v>
      </c>
      <c r="D92" t="s">
        <v>573</v>
      </c>
      <c r="E92" t="s">
        <v>290</v>
      </c>
      <c r="F92">
        <v>600106110</v>
      </c>
      <c r="G92">
        <v>12</v>
      </c>
      <c r="H92" t="s">
        <v>412</v>
      </c>
      <c r="I92" t="s">
        <v>100</v>
      </c>
      <c r="J92">
        <v>1</v>
      </c>
      <c r="K92">
        <v>24</v>
      </c>
      <c r="L92" t="s">
        <v>292</v>
      </c>
      <c r="M92" t="s">
        <v>574</v>
      </c>
      <c r="N92" t="s">
        <v>294</v>
      </c>
      <c r="O92">
        <v>2</v>
      </c>
      <c r="P92" t="s">
        <v>295</v>
      </c>
      <c r="Q92" t="s">
        <v>575</v>
      </c>
      <c r="R92" s="207">
        <v>45663.671747685185</v>
      </c>
      <c r="S92">
        <v>600106110</v>
      </c>
      <c r="W92">
        <v>8.4461000000000013</v>
      </c>
      <c r="X92">
        <v>7.9461000000000004</v>
      </c>
      <c r="Y92">
        <v>0</v>
      </c>
      <c r="Z92">
        <v>0.5</v>
      </c>
      <c r="AA92">
        <v>9.8849</v>
      </c>
      <c r="AB92">
        <v>3690.3310000000006</v>
      </c>
      <c r="AC92">
        <v>3497.7080000000001</v>
      </c>
      <c r="AD92">
        <v>2315.402</v>
      </c>
      <c r="AE92">
        <v>607.08899999999994</v>
      </c>
      <c r="AF92">
        <v>106.741</v>
      </c>
      <c r="AG92">
        <v>192.97</v>
      </c>
      <c r="AH92">
        <v>178.703</v>
      </c>
      <c r="AI92">
        <v>45.363999999999997</v>
      </c>
      <c r="AJ92">
        <v>0</v>
      </c>
      <c r="AK92">
        <v>16.006999999999998</v>
      </c>
      <c r="AL92">
        <v>11.3</v>
      </c>
      <c r="AM92">
        <v>10.478999999999999</v>
      </c>
      <c r="AN92">
        <v>170.84399999999999</v>
      </c>
      <c r="AO92">
        <v>57.08</v>
      </c>
      <c r="AP92">
        <v>10.08</v>
      </c>
      <c r="AQ92">
        <v>10.08</v>
      </c>
      <c r="AR92">
        <v>0</v>
      </c>
      <c r="AS92">
        <v>0</v>
      </c>
      <c r="AT92">
        <v>0</v>
      </c>
      <c r="AU92">
        <v>47</v>
      </c>
      <c r="AV92">
        <v>0</v>
      </c>
      <c r="AW92">
        <v>13.153</v>
      </c>
      <c r="AX92">
        <v>0</v>
      </c>
      <c r="AY92">
        <v>0</v>
      </c>
      <c r="AZ92">
        <v>22.279</v>
      </c>
      <c r="BA92">
        <v>3532.2660000000001</v>
      </c>
      <c r="BB92">
        <v>10.08</v>
      </c>
      <c r="BC92">
        <v>10</v>
      </c>
      <c r="BD92">
        <v>10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5.335</v>
      </c>
      <c r="BK92">
        <v>2788.7060000000001</v>
      </c>
      <c r="BL92">
        <v>1785.261</v>
      </c>
      <c r="BM92">
        <v>518.25</v>
      </c>
      <c r="BN92">
        <v>65.129000000000005</v>
      </c>
      <c r="BO92">
        <v>162.12700000000001</v>
      </c>
      <c r="BP92">
        <v>171.75</v>
      </c>
      <c r="BQ92">
        <v>45.363999999999997</v>
      </c>
      <c r="BR92">
        <v>0</v>
      </c>
      <c r="BS92">
        <v>5.3929999999999998</v>
      </c>
      <c r="BT92">
        <v>3.4634</v>
      </c>
      <c r="BU92">
        <v>2084.6930000000002</v>
      </c>
      <c r="BV92">
        <v>0.69089999999999996</v>
      </c>
      <c r="BW92">
        <v>295.19299999999998</v>
      </c>
      <c r="BX92">
        <v>0</v>
      </c>
      <c r="BY92">
        <v>0</v>
      </c>
      <c r="BZ92">
        <v>2.6111</v>
      </c>
      <c r="CA92">
        <v>709.00199999999995</v>
      </c>
      <c r="CB92">
        <v>530.14099999999996</v>
      </c>
      <c r="CC92">
        <v>88.838999999999999</v>
      </c>
      <c r="CD92">
        <v>41.612000000000002</v>
      </c>
      <c r="CE92">
        <v>30.843</v>
      </c>
      <c r="CF92">
        <v>6.9530000000000003</v>
      </c>
      <c r="CG92">
        <v>0</v>
      </c>
      <c r="CH92">
        <v>0</v>
      </c>
      <c r="CI92">
        <v>10.614000000000001</v>
      </c>
      <c r="CJ92">
        <v>0</v>
      </c>
      <c r="CK92">
        <v>0</v>
      </c>
      <c r="CL92">
        <v>0.9</v>
      </c>
      <c r="CM92">
        <v>259.91000000000003</v>
      </c>
      <c r="CN92">
        <v>1.7111000000000001</v>
      </c>
      <c r="CO92">
        <v>449.09199999999998</v>
      </c>
      <c r="CP92">
        <v>0</v>
      </c>
      <c r="CQ92">
        <v>0</v>
      </c>
      <c r="CR92">
        <v>4.335</v>
      </c>
      <c r="CS92">
        <v>2020.569</v>
      </c>
      <c r="CT92">
        <v>2.4611000000000001</v>
      </c>
      <c r="CU92">
        <v>649.45700000000011</v>
      </c>
      <c r="CV92">
        <v>0</v>
      </c>
      <c r="CW92">
        <v>13.153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8.1199999999999992</v>
      </c>
      <c r="DD92">
        <v>1.96</v>
      </c>
      <c r="DE92">
        <v>22.279</v>
      </c>
      <c r="DF92">
        <v>1.1807000000000001</v>
      </c>
      <c r="DG92">
        <v>408.82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2814.4830000000002</v>
      </c>
      <c r="EA92">
        <v>8.1199999999999992</v>
      </c>
      <c r="EB92">
        <v>717.78300000000002</v>
      </c>
      <c r="EC92">
        <v>1.96</v>
      </c>
      <c r="ED92">
        <v>8.4461000000000013</v>
      </c>
      <c r="EE92">
        <v>9.8849</v>
      </c>
      <c r="EF92">
        <v>3690.3310000000006</v>
      </c>
      <c r="EG92">
        <v>5.335</v>
      </c>
      <c r="EH92">
        <v>2805.1559999999999</v>
      </c>
      <c r="EI92">
        <v>3.4634</v>
      </c>
      <c r="EJ92">
        <v>2093.9430000000002</v>
      </c>
      <c r="EK92">
        <v>0.69089999999999996</v>
      </c>
      <c r="EL92">
        <v>295.19299999999998</v>
      </c>
      <c r="EM92">
        <v>0</v>
      </c>
      <c r="EN92">
        <v>0</v>
      </c>
      <c r="EO92">
        <v>3.1111</v>
      </c>
      <c r="EP92">
        <v>885.17499999999995</v>
      </c>
      <c r="EQ92">
        <v>57.08</v>
      </c>
      <c r="ER92">
        <v>20.72</v>
      </c>
      <c r="ES92">
        <v>36.36</v>
      </c>
      <c r="ET92">
        <v>3747.4110000000005</v>
      </c>
      <c r="EU92">
        <v>0</v>
      </c>
      <c r="EV92">
        <v>0</v>
      </c>
      <c r="EW92">
        <v>0</v>
      </c>
      <c r="EX92">
        <v>0</v>
      </c>
      <c r="EY92">
        <v>1.1807000000000001</v>
      </c>
      <c r="EZ92">
        <v>416.02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</row>
    <row r="93" spans="1:184" customFormat="1" ht="12.75" x14ac:dyDescent="0.2">
      <c r="A93">
        <v>1255</v>
      </c>
      <c r="B93">
        <f t="shared" si="1"/>
        <v>90</v>
      </c>
      <c r="C93">
        <v>1</v>
      </c>
      <c r="D93" t="s">
        <v>576</v>
      </c>
      <c r="E93" t="s">
        <v>290</v>
      </c>
      <c r="F93">
        <v>600106136</v>
      </c>
      <c r="G93">
        <v>12</v>
      </c>
      <c r="H93" t="s">
        <v>577</v>
      </c>
      <c r="I93" t="s">
        <v>378</v>
      </c>
      <c r="J93">
        <v>1</v>
      </c>
      <c r="K93">
        <v>24</v>
      </c>
      <c r="L93" t="s">
        <v>307</v>
      </c>
      <c r="M93" t="s">
        <v>578</v>
      </c>
      <c r="N93" t="s">
        <v>294</v>
      </c>
      <c r="O93">
        <v>2</v>
      </c>
      <c r="P93" t="s">
        <v>295</v>
      </c>
      <c r="Q93" t="s">
        <v>3350</v>
      </c>
      <c r="R93" s="207">
        <v>45671.922789351855</v>
      </c>
      <c r="S93">
        <v>600106136</v>
      </c>
      <c r="W93">
        <v>23.032900000000001</v>
      </c>
      <c r="X93">
        <v>23.032900000000001</v>
      </c>
      <c r="Y93">
        <v>0</v>
      </c>
      <c r="Z93">
        <v>0</v>
      </c>
      <c r="AA93">
        <v>24.799399999999999</v>
      </c>
      <c r="AB93">
        <v>12372.728999999999</v>
      </c>
      <c r="AC93">
        <v>12361.263999999999</v>
      </c>
      <c r="AD93">
        <v>7140.6680000000006</v>
      </c>
      <c r="AE93">
        <v>2316.9249999999997</v>
      </c>
      <c r="AF93">
        <v>80.984999999999999</v>
      </c>
      <c r="AG93">
        <v>1916.6130000000001</v>
      </c>
      <c r="AH93">
        <v>293.86399999999998</v>
      </c>
      <c r="AI93">
        <v>153.34800000000001</v>
      </c>
      <c r="AJ93">
        <v>3.2029999999999998</v>
      </c>
      <c r="AK93">
        <v>0</v>
      </c>
      <c r="AL93">
        <v>0</v>
      </c>
      <c r="AM93">
        <v>0</v>
      </c>
      <c r="AN93">
        <v>11.465</v>
      </c>
      <c r="AO93">
        <v>138.65</v>
      </c>
      <c r="AP93">
        <v>80</v>
      </c>
      <c r="AQ93">
        <v>80</v>
      </c>
      <c r="AR93">
        <v>0</v>
      </c>
      <c r="AS93">
        <v>0</v>
      </c>
      <c r="AT93">
        <v>0</v>
      </c>
      <c r="AU93">
        <v>58.650000000000006</v>
      </c>
      <c r="AV93">
        <v>0</v>
      </c>
      <c r="AW93">
        <v>416.99299999999999</v>
      </c>
      <c r="AX93">
        <v>32.200000000000003</v>
      </c>
      <c r="AY93">
        <v>0</v>
      </c>
      <c r="AZ93">
        <v>38.664999999999999</v>
      </c>
      <c r="BA93">
        <v>12450.345000000001</v>
      </c>
      <c r="BB93">
        <v>80</v>
      </c>
      <c r="BC93">
        <v>27</v>
      </c>
      <c r="BD93">
        <v>25</v>
      </c>
      <c r="BE93">
        <v>2</v>
      </c>
      <c r="BF93">
        <v>1</v>
      </c>
      <c r="BG93">
        <v>1</v>
      </c>
      <c r="BH93">
        <v>0</v>
      </c>
      <c r="BI93">
        <v>0</v>
      </c>
      <c r="BJ93">
        <v>16.574300000000001</v>
      </c>
      <c r="BK93">
        <v>10052.44</v>
      </c>
      <c r="BL93">
        <v>5630.0020000000004</v>
      </c>
      <c r="BM93">
        <v>2085.1889999999999</v>
      </c>
      <c r="BN93">
        <v>26.562000000000001</v>
      </c>
      <c r="BO93">
        <v>1477.8130000000001</v>
      </c>
      <c r="BP93">
        <v>223.86799999999999</v>
      </c>
      <c r="BQ93">
        <v>153.34800000000001</v>
      </c>
      <c r="BR93">
        <v>0</v>
      </c>
      <c r="BS93">
        <v>0</v>
      </c>
      <c r="BT93">
        <v>14.8414</v>
      </c>
      <c r="BU93">
        <v>9343.44</v>
      </c>
      <c r="BV93">
        <v>0.75</v>
      </c>
      <c r="BW93">
        <v>321.27999999999997</v>
      </c>
      <c r="BX93">
        <v>0</v>
      </c>
      <c r="BY93">
        <v>0</v>
      </c>
      <c r="BZ93">
        <v>6.4586000000000006</v>
      </c>
      <c r="CA93">
        <v>2308.8239999999996</v>
      </c>
      <c r="CB93">
        <v>1510.6659999999999</v>
      </c>
      <c r="CC93">
        <v>231.73599999999999</v>
      </c>
      <c r="CD93">
        <v>54.423000000000002</v>
      </c>
      <c r="CE93">
        <v>438.8</v>
      </c>
      <c r="CF93">
        <v>69.995999999999995</v>
      </c>
      <c r="CG93">
        <v>0</v>
      </c>
      <c r="CH93">
        <v>3.2029999999999998</v>
      </c>
      <c r="CI93">
        <v>0</v>
      </c>
      <c r="CJ93">
        <v>0.7</v>
      </c>
      <c r="CK93">
        <v>428.68299999999999</v>
      </c>
      <c r="CL93">
        <v>2.7195</v>
      </c>
      <c r="CM93">
        <v>725.72500000000002</v>
      </c>
      <c r="CN93">
        <v>3.0390999999999999</v>
      </c>
      <c r="CO93">
        <v>1154.4159999999999</v>
      </c>
      <c r="CP93">
        <v>0</v>
      </c>
      <c r="CQ93">
        <v>0</v>
      </c>
      <c r="CR93">
        <v>14.324400000000001</v>
      </c>
      <c r="CS93">
        <v>8007.5119999999997</v>
      </c>
      <c r="CT93">
        <v>5.1585999999999999</v>
      </c>
      <c r="CU93">
        <v>1661.1569999999999</v>
      </c>
      <c r="CV93">
        <v>0</v>
      </c>
      <c r="CW93">
        <v>416.99299999999999</v>
      </c>
      <c r="CX93">
        <v>20.9</v>
      </c>
      <c r="CY93">
        <v>0</v>
      </c>
      <c r="CZ93">
        <v>0</v>
      </c>
      <c r="DA93">
        <v>0</v>
      </c>
      <c r="DB93">
        <v>11.3</v>
      </c>
      <c r="DC93">
        <v>19.600000000000001</v>
      </c>
      <c r="DD93">
        <v>60.4</v>
      </c>
      <c r="DE93">
        <v>38.664999999999999</v>
      </c>
      <c r="DF93">
        <v>0.9829</v>
      </c>
      <c r="DG93">
        <v>387.71999999999997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10122.052000000001</v>
      </c>
      <c r="EA93">
        <v>19.600000000000001</v>
      </c>
      <c r="EB93">
        <v>2328.2929999999997</v>
      </c>
      <c r="EC93">
        <v>60.4</v>
      </c>
      <c r="ED93">
        <v>23.032900000000001</v>
      </c>
      <c r="EE93">
        <v>24.799399999999999</v>
      </c>
      <c r="EF93">
        <v>12372.728999999999</v>
      </c>
      <c r="EG93">
        <v>16.574300000000001</v>
      </c>
      <c r="EH93">
        <v>10063.905000000001</v>
      </c>
      <c r="EI93">
        <v>14.8414</v>
      </c>
      <c r="EJ93">
        <v>9354.9050000000007</v>
      </c>
      <c r="EK93">
        <v>0.75</v>
      </c>
      <c r="EL93">
        <v>321.27999999999997</v>
      </c>
      <c r="EM93">
        <v>0</v>
      </c>
      <c r="EN93">
        <v>0</v>
      </c>
      <c r="EO93">
        <v>6.4586000000000006</v>
      </c>
      <c r="EP93">
        <v>2308.8239999999996</v>
      </c>
      <c r="EQ93">
        <v>138.65</v>
      </c>
      <c r="ER93">
        <v>76.45</v>
      </c>
      <c r="ES93">
        <v>62.2</v>
      </c>
      <c r="ET93">
        <v>12511.379000000001</v>
      </c>
      <c r="EU93">
        <v>0</v>
      </c>
      <c r="EV93">
        <v>0</v>
      </c>
      <c r="EW93">
        <v>0</v>
      </c>
      <c r="EX93">
        <v>0</v>
      </c>
      <c r="EY93">
        <v>0.9829</v>
      </c>
      <c r="EZ93">
        <v>387.71999999999997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32.200000000000003</v>
      </c>
      <c r="FK93">
        <v>0</v>
      </c>
      <c r="FL93">
        <v>20.9</v>
      </c>
      <c r="FM93">
        <v>0</v>
      </c>
      <c r="FN93">
        <v>11.3</v>
      </c>
      <c r="FO93">
        <v>0</v>
      </c>
      <c r="FP93">
        <v>0</v>
      </c>
      <c r="FQ93">
        <v>0</v>
      </c>
      <c r="FR93">
        <v>32.200000000000003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</row>
    <row r="94" spans="1:184" customFormat="1" ht="12.75" x14ac:dyDescent="0.2">
      <c r="A94">
        <v>1256</v>
      </c>
      <c r="B94">
        <f t="shared" si="1"/>
        <v>91</v>
      </c>
      <c r="C94">
        <v>1</v>
      </c>
      <c r="D94" t="s">
        <v>579</v>
      </c>
      <c r="E94" t="s">
        <v>290</v>
      </c>
      <c r="F94">
        <v>691009996</v>
      </c>
      <c r="G94">
        <v>12</v>
      </c>
      <c r="H94" t="s">
        <v>580</v>
      </c>
      <c r="I94" t="s">
        <v>438</v>
      </c>
      <c r="J94">
        <v>1</v>
      </c>
      <c r="K94">
        <v>24</v>
      </c>
      <c r="L94" t="s">
        <v>307</v>
      </c>
      <c r="M94" t="s">
        <v>538</v>
      </c>
      <c r="N94" t="s">
        <v>294</v>
      </c>
      <c r="O94">
        <v>2</v>
      </c>
      <c r="P94" t="s">
        <v>295</v>
      </c>
      <c r="Q94" t="s">
        <v>581</v>
      </c>
      <c r="R94" s="207">
        <v>45664.516898148147</v>
      </c>
      <c r="S94">
        <v>691009996</v>
      </c>
      <c r="T94" t="s">
        <v>581</v>
      </c>
      <c r="U94" s="207">
        <v>45672.390023148146</v>
      </c>
      <c r="V94">
        <v>691009996</v>
      </c>
      <c r="W94">
        <v>10</v>
      </c>
      <c r="X94">
        <v>9.5999999999999979</v>
      </c>
      <c r="Y94">
        <v>0</v>
      </c>
      <c r="Z94">
        <v>0.4</v>
      </c>
      <c r="AA94">
        <v>14.7957</v>
      </c>
      <c r="AB94">
        <v>4656.1740000000009</v>
      </c>
      <c r="AC94">
        <v>4554.3550000000005</v>
      </c>
      <c r="AD94">
        <v>2809.8689999999997</v>
      </c>
      <c r="AE94">
        <v>606.37699999999995</v>
      </c>
      <c r="AF94">
        <v>88.257000000000005</v>
      </c>
      <c r="AG94">
        <v>509.41700000000003</v>
      </c>
      <c r="AH94">
        <v>175.78800000000001</v>
      </c>
      <c r="AI94">
        <v>57.503</v>
      </c>
      <c r="AJ94">
        <v>0</v>
      </c>
      <c r="AK94">
        <v>0</v>
      </c>
      <c r="AL94">
        <v>0</v>
      </c>
      <c r="AM94">
        <v>0</v>
      </c>
      <c r="AN94">
        <v>101.819</v>
      </c>
      <c r="AO94">
        <v>152.75399999999999</v>
      </c>
      <c r="AP94">
        <v>40.054000000000002</v>
      </c>
      <c r="AQ94">
        <v>40.054000000000002</v>
      </c>
      <c r="AR94">
        <v>0</v>
      </c>
      <c r="AS94">
        <v>0</v>
      </c>
      <c r="AT94">
        <v>0</v>
      </c>
      <c r="AU94">
        <v>112.7</v>
      </c>
      <c r="AV94">
        <v>0</v>
      </c>
      <c r="AW94">
        <v>307.14400000000001</v>
      </c>
      <c r="AX94">
        <v>0</v>
      </c>
      <c r="AY94">
        <v>0</v>
      </c>
      <c r="AZ94">
        <v>0</v>
      </c>
      <c r="BA94">
        <v>4563.3189999999995</v>
      </c>
      <c r="BB94">
        <v>40.054000000000002</v>
      </c>
      <c r="BC94">
        <v>16</v>
      </c>
      <c r="BD94">
        <v>12</v>
      </c>
      <c r="BE94">
        <v>0</v>
      </c>
      <c r="BF94">
        <v>0</v>
      </c>
      <c r="BG94">
        <v>1</v>
      </c>
      <c r="BH94">
        <v>0</v>
      </c>
      <c r="BI94">
        <v>0</v>
      </c>
      <c r="BJ94">
        <v>7.5582000000000003</v>
      </c>
      <c r="BK94">
        <v>3922.797</v>
      </c>
      <c r="BL94">
        <v>2290.4139999999998</v>
      </c>
      <c r="BM94">
        <v>548.98</v>
      </c>
      <c r="BN94">
        <v>88.257000000000005</v>
      </c>
      <c r="BO94">
        <v>454.71100000000001</v>
      </c>
      <c r="BP94">
        <v>175.78800000000001</v>
      </c>
      <c r="BQ94">
        <v>57.503</v>
      </c>
      <c r="BR94">
        <v>0</v>
      </c>
      <c r="BS94">
        <v>0</v>
      </c>
      <c r="BT94">
        <v>5.1295000000000002</v>
      </c>
      <c r="BU94">
        <v>3030.56</v>
      </c>
      <c r="BV94">
        <v>1.4287000000000001</v>
      </c>
      <c r="BW94">
        <v>528.51099999999997</v>
      </c>
      <c r="BX94">
        <v>0</v>
      </c>
      <c r="BY94">
        <v>0</v>
      </c>
      <c r="BZ94">
        <v>2.0418000000000003</v>
      </c>
      <c r="CA94">
        <v>631.55799999999999</v>
      </c>
      <c r="CB94">
        <v>519.45500000000004</v>
      </c>
      <c r="CC94">
        <v>57.397000000000006</v>
      </c>
      <c r="CD94">
        <v>0</v>
      </c>
      <c r="CE94">
        <v>54.706000000000003</v>
      </c>
      <c r="CF94">
        <v>0</v>
      </c>
      <c r="CG94">
        <v>0</v>
      </c>
      <c r="CH94">
        <v>0</v>
      </c>
      <c r="CI94">
        <v>0</v>
      </c>
      <c r="CJ94">
        <v>0.70830000000000004</v>
      </c>
      <c r="CK94">
        <v>244.81800000000001</v>
      </c>
      <c r="CL94">
        <v>0.70850000000000002</v>
      </c>
      <c r="CM94">
        <v>186.26300000000001</v>
      </c>
      <c r="CN94">
        <v>0.125</v>
      </c>
      <c r="CO94">
        <v>34.924999999999997</v>
      </c>
      <c r="CP94">
        <v>0.5</v>
      </c>
      <c r="CQ94">
        <v>165.55199999999999</v>
      </c>
      <c r="CR94">
        <v>6.5582000000000003</v>
      </c>
      <c r="CS94">
        <v>2644.19</v>
      </c>
      <c r="CT94">
        <v>2.0418000000000003</v>
      </c>
      <c r="CU94">
        <v>631.55799999999999</v>
      </c>
      <c r="CV94">
        <v>0</v>
      </c>
      <c r="CW94">
        <v>307.14400000000001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40.054000000000002</v>
      </c>
      <c r="DD94">
        <v>0</v>
      </c>
      <c r="DE94">
        <v>0</v>
      </c>
      <c r="DF94">
        <v>1</v>
      </c>
      <c r="DG94">
        <v>363.726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3929.261</v>
      </c>
      <c r="EA94">
        <v>40.054000000000002</v>
      </c>
      <c r="EB94">
        <v>634.05799999999999</v>
      </c>
      <c r="EC94">
        <v>0</v>
      </c>
      <c r="ED94">
        <v>10</v>
      </c>
      <c r="EE94">
        <v>14.7957</v>
      </c>
      <c r="EF94">
        <v>4656.1740000000009</v>
      </c>
      <c r="EG94">
        <v>7.5582000000000003</v>
      </c>
      <c r="EH94">
        <v>3922.797</v>
      </c>
      <c r="EI94">
        <v>5.1295000000000002</v>
      </c>
      <c r="EJ94">
        <v>3030.56</v>
      </c>
      <c r="EK94">
        <v>1.4287000000000001</v>
      </c>
      <c r="EL94">
        <v>528.51099999999997</v>
      </c>
      <c r="EM94">
        <v>0</v>
      </c>
      <c r="EN94">
        <v>0</v>
      </c>
      <c r="EO94">
        <v>2.4417999999999997</v>
      </c>
      <c r="EP94">
        <v>733.37699999999995</v>
      </c>
      <c r="EQ94">
        <v>152.75399999999999</v>
      </c>
      <c r="ER94">
        <v>47.254000000000005</v>
      </c>
      <c r="ES94">
        <v>105.5</v>
      </c>
      <c r="ET94">
        <v>4808.9279999999999</v>
      </c>
      <c r="EU94">
        <v>0</v>
      </c>
      <c r="EV94">
        <v>0</v>
      </c>
      <c r="EW94">
        <v>0</v>
      </c>
      <c r="EX94">
        <v>0</v>
      </c>
      <c r="EY94">
        <v>1</v>
      </c>
      <c r="EZ94">
        <v>363.726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</row>
    <row r="95" spans="1:184" customFormat="1" ht="12.75" x14ac:dyDescent="0.2">
      <c r="A95" s="220">
        <v>2001</v>
      </c>
      <c r="B95">
        <f t="shared" si="1"/>
        <v>92</v>
      </c>
      <c r="C95">
        <v>1</v>
      </c>
      <c r="D95" t="s">
        <v>582</v>
      </c>
      <c r="E95" t="s">
        <v>290</v>
      </c>
      <c r="F95">
        <v>600106896</v>
      </c>
      <c r="G95">
        <v>12</v>
      </c>
      <c r="H95" t="s">
        <v>583</v>
      </c>
      <c r="I95" t="s">
        <v>99</v>
      </c>
      <c r="J95">
        <v>1</v>
      </c>
      <c r="K95">
        <v>24</v>
      </c>
      <c r="L95" t="s">
        <v>584</v>
      </c>
      <c r="M95" t="s">
        <v>585</v>
      </c>
      <c r="N95" t="s">
        <v>586</v>
      </c>
      <c r="O95">
        <v>2</v>
      </c>
      <c r="P95" t="s">
        <v>587</v>
      </c>
      <c r="Q95" t="s">
        <v>588</v>
      </c>
      <c r="R95" s="207">
        <v>45663.874120370368</v>
      </c>
      <c r="S95">
        <v>600106896</v>
      </c>
      <c r="T95" t="s">
        <v>588</v>
      </c>
      <c r="U95" s="207">
        <v>45663.875405092593</v>
      </c>
      <c r="V95">
        <v>600106896</v>
      </c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0"/>
      <c r="BR95" s="220"/>
      <c r="BS95" s="220"/>
      <c r="BT95" s="220"/>
      <c r="BU95" s="220"/>
      <c r="BV95" s="220"/>
      <c r="BW95" s="220"/>
      <c r="BX95" s="220"/>
      <c r="BY95" s="220"/>
      <c r="BZ95" s="220"/>
      <c r="CA95" s="220"/>
      <c r="CB95" s="220"/>
      <c r="CC95" s="220"/>
      <c r="CD95" s="220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220"/>
      <c r="CP95" s="220"/>
      <c r="CQ95" s="220"/>
      <c r="CR95" s="220"/>
      <c r="CS95" s="220"/>
      <c r="CT95" s="220"/>
      <c r="CU95" s="220"/>
      <c r="CV95" s="220"/>
      <c r="CW95" s="220"/>
      <c r="CX95" s="220"/>
      <c r="CY95" s="220"/>
      <c r="CZ95" s="220"/>
      <c r="DA95" s="220"/>
      <c r="DB95" s="220"/>
      <c r="DC95" s="220"/>
      <c r="DD95" s="220"/>
      <c r="DE95" s="220"/>
      <c r="DF95" s="220"/>
      <c r="DG95" s="220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  <c r="DS95" s="220"/>
      <c r="DT95" s="220"/>
      <c r="DU95" s="220"/>
      <c r="DV95" s="220"/>
      <c r="DW95" s="220"/>
      <c r="DX95" s="220"/>
      <c r="DY95" s="220"/>
      <c r="DZ95" s="220"/>
      <c r="EA95" s="220"/>
      <c r="EB95" s="220"/>
      <c r="EC95" s="220"/>
      <c r="ED95" s="220"/>
      <c r="EE95" s="220"/>
      <c r="EF95" s="220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220"/>
      <c r="ER95" s="220"/>
      <c r="ES95" s="220"/>
      <c r="ET95" s="220"/>
      <c r="EU95" s="220"/>
      <c r="EV95" s="220"/>
      <c r="EW95" s="220"/>
      <c r="EX95" s="220"/>
      <c r="EY95" s="220"/>
      <c r="EZ95" s="220"/>
      <c r="FA95" s="220"/>
      <c r="FB95" s="220"/>
      <c r="FC95" s="220"/>
      <c r="FD95" s="220"/>
      <c r="FE95" s="220"/>
      <c r="FF95" s="220"/>
      <c r="FG95" s="220"/>
      <c r="FH95" s="220"/>
      <c r="FI95" s="220"/>
      <c r="FJ95" s="220"/>
      <c r="FK95" s="220"/>
      <c r="FL95" s="220"/>
      <c r="FM95" s="220"/>
      <c r="FN95" s="220"/>
      <c r="FO95" s="220"/>
      <c r="FP95" s="220"/>
      <c r="FQ95" s="220"/>
      <c r="FR95" s="220"/>
      <c r="FS95" s="220"/>
      <c r="FT95" s="220"/>
      <c r="FU95" s="220"/>
      <c r="FV95" s="220"/>
      <c r="FW95" s="220"/>
      <c r="FX95" s="220"/>
      <c r="FY95" s="220"/>
      <c r="FZ95" s="220"/>
      <c r="GA95" s="220"/>
      <c r="GB95" s="220"/>
    </row>
    <row r="96" spans="1:184" customFormat="1" ht="12.75" x14ac:dyDescent="0.2">
      <c r="A96">
        <v>2002</v>
      </c>
      <c r="B96">
        <f t="shared" si="1"/>
        <v>93</v>
      </c>
      <c r="C96">
        <v>1</v>
      </c>
      <c r="D96" t="s">
        <v>589</v>
      </c>
      <c r="E96" t="s">
        <v>290</v>
      </c>
      <c r="F96">
        <v>600107451</v>
      </c>
      <c r="G96">
        <v>12</v>
      </c>
      <c r="H96" t="s">
        <v>583</v>
      </c>
      <c r="I96" t="s">
        <v>590</v>
      </c>
      <c r="J96">
        <v>1</v>
      </c>
      <c r="K96">
        <v>24</v>
      </c>
      <c r="L96" t="s">
        <v>584</v>
      </c>
      <c r="M96" t="s">
        <v>591</v>
      </c>
      <c r="N96" t="s">
        <v>586</v>
      </c>
      <c r="O96">
        <v>2</v>
      </c>
      <c r="P96" t="s">
        <v>587</v>
      </c>
      <c r="Q96" t="s">
        <v>3391</v>
      </c>
      <c r="R96" s="207">
        <v>45666.548611111109</v>
      </c>
      <c r="S96">
        <v>600107451</v>
      </c>
      <c r="T96" t="s">
        <v>898</v>
      </c>
      <c r="U96" s="207">
        <v>45673.537812499999</v>
      </c>
      <c r="V96">
        <v>600107451</v>
      </c>
      <c r="W96">
        <v>12</v>
      </c>
      <c r="X96">
        <v>11.25</v>
      </c>
      <c r="Y96">
        <v>0</v>
      </c>
      <c r="Z96">
        <v>0.75</v>
      </c>
      <c r="AA96">
        <v>13.417999999999999</v>
      </c>
      <c r="AB96">
        <v>4965.1030000000001</v>
      </c>
      <c r="AC96">
        <v>4740.5430000000006</v>
      </c>
      <c r="AD96">
        <v>3102.3209999999999</v>
      </c>
      <c r="AE96">
        <v>650.404</v>
      </c>
      <c r="AF96">
        <v>180.268</v>
      </c>
      <c r="AG96">
        <v>710.50599999999997</v>
      </c>
      <c r="AH96">
        <v>94.387</v>
      </c>
      <c r="AI96">
        <v>0</v>
      </c>
      <c r="AJ96">
        <v>0</v>
      </c>
      <c r="AK96">
        <v>2.657</v>
      </c>
      <c r="AL96">
        <v>0</v>
      </c>
      <c r="AM96">
        <v>0</v>
      </c>
      <c r="AN96">
        <v>224.56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0.5</v>
      </c>
      <c r="AW96">
        <v>0</v>
      </c>
      <c r="AX96">
        <v>103.96899999999999</v>
      </c>
      <c r="AY96">
        <v>0</v>
      </c>
      <c r="AZ96">
        <v>0</v>
      </c>
      <c r="BA96">
        <v>4796.3650000000007</v>
      </c>
      <c r="BB96">
        <v>0</v>
      </c>
      <c r="BC96">
        <v>15</v>
      </c>
      <c r="BD96">
        <v>15</v>
      </c>
      <c r="BE96">
        <v>0</v>
      </c>
      <c r="BF96">
        <v>0</v>
      </c>
      <c r="BG96">
        <v>0</v>
      </c>
      <c r="BH96">
        <v>103.96899999999999</v>
      </c>
      <c r="BI96">
        <v>0</v>
      </c>
      <c r="BJ96">
        <v>8.5</v>
      </c>
      <c r="BK96">
        <v>3909.422</v>
      </c>
      <c r="BL96">
        <v>2535.5210000000002</v>
      </c>
      <c r="BM96">
        <v>581.08600000000001</v>
      </c>
      <c r="BN96">
        <v>141.62799999999999</v>
      </c>
      <c r="BO96">
        <v>556.79999999999995</v>
      </c>
      <c r="BP96">
        <v>94.387</v>
      </c>
      <c r="BQ96">
        <v>0</v>
      </c>
      <c r="BR96">
        <v>0</v>
      </c>
      <c r="BS96">
        <v>0</v>
      </c>
      <c r="BT96">
        <v>6.3333000000000004</v>
      </c>
      <c r="BU96">
        <v>3139.5720000000001</v>
      </c>
      <c r="BV96">
        <v>0</v>
      </c>
      <c r="BW96">
        <v>0</v>
      </c>
      <c r="BX96">
        <v>0</v>
      </c>
      <c r="BY96">
        <v>0</v>
      </c>
      <c r="BZ96">
        <v>2.75</v>
      </c>
      <c r="CA96">
        <v>831.12099999999998</v>
      </c>
      <c r="CB96">
        <v>566.79999999999995</v>
      </c>
      <c r="CC96">
        <v>69.317999999999998</v>
      </c>
      <c r="CD96">
        <v>38.64</v>
      </c>
      <c r="CE96">
        <v>153.70600000000002</v>
      </c>
      <c r="CF96">
        <v>0</v>
      </c>
      <c r="CG96">
        <v>0</v>
      </c>
      <c r="CH96">
        <v>0</v>
      </c>
      <c r="CI96">
        <v>2.657</v>
      </c>
      <c r="CJ96">
        <v>0.1045</v>
      </c>
      <c r="CK96">
        <v>39.774000000000001</v>
      </c>
      <c r="CL96">
        <v>1.6455</v>
      </c>
      <c r="CM96">
        <v>529.14599999999996</v>
      </c>
      <c r="CN96">
        <v>0.5</v>
      </c>
      <c r="CO96">
        <v>158.232</v>
      </c>
      <c r="CP96">
        <v>0.5</v>
      </c>
      <c r="CQ96">
        <v>103.96899999999999</v>
      </c>
      <c r="CR96">
        <v>7.5</v>
      </c>
      <c r="CS96">
        <v>3243.28</v>
      </c>
      <c r="CT96">
        <v>2.75</v>
      </c>
      <c r="CU96">
        <v>831.12099999999998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0.5</v>
      </c>
      <c r="DB96">
        <v>103.96899999999999</v>
      </c>
      <c r="DC96">
        <v>0</v>
      </c>
      <c r="DD96">
        <v>0</v>
      </c>
      <c r="DE96">
        <v>0</v>
      </c>
      <c r="DF96">
        <v>2.1667000000000001</v>
      </c>
      <c r="DG96">
        <v>769.85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3954.2150000000001</v>
      </c>
      <c r="EA96">
        <v>0</v>
      </c>
      <c r="EB96">
        <v>842.15</v>
      </c>
      <c r="EC96">
        <v>0</v>
      </c>
      <c r="ED96">
        <v>12</v>
      </c>
      <c r="EE96">
        <v>13.417999999999999</v>
      </c>
      <c r="EF96">
        <v>4965.1030000000001</v>
      </c>
      <c r="EG96">
        <v>8.5</v>
      </c>
      <c r="EH96">
        <v>3915.8220000000001</v>
      </c>
      <c r="EI96">
        <v>6.3333000000000004</v>
      </c>
      <c r="EJ96">
        <v>3145.9720000000002</v>
      </c>
      <c r="EK96">
        <v>0</v>
      </c>
      <c r="EL96">
        <v>0</v>
      </c>
      <c r="EM96">
        <v>0</v>
      </c>
      <c r="EN96">
        <v>0</v>
      </c>
      <c r="EO96">
        <v>3.5</v>
      </c>
      <c r="EP96">
        <v>1049.2809999999999</v>
      </c>
      <c r="EQ96">
        <v>0</v>
      </c>
      <c r="ER96">
        <v>0</v>
      </c>
      <c r="ES96">
        <v>0</v>
      </c>
      <c r="ET96">
        <v>4965.1030000000001</v>
      </c>
      <c r="EU96">
        <v>0</v>
      </c>
      <c r="EV96">
        <v>0</v>
      </c>
      <c r="EW96">
        <v>0</v>
      </c>
      <c r="EX96">
        <v>0</v>
      </c>
      <c r="EY96">
        <v>2.1667000000000001</v>
      </c>
      <c r="EZ96">
        <v>769.85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0.5</v>
      </c>
      <c r="FJ96">
        <v>103.96899999999999</v>
      </c>
      <c r="FK96">
        <v>0</v>
      </c>
      <c r="FL96">
        <v>0</v>
      </c>
      <c r="FM96">
        <v>0.5</v>
      </c>
      <c r="FN96">
        <v>103.96899999999999</v>
      </c>
      <c r="FO96">
        <v>0</v>
      </c>
      <c r="FP96">
        <v>0</v>
      </c>
      <c r="FQ96">
        <v>0</v>
      </c>
      <c r="FR96">
        <v>103.96899999999999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</row>
    <row r="97" spans="1:184" customFormat="1" ht="12.75" x14ac:dyDescent="0.2">
      <c r="A97">
        <v>2005</v>
      </c>
      <c r="B97">
        <f t="shared" si="1"/>
        <v>94</v>
      </c>
      <c r="C97">
        <v>1</v>
      </c>
      <c r="D97" t="s">
        <v>594</v>
      </c>
      <c r="E97" t="s">
        <v>290</v>
      </c>
      <c r="F97">
        <v>600106900</v>
      </c>
      <c r="G97">
        <v>12</v>
      </c>
      <c r="H97" t="s">
        <v>583</v>
      </c>
      <c r="I97" t="s">
        <v>99</v>
      </c>
      <c r="J97">
        <v>1</v>
      </c>
      <c r="K97">
        <v>24</v>
      </c>
      <c r="L97" t="s">
        <v>584</v>
      </c>
      <c r="M97" t="s">
        <v>595</v>
      </c>
      <c r="N97" t="s">
        <v>586</v>
      </c>
      <c r="O97">
        <v>2</v>
      </c>
      <c r="P97" t="s">
        <v>587</v>
      </c>
      <c r="Q97" t="s">
        <v>3390</v>
      </c>
      <c r="R97" s="207">
        <v>45665.880902777775</v>
      </c>
      <c r="S97">
        <v>600106900</v>
      </c>
      <c r="T97" t="s">
        <v>3390</v>
      </c>
      <c r="U97" s="207">
        <v>45665.882592592592</v>
      </c>
      <c r="V97">
        <v>600106900</v>
      </c>
      <c r="W97">
        <v>13.0838</v>
      </c>
      <c r="X97">
        <v>13.0838</v>
      </c>
      <c r="Y97">
        <v>0</v>
      </c>
      <c r="Z97">
        <v>0</v>
      </c>
      <c r="AA97">
        <v>14.0428</v>
      </c>
      <c r="AB97">
        <v>5946.7889999999998</v>
      </c>
      <c r="AC97">
        <v>5932.7889999999998</v>
      </c>
      <c r="AD97">
        <v>3586.4989999999998</v>
      </c>
      <c r="AE97">
        <v>821.00900000000001</v>
      </c>
      <c r="AF97">
        <v>110.556</v>
      </c>
      <c r="AG97">
        <v>1301.0139999999999</v>
      </c>
      <c r="AH97">
        <v>113.711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14</v>
      </c>
      <c r="AO97">
        <v>59.274999999999999</v>
      </c>
      <c r="AP97">
        <v>59.274999999999999</v>
      </c>
      <c r="AQ97">
        <v>59.274999999999999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14.576000000000001</v>
      </c>
      <c r="AY97">
        <v>49.375</v>
      </c>
      <c r="AZ97">
        <v>0</v>
      </c>
      <c r="BA97">
        <v>5973.1799999999994</v>
      </c>
      <c r="BB97">
        <v>59.274999999999999</v>
      </c>
      <c r="BC97">
        <v>14</v>
      </c>
      <c r="BD97">
        <v>13</v>
      </c>
      <c r="BE97">
        <v>1</v>
      </c>
      <c r="BF97">
        <v>0</v>
      </c>
      <c r="BG97">
        <v>2</v>
      </c>
      <c r="BH97">
        <v>14.576000000000001</v>
      </c>
      <c r="BI97">
        <v>49.375</v>
      </c>
      <c r="BJ97">
        <v>9.5830000000000002</v>
      </c>
      <c r="BK97">
        <v>4760.7740000000003</v>
      </c>
      <c r="BL97">
        <v>2846.9369999999999</v>
      </c>
      <c r="BM97">
        <v>721.05600000000004</v>
      </c>
      <c r="BN97">
        <v>110.556</v>
      </c>
      <c r="BO97">
        <v>968.51400000000001</v>
      </c>
      <c r="BP97">
        <v>113.711</v>
      </c>
      <c r="BQ97">
        <v>0</v>
      </c>
      <c r="BR97">
        <v>0</v>
      </c>
      <c r="BS97">
        <v>0</v>
      </c>
      <c r="BT97">
        <v>8.0079999999999991</v>
      </c>
      <c r="BU97">
        <v>4046.4009999999998</v>
      </c>
      <c r="BV97">
        <v>0</v>
      </c>
      <c r="BW97">
        <v>0</v>
      </c>
      <c r="BX97">
        <v>0</v>
      </c>
      <c r="BY97">
        <v>0</v>
      </c>
      <c r="BZ97">
        <v>3.5007999999999999</v>
      </c>
      <c r="CA97">
        <v>1172.0150000000001</v>
      </c>
      <c r="CB97">
        <v>739.56200000000001</v>
      </c>
      <c r="CC97">
        <v>99.953000000000003</v>
      </c>
      <c r="CD97">
        <v>0</v>
      </c>
      <c r="CE97">
        <v>332.5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2.5007999999999999</v>
      </c>
      <c r="CM97">
        <v>827.91600000000005</v>
      </c>
      <c r="CN97">
        <v>1</v>
      </c>
      <c r="CO97">
        <v>344.09899999999999</v>
      </c>
      <c r="CP97">
        <v>0</v>
      </c>
      <c r="CQ97">
        <v>0</v>
      </c>
      <c r="CR97">
        <v>7.5830000000000002</v>
      </c>
      <c r="CS97">
        <v>3282.96</v>
      </c>
      <c r="CT97">
        <v>3.5007999999999999</v>
      </c>
      <c r="CU97">
        <v>1172.0150000000001</v>
      </c>
      <c r="CV97">
        <v>0</v>
      </c>
      <c r="CW97">
        <v>0</v>
      </c>
      <c r="CX97">
        <v>14.576000000000001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59.274999999999999</v>
      </c>
      <c r="DE97">
        <v>0</v>
      </c>
      <c r="DF97">
        <v>1.575</v>
      </c>
      <c r="DG97">
        <v>714.37300000000005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4770.5990000000002</v>
      </c>
      <c r="EA97">
        <v>0</v>
      </c>
      <c r="EB97">
        <v>1202.5809999999999</v>
      </c>
      <c r="EC97">
        <v>59.274999999999999</v>
      </c>
      <c r="ED97">
        <v>13.0838</v>
      </c>
      <c r="EE97">
        <v>14.0428</v>
      </c>
      <c r="EF97">
        <v>5946.7889999999998</v>
      </c>
      <c r="EG97">
        <v>9.5830000000000002</v>
      </c>
      <c r="EH97">
        <v>4774.7740000000003</v>
      </c>
      <c r="EI97">
        <v>8.0079999999999991</v>
      </c>
      <c r="EJ97">
        <v>4060.4009999999998</v>
      </c>
      <c r="EK97">
        <v>0</v>
      </c>
      <c r="EL97">
        <v>0</v>
      </c>
      <c r="EM97">
        <v>0</v>
      </c>
      <c r="EN97">
        <v>0</v>
      </c>
      <c r="EO97">
        <v>3.5007999999999999</v>
      </c>
      <c r="EP97">
        <v>1172.0150000000001</v>
      </c>
      <c r="EQ97">
        <v>59.274999999999999</v>
      </c>
      <c r="ER97">
        <v>0</v>
      </c>
      <c r="ES97">
        <v>59.274999999999999</v>
      </c>
      <c r="ET97">
        <v>6006.0640000000003</v>
      </c>
      <c r="EU97">
        <v>0</v>
      </c>
      <c r="EV97">
        <v>0</v>
      </c>
      <c r="EW97">
        <v>0</v>
      </c>
      <c r="EX97">
        <v>0</v>
      </c>
      <c r="EY97">
        <v>1.575</v>
      </c>
      <c r="EZ97">
        <v>714.37300000000005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14.576000000000001</v>
      </c>
      <c r="FK97">
        <v>0</v>
      </c>
      <c r="FL97">
        <v>14.576000000000001</v>
      </c>
      <c r="FM97">
        <v>0</v>
      </c>
      <c r="FN97">
        <v>0</v>
      </c>
      <c r="FO97">
        <v>49.375</v>
      </c>
      <c r="FP97">
        <v>0</v>
      </c>
      <c r="FQ97">
        <v>49.375</v>
      </c>
      <c r="FR97">
        <v>63.951000000000001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</row>
    <row r="98" spans="1:184" customFormat="1" ht="12.75" x14ac:dyDescent="0.2">
      <c r="A98">
        <v>2011</v>
      </c>
      <c r="B98">
        <f t="shared" si="1"/>
        <v>95</v>
      </c>
      <c r="C98">
        <v>1</v>
      </c>
      <c r="D98" t="s">
        <v>596</v>
      </c>
      <c r="E98" t="s">
        <v>290</v>
      </c>
      <c r="F98">
        <v>691003149</v>
      </c>
      <c r="G98">
        <v>12</v>
      </c>
      <c r="H98" t="s">
        <v>583</v>
      </c>
      <c r="I98" t="s">
        <v>597</v>
      </c>
      <c r="J98">
        <v>1</v>
      </c>
      <c r="K98">
        <v>24</v>
      </c>
      <c r="L98" t="s">
        <v>584</v>
      </c>
      <c r="M98" t="s">
        <v>598</v>
      </c>
      <c r="N98" t="s">
        <v>586</v>
      </c>
      <c r="O98">
        <v>2</v>
      </c>
      <c r="P98" t="s">
        <v>587</v>
      </c>
      <c r="Q98" t="s">
        <v>393</v>
      </c>
      <c r="R98" s="207">
        <v>45662.612326388888</v>
      </c>
      <c r="S98">
        <v>691003149</v>
      </c>
      <c r="W98">
        <v>3.7413999999999996</v>
      </c>
      <c r="X98">
        <v>3.7413999999999996</v>
      </c>
      <c r="Y98">
        <v>0</v>
      </c>
      <c r="Z98">
        <v>0</v>
      </c>
      <c r="AA98">
        <v>4.4676</v>
      </c>
      <c r="AB98">
        <v>1738.18</v>
      </c>
      <c r="AC98">
        <v>1731.18</v>
      </c>
      <c r="AD98">
        <v>1094.403</v>
      </c>
      <c r="AE98">
        <v>306.71300000000002</v>
      </c>
      <c r="AF98">
        <v>56.899000000000001</v>
      </c>
      <c r="AG98">
        <v>159.94200000000001</v>
      </c>
      <c r="AH98">
        <v>60.756</v>
      </c>
      <c r="AI98">
        <v>0</v>
      </c>
      <c r="AJ98">
        <v>0</v>
      </c>
      <c r="AK98">
        <v>0</v>
      </c>
      <c r="AL98">
        <v>0</v>
      </c>
      <c r="AM98">
        <v>7</v>
      </c>
      <c r="AN98">
        <v>0</v>
      </c>
      <c r="AO98">
        <v>79.926000000000002</v>
      </c>
      <c r="AP98">
        <v>69.575999999999993</v>
      </c>
      <c r="AQ98">
        <v>69.575999999999993</v>
      </c>
      <c r="AR98">
        <v>0</v>
      </c>
      <c r="AS98">
        <v>0</v>
      </c>
      <c r="AT98">
        <v>0</v>
      </c>
      <c r="AU98">
        <v>10.35</v>
      </c>
      <c r="AV98">
        <v>0</v>
      </c>
      <c r="AW98">
        <v>52.466999999999999</v>
      </c>
      <c r="AX98">
        <v>18</v>
      </c>
      <c r="AY98">
        <v>69.575999999999993</v>
      </c>
      <c r="AZ98">
        <v>0</v>
      </c>
      <c r="BA98">
        <v>1745.203</v>
      </c>
      <c r="BB98">
        <v>71.724999999999994</v>
      </c>
      <c r="BC98">
        <v>5</v>
      </c>
      <c r="BD98">
        <v>5</v>
      </c>
      <c r="BE98">
        <v>0</v>
      </c>
      <c r="BF98">
        <v>0</v>
      </c>
      <c r="BG98">
        <v>0</v>
      </c>
      <c r="BH98">
        <v>18</v>
      </c>
      <c r="BI98">
        <v>69.575999999999993</v>
      </c>
      <c r="BJ98">
        <v>2.7414000000000001</v>
      </c>
      <c r="BK98">
        <v>1460.1590000000001</v>
      </c>
      <c r="BL98">
        <v>885.04499999999996</v>
      </c>
      <c r="BM98">
        <v>274.05</v>
      </c>
      <c r="BN98">
        <v>56.899000000000001</v>
      </c>
      <c r="BO98">
        <v>130.94200000000001</v>
      </c>
      <c r="BP98">
        <v>60.756</v>
      </c>
      <c r="BQ98">
        <v>0</v>
      </c>
      <c r="BR98">
        <v>0</v>
      </c>
      <c r="BS98">
        <v>0</v>
      </c>
      <c r="BT98">
        <v>2.3409</v>
      </c>
      <c r="BU98">
        <v>1339.3119999999999</v>
      </c>
      <c r="BV98">
        <v>0</v>
      </c>
      <c r="BW98">
        <v>0</v>
      </c>
      <c r="BX98">
        <v>0</v>
      </c>
      <c r="BY98">
        <v>0</v>
      </c>
      <c r="BZ98">
        <v>1</v>
      </c>
      <c r="CA98">
        <v>271.02099999999996</v>
      </c>
      <c r="CB98">
        <v>209.358</v>
      </c>
      <c r="CC98">
        <v>32.662999999999997</v>
      </c>
      <c r="CD98">
        <v>0</v>
      </c>
      <c r="CE98">
        <v>29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0.7</v>
      </c>
      <c r="CM98">
        <v>200.93799999999999</v>
      </c>
      <c r="CN98">
        <v>0.3</v>
      </c>
      <c r="CO98">
        <v>70.082999999999998</v>
      </c>
      <c r="CP98">
        <v>0</v>
      </c>
      <c r="CQ98">
        <v>0</v>
      </c>
      <c r="CR98">
        <v>1.7414000000000001</v>
      </c>
      <c r="CS98">
        <v>708.202</v>
      </c>
      <c r="CT98">
        <v>1</v>
      </c>
      <c r="CU98">
        <v>271.02099999999996</v>
      </c>
      <c r="CV98">
        <v>0</v>
      </c>
      <c r="CW98">
        <v>52.466999999999999</v>
      </c>
      <c r="CX98">
        <v>18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69.575999999999993</v>
      </c>
      <c r="DE98">
        <v>0</v>
      </c>
      <c r="DF98">
        <v>0.40050000000000002</v>
      </c>
      <c r="DG98">
        <v>120.84699999999999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1468.558</v>
      </c>
      <c r="EA98">
        <v>0</v>
      </c>
      <c r="EB98">
        <v>276.64499999999998</v>
      </c>
      <c r="EC98">
        <v>71.724999999999994</v>
      </c>
      <c r="ED98">
        <v>3.7413999999999996</v>
      </c>
      <c r="EE98">
        <v>4.4676</v>
      </c>
      <c r="EF98">
        <v>1738.18</v>
      </c>
      <c r="EG98">
        <v>2.7414000000000001</v>
      </c>
      <c r="EH98">
        <v>1467.1590000000001</v>
      </c>
      <c r="EI98">
        <v>2.3409</v>
      </c>
      <c r="EJ98">
        <v>1346.3119999999999</v>
      </c>
      <c r="EK98">
        <v>0</v>
      </c>
      <c r="EL98">
        <v>0</v>
      </c>
      <c r="EM98">
        <v>0</v>
      </c>
      <c r="EN98">
        <v>0</v>
      </c>
      <c r="EO98">
        <v>1</v>
      </c>
      <c r="EP98">
        <v>271.02099999999996</v>
      </c>
      <c r="EQ98">
        <v>79.926000000000002</v>
      </c>
      <c r="ER98">
        <v>10.35</v>
      </c>
      <c r="ES98">
        <v>69.575999999999993</v>
      </c>
      <c r="ET98">
        <v>1818.106</v>
      </c>
      <c r="EU98">
        <v>0</v>
      </c>
      <c r="EV98">
        <v>0</v>
      </c>
      <c r="EW98">
        <v>0</v>
      </c>
      <c r="EX98">
        <v>0</v>
      </c>
      <c r="EY98">
        <v>0.40050000000000002</v>
      </c>
      <c r="EZ98">
        <v>120.84699999999999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18</v>
      </c>
      <c r="FK98">
        <v>0</v>
      </c>
      <c r="FL98">
        <v>18</v>
      </c>
      <c r="FM98">
        <v>0</v>
      </c>
      <c r="FN98">
        <v>0</v>
      </c>
      <c r="FO98">
        <v>69.575999999999993</v>
      </c>
      <c r="FP98">
        <v>0</v>
      </c>
      <c r="FQ98">
        <v>69.575999999999993</v>
      </c>
      <c r="FR98">
        <v>87.575999999999993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</row>
    <row r="99" spans="1:184" customFormat="1" ht="12.75" x14ac:dyDescent="0.2">
      <c r="A99">
        <v>2012</v>
      </c>
      <c r="B99">
        <f t="shared" si="1"/>
        <v>96</v>
      </c>
      <c r="C99">
        <v>1</v>
      </c>
      <c r="D99" t="s">
        <v>599</v>
      </c>
      <c r="E99" t="s">
        <v>290</v>
      </c>
      <c r="F99">
        <v>600107108</v>
      </c>
      <c r="G99">
        <v>12</v>
      </c>
      <c r="H99" t="s">
        <v>583</v>
      </c>
      <c r="I99" t="s">
        <v>99</v>
      </c>
      <c r="J99">
        <v>1</v>
      </c>
      <c r="K99">
        <v>24</v>
      </c>
      <c r="L99" t="s">
        <v>584</v>
      </c>
      <c r="M99" t="s">
        <v>600</v>
      </c>
      <c r="N99" t="s">
        <v>586</v>
      </c>
      <c r="O99">
        <v>2</v>
      </c>
      <c r="P99" t="s">
        <v>587</v>
      </c>
      <c r="Q99" t="s">
        <v>3486</v>
      </c>
      <c r="R99" s="207">
        <v>45664.423333333332</v>
      </c>
      <c r="S99">
        <v>600107108</v>
      </c>
      <c r="T99" t="s">
        <v>3486</v>
      </c>
      <c r="U99" s="207">
        <v>45664.61619212963</v>
      </c>
      <c r="V99">
        <v>600107108</v>
      </c>
      <c r="W99">
        <v>19.588200000000001</v>
      </c>
      <c r="X99">
        <v>19.588200000000001</v>
      </c>
      <c r="Y99">
        <v>0</v>
      </c>
      <c r="Z99">
        <v>0</v>
      </c>
      <c r="AA99">
        <v>21.435700000000001</v>
      </c>
      <c r="AB99">
        <v>8575.66</v>
      </c>
      <c r="AC99">
        <v>8541.66</v>
      </c>
      <c r="AD99">
        <v>5435.018</v>
      </c>
      <c r="AE99">
        <v>1268.81</v>
      </c>
      <c r="AF99">
        <v>176.15199999999999</v>
      </c>
      <c r="AG99">
        <v>1462.4550000000002</v>
      </c>
      <c r="AH99">
        <v>176.34</v>
      </c>
      <c r="AI99">
        <v>0</v>
      </c>
      <c r="AJ99">
        <v>0</v>
      </c>
      <c r="AK99">
        <v>0</v>
      </c>
      <c r="AL99">
        <v>0</v>
      </c>
      <c r="AM99">
        <v>20</v>
      </c>
      <c r="AN99">
        <v>14</v>
      </c>
      <c r="AO99">
        <v>124.748</v>
      </c>
      <c r="AP99">
        <v>35.667999999999999</v>
      </c>
      <c r="AQ99">
        <v>35.667999999999999</v>
      </c>
      <c r="AR99">
        <v>0</v>
      </c>
      <c r="AS99">
        <v>0</v>
      </c>
      <c r="AT99">
        <v>0</v>
      </c>
      <c r="AU99">
        <v>89.08</v>
      </c>
      <c r="AV99">
        <v>0.5</v>
      </c>
      <c r="AW99">
        <v>22.885000000000002</v>
      </c>
      <c r="AX99">
        <v>169.44399999999999</v>
      </c>
      <c r="AY99">
        <v>0</v>
      </c>
      <c r="AZ99">
        <v>0</v>
      </c>
      <c r="BA99">
        <v>8600.1589999999997</v>
      </c>
      <c r="BB99">
        <v>35.667999999999999</v>
      </c>
      <c r="BC99">
        <v>24</v>
      </c>
      <c r="BD99">
        <v>24</v>
      </c>
      <c r="BE99">
        <v>0</v>
      </c>
      <c r="BF99">
        <v>0</v>
      </c>
      <c r="BG99">
        <v>1</v>
      </c>
      <c r="BH99">
        <v>169.44399999999999</v>
      </c>
      <c r="BI99">
        <v>0</v>
      </c>
      <c r="BJ99">
        <v>12.8713</v>
      </c>
      <c r="BK99">
        <v>6338.33</v>
      </c>
      <c r="BL99">
        <v>3887.498</v>
      </c>
      <c r="BM99">
        <v>1073.509</v>
      </c>
      <c r="BN99">
        <v>66.433000000000007</v>
      </c>
      <c r="BO99">
        <v>1138.5530000000001</v>
      </c>
      <c r="BP99">
        <v>149.452</v>
      </c>
      <c r="BQ99">
        <v>0</v>
      </c>
      <c r="BR99">
        <v>0</v>
      </c>
      <c r="BS99">
        <v>0</v>
      </c>
      <c r="BT99">
        <v>10.4651</v>
      </c>
      <c r="BU99">
        <v>5390.32</v>
      </c>
      <c r="BV99">
        <v>0</v>
      </c>
      <c r="BW99">
        <v>0</v>
      </c>
      <c r="BX99">
        <v>0</v>
      </c>
      <c r="BY99">
        <v>0</v>
      </c>
      <c r="BZ99">
        <v>6.7168999999999999</v>
      </c>
      <c r="CA99">
        <v>2203.33</v>
      </c>
      <c r="CB99">
        <v>1547.52</v>
      </c>
      <c r="CC99">
        <v>195.30099999999999</v>
      </c>
      <c r="CD99">
        <v>109.71899999999999</v>
      </c>
      <c r="CE99">
        <v>323.90199999999999</v>
      </c>
      <c r="CF99">
        <v>26.888000000000002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2.8921999999999999</v>
      </c>
      <c r="CM99">
        <v>822.59799999999996</v>
      </c>
      <c r="CN99">
        <v>3.3247</v>
      </c>
      <c r="CO99">
        <v>1235.8399999999999</v>
      </c>
      <c r="CP99">
        <v>0.5</v>
      </c>
      <c r="CQ99">
        <v>144.892</v>
      </c>
      <c r="CR99">
        <v>10.454599999999999</v>
      </c>
      <c r="CS99">
        <v>4786.0829999999996</v>
      </c>
      <c r="CT99">
        <v>6.2168999999999999</v>
      </c>
      <c r="CU99">
        <v>1882.347</v>
      </c>
      <c r="CV99">
        <v>0</v>
      </c>
      <c r="CW99">
        <v>22.885000000000002</v>
      </c>
      <c r="CX99">
        <v>24.552</v>
      </c>
      <c r="CY99">
        <v>0</v>
      </c>
      <c r="CZ99">
        <v>0</v>
      </c>
      <c r="DA99">
        <v>0.5</v>
      </c>
      <c r="DB99">
        <v>144.892</v>
      </c>
      <c r="DC99">
        <v>35.667999999999999</v>
      </c>
      <c r="DD99">
        <v>0</v>
      </c>
      <c r="DE99">
        <v>0</v>
      </c>
      <c r="DF99">
        <v>2.4062000000000001</v>
      </c>
      <c r="DG99">
        <v>948.01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6363.6419999999998</v>
      </c>
      <c r="EA99">
        <v>35.667999999999999</v>
      </c>
      <c r="EB99">
        <v>2236.5169999999998</v>
      </c>
      <c r="EC99">
        <v>0</v>
      </c>
      <c r="ED99">
        <v>19.588200000000001</v>
      </c>
      <c r="EE99">
        <v>21.435700000000001</v>
      </c>
      <c r="EF99">
        <v>8575.66</v>
      </c>
      <c r="EG99">
        <v>12.8713</v>
      </c>
      <c r="EH99">
        <v>6352.33</v>
      </c>
      <c r="EI99">
        <v>10.4651</v>
      </c>
      <c r="EJ99">
        <v>5404.32</v>
      </c>
      <c r="EK99">
        <v>0</v>
      </c>
      <c r="EL99">
        <v>0</v>
      </c>
      <c r="EM99">
        <v>0</v>
      </c>
      <c r="EN99">
        <v>0</v>
      </c>
      <c r="EO99">
        <v>6.7168999999999999</v>
      </c>
      <c r="EP99">
        <v>2223.33</v>
      </c>
      <c r="EQ99">
        <v>124.748</v>
      </c>
      <c r="ER99">
        <v>35.667999999999999</v>
      </c>
      <c r="ES99">
        <v>89.08</v>
      </c>
      <c r="ET99">
        <v>8700.4079999999994</v>
      </c>
      <c r="EU99">
        <v>0</v>
      </c>
      <c r="EV99">
        <v>0</v>
      </c>
      <c r="EW99">
        <v>0</v>
      </c>
      <c r="EX99">
        <v>0</v>
      </c>
      <c r="EY99">
        <v>2.4062000000000001</v>
      </c>
      <c r="EZ99">
        <v>948.01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0.5</v>
      </c>
      <c r="FJ99">
        <v>169.44399999999999</v>
      </c>
      <c r="FK99">
        <v>0</v>
      </c>
      <c r="FL99">
        <v>24.552</v>
      </c>
      <c r="FM99">
        <v>0.5</v>
      </c>
      <c r="FN99">
        <v>144.892</v>
      </c>
      <c r="FO99">
        <v>0</v>
      </c>
      <c r="FP99">
        <v>0</v>
      </c>
      <c r="FQ99">
        <v>0</v>
      </c>
      <c r="FR99">
        <v>169.44399999999999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</row>
    <row r="100" spans="1:184" customFormat="1" ht="12.75" x14ac:dyDescent="0.2">
      <c r="A100">
        <v>2013</v>
      </c>
      <c r="B100">
        <f t="shared" si="1"/>
        <v>97</v>
      </c>
      <c r="C100">
        <v>1</v>
      </c>
      <c r="D100" t="s">
        <v>601</v>
      </c>
      <c r="E100" t="s">
        <v>290</v>
      </c>
      <c r="F100">
        <v>691003971</v>
      </c>
      <c r="G100">
        <v>12</v>
      </c>
      <c r="H100" t="s">
        <v>583</v>
      </c>
      <c r="I100" t="s">
        <v>602</v>
      </c>
      <c r="J100">
        <v>1</v>
      </c>
      <c r="K100">
        <v>24</v>
      </c>
      <c r="L100" t="s">
        <v>584</v>
      </c>
      <c r="M100" t="s">
        <v>603</v>
      </c>
      <c r="N100" t="s">
        <v>586</v>
      </c>
      <c r="O100">
        <v>2</v>
      </c>
      <c r="P100" t="s">
        <v>587</v>
      </c>
      <c r="Q100" t="s">
        <v>3390</v>
      </c>
      <c r="R100" s="207">
        <v>45662.557430555556</v>
      </c>
      <c r="S100">
        <v>691003971</v>
      </c>
      <c r="T100" t="s">
        <v>3390</v>
      </c>
      <c r="U100" s="207">
        <v>45662.559432870374</v>
      </c>
      <c r="V100">
        <v>691003971</v>
      </c>
      <c r="W100">
        <v>29.939800000000002</v>
      </c>
      <c r="X100">
        <v>29.939800000000002</v>
      </c>
      <c r="Y100">
        <v>0</v>
      </c>
      <c r="Z100">
        <v>0</v>
      </c>
      <c r="AA100">
        <v>31.615200000000002</v>
      </c>
      <c r="AB100">
        <v>12764.805</v>
      </c>
      <c r="AC100">
        <v>12714.628000000001</v>
      </c>
      <c r="AD100">
        <v>8238.7129999999997</v>
      </c>
      <c r="AE100">
        <v>2084.2379999999998</v>
      </c>
      <c r="AF100">
        <v>379.95</v>
      </c>
      <c r="AG100">
        <v>1426.78</v>
      </c>
      <c r="AH100">
        <v>260.17</v>
      </c>
      <c r="AI100">
        <v>0</v>
      </c>
      <c r="AJ100">
        <v>26.664999999999999</v>
      </c>
      <c r="AK100">
        <v>0</v>
      </c>
      <c r="AL100">
        <v>5</v>
      </c>
      <c r="AM100">
        <v>20</v>
      </c>
      <c r="AN100">
        <v>25.177</v>
      </c>
      <c r="AO100">
        <v>23.222000000000001</v>
      </c>
      <c r="AP100">
        <v>16.071999999999999</v>
      </c>
      <c r="AQ100">
        <v>16.071999999999999</v>
      </c>
      <c r="AR100">
        <v>0</v>
      </c>
      <c r="AS100">
        <v>0</v>
      </c>
      <c r="AT100">
        <v>0</v>
      </c>
      <c r="AU100">
        <v>7.15</v>
      </c>
      <c r="AV100">
        <v>1</v>
      </c>
      <c r="AW100">
        <v>298.11200000000002</v>
      </c>
      <c r="AX100">
        <v>291.72000000000003</v>
      </c>
      <c r="AY100">
        <v>14.4</v>
      </c>
      <c r="AZ100">
        <v>0</v>
      </c>
      <c r="BA100">
        <v>12786.394</v>
      </c>
      <c r="BB100">
        <v>16.071999999999999</v>
      </c>
      <c r="BC100">
        <v>30</v>
      </c>
      <c r="BD100">
        <v>30</v>
      </c>
      <c r="BE100">
        <v>0</v>
      </c>
      <c r="BF100">
        <v>0</v>
      </c>
      <c r="BG100">
        <v>1</v>
      </c>
      <c r="BH100">
        <v>291.72000000000003</v>
      </c>
      <c r="BI100">
        <v>14.4</v>
      </c>
      <c r="BJ100">
        <v>18.727</v>
      </c>
      <c r="BK100">
        <v>9526.1470000000008</v>
      </c>
      <c r="BL100">
        <v>5919.7250000000004</v>
      </c>
      <c r="BM100">
        <v>1718.828</v>
      </c>
      <c r="BN100">
        <v>302.27999999999997</v>
      </c>
      <c r="BO100">
        <v>1056.78</v>
      </c>
      <c r="BP100">
        <v>212.36799999999999</v>
      </c>
      <c r="BQ100">
        <v>0</v>
      </c>
      <c r="BR100">
        <v>18.053999999999998</v>
      </c>
      <c r="BS100">
        <v>0</v>
      </c>
      <c r="BT100">
        <v>15.714499999999999</v>
      </c>
      <c r="BU100">
        <v>8477.27</v>
      </c>
      <c r="BV100">
        <v>0</v>
      </c>
      <c r="BW100">
        <v>0</v>
      </c>
      <c r="BX100">
        <v>0</v>
      </c>
      <c r="BY100">
        <v>0</v>
      </c>
      <c r="BZ100">
        <v>11.2128</v>
      </c>
      <c r="CA100">
        <v>3188.4809999999998</v>
      </c>
      <c r="CB100">
        <v>2318.9879999999998</v>
      </c>
      <c r="CC100">
        <v>365.41</v>
      </c>
      <c r="CD100">
        <v>77.67</v>
      </c>
      <c r="CE100">
        <v>370</v>
      </c>
      <c r="CF100">
        <v>47.802</v>
      </c>
      <c r="CG100">
        <v>0</v>
      </c>
      <c r="CH100">
        <v>8.6110000000000007</v>
      </c>
      <c r="CI100">
        <v>0</v>
      </c>
      <c r="CJ100">
        <v>0</v>
      </c>
      <c r="CK100">
        <v>0</v>
      </c>
      <c r="CL100">
        <v>5.8487999999999998</v>
      </c>
      <c r="CM100">
        <v>1429.703</v>
      </c>
      <c r="CN100">
        <v>4.3639999999999999</v>
      </c>
      <c r="CO100">
        <v>1480.6980000000001</v>
      </c>
      <c r="CP100">
        <v>1</v>
      </c>
      <c r="CQ100">
        <v>278.08</v>
      </c>
      <c r="CR100">
        <v>15.727</v>
      </c>
      <c r="CS100">
        <v>7407.9740000000002</v>
      </c>
      <c r="CT100">
        <v>9.2127999999999997</v>
      </c>
      <c r="CU100">
        <v>2699.2559999999999</v>
      </c>
      <c r="CV100">
        <v>0</v>
      </c>
      <c r="CW100">
        <v>298.11200000000002</v>
      </c>
      <c r="CX100">
        <v>13.64</v>
      </c>
      <c r="CY100">
        <v>0</v>
      </c>
      <c r="CZ100">
        <v>0</v>
      </c>
      <c r="DA100">
        <v>1</v>
      </c>
      <c r="DB100">
        <v>278.08</v>
      </c>
      <c r="DC100">
        <v>1.6719999999999999</v>
      </c>
      <c r="DD100">
        <v>14.4</v>
      </c>
      <c r="DE100">
        <v>0</v>
      </c>
      <c r="DF100">
        <v>3.0125000000000002</v>
      </c>
      <c r="DG100">
        <v>1048.877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9564.7109999999993</v>
      </c>
      <c r="EA100">
        <v>1.6719999999999999</v>
      </c>
      <c r="EB100">
        <v>3221.683</v>
      </c>
      <c r="EC100">
        <v>14.4</v>
      </c>
      <c r="ED100">
        <v>29.939800000000002</v>
      </c>
      <c r="EE100">
        <v>31.615200000000002</v>
      </c>
      <c r="EF100">
        <v>12764.805</v>
      </c>
      <c r="EG100">
        <v>18.727</v>
      </c>
      <c r="EH100">
        <v>9545.6470000000008</v>
      </c>
      <c r="EI100">
        <v>15.714499999999999</v>
      </c>
      <c r="EJ100">
        <v>8496.77</v>
      </c>
      <c r="EK100">
        <v>0</v>
      </c>
      <c r="EL100">
        <v>0</v>
      </c>
      <c r="EM100">
        <v>0</v>
      </c>
      <c r="EN100">
        <v>0</v>
      </c>
      <c r="EO100">
        <v>11.2128</v>
      </c>
      <c r="EP100">
        <v>3219.1579999999999</v>
      </c>
      <c r="EQ100">
        <v>23.222000000000001</v>
      </c>
      <c r="ER100">
        <v>8.8219999999999992</v>
      </c>
      <c r="ES100">
        <v>14.4</v>
      </c>
      <c r="ET100">
        <v>12788.027</v>
      </c>
      <c r="EU100">
        <v>0</v>
      </c>
      <c r="EV100">
        <v>0</v>
      </c>
      <c r="EW100">
        <v>0</v>
      </c>
      <c r="EX100">
        <v>0</v>
      </c>
      <c r="EY100">
        <v>3.0125000000000002</v>
      </c>
      <c r="EZ100">
        <v>1048.877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1</v>
      </c>
      <c r="FJ100">
        <v>291.72000000000003</v>
      </c>
      <c r="FK100">
        <v>0</v>
      </c>
      <c r="FL100">
        <v>13.64</v>
      </c>
      <c r="FM100">
        <v>1</v>
      </c>
      <c r="FN100">
        <v>278.08</v>
      </c>
      <c r="FO100">
        <v>14.4</v>
      </c>
      <c r="FP100">
        <v>0</v>
      </c>
      <c r="FQ100">
        <v>14.4</v>
      </c>
      <c r="FR100">
        <v>306.12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</row>
    <row r="101" spans="1:184" customFormat="1" ht="12.75" x14ac:dyDescent="0.2">
      <c r="A101">
        <v>2014</v>
      </c>
      <c r="B101">
        <f t="shared" si="1"/>
        <v>98</v>
      </c>
      <c r="C101">
        <v>1</v>
      </c>
      <c r="D101" t="s">
        <v>604</v>
      </c>
      <c r="E101" t="s">
        <v>290</v>
      </c>
      <c r="F101">
        <v>691006156</v>
      </c>
      <c r="G101">
        <v>12</v>
      </c>
      <c r="H101" t="s">
        <v>583</v>
      </c>
      <c r="I101" t="s">
        <v>99</v>
      </c>
      <c r="J101">
        <v>1</v>
      </c>
      <c r="K101">
        <v>24</v>
      </c>
      <c r="L101" t="s">
        <v>584</v>
      </c>
      <c r="M101" t="s">
        <v>605</v>
      </c>
      <c r="N101" t="s">
        <v>586</v>
      </c>
      <c r="O101">
        <v>2</v>
      </c>
      <c r="P101" t="s">
        <v>587</v>
      </c>
      <c r="Q101" t="s">
        <v>393</v>
      </c>
      <c r="R101" s="207">
        <v>45665.41747685185</v>
      </c>
      <c r="S101">
        <v>691006156</v>
      </c>
      <c r="T101" t="s">
        <v>393</v>
      </c>
      <c r="U101" s="207">
        <v>45681.361643518518</v>
      </c>
      <c r="V101">
        <v>691006156</v>
      </c>
      <c r="W101">
        <v>18.178000000000001</v>
      </c>
      <c r="X101">
        <v>18.178000000000001</v>
      </c>
      <c r="Y101">
        <v>0</v>
      </c>
      <c r="Z101">
        <v>0</v>
      </c>
      <c r="AA101">
        <v>22.101800000000001</v>
      </c>
      <c r="AB101">
        <v>8269.8729999999996</v>
      </c>
      <c r="AC101">
        <v>8227.9259999999995</v>
      </c>
      <c r="AD101">
        <v>5026.5370000000003</v>
      </c>
      <c r="AE101">
        <v>1328.9179999999999</v>
      </c>
      <c r="AF101">
        <v>285.39499999999998</v>
      </c>
      <c r="AG101">
        <v>1176.8509999999999</v>
      </c>
      <c r="AH101">
        <v>155.554</v>
      </c>
      <c r="AI101">
        <v>0</v>
      </c>
      <c r="AJ101">
        <v>0</v>
      </c>
      <c r="AK101">
        <v>0</v>
      </c>
      <c r="AL101">
        <v>14.946999999999999</v>
      </c>
      <c r="AM101">
        <v>0</v>
      </c>
      <c r="AN101">
        <v>27</v>
      </c>
      <c r="AO101">
        <v>133.93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133.93</v>
      </c>
      <c r="AV101">
        <v>0.37619999999999998</v>
      </c>
      <c r="AW101">
        <v>247.64500000000001</v>
      </c>
      <c r="AX101">
        <v>114.867</v>
      </c>
      <c r="AY101">
        <v>0</v>
      </c>
      <c r="AZ101">
        <v>7.0259999999999998</v>
      </c>
      <c r="BA101">
        <v>8286.9629999999997</v>
      </c>
      <c r="BB101">
        <v>0</v>
      </c>
      <c r="BC101">
        <v>21</v>
      </c>
      <c r="BD101">
        <v>20</v>
      </c>
      <c r="BE101">
        <v>0</v>
      </c>
      <c r="BF101">
        <v>1</v>
      </c>
      <c r="BG101">
        <v>1</v>
      </c>
      <c r="BH101">
        <v>114.867</v>
      </c>
      <c r="BI101">
        <v>0</v>
      </c>
      <c r="BJ101">
        <v>11.914</v>
      </c>
      <c r="BK101">
        <v>6111.7460000000001</v>
      </c>
      <c r="BL101">
        <v>3647.2269999999999</v>
      </c>
      <c r="BM101">
        <v>1105.9259999999999</v>
      </c>
      <c r="BN101">
        <v>185.321</v>
      </c>
      <c r="BO101">
        <v>784.30100000000004</v>
      </c>
      <c r="BP101">
        <v>134.30000000000001</v>
      </c>
      <c r="BQ101">
        <v>0</v>
      </c>
      <c r="BR101">
        <v>0</v>
      </c>
      <c r="BS101">
        <v>0</v>
      </c>
      <c r="BT101">
        <v>10.519399999999999</v>
      </c>
      <c r="BU101">
        <v>5622.4189999999999</v>
      </c>
      <c r="BV101">
        <v>0</v>
      </c>
      <c r="BW101">
        <v>0</v>
      </c>
      <c r="BX101">
        <v>0</v>
      </c>
      <c r="BY101">
        <v>0</v>
      </c>
      <c r="BZ101">
        <v>6.2640000000000002</v>
      </c>
      <c r="CA101">
        <v>2116.1800000000003</v>
      </c>
      <c r="CB101">
        <v>1379.31</v>
      </c>
      <c r="CC101">
        <v>222.99200000000002</v>
      </c>
      <c r="CD101">
        <v>100.074</v>
      </c>
      <c r="CE101">
        <v>392.54999999999995</v>
      </c>
      <c r="CF101">
        <v>21.254000000000001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2.6343999999999999</v>
      </c>
      <c r="CM101">
        <v>819.47799999999995</v>
      </c>
      <c r="CN101">
        <v>3.2534000000000001</v>
      </c>
      <c r="CO101">
        <v>1200.931</v>
      </c>
      <c r="CP101">
        <v>0.37619999999999998</v>
      </c>
      <c r="CQ101">
        <v>95.771000000000001</v>
      </c>
      <c r="CR101">
        <v>9.9972999999999992</v>
      </c>
      <c r="CS101">
        <v>4828.1580000000004</v>
      </c>
      <c r="CT101">
        <v>5.7640000000000002</v>
      </c>
      <c r="CU101">
        <v>1859.682</v>
      </c>
      <c r="CV101">
        <v>0</v>
      </c>
      <c r="CW101">
        <v>247.64500000000001</v>
      </c>
      <c r="CX101">
        <v>19.096</v>
      </c>
      <c r="CY101">
        <v>0</v>
      </c>
      <c r="CZ101">
        <v>0</v>
      </c>
      <c r="DA101">
        <v>0.37619999999999998</v>
      </c>
      <c r="DB101">
        <v>95.771000000000001</v>
      </c>
      <c r="DC101">
        <v>0</v>
      </c>
      <c r="DD101">
        <v>0</v>
      </c>
      <c r="DE101">
        <v>7.0259999999999998</v>
      </c>
      <c r="DF101">
        <v>1.3146</v>
      </c>
      <c r="DG101">
        <v>459.024</v>
      </c>
      <c r="DH101">
        <v>0.08</v>
      </c>
      <c r="DI101">
        <v>30.303000000000001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6167.8559999999998</v>
      </c>
      <c r="EA101">
        <v>0</v>
      </c>
      <c r="EB101">
        <v>2119.107</v>
      </c>
      <c r="EC101">
        <v>0</v>
      </c>
      <c r="ED101">
        <v>18.178000000000001</v>
      </c>
      <c r="EE101">
        <v>22.101800000000001</v>
      </c>
      <c r="EF101">
        <v>8269.8729999999996</v>
      </c>
      <c r="EG101">
        <v>11.914</v>
      </c>
      <c r="EH101">
        <v>6138.7460000000001</v>
      </c>
      <c r="EI101">
        <v>10.519399999999999</v>
      </c>
      <c r="EJ101">
        <v>5649.4189999999999</v>
      </c>
      <c r="EK101">
        <v>0</v>
      </c>
      <c r="EL101">
        <v>0</v>
      </c>
      <c r="EM101">
        <v>0</v>
      </c>
      <c r="EN101">
        <v>0</v>
      </c>
      <c r="EO101">
        <v>6.2640000000000002</v>
      </c>
      <c r="EP101">
        <v>2131.127</v>
      </c>
      <c r="EQ101">
        <v>133.93</v>
      </c>
      <c r="ER101">
        <v>131.13</v>
      </c>
      <c r="ES101">
        <v>2.8</v>
      </c>
      <c r="ET101">
        <v>8403.8029999999999</v>
      </c>
      <c r="EU101">
        <v>0</v>
      </c>
      <c r="EV101">
        <v>0</v>
      </c>
      <c r="EW101">
        <v>0</v>
      </c>
      <c r="EX101">
        <v>0</v>
      </c>
      <c r="EY101">
        <v>1.3146</v>
      </c>
      <c r="EZ101">
        <v>459.024</v>
      </c>
      <c r="FA101">
        <v>0.08</v>
      </c>
      <c r="FB101">
        <v>30.303000000000001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0.37619999999999998</v>
      </c>
      <c r="FJ101">
        <v>114.867</v>
      </c>
      <c r="FK101">
        <v>0</v>
      </c>
      <c r="FL101">
        <v>19.096</v>
      </c>
      <c r="FM101">
        <v>0.37619999999999998</v>
      </c>
      <c r="FN101">
        <v>95.771000000000001</v>
      </c>
      <c r="FO101">
        <v>0</v>
      </c>
      <c r="FP101">
        <v>0</v>
      </c>
      <c r="FQ101">
        <v>0</v>
      </c>
      <c r="FR101">
        <v>114.867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</row>
    <row r="102" spans="1:184" customFormat="1" ht="12.75" x14ac:dyDescent="0.2">
      <c r="A102">
        <v>2015</v>
      </c>
      <c r="B102">
        <f t="shared" si="1"/>
        <v>99</v>
      </c>
      <c r="C102">
        <v>1</v>
      </c>
      <c r="D102" t="s">
        <v>606</v>
      </c>
      <c r="E102" t="s">
        <v>290</v>
      </c>
      <c r="F102">
        <v>600107698</v>
      </c>
      <c r="G102">
        <v>12</v>
      </c>
      <c r="H102" t="s">
        <v>583</v>
      </c>
      <c r="I102" t="s">
        <v>607</v>
      </c>
      <c r="J102">
        <v>1</v>
      </c>
      <c r="K102">
        <v>24</v>
      </c>
      <c r="L102" t="s">
        <v>584</v>
      </c>
      <c r="M102" t="s">
        <v>608</v>
      </c>
      <c r="N102" t="s">
        <v>586</v>
      </c>
      <c r="O102">
        <v>2</v>
      </c>
      <c r="P102" t="s">
        <v>587</v>
      </c>
      <c r="Q102" t="s">
        <v>3349</v>
      </c>
      <c r="R102" s="207">
        <v>45669.371307870373</v>
      </c>
      <c r="S102">
        <v>600107698</v>
      </c>
      <c r="T102" t="s">
        <v>3349</v>
      </c>
      <c r="U102" s="207">
        <v>45669.373402777775</v>
      </c>
      <c r="V102">
        <v>600107698</v>
      </c>
      <c r="W102">
        <v>12.533799999999999</v>
      </c>
      <c r="X102">
        <v>12.533799999999999</v>
      </c>
      <c r="Y102">
        <v>0</v>
      </c>
      <c r="Z102">
        <v>0</v>
      </c>
      <c r="AA102">
        <v>15</v>
      </c>
      <c r="AB102">
        <v>5400.0679999999993</v>
      </c>
      <c r="AC102">
        <v>5382.0679999999993</v>
      </c>
      <c r="AD102">
        <v>3546.203</v>
      </c>
      <c r="AE102">
        <v>734.04899999999998</v>
      </c>
      <c r="AF102">
        <v>71.596999999999994</v>
      </c>
      <c r="AG102">
        <v>894.73199999999997</v>
      </c>
      <c r="AH102">
        <v>135.34700000000001</v>
      </c>
      <c r="AI102">
        <v>0</v>
      </c>
      <c r="AJ102">
        <v>0</v>
      </c>
      <c r="AK102">
        <v>0.14000000000000001</v>
      </c>
      <c r="AL102">
        <v>0</v>
      </c>
      <c r="AM102">
        <v>0</v>
      </c>
      <c r="AN102">
        <v>18</v>
      </c>
      <c r="AO102">
        <v>148.75</v>
      </c>
      <c r="AP102">
        <v>5.2</v>
      </c>
      <c r="AQ102">
        <v>5.2</v>
      </c>
      <c r="AR102">
        <v>0</v>
      </c>
      <c r="AS102">
        <v>0</v>
      </c>
      <c r="AT102">
        <v>0</v>
      </c>
      <c r="AU102">
        <v>143.55000000000001</v>
      </c>
      <c r="AV102">
        <v>0.33329999999999999</v>
      </c>
      <c r="AW102">
        <v>0</v>
      </c>
      <c r="AX102">
        <v>102.03100000000001</v>
      </c>
      <c r="AY102">
        <v>0</v>
      </c>
      <c r="AZ102">
        <v>0</v>
      </c>
      <c r="BA102">
        <v>5410.598</v>
      </c>
      <c r="BB102">
        <v>5.2</v>
      </c>
      <c r="BC102">
        <v>15</v>
      </c>
      <c r="BD102">
        <v>15</v>
      </c>
      <c r="BE102">
        <v>2</v>
      </c>
      <c r="BF102">
        <v>0</v>
      </c>
      <c r="BG102">
        <v>0</v>
      </c>
      <c r="BH102">
        <v>102.03100000000001</v>
      </c>
      <c r="BI102">
        <v>0</v>
      </c>
      <c r="BJ102">
        <v>7.9321000000000002</v>
      </c>
      <c r="BK102">
        <v>3930.4520000000002</v>
      </c>
      <c r="BL102">
        <v>2540.8969999999999</v>
      </c>
      <c r="BM102">
        <v>600.88</v>
      </c>
      <c r="BN102">
        <v>70.102000000000004</v>
      </c>
      <c r="BO102">
        <v>604.22199999999998</v>
      </c>
      <c r="BP102">
        <v>114.351</v>
      </c>
      <c r="BQ102">
        <v>0</v>
      </c>
      <c r="BR102">
        <v>0</v>
      </c>
      <c r="BS102">
        <v>0</v>
      </c>
      <c r="BT102">
        <v>6.1398000000000001</v>
      </c>
      <c r="BU102">
        <v>3262.9960000000001</v>
      </c>
      <c r="BV102">
        <v>0</v>
      </c>
      <c r="BW102">
        <v>0</v>
      </c>
      <c r="BX102">
        <v>0</v>
      </c>
      <c r="BY102">
        <v>0</v>
      </c>
      <c r="BZ102">
        <v>4.6017000000000001</v>
      </c>
      <c r="CA102">
        <v>1451.616</v>
      </c>
      <c r="CB102">
        <v>1005.306</v>
      </c>
      <c r="CC102">
        <v>133.16899999999998</v>
      </c>
      <c r="CD102">
        <v>1.4949999999999999</v>
      </c>
      <c r="CE102">
        <v>290.51</v>
      </c>
      <c r="CF102">
        <v>20.996000000000002</v>
      </c>
      <c r="CG102">
        <v>0</v>
      </c>
      <c r="CH102">
        <v>0</v>
      </c>
      <c r="CI102">
        <v>0.14000000000000001</v>
      </c>
      <c r="CJ102">
        <v>0</v>
      </c>
      <c r="CK102">
        <v>0</v>
      </c>
      <c r="CL102">
        <v>2</v>
      </c>
      <c r="CM102">
        <v>578.03800000000001</v>
      </c>
      <c r="CN102">
        <v>2.2684000000000002</v>
      </c>
      <c r="CO102">
        <v>785.86900000000003</v>
      </c>
      <c r="CP102">
        <v>0.33329999999999999</v>
      </c>
      <c r="CQ102">
        <v>87.709000000000003</v>
      </c>
      <c r="CR102">
        <v>5.9321000000000002</v>
      </c>
      <c r="CS102">
        <v>2653.77</v>
      </c>
      <c r="CT102">
        <v>3.3332999999999999</v>
      </c>
      <c r="CU102">
        <v>1015.663</v>
      </c>
      <c r="CV102">
        <v>0</v>
      </c>
      <c r="CW102">
        <v>0</v>
      </c>
      <c r="CX102">
        <v>14.321999999999999</v>
      </c>
      <c r="CY102">
        <v>0</v>
      </c>
      <c r="CZ102">
        <v>0</v>
      </c>
      <c r="DA102">
        <v>0.33329999999999999</v>
      </c>
      <c r="DB102">
        <v>87.709000000000003</v>
      </c>
      <c r="DC102">
        <v>0</v>
      </c>
      <c r="DD102">
        <v>5.2</v>
      </c>
      <c r="DE102">
        <v>0</v>
      </c>
      <c r="DF102">
        <v>1.7923</v>
      </c>
      <c r="DG102">
        <v>667.45600000000002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3930.4520000000002</v>
      </c>
      <c r="EA102">
        <v>0</v>
      </c>
      <c r="EB102">
        <v>1480.146</v>
      </c>
      <c r="EC102">
        <v>5.2</v>
      </c>
      <c r="ED102">
        <v>12.533799999999999</v>
      </c>
      <c r="EE102">
        <v>15</v>
      </c>
      <c r="EF102">
        <v>5400.0679999999993</v>
      </c>
      <c r="EG102">
        <v>7.9321000000000002</v>
      </c>
      <c r="EH102">
        <v>3948.4520000000002</v>
      </c>
      <c r="EI102">
        <v>6.1398000000000001</v>
      </c>
      <c r="EJ102">
        <v>3280.9960000000001</v>
      </c>
      <c r="EK102">
        <v>0</v>
      </c>
      <c r="EL102">
        <v>0</v>
      </c>
      <c r="EM102">
        <v>0</v>
      </c>
      <c r="EN102">
        <v>0</v>
      </c>
      <c r="EO102">
        <v>4.6017000000000001</v>
      </c>
      <c r="EP102">
        <v>1451.616</v>
      </c>
      <c r="EQ102">
        <v>148.75</v>
      </c>
      <c r="ER102">
        <v>0</v>
      </c>
      <c r="ES102">
        <v>148.75</v>
      </c>
      <c r="ET102">
        <v>5548.8179999999993</v>
      </c>
      <c r="EU102">
        <v>0</v>
      </c>
      <c r="EV102">
        <v>0</v>
      </c>
      <c r="EW102">
        <v>0</v>
      </c>
      <c r="EX102">
        <v>0</v>
      </c>
      <c r="EY102">
        <v>1.7923</v>
      </c>
      <c r="EZ102">
        <v>667.45600000000002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0.33329999999999999</v>
      </c>
      <c r="FJ102">
        <v>102.03100000000001</v>
      </c>
      <c r="FK102">
        <v>0</v>
      </c>
      <c r="FL102">
        <v>14.321999999999999</v>
      </c>
      <c r="FM102">
        <v>0.33329999999999999</v>
      </c>
      <c r="FN102">
        <v>87.709000000000003</v>
      </c>
      <c r="FO102">
        <v>0</v>
      </c>
      <c r="FP102">
        <v>0</v>
      </c>
      <c r="FQ102">
        <v>0</v>
      </c>
      <c r="FR102">
        <v>102.03100000000001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</row>
    <row r="103" spans="1:184" customFormat="1" ht="12.75" x14ac:dyDescent="0.2">
      <c r="A103">
        <v>2016</v>
      </c>
      <c r="B103">
        <f t="shared" si="1"/>
        <v>100</v>
      </c>
      <c r="C103">
        <v>1</v>
      </c>
      <c r="D103" t="s">
        <v>609</v>
      </c>
      <c r="E103" t="s">
        <v>290</v>
      </c>
      <c r="F103">
        <v>600106501</v>
      </c>
      <c r="G103">
        <v>12</v>
      </c>
      <c r="H103" t="s">
        <v>583</v>
      </c>
      <c r="I103" t="s">
        <v>99</v>
      </c>
      <c r="J103">
        <v>1</v>
      </c>
      <c r="K103">
        <v>24</v>
      </c>
      <c r="L103" t="s">
        <v>584</v>
      </c>
      <c r="M103" t="s">
        <v>610</v>
      </c>
      <c r="N103" t="s">
        <v>586</v>
      </c>
      <c r="O103">
        <v>2</v>
      </c>
      <c r="P103" t="s">
        <v>587</v>
      </c>
      <c r="Q103" t="s">
        <v>3425</v>
      </c>
      <c r="R103" s="207">
        <v>45660.721863425926</v>
      </c>
      <c r="S103">
        <v>600106501</v>
      </c>
      <c r="W103">
        <v>12.576700000000001</v>
      </c>
      <c r="X103">
        <v>12.576700000000001</v>
      </c>
      <c r="Y103">
        <v>0</v>
      </c>
      <c r="Z103">
        <v>0</v>
      </c>
      <c r="AA103">
        <v>13.6868</v>
      </c>
      <c r="AB103">
        <v>5129.0009999999993</v>
      </c>
      <c r="AC103">
        <v>5085.0009999999993</v>
      </c>
      <c r="AD103">
        <v>3362.8130000000001</v>
      </c>
      <c r="AE103">
        <v>766.73199999999997</v>
      </c>
      <c r="AF103">
        <v>168.535</v>
      </c>
      <c r="AG103">
        <v>576.09300000000007</v>
      </c>
      <c r="AH103">
        <v>97.62299999999999</v>
      </c>
      <c r="AI103">
        <v>0</v>
      </c>
      <c r="AJ103">
        <v>0</v>
      </c>
      <c r="AK103">
        <v>0</v>
      </c>
      <c r="AL103">
        <v>0</v>
      </c>
      <c r="AM103">
        <v>30</v>
      </c>
      <c r="AN103">
        <v>14</v>
      </c>
      <c r="AO103">
        <v>48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48</v>
      </c>
      <c r="AV103">
        <v>0</v>
      </c>
      <c r="AW103">
        <v>113.205</v>
      </c>
      <c r="AX103">
        <v>0</v>
      </c>
      <c r="AY103">
        <v>0</v>
      </c>
      <c r="AZ103">
        <v>0</v>
      </c>
      <c r="BA103">
        <v>5191.1859999999997</v>
      </c>
      <c r="BB103">
        <v>0</v>
      </c>
      <c r="BC103">
        <v>13</v>
      </c>
      <c r="BD103">
        <v>13</v>
      </c>
      <c r="BE103">
        <v>1</v>
      </c>
      <c r="BF103">
        <v>0</v>
      </c>
      <c r="BG103">
        <v>0</v>
      </c>
      <c r="BH103">
        <v>0</v>
      </c>
      <c r="BI103">
        <v>0</v>
      </c>
      <c r="BJ103">
        <v>8.3998000000000008</v>
      </c>
      <c r="BK103">
        <v>3678.1309999999999</v>
      </c>
      <c r="BL103">
        <v>2482.44</v>
      </c>
      <c r="BM103">
        <v>610.55600000000004</v>
      </c>
      <c r="BN103">
        <v>98.442999999999998</v>
      </c>
      <c r="BO103">
        <v>293.95800000000003</v>
      </c>
      <c r="BP103">
        <v>79.528999999999996</v>
      </c>
      <c r="BQ103">
        <v>0</v>
      </c>
      <c r="BR103">
        <v>0</v>
      </c>
      <c r="BS103">
        <v>0</v>
      </c>
      <c r="BT103">
        <v>6.0960999999999999</v>
      </c>
      <c r="BU103">
        <v>2946.5430000000001</v>
      </c>
      <c r="BV103">
        <v>0</v>
      </c>
      <c r="BW103">
        <v>0</v>
      </c>
      <c r="BX103">
        <v>0</v>
      </c>
      <c r="BY103">
        <v>0</v>
      </c>
      <c r="BZ103">
        <v>4.1768999999999998</v>
      </c>
      <c r="CA103">
        <v>1406.87</v>
      </c>
      <c r="CB103">
        <v>880.37300000000005</v>
      </c>
      <c r="CC103">
        <v>156.17599999999999</v>
      </c>
      <c r="CD103">
        <v>70.091999999999999</v>
      </c>
      <c r="CE103">
        <v>282.13499999999999</v>
      </c>
      <c r="CF103">
        <v>18.094000000000001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1.7152000000000001</v>
      </c>
      <c r="CM103">
        <v>559.077</v>
      </c>
      <c r="CN103">
        <v>2.4617</v>
      </c>
      <c r="CO103">
        <v>847.79300000000001</v>
      </c>
      <c r="CP103">
        <v>0</v>
      </c>
      <c r="CQ103">
        <v>0</v>
      </c>
      <c r="CR103">
        <v>7.3997999999999999</v>
      </c>
      <c r="CS103">
        <v>3007.9029999999998</v>
      </c>
      <c r="CT103">
        <v>3.5407000000000002</v>
      </c>
      <c r="CU103">
        <v>1092.579</v>
      </c>
      <c r="CV103">
        <v>0</v>
      </c>
      <c r="CW103">
        <v>113.205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2.3037000000000001</v>
      </c>
      <c r="DG103">
        <v>731.58799999999997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3745.25</v>
      </c>
      <c r="EA103">
        <v>0</v>
      </c>
      <c r="EB103">
        <v>1445.9360000000001</v>
      </c>
      <c r="EC103">
        <v>0</v>
      </c>
      <c r="ED103">
        <v>12.576700000000001</v>
      </c>
      <c r="EE103">
        <v>13.6868</v>
      </c>
      <c r="EF103">
        <v>5129.0009999999993</v>
      </c>
      <c r="EG103">
        <v>8.3998000000000008</v>
      </c>
      <c r="EH103">
        <v>3702.1309999999999</v>
      </c>
      <c r="EI103">
        <v>6.0960999999999999</v>
      </c>
      <c r="EJ103">
        <v>2970.5430000000001</v>
      </c>
      <c r="EK103">
        <v>0</v>
      </c>
      <c r="EL103">
        <v>0</v>
      </c>
      <c r="EM103">
        <v>0</v>
      </c>
      <c r="EN103">
        <v>0</v>
      </c>
      <c r="EO103">
        <v>4.1768999999999998</v>
      </c>
      <c r="EP103">
        <v>1426.87</v>
      </c>
      <c r="EQ103">
        <v>48</v>
      </c>
      <c r="ER103">
        <v>0</v>
      </c>
      <c r="ES103">
        <v>48</v>
      </c>
      <c r="ET103">
        <v>5177.0009999999993</v>
      </c>
      <c r="EU103">
        <v>0</v>
      </c>
      <c r="EV103">
        <v>0</v>
      </c>
      <c r="EW103">
        <v>0</v>
      </c>
      <c r="EX103">
        <v>0</v>
      </c>
      <c r="EY103">
        <v>2.3037000000000001</v>
      </c>
      <c r="EZ103">
        <v>731.58799999999997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</row>
    <row r="104" spans="1:184" customFormat="1" ht="12.75" x14ac:dyDescent="0.2">
      <c r="A104">
        <v>2019</v>
      </c>
      <c r="B104">
        <f t="shared" si="1"/>
        <v>101</v>
      </c>
      <c r="C104">
        <v>1</v>
      </c>
      <c r="D104" t="s">
        <v>611</v>
      </c>
      <c r="E104" t="s">
        <v>290</v>
      </c>
      <c r="F104">
        <v>600107540</v>
      </c>
      <c r="G104">
        <v>12</v>
      </c>
      <c r="H104" t="s">
        <v>583</v>
      </c>
      <c r="I104" t="s">
        <v>99</v>
      </c>
      <c r="J104">
        <v>1</v>
      </c>
      <c r="K104">
        <v>24</v>
      </c>
      <c r="L104" t="s">
        <v>584</v>
      </c>
      <c r="M104" t="s">
        <v>612</v>
      </c>
      <c r="N104" t="s">
        <v>586</v>
      </c>
      <c r="O104">
        <v>2</v>
      </c>
      <c r="P104" t="s">
        <v>587</v>
      </c>
      <c r="Q104" t="s">
        <v>588</v>
      </c>
      <c r="R104" s="207">
        <v>45661.929409722223</v>
      </c>
      <c r="S104">
        <v>600107540</v>
      </c>
      <c r="T104" t="s">
        <v>588</v>
      </c>
      <c r="U104" s="207">
        <v>45661.930752314816</v>
      </c>
      <c r="V104">
        <v>600107540</v>
      </c>
      <c r="W104">
        <v>11.994199999999999</v>
      </c>
      <c r="X104">
        <v>11.994199999999999</v>
      </c>
      <c r="Y104">
        <v>0</v>
      </c>
      <c r="Z104">
        <v>0</v>
      </c>
      <c r="AA104">
        <v>12.630799999999999</v>
      </c>
      <c r="AB104">
        <v>5131.3110000000006</v>
      </c>
      <c r="AC104">
        <v>5121.3110000000006</v>
      </c>
      <c r="AD104">
        <v>3255.1880000000001</v>
      </c>
      <c r="AE104">
        <v>651.95600000000002</v>
      </c>
      <c r="AF104">
        <v>73.844999999999999</v>
      </c>
      <c r="AG104">
        <v>999.46900000000005</v>
      </c>
      <c r="AH104">
        <v>110.59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10</v>
      </c>
      <c r="AO104">
        <v>28.15</v>
      </c>
      <c r="AP104">
        <v>0</v>
      </c>
      <c r="AQ104">
        <v>0</v>
      </c>
      <c r="AR104">
        <v>0</v>
      </c>
      <c r="AS104">
        <v>0</v>
      </c>
      <c r="AT104">
        <v>28.15</v>
      </c>
      <c r="AU104">
        <v>0</v>
      </c>
      <c r="AV104">
        <v>0.5</v>
      </c>
      <c r="AW104">
        <v>30.263000000000002</v>
      </c>
      <c r="AX104">
        <v>164.32900000000001</v>
      </c>
      <c r="AY104">
        <v>0</v>
      </c>
      <c r="AZ104">
        <v>0</v>
      </c>
      <c r="BA104">
        <v>5173.5320000000002</v>
      </c>
      <c r="BB104">
        <v>0</v>
      </c>
      <c r="BC104">
        <v>11</v>
      </c>
      <c r="BD104">
        <v>10</v>
      </c>
      <c r="BE104">
        <v>0</v>
      </c>
      <c r="BF104">
        <v>0</v>
      </c>
      <c r="BG104">
        <v>0</v>
      </c>
      <c r="BH104">
        <v>164.32900000000001</v>
      </c>
      <c r="BI104">
        <v>0</v>
      </c>
      <c r="BJ104">
        <v>7.1997</v>
      </c>
      <c r="BK104">
        <v>3497.864</v>
      </c>
      <c r="BL104">
        <v>2203.8330000000001</v>
      </c>
      <c r="BM104">
        <v>509.55900000000003</v>
      </c>
      <c r="BN104">
        <v>55.53</v>
      </c>
      <c r="BO104">
        <v>597.16899999999998</v>
      </c>
      <c r="BP104">
        <v>101.51</v>
      </c>
      <c r="BQ104">
        <v>0</v>
      </c>
      <c r="BR104">
        <v>0</v>
      </c>
      <c r="BS104">
        <v>0</v>
      </c>
      <c r="BT104">
        <v>5.9561000000000002</v>
      </c>
      <c r="BU104">
        <v>3243.1509999999998</v>
      </c>
      <c r="BV104">
        <v>0</v>
      </c>
      <c r="BW104">
        <v>0</v>
      </c>
      <c r="BX104">
        <v>0</v>
      </c>
      <c r="BY104">
        <v>0</v>
      </c>
      <c r="BZ104">
        <v>4.7944999999999993</v>
      </c>
      <c r="CA104">
        <v>1623.4470000000001</v>
      </c>
      <c r="CB104">
        <v>1051.355</v>
      </c>
      <c r="CC104">
        <v>142.39699999999999</v>
      </c>
      <c r="CD104">
        <v>18.315000000000001</v>
      </c>
      <c r="CE104">
        <v>402.3</v>
      </c>
      <c r="CF104">
        <v>9.08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2.0078999999999998</v>
      </c>
      <c r="CM104">
        <v>617</v>
      </c>
      <c r="CN104">
        <v>2.2866</v>
      </c>
      <c r="CO104">
        <v>859.23400000000004</v>
      </c>
      <c r="CP104">
        <v>0.5</v>
      </c>
      <c r="CQ104">
        <v>147.21299999999999</v>
      </c>
      <c r="CR104">
        <v>6.1997</v>
      </c>
      <c r="CS104">
        <v>2779.1239999999998</v>
      </c>
      <c r="CT104">
        <v>4.3569999999999993</v>
      </c>
      <c r="CU104">
        <v>1478.7579999999998</v>
      </c>
      <c r="CV104">
        <v>0</v>
      </c>
      <c r="CW104">
        <v>30.263000000000002</v>
      </c>
      <c r="CX104">
        <v>17.116</v>
      </c>
      <c r="CY104">
        <v>0</v>
      </c>
      <c r="CZ104">
        <v>0</v>
      </c>
      <c r="DA104">
        <v>0.5</v>
      </c>
      <c r="DB104">
        <v>147.21299999999999</v>
      </c>
      <c r="DC104">
        <v>0</v>
      </c>
      <c r="DD104">
        <v>0</v>
      </c>
      <c r="DE104">
        <v>0</v>
      </c>
      <c r="DF104">
        <v>1.2436</v>
      </c>
      <c r="DG104">
        <v>254.71299999999999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3544.1990000000001</v>
      </c>
      <c r="EA104">
        <v>0</v>
      </c>
      <c r="EB104">
        <v>1629.3330000000001</v>
      </c>
      <c r="EC104">
        <v>0</v>
      </c>
      <c r="ED104">
        <v>11.994199999999999</v>
      </c>
      <c r="EE104">
        <v>12.630799999999999</v>
      </c>
      <c r="EF104">
        <v>5131.3110000000006</v>
      </c>
      <c r="EG104">
        <v>7.1997</v>
      </c>
      <c r="EH104">
        <v>3507.864</v>
      </c>
      <c r="EI104">
        <v>5.9561000000000002</v>
      </c>
      <c r="EJ104">
        <v>3253.1509999999998</v>
      </c>
      <c r="EK104">
        <v>0</v>
      </c>
      <c r="EL104">
        <v>0</v>
      </c>
      <c r="EM104">
        <v>0</v>
      </c>
      <c r="EN104">
        <v>0</v>
      </c>
      <c r="EO104">
        <v>4.7944999999999993</v>
      </c>
      <c r="EP104">
        <v>1623.4470000000001</v>
      </c>
      <c r="EQ104">
        <v>28.15</v>
      </c>
      <c r="ER104">
        <v>28.15</v>
      </c>
      <c r="ES104">
        <v>0</v>
      </c>
      <c r="ET104">
        <v>5159.4610000000002</v>
      </c>
      <c r="EU104">
        <v>0</v>
      </c>
      <c r="EV104">
        <v>0</v>
      </c>
      <c r="EW104">
        <v>0</v>
      </c>
      <c r="EX104">
        <v>0</v>
      </c>
      <c r="EY104">
        <v>1.2436</v>
      </c>
      <c r="EZ104">
        <v>254.71299999999999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0.5</v>
      </c>
      <c r="FJ104">
        <v>164.32900000000001</v>
      </c>
      <c r="FK104">
        <v>0</v>
      </c>
      <c r="FL104">
        <v>17.116</v>
      </c>
      <c r="FM104">
        <v>0.5</v>
      </c>
      <c r="FN104">
        <v>147.21299999999999</v>
      </c>
      <c r="FO104">
        <v>0</v>
      </c>
      <c r="FP104">
        <v>0</v>
      </c>
      <c r="FQ104">
        <v>0</v>
      </c>
      <c r="FR104">
        <v>164.32900000000001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</row>
    <row r="105" spans="1:184" customFormat="1" ht="12.75" x14ac:dyDescent="0.2">
      <c r="A105">
        <v>2021</v>
      </c>
      <c r="B105">
        <f t="shared" si="1"/>
        <v>102</v>
      </c>
      <c r="C105">
        <v>1</v>
      </c>
      <c r="D105" t="s">
        <v>613</v>
      </c>
      <c r="E105" t="s">
        <v>290</v>
      </c>
      <c r="F105">
        <v>691015309</v>
      </c>
      <c r="G105">
        <v>12</v>
      </c>
      <c r="H105" t="s">
        <v>583</v>
      </c>
      <c r="I105" t="s">
        <v>614</v>
      </c>
      <c r="J105">
        <v>1</v>
      </c>
      <c r="K105">
        <v>24</v>
      </c>
      <c r="L105" t="s">
        <v>584</v>
      </c>
      <c r="M105" t="s">
        <v>615</v>
      </c>
      <c r="N105" t="s">
        <v>586</v>
      </c>
      <c r="O105">
        <v>2</v>
      </c>
      <c r="P105" t="s">
        <v>587</v>
      </c>
      <c r="Q105" t="s">
        <v>3345</v>
      </c>
      <c r="R105" s="207">
        <v>45671.791261574072</v>
      </c>
      <c r="S105">
        <v>691015309</v>
      </c>
      <c r="W105">
        <v>18.839299999999998</v>
      </c>
      <c r="X105">
        <v>18.839299999999998</v>
      </c>
      <c r="Y105">
        <v>0</v>
      </c>
      <c r="Z105">
        <v>0</v>
      </c>
      <c r="AA105">
        <v>21.326899999999998</v>
      </c>
      <c r="AB105">
        <v>8592.3140000000003</v>
      </c>
      <c r="AC105">
        <v>8578.3140000000003</v>
      </c>
      <c r="AD105">
        <v>5350.9090000000006</v>
      </c>
      <c r="AE105">
        <v>1222.3130000000001</v>
      </c>
      <c r="AF105">
        <v>70.478999999999999</v>
      </c>
      <c r="AG105">
        <v>1735.2560000000001</v>
      </c>
      <c r="AH105">
        <v>175.76600000000002</v>
      </c>
      <c r="AI105">
        <v>0</v>
      </c>
      <c r="AJ105">
        <v>20.164999999999999</v>
      </c>
      <c r="AK105">
        <v>0</v>
      </c>
      <c r="AL105">
        <v>0</v>
      </c>
      <c r="AM105">
        <v>0</v>
      </c>
      <c r="AN105">
        <v>14</v>
      </c>
      <c r="AO105">
        <v>29.774999999999999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29.774999999999999</v>
      </c>
      <c r="AV105">
        <v>0</v>
      </c>
      <c r="AW105">
        <v>3.4260000000000002</v>
      </c>
      <c r="AX105">
        <v>0</v>
      </c>
      <c r="AY105">
        <v>0</v>
      </c>
      <c r="AZ105">
        <v>0</v>
      </c>
      <c r="BA105">
        <v>8675.2129999999997</v>
      </c>
      <c r="BB105">
        <v>0</v>
      </c>
      <c r="BC105">
        <v>23</v>
      </c>
      <c r="BD105">
        <v>22</v>
      </c>
      <c r="BE105">
        <v>0</v>
      </c>
      <c r="BF105">
        <v>0</v>
      </c>
      <c r="BG105">
        <v>1</v>
      </c>
      <c r="BH105">
        <v>0</v>
      </c>
      <c r="BI105">
        <v>0</v>
      </c>
      <c r="BJ105">
        <v>13.447699999999999</v>
      </c>
      <c r="BK105">
        <v>6465.3909999999996</v>
      </c>
      <c r="BL105">
        <v>4092.623</v>
      </c>
      <c r="BM105">
        <v>1058.5999999999999</v>
      </c>
      <c r="BN105">
        <v>70.478999999999999</v>
      </c>
      <c r="BO105">
        <v>1081.6559999999999</v>
      </c>
      <c r="BP105">
        <v>143.37200000000001</v>
      </c>
      <c r="BQ105">
        <v>0</v>
      </c>
      <c r="BR105">
        <v>15.234999999999999</v>
      </c>
      <c r="BS105">
        <v>0</v>
      </c>
      <c r="BT105">
        <v>9.8010000000000002</v>
      </c>
      <c r="BU105">
        <v>5203.4040000000005</v>
      </c>
      <c r="BV105">
        <v>0</v>
      </c>
      <c r="BW105">
        <v>0</v>
      </c>
      <c r="BX105">
        <v>0</v>
      </c>
      <c r="BY105">
        <v>0</v>
      </c>
      <c r="BZ105">
        <v>5.3916000000000004</v>
      </c>
      <c r="CA105">
        <v>2112.9229999999998</v>
      </c>
      <c r="CB105">
        <v>1258.2860000000001</v>
      </c>
      <c r="CC105">
        <v>163.71299999999999</v>
      </c>
      <c r="CD105">
        <v>0</v>
      </c>
      <c r="CE105">
        <v>653.6</v>
      </c>
      <c r="CF105">
        <v>32.393999999999998</v>
      </c>
      <c r="CG105">
        <v>0</v>
      </c>
      <c r="CH105">
        <v>4.93</v>
      </c>
      <c r="CI105">
        <v>0</v>
      </c>
      <c r="CJ105">
        <v>0.2666</v>
      </c>
      <c r="CK105">
        <v>195.08</v>
      </c>
      <c r="CL105">
        <v>2.5270999999999999</v>
      </c>
      <c r="CM105">
        <v>970.03</v>
      </c>
      <c r="CN105">
        <v>2.5979000000000001</v>
      </c>
      <c r="CO105">
        <v>947.81299999999999</v>
      </c>
      <c r="CP105">
        <v>0</v>
      </c>
      <c r="CQ105">
        <v>0</v>
      </c>
      <c r="CR105">
        <v>11.447699999999999</v>
      </c>
      <c r="CS105">
        <v>5120.6490000000003</v>
      </c>
      <c r="CT105">
        <v>3.8915999999999999</v>
      </c>
      <c r="CU105">
        <v>1474.6309999999999</v>
      </c>
      <c r="CV105">
        <v>0</v>
      </c>
      <c r="CW105">
        <v>3.4260000000000002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3.6467000000000001</v>
      </c>
      <c r="DG105">
        <v>1261.9870000000001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6538.9030000000002</v>
      </c>
      <c r="EA105">
        <v>0</v>
      </c>
      <c r="EB105">
        <v>2136.31</v>
      </c>
      <c r="EC105">
        <v>0</v>
      </c>
      <c r="ED105">
        <v>18.839299999999998</v>
      </c>
      <c r="EE105">
        <v>21.326899999999998</v>
      </c>
      <c r="EF105">
        <v>8592.3140000000003</v>
      </c>
      <c r="EG105">
        <v>13.447699999999999</v>
      </c>
      <c r="EH105">
        <v>6479.3909999999996</v>
      </c>
      <c r="EI105">
        <v>9.8010000000000002</v>
      </c>
      <c r="EJ105">
        <v>5217.4040000000005</v>
      </c>
      <c r="EK105">
        <v>0</v>
      </c>
      <c r="EL105">
        <v>0</v>
      </c>
      <c r="EM105">
        <v>0</v>
      </c>
      <c r="EN105">
        <v>0</v>
      </c>
      <c r="EO105">
        <v>5.3916000000000004</v>
      </c>
      <c r="EP105">
        <v>2112.9229999999998</v>
      </c>
      <c r="EQ105">
        <v>29.774999999999999</v>
      </c>
      <c r="ER105">
        <v>0</v>
      </c>
      <c r="ES105">
        <v>29.774999999999999</v>
      </c>
      <c r="ET105">
        <v>8622.0889999999999</v>
      </c>
      <c r="EU105">
        <v>0</v>
      </c>
      <c r="EV105">
        <v>0</v>
      </c>
      <c r="EW105">
        <v>0</v>
      </c>
      <c r="EX105">
        <v>0</v>
      </c>
      <c r="EY105">
        <v>3.6467000000000001</v>
      </c>
      <c r="EZ105">
        <v>1261.9870000000001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</row>
    <row r="106" spans="1:184" customFormat="1" ht="12.75" x14ac:dyDescent="0.2">
      <c r="A106">
        <v>2024</v>
      </c>
      <c r="B106">
        <f t="shared" si="1"/>
        <v>103</v>
      </c>
      <c r="C106">
        <v>1</v>
      </c>
      <c r="D106" t="s">
        <v>616</v>
      </c>
      <c r="E106" t="s">
        <v>290</v>
      </c>
      <c r="F106">
        <v>600106934</v>
      </c>
      <c r="G106">
        <v>12</v>
      </c>
      <c r="H106" t="s">
        <v>583</v>
      </c>
      <c r="I106" t="s">
        <v>99</v>
      </c>
      <c r="J106">
        <v>1</v>
      </c>
      <c r="K106">
        <v>24</v>
      </c>
      <c r="L106" t="s">
        <v>584</v>
      </c>
      <c r="M106" t="s">
        <v>617</v>
      </c>
      <c r="N106" t="s">
        <v>586</v>
      </c>
      <c r="O106">
        <v>2</v>
      </c>
      <c r="P106" t="s">
        <v>587</v>
      </c>
      <c r="Q106" t="s">
        <v>3390</v>
      </c>
      <c r="R106" s="207">
        <v>45662.652083333334</v>
      </c>
      <c r="S106">
        <v>600106934</v>
      </c>
      <c r="W106">
        <v>11.3606</v>
      </c>
      <c r="X106">
        <v>11.3606</v>
      </c>
      <c r="Y106">
        <v>0</v>
      </c>
      <c r="Z106">
        <v>0</v>
      </c>
      <c r="AA106">
        <v>12.427399999999999</v>
      </c>
      <c r="AB106">
        <v>4966.9110000000001</v>
      </c>
      <c r="AC106">
        <v>4866.9110000000001</v>
      </c>
      <c r="AD106">
        <v>3216.3310000000001</v>
      </c>
      <c r="AE106">
        <v>714.68299999999999</v>
      </c>
      <c r="AF106">
        <v>69.864999999999995</v>
      </c>
      <c r="AG106">
        <v>733.19900000000007</v>
      </c>
      <c r="AH106">
        <v>94.016000000000005</v>
      </c>
      <c r="AI106">
        <v>0</v>
      </c>
      <c r="AJ106">
        <v>0</v>
      </c>
      <c r="AK106">
        <v>0</v>
      </c>
      <c r="AL106">
        <v>0</v>
      </c>
      <c r="AM106">
        <v>100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38.817</v>
      </c>
      <c r="AX106">
        <v>0</v>
      </c>
      <c r="AY106">
        <v>0</v>
      </c>
      <c r="AZ106">
        <v>0</v>
      </c>
      <c r="BA106">
        <v>4899.8329999999996</v>
      </c>
      <c r="BB106">
        <v>0</v>
      </c>
      <c r="BC106">
        <v>13</v>
      </c>
      <c r="BD106">
        <v>13</v>
      </c>
      <c r="BE106">
        <v>2</v>
      </c>
      <c r="BF106">
        <v>0</v>
      </c>
      <c r="BG106">
        <v>0</v>
      </c>
      <c r="BH106">
        <v>0</v>
      </c>
      <c r="BI106">
        <v>0</v>
      </c>
      <c r="BJ106">
        <v>7.2122999999999999</v>
      </c>
      <c r="BK106">
        <v>3427.924</v>
      </c>
      <c r="BL106">
        <v>2270.6550000000002</v>
      </c>
      <c r="BM106">
        <v>581.50300000000004</v>
      </c>
      <c r="BN106">
        <v>69.864999999999995</v>
      </c>
      <c r="BO106">
        <v>384</v>
      </c>
      <c r="BP106">
        <v>83.084000000000003</v>
      </c>
      <c r="BQ106">
        <v>0</v>
      </c>
      <c r="BR106">
        <v>0</v>
      </c>
      <c r="BS106">
        <v>0</v>
      </c>
      <c r="BT106">
        <v>6.0469999999999997</v>
      </c>
      <c r="BU106">
        <v>3005.91</v>
      </c>
      <c r="BV106">
        <v>0</v>
      </c>
      <c r="BW106">
        <v>0</v>
      </c>
      <c r="BX106">
        <v>0</v>
      </c>
      <c r="BY106">
        <v>0</v>
      </c>
      <c r="BZ106">
        <v>4.1482999999999999</v>
      </c>
      <c r="CA106">
        <v>1438.9870000000001</v>
      </c>
      <c r="CB106">
        <v>945.67599999999993</v>
      </c>
      <c r="CC106">
        <v>133.18</v>
      </c>
      <c r="CD106">
        <v>0</v>
      </c>
      <c r="CE106">
        <v>349.19900000000001</v>
      </c>
      <c r="CF106">
        <v>10.932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1.9417</v>
      </c>
      <c r="CM106">
        <v>654.71600000000001</v>
      </c>
      <c r="CN106">
        <v>2.2065999999999999</v>
      </c>
      <c r="CO106">
        <v>784.27099999999996</v>
      </c>
      <c r="CP106">
        <v>0</v>
      </c>
      <c r="CQ106">
        <v>0</v>
      </c>
      <c r="CR106">
        <v>6.2122999999999999</v>
      </c>
      <c r="CS106">
        <v>2648.2469999999998</v>
      </c>
      <c r="CT106">
        <v>3.7316000000000003</v>
      </c>
      <c r="CU106">
        <v>1203.8620000000001</v>
      </c>
      <c r="CV106">
        <v>0</v>
      </c>
      <c r="CW106">
        <v>38.817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1.1653</v>
      </c>
      <c r="DG106">
        <v>422.01400000000001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3457.6320000000001</v>
      </c>
      <c r="EA106">
        <v>0</v>
      </c>
      <c r="EB106">
        <v>1442.201</v>
      </c>
      <c r="EC106">
        <v>0</v>
      </c>
      <c r="ED106">
        <v>11.3606</v>
      </c>
      <c r="EE106">
        <v>12.427399999999999</v>
      </c>
      <c r="EF106">
        <v>4966.9110000000001</v>
      </c>
      <c r="EG106">
        <v>7.2122999999999999</v>
      </c>
      <c r="EH106">
        <v>3527.924</v>
      </c>
      <c r="EI106">
        <v>6.0469999999999997</v>
      </c>
      <c r="EJ106">
        <v>3105.91</v>
      </c>
      <c r="EK106">
        <v>0</v>
      </c>
      <c r="EL106">
        <v>0</v>
      </c>
      <c r="EM106">
        <v>0</v>
      </c>
      <c r="EN106">
        <v>0</v>
      </c>
      <c r="EO106">
        <v>4.1482999999999999</v>
      </c>
      <c r="EP106">
        <v>1438.9870000000001</v>
      </c>
      <c r="EQ106">
        <v>0</v>
      </c>
      <c r="ER106">
        <v>0</v>
      </c>
      <c r="ES106">
        <v>0</v>
      </c>
      <c r="ET106">
        <v>4966.9110000000001</v>
      </c>
      <c r="EU106">
        <v>0</v>
      </c>
      <c r="EV106">
        <v>0</v>
      </c>
      <c r="EW106">
        <v>0</v>
      </c>
      <c r="EX106">
        <v>0</v>
      </c>
      <c r="EY106">
        <v>1.1653</v>
      </c>
      <c r="EZ106">
        <v>422.01400000000001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</row>
    <row r="107" spans="1:184" customFormat="1" ht="12.75" x14ac:dyDescent="0.2">
      <c r="A107">
        <v>2025</v>
      </c>
      <c r="B107">
        <f t="shared" si="1"/>
        <v>104</v>
      </c>
      <c r="C107">
        <v>1</v>
      </c>
      <c r="D107" t="s">
        <v>618</v>
      </c>
      <c r="E107" t="s">
        <v>290</v>
      </c>
      <c r="F107">
        <v>600106527</v>
      </c>
      <c r="G107">
        <v>12</v>
      </c>
      <c r="H107" t="s">
        <v>583</v>
      </c>
      <c r="I107" t="s">
        <v>99</v>
      </c>
      <c r="J107">
        <v>1</v>
      </c>
      <c r="K107">
        <v>24</v>
      </c>
      <c r="L107" t="s">
        <v>584</v>
      </c>
      <c r="M107" t="s">
        <v>619</v>
      </c>
      <c r="N107" t="s">
        <v>586</v>
      </c>
      <c r="O107">
        <v>2</v>
      </c>
      <c r="P107" t="s">
        <v>587</v>
      </c>
      <c r="Q107" t="s">
        <v>3390</v>
      </c>
      <c r="R107" s="207">
        <v>45663.878692129627</v>
      </c>
      <c r="S107">
        <v>600106527</v>
      </c>
      <c r="W107">
        <v>6.3069000000000006</v>
      </c>
      <c r="X107">
        <v>6.3069000000000006</v>
      </c>
      <c r="Y107">
        <v>0</v>
      </c>
      <c r="Z107">
        <v>0</v>
      </c>
      <c r="AA107">
        <v>6.4678000000000004</v>
      </c>
      <c r="AB107">
        <v>2947.0450000000001</v>
      </c>
      <c r="AC107">
        <v>2927.0450000000001</v>
      </c>
      <c r="AD107">
        <v>1657.8779999999999</v>
      </c>
      <c r="AE107">
        <v>368.15799999999996</v>
      </c>
      <c r="AF107">
        <v>72.022000000000006</v>
      </c>
      <c r="AG107">
        <v>768.74700000000007</v>
      </c>
      <c r="AH107">
        <v>50.63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20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9.61</v>
      </c>
      <c r="AX107">
        <v>0</v>
      </c>
      <c r="AY107">
        <v>0</v>
      </c>
      <c r="AZ107">
        <v>0</v>
      </c>
      <c r="BA107">
        <v>2965.1099999999997</v>
      </c>
      <c r="BB107">
        <v>0</v>
      </c>
      <c r="BC107">
        <v>7</v>
      </c>
      <c r="BD107">
        <v>7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4.6962000000000002</v>
      </c>
      <c r="BK107">
        <v>2344.09</v>
      </c>
      <c r="BL107">
        <v>1311.1110000000001</v>
      </c>
      <c r="BM107">
        <v>325.517</v>
      </c>
      <c r="BN107">
        <v>72.022000000000006</v>
      </c>
      <c r="BO107">
        <v>575.20000000000005</v>
      </c>
      <c r="BP107">
        <v>50.63</v>
      </c>
      <c r="BQ107">
        <v>0</v>
      </c>
      <c r="BR107">
        <v>0</v>
      </c>
      <c r="BS107">
        <v>0</v>
      </c>
      <c r="BT107">
        <v>4.1962000000000002</v>
      </c>
      <c r="BU107">
        <v>2208.5140000000001</v>
      </c>
      <c r="BV107">
        <v>0</v>
      </c>
      <c r="BW107">
        <v>0</v>
      </c>
      <c r="BX107">
        <v>0</v>
      </c>
      <c r="BY107">
        <v>0</v>
      </c>
      <c r="BZ107">
        <v>1.6107</v>
      </c>
      <c r="CA107">
        <v>582.95500000000004</v>
      </c>
      <c r="CB107">
        <v>346.767</v>
      </c>
      <c r="CC107">
        <v>42.640999999999998</v>
      </c>
      <c r="CD107">
        <v>0</v>
      </c>
      <c r="CE107">
        <v>193.547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1.0887</v>
      </c>
      <c r="CM107">
        <v>351.49400000000003</v>
      </c>
      <c r="CN107">
        <v>0.52200000000000002</v>
      </c>
      <c r="CO107">
        <v>231.46100000000001</v>
      </c>
      <c r="CP107">
        <v>0</v>
      </c>
      <c r="CQ107">
        <v>0</v>
      </c>
      <c r="CR107">
        <v>3.1128999999999998</v>
      </c>
      <c r="CS107">
        <v>1851.663</v>
      </c>
      <c r="CT107">
        <v>1.6107</v>
      </c>
      <c r="CU107">
        <v>582.95500000000004</v>
      </c>
      <c r="CV107">
        <v>0</v>
      </c>
      <c r="CW107">
        <v>9.61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0.5</v>
      </c>
      <c r="DG107">
        <v>135.57599999999999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2382.1550000000002</v>
      </c>
      <c r="EA107">
        <v>0</v>
      </c>
      <c r="EB107">
        <v>582.95500000000004</v>
      </c>
      <c r="EC107">
        <v>0</v>
      </c>
      <c r="ED107">
        <v>6.3069000000000006</v>
      </c>
      <c r="EE107">
        <v>6.4678000000000004</v>
      </c>
      <c r="EF107">
        <v>2947.0450000000001</v>
      </c>
      <c r="EG107">
        <v>4.6962000000000002</v>
      </c>
      <c r="EH107">
        <v>2364.09</v>
      </c>
      <c r="EI107">
        <v>4.1962000000000002</v>
      </c>
      <c r="EJ107">
        <v>2228.5140000000001</v>
      </c>
      <c r="EK107">
        <v>0</v>
      </c>
      <c r="EL107">
        <v>0</v>
      </c>
      <c r="EM107">
        <v>0</v>
      </c>
      <c r="EN107">
        <v>0</v>
      </c>
      <c r="EO107">
        <v>1.6107</v>
      </c>
      <c r="EP107">
        <v>582.95500000000004</v>
      </c>
      <c r="EQ107">
        <v>0</v>
      </c>
      <c r="ER107">
        <v>0</v>
      </c>
      <c r="ES107">
        <v>0</v>
      </c>
      <c r="ET107">
        <v>2947.0450000000001</v>
      </c>
      <c r="EU107">
        <v>0</v>
      </c>
      <c r="EV107">
        <v>0</v>
      </c>
      <c r="EW107">
        <v>0</v>
      </c>
      <c r="EX107">
        <v>0</v>
      </c>
      <c r="EY107">
        <v>0.5</v>
      </c>
      <c r="EZ107">
        <v>135.57599999999999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</row>
    <row r="108" spans="1:184" customFormat="1" ht="12.75" x14ac:dyDescent="0.2">
      <c r="A108">
        <v>2026</v>
      </c>
      <c r="B108">
        <f t="shared" si="1"/>
        <v>105</v>
      </c>
      <c r="C108">
        <v>1</v>
      </c>
      <c r="D108" t="s">
        <v>620</v>
      </c>
      <c r="E108" t="s">
        <v>290</v>
      </c>
      <c r="F108">
        <v>600106918</v>
      </c>
      <c r="G108">
        <v>12</v>
      </c>
      <c r="H108" t="s">
        <v>583</v>
      </c>
      <c r="I108" t="s">
        <v>621</v>
      </c>
      <c r="J108">
        <v>1</v>
      </c>
      <c r="K108">
        <v>24</v>
      </c>
      <c r="L108" t="s">
        <v>584</v>
      </c>
      <c r="M108" t="s">
        <v>622</v>
      </c>
      <c r="N108" t="s">
        <v>586</v>
      </c>
      <c r="O108">
        <v>2</v>
      </c>
      <c r="P108" t="s">
        <v>587</v>
      </c>
      <c r="Q108" t="s">
        <v>559</v>
      </c>
      <c r="R108" s="207">
        <v>45663.698275462964</v>
      </c>
      <c r="S108">
        <v>600106918</v>
      </c>
      <c r="T108" t="s">
        <v>559</v>
      </c>
      <c r="U108" s="207">
        <v>45666.510706018518</v>
      </c>
      <c r="V108">
        <v>600106918</v>
      </c>
      <c r="W108">
        <v>13.8369</v>
      </c>
      <c r="X108">
        <v>13.4625</v>
      </c>
      <c r="Y108">
        <v>0</v>
      </c>
      <c r="Z108">
        <v>0.37440000000000001</v>
      </c>
      <c r="AA108">
        <v>16.064599999999999</v>
      </c>
      <c r="AB108">
        <v>5904.6149999999998</v>
      </c>
      <c r="AC108">
        <v>5739.8180000000002</v>
      </c>
      <c r="AD108">
        <v>3760.482</v>
      </c>
      <c r="AE108">
        <v>796.05899999999997</v>
      </c>
      <c r="AF108">
        <v>153.553</v>
      </c>
      <c r="AG108">
        <v>782.78499999999997</v>
      </c>
      <c r="AH108">
        <v>182.375</v>
      </c>
      <c r="AI108">
        <v>0</v>
      </c>
      <c r="AJ108">
        <v>0</v>
      </c>
      <c r="AK108">
        <v>1.304</v>
      </c>
      <c r="AL108">
        <v>0</v>
      </c>
      <c r="AM108">
        <v>0</v>
      </c>
      <c r="AN108">
        <v>164.797</v>
      </c>
      <c r="AO108">
        <v>109.89400000000001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109.89400000000001</v>
      </c>
      <c r="AV108">
        <v>0</v>
      </c>
      <c r="AW108">
        <v>63.26</v>
      </c>
      <c r="AX108">
        <v>14.74</v>
      </c>
      <c r="AY108">
        <v>0</v>
      </c>
      <c r="AZ108">
        <v>0</v>
      </c>
      <c r="BA108">
        <v>5865.76</v>
      </c>
      <c r="BB108">
        <v>0</v>
      </c>
      <c r="BC108">
        <v>16</v>
      </c>
      <c r="BD108">
        <v>16</v>
      </c>
      <c r="BE108">
        <v>0</v>
      </c>
      <c r="BF108">
        <v>0</v>
      </c>
      <c r="BG108">
        <v>0</v>
      </c>
      <c r="BH108">
        <v>14.74</v>
      </c>
      <c r="BI108">
        <v>0</v>
      </c>
      <c r="BJ108">
        <v>8.7185000000000006</v>
      </c>
      <c r="BK108">
        <v>4135.2449999999999</v>
      </c>
      <c r="BL108">
        <v>2655.8519999999999</v>
      </c>
      <c r="BM108">
        <v>647.60699999999997</v>
      </c>
      <c r="BN108">
        <v>131.93700000000001</v>
      </c>
      <c r="BO108">
        <v>507.04</v>
      </c>
      <c r="BP108">
        <v>128.245</v>
      </c>
      <c r="BQ108">
        <v>0</v>
      </c>
      <c r="BR108">
        <v>0</v>
      </c>
      <c r="BS108">
        <v>1.304</v>
      </c>
      <c r="BT108">
        <v>7.9684999999999997</v>
      </c>
      <c r="BU108">
        <v>3910.723</v>
      </c>
      <c r="BV108">
        <v>0</v>
      </c>
      <c r="BW108">
        <v>0</v>
      </c>
      <c r="BX108">
        <v>0</v>
      </c>
      <c r="BY108">
        <v>0</v>
      </c>
      <c r="BZ108">
        <v>4.7439999999999998</v>
      </c>
      <c r="CA108">
        <v>1604.5729999999999</v>
      </c>
      <c r="CB108">
        <v>1104.6300000000001</v>
      </c>
      <c r="CC108">
        <v>148.452</v>
      </c>
      <c r="CD108">
        <v>21.616</v>
      </c>
      <c r="CE108">
        <v>275.745</v>
      </c>
      <c r="CF108">
        <v>54.13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2.5</v>
      </c>
      <c r="CM108">
        <v>764.88</v>
      </c>
      <c r="CN108">
        <v>2.2440000000000002</v>
      </c>
      <c r="CO108">
        <v>839.69299999999998</v>
      </c>
      <c r="CP108">
        <v>0</v>
      </c>
      <c r="CQ108">
        <v>0</v>
      </c>
      <c r="CR108">
        <v>6.7184999999999997</v>
      </c>
      <c r="CS108">
        <v>2823.4609999999998</v>
      </c>
      <c r="CT108">
        <v>3.2354000000000003</v>
      </c>
      <c r="CU108">
        <v>942.61</v>
      </c>
      <c r="CV108">
        <v>0</v>
      </c>
      <c r="CW108">
        <v>63.26</v>
      </c>
      <c r="CX108">
        <v>14.74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0.75</v>
      </c>
      <c r="DG108">
        <v>224.52199999999999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4249.4030000000002</v>
      </c>
      <c r="EA108">
        <v>0</v>
      </c>
      <c r="EB108">
        <v>1616.357</v>
      </c>
      <c r="EC108">
        <v>0</v>
      </c>
      <c r="ED108">
        <v>13.8369</v>
      </c>
      <c r="EE108">
        <v>16.064599999999999</v>
      </c>
      <c r="EF108">
        <v>5904.6149999999998</v>
      </c>
      <c r="EG108">
        <v>9.0246999999999993</v>
      </c>
      <c r="EH108">
        <v>4259.4690000000001</v>
      </c>
      <c r="EI108">
        <v>8.2746999999999993</v>
      </c>
      <c r="EJ108">
        <v>4034.9470000000001</v>
      </c>
      <c r="EK108">
        <v>0</v>
      </c>
      <c r="EL108">
        <v>0</v>
      </c>
      <c r="EM108">
        <v>0</v>
      </c>
      <c r="EN108">
        <v>0</v>
      </c>
      <c r="EO108">
        <v>4.8121999999999998</v>
      </c>
      <c r="EP108">
        <v>1645.146</v>
      </c>
      <c r="EQ108">
        <v>109.89400000000001</v>
      </c>
      <c r="ER108">
        <v>53.154000000000003</v>
      </c>
      <c r="ES108">
        <v>56.74</v>
      </c>
      <c r="ET108">
        <v>6014.509</v>
      </c>
      <c r="EU108">
        <v>0</v>
      </c>
      <c r="EV108">
        <v>0</v>
      </c>
      <c r="EW108">
        <v>0</v>
      </c>
      <c r="EX108">
        <v>0</v>
      </c>
      <c r="EY108">
        <v>0.75</v>
      </c>
      <c r="EZ108">
        <v>224.52199999999999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14.74</v>
      </c>
      <c r="FK108">
        <v>0</v>
      </c>
      <c r="FL108">
        <v>14.74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14.74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</row>
    <row r="109" spans="1:184" customFormat="1" ht="12.75" x14ac:dyDescent="0.2">
      <c r="A109">
        <v>2030</v>
      </c>
      <c r="B109">
        <f t="shared" si="1"/>
        <v>106</v>
      </c>
      <c r="C109">
        <v>1</v>
      </c>
      <c r="D109" t="s">
        <v>623</v>
      </c>
      <c r="E109" t="s">
        <v>290</v>
      </c>
      <c r="F109">
        <v>600107833</v>
      </c>
      <c r="G109">
        <v>12</v>
      </c>
      <c r="H109" t="s">
        <v>583</v>
      </c>
      <c r="I109" t="s">
        <v>99</v>
      </c>
      <c r="J109">
        <v>1</v>
      </c>
      <c r="K109">
        <v>24</v>
      </c>
      <c r="L109" t="s">
        <v>584</v>
      </c>
      <c r="M109" t="s">
        <v>624</v>
      </c>
      <c r="N109" t="s">
        <v>586</v>
      </c>
      <c r="O109">
        <v>2</v>
      </c>
      <c r="P109" t="s">
        <v>587</v>
      </c>
      <c r="Q109" t="s">
        <v>3390</v>
      </c>
      <c r="R109" s="207">
        <v>45662.791666666664</v>
      </c>
      <c r="S109">
        <v>600107833</v>
      </c>
      <c r="W109">
        <v>12.0153</v>
      </c>
      <c r="X109">
        <v>12.0153</v>
      </c>
      <c r="Y109">
        <v>0</v>
      </c>
      <c r="Z109">
        <v>0</v>
      </c>
      <c r="AA109">
        <v>12.989699999999999</v>
      </c>
      <c r="AB109">
        <v>5017.1559999999999</v>
      </c>
      <c r="AC109">
        <v>5017.1559999999999</v>
      </c>
      <c r="AD109">
        <v>3072.4669999999996</v>
      </c>
      <c r="AE109">
        <v>667.12800000000004</v>
      </c>
      <c r="AF109">
        <v>264.36599999999999</v>
      </c>
      <c r="AG109">
        <v>902.51499999999999</v>
      </c>
      <c r="AH109">
        <v>110.68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97.742999999999995</v>
      </c>
      <c r="AP109">
        <v>13</v>
      </c>
      <c r="AQ109">
        <v>13</v>
      </c>
      <c r="AR109">
        <v>0</v>
      </c>
      <c r="AS109">
        <v>0</v>
      </c>
      <c r="AT109">
        <v>0</v>
      </c>
      <c r="AU109">
        <v>84.742999999999995</v>
      </c>
      <c r="AV109">
        <v>0.34429999999999999</v>
      </c>
      <c r="AW109">
        <v>0</v>
      </c>
      <c r="AX109">
        <v>145.86199999999999</v>
      </c>
      <c r="AY109">
        <v>13</v>
      </c>
      <c r="AZ109">
        <v>0</v>
      </c>
      <c r="BA109">
        <v>5051.7950000000001</v>
      </c>
      <c r="BB109">
        <v>13</v>
      </c>
      <c r="BC109">
        <v>12</v>
      </c>
      <c r="BD109">
        <v>12</v>
      </c>
      <c r="BE109">
        <v>0</v>
      </c>
      <c r="BF109">
        <v>0</v>
      </c>
      <c r="BG109">
        <v>0</v>
      </c>
      <c r="BH109">
        <v>145.86199999999999</v>
      </c>
      <c r="BI109">
        <v>13</v>
      </c>
      <c r="BJ109">
        <v>7.3010000000000002</v>
      </c>
      <c r="BK109">
        <v>3353.5129999999999</v>
      </c>
      <c r="BL109">
        <v>1974.9349999999999</v>
      </c>
      <c r="BM109">
        <v>501.238</v>
      </c>
      <c r="BN109">
        <v>129.273</v>
      </c>
      <c r="BO109">
        <v>653.51499999999999</v>
      </c>
      <c r="BP109">
        <v>94.552000000000007</v>
      </c>
      <c r="BQ109">
        <v>0</v>
      </c>
      <c r="BR109">
        <v>0</v>
      </c>
      <c r="BS109">
        <v>0</v>
      </c>
      <c r="BT109">
        <v>6.3010000000000002</v>
      </c>
      <c r="BU109">
        <v>2961.5219999999999</v>
      </c>
      <c r="BV109">
        <v>0</v>
      </c>
      <c r="BW109">
        <v>0</v>
      </c>
      <c r="BX109">
        <v>0</v>
      </c>
      <c r="BY109">
        <v>0</v>
      </c>
      <c r="BZ109">
        <v>4.7142999999999997</v>
      </c>
      <c r="CA109">
        <v>1663.643</v>
      </c>
      <c r="CB109">
        <v>1097.5319999999999</v>
      </c>
      <c r="CC109">
        <v>165.89</v>
      </c>
      <c r="CD109">
        <v>135.09300000000002</v>
      </c>
      <c r="CE109">
        <v>249</v>
      </c>
      <c r="CF109">
        <v>16.128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1.899</v>
      </c>
      <c r="CM109">
        <v>590.80899999999997</v>
      </c>
      <c r="CN109">
        <v>2.4710000000000001</v>
      </c>
      <c r="CO109">
        <v>955.22199999999998</v>
      </c>
      <c r="CP109">
        <v>0.34429999999999999</v>
      </c>
      <c r="CQ109">
        <v>117.61199999999999</v>
      </c>
      <c r="CR109">
        <v>6.3010000000000002</v>
      </c>
      <c r="CS109">
        <v>2596.1610000000001</v>
      </c>
      <c r="CT109">
        <v>4.1843000000000004</v>
      </c>
      <c r="CU109">
        <v>1370.1170000000002</v>
      </c>
      <c r="CV109">
        <v>0</v>
      </c>
      <c r="CW109">
        <v>0</v>
      </c>
      <c r="CX109">
        <v>28.25</v>
      </c>
      <c r="CY109">
        <v>0</v>
      </c>
      <c r="CZ109">
        <v>0</v>
      </c>
      <c r="DA109">
        <v>0.34429999999999999</v>
      </c>
      <c r="DB109">
        <v>117.61199999999999</v>
      </c>
      <c r="DC109">
        <v>0</v>
      </c>
      <c r="DD109">
        <v>13</v>
      </c>
      <c r="DE109">
        <v>0</v>
      </c>
      <c r="DF109">
        <v>1</v>
      </c>
      <c r="DG109">
        <v>391.99099999999999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3376.0050000000001</v>
      </c>
      <c r="EA109">
        <v>0</v>
      </c>
      <c r="EB109">
        <v>1675.79</v>
      </c>
      <c r="EC109">
        <v>13</v>
      </c>
      <c r="ED109">
        <v>12.0153</v>
      </c>
      <c r="EE109">
        <v>12.989699999999999</v>
      </c>
      <c r="EF109">
        <v>5017.1559999999999</v>
      </c>
      <c r="EG109">
        <v>7.3010000000000002</v>
      </c>
      <c r="EH109">
        <v>3353.5129999999999</v>
      </c>
      <c r="EI109">
        <v>6.3010000000000002</v>
      </c>
      <c r="EJ109">
        <v>2961.5219999999999</v>
      </c>
      <c r="EK109">
        <v>0</v>
      </c>
      <c r="EL109">
        <v>0</v>
      </c>
      <c r="EM109">
        <v>0</v>
      </c>
      <c r="EN109">
        <v>0</v>
      </c>
      <c r="EO109">
        <v>4.7142999999999997</v>
      </c>
      <c r="EP109">
        <v>1663.643</v>
      </c>
      <c r="EQ109">
        <v>97.742999999999995</v>
      </c>
      <c r="ER109">
        <v>23.902999999999999</v>
      </c>
      <c r="ES109">
        <v>73.84</v>
      </c>
      <c r="ET109">
        <v>5114.8989999999994</v>
      </c>
      <c r="EU109">
        <v>0</v>
      </c>
      <c r="EV109">
        <v>0</v>
      </c>
      <c r="EW109">
        <v>0</v>
      </c>
      <c r="EX109">
        <v>0</v>
      </c>
      <c r="EY109">
        <v>1</v>
      </c>
      <c r="EZ109">
        <v>391.99099999999999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0.34429999999999999</v>
      </c>
      <c r="FJ109">
        <v>145.86199999999999</v>
      </c>
      <c r="FK109">
        <v>0</v>
      </c>
      <c r="FL109">
        <v>28.25</v>
      </c>
      <c r="FM109">
        <v>0.34429999999999999</v>
      </c>
      <c r="FN109">
        <v>117.61199999999999</v>
      </c>
      <c r="FO109">
        <v>13</v>
      </c>
      <c r="FP109">
        <v>0</v>
      </c>
      <c r="FQ109">
        <v>13</v>
      </c>
      <c r="FR109">
        <v>158.86199999999999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</row>
    <row r="110" spans="1:184" customFormat="1" ht="12.75" x14ac:dyDescent="0.2">
      <c r="A110">
        <v>2031</v>
      </c>
      <c r="B110">
        <f t="shared" si="1"/>
        <v>107</v>
      </c>
      <c r="C110">
        <v>1</v>
      </c>
      <c r="D110" t="s">
        <v>625</v>
      </c>
      <c r="E110" t="s">
        <v>290</v>
      </c>
      <c r="F110">
        <v>600106535</v>
      </c>
      <c r="G110">
        <v>12</v>
      </c>
      <c r="H110" t="s">
        <v>583</v>
      </c>
      <c r="I110" t="s">
        <v>99</v>
      </c>
      <c r="J110">
        <v>1</v>
      </c>
      <c r="K110">
        <v>24</v>
      </c>
      <c r="L110" t="s">
        <v>584</v>
      </c>
      <c r="M110" t="s">
        <v>626</v>
      </c>
      <c r="N110" t="s">
        <v>586</v>
      </c>
      <c r="O110">
        <v>2</v>
      </c>
      <c r="P110" t="s">
        <v>587</v>
      </c>
      <c r="Q110" t="s">
        <v>3390</v>
      </c>
      <c r="R110" s="207">
        <v>45660.744872685187</v>
      </c>
      <c r="S110">
        <v>600106535</v>
      </c>
      <c r="W110">
        <v>10.868600000000001</v>
      </c>
      <c r="X110">
        <v>10.868600000000001</v>
      </c>
      <c r="Y110">
        <v>0</v>
      </c>
      <c r="Z110">
        <v>0</v>
      </c>
      <c r="AA110">
        <v>11.997299999999999</v>
      </c>
      <c r="AB110">
        <v>4644.1409999999996</v>
      </c>
      <c r="AC110">
        <v>4624.1409999999996</v>
      </c>
      <c r="AD110">
        <v>3000.616</v>
      </c>
      <c r="AE110">
        <v>775.14400000000001</v>
      </c>
      <c r="AF110">
        <v>149.89500000000001</v>
      </c>
      <c r="AG110">
        <v>580.63900000000001</v>
      </c>
      <c r="AH110">
        <v>117.84700000000001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20</v>
      </c>
      <c r="AO110">
        <v>21.9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21.9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4670.4750000000004</v>
      </c>
      <c r="BB110">
        <v>0</v>
      </c>
      <c r="BC110">
        <v>12</v>
      </c>
      <c r="BD110">
        <v>12</v>
      </c>
      <c r="BE110">
        <v>0</v>
      </c>
      <c r="BF110">
        <v>0</v>
      </c>
      <c r="BG110">
        <v>1</v>
      </c>
      <c r="BH110">
        <v>0</v>
      </c>
      <c r="BI110">
        <v>0</v>
      </c>
      <c r="BJ110">
        <v>6.4985999999999997</v>
      </c>
      <c r="BK110">
        <v>3167.2530000000002</v>
      </c>
      <c r="BL110">
        <v>2042.0409999999999</v>
      </c>
      <c r="BM110">
        <v>609.37800000000004</v>
      </c>
      <c r="BN110">
        <v>72.046000000000006</v>
      </c>
      <c r="BO110">
        <v>350.8</v>
      </c>
      <c r="BP110">
        <v>92.988</v>
      </c>
      <c r="BQ110">
        <v>0</v>
      </c>
      <c r="BR110">
        <v>0</v>
      </c>
      <c r="BS110">
        <v>0</v>
      </c>
      <c r="BT110">
        <v>6</v>
      </c>
      <c r="BU110">
        <v>2989.3009999999999</v>
      </c>
      <c r="BV110">
        <v>0</v>
      </c>
      <c r="BW110">
        <v>0</v>
      </c>
      <c r="BX110">
        <v>0</v>
      </c>
      <c r="BY110">
        <v>0</v>
      </c>
      <c r="BZ110">
        <v>4.37</v>
      </c>
      <c r="CA110">
        <v>1456.8879999999999</v>
      </c>
      <c r="CB110">
        <v>958.57500000000005</v>
      </c>
      <c r="CC110">
        <v>165.76600000000002</v>
      </c>
      <c r="CD110">
        <v>77.849000000000004</v>
      </c>
      <c r="CE110">
        <v>229.839</v>
      </c>
      <c r="CF110">
        <v>24.859000000000002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2</v>
      </c>
      <c r="CM110">
        <v>561.09500000000003</v>
      </c>
      <c r="CN110">
        <v>2.37</v>
      </c>
      <c r="CO110">
        <v>895.79300000000001</v>
      </c>
      <c r="CP110">
        <v>0</v>
      </c>
      <c r="CQ110">
        <v>0</v>
      </c>
      <c r="CR110">
        <v>5.4985999999999997</v>
      </c>
      <c r="CS110">
        <v>2451.5650000000001</v>
      </c>
      <c r="CT110">
        <v>3.87</v>
      </c>
      <c r="CU110">
        <v>1224.4680000000001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0.49859999999999999</v>
      </c>
      <c r="DG110">
        <v>177.952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3183.1950000000002</v>
      </c>
      <c r="EA110">
        <v>0</v>
      </c>
      <c r="EB110">
        <v>1487.28</v>
      </c>
      <c r="EC110">
        <v>0</v>
      </c>
      <c r="ED110">
        <v>10.868600000000001</v>
      </c>
      <c r="EE110">
        <v>11.997299999999999</v>
      </c>
      <c r="EF110">
        <v>4644.1409999999996</v>
      </c>
      <c r="EG110">
        <v>6.4985999999999997</v>
      </c>
      <c r="EH110">
        <v>3187.2530000000002</v>
      </c>
      <c r="EI110">
        <v>6</v>
      </c>
      <c r="EJ110">
        <v>3009.3009999999999</v>
      </c>
      <c r="EK110">
        <v>0</v>
      </c>
      <c r="EL110">
        <v>0</v>
      </c>
      <c r="EM110">
        <v>0</v>
      </c>
      <c r="EN110">
        <v>0</v>
      </c>
      <c r="EO110">
        <v>4.37</v>
      </c>
      <c r="EP110">
        <v>1456.8879999999999</v>
      </c>
      <c r="EQ110">
        <v>21.9</v>
      </c>
      <c r="ER110">
        <v>14.4</v>
      </c>
      <c r="ES110">
        <v>7.5</v>
      </c>
      <c r="ET110">
        <v>4666.0410000000002</v>
      </c>
      <c r="EU110">
        <v>0</v>
      </c>
      <c r="EV110">
        <v>0</v>
      </c>
      <c r="EW110">
        <v>0</v>
      </c>
      <c r="EX110">
        <v>0</v>
      </c>
      <c r="EY110">
        <v>0.49859999999999999</v>
      </c>
      <c r="EZ110">
        <v>177.952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</row>
    <row r="111" spans="1:184" customFormat="1" ht="12.75" x14ac:dyDescent="0.2">
      <c r="A111">
        <v>2035</v>
      </c>
      <c r="B111">
        <f t="shared" si="1"/>
        <v>108</v>
      </c>
      <c r="C111">
        <v>1</v>
      </c>
      <c r="D111" t="s">
        <v>627</v>
      </c>
      <c r="E111" t="s">
        <v>290</v>
      </c>
      <c r="F111">
        <v>600107124</v>
      </c>
      <c r="G111">
        <v>12</v>
      </c>
      <c r="H111" t="s">
        <v>583</v>
      </c>
      <c r="I111" t="s">
        <v>99</v>
      </c>
      <c r="J111">
        <v>1</v>
      </c>
      <c r="K111">
        <v>24</v>
      </c>
      <c r="L111" t="s">
        <v>584</v>
      </c>
      <c r="M111" t="s">
        <v>628</v>
      </c>
      <c r="N111" t="s">
        <v>586</v>
      </c>
      <c r="O111">
        <v>2</v>
      </c>
      <c r="P111" t="s">
        <v>587</v>
      </c>
      <c r="Q111" t="s">
        <v>3345</v>
      </c>
      <c r="R111" s="207">
        <v>45671.760949074072</v>
      </c>
      <c r="S111">
        <v>600107124</v>
      </c>
      <c r="T111" t="s">
        <v>3345</v>
      </c>
      <c r="U111" s="207">
        <v>45671.76630787037</v>
      </c>
      <c r="V111">
        <v>600107124</v>
      </c>
      <c r="W111">
        <v>17.007999999999999</v>
      </c>
      <c r="X111">
        <v>17.007999999999999</v>
      </c>
      <c r="Y111">
        <v>0</v>
      </c>
      <c r="Z111">
        <v>0</v>
      </c>
      <c r="AA111">
        <v>17.573</v>
      </c>
      <c r="AB111">
        <v>7615.558</v>
      </c>
      <c r="AC111">
        <v>7550.7380000000003</v>
      </c>
      <c r="AD111">
        <v>5040.366</v>
      </c>
      <c r="AE111">
        <v>1123.473</v>
      </c>
      <c r="AF111">
        <v>70.646000000000001</v>
      </c>
      <c r="AG111">
        <v>1176.181</v>
      </c>
      <c r="AH111">
        <v>122.36200000000001</v>
      </c>
      <c r="AI111">
        <v>0</v>
      </c>
      <c r="AJ111">
        <v>0</v>
      </c>
      <c r="AK111">
        <v>0</v>
      </c>
      <c r="AL111">
        <v>15.34</v>
      </c>
      <c r="AM111">
        <v>0</v>
      </c>
      <c r="AN111">
        <v>49.480000000000004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0.25</v>
      </c>
      <c r="AW111">
        <v>17.71</v>
      </c>
      <c r="AX111">
        <v>107.94199999999999</v>
      </c>
      <c r="AY111">
        <v>0</v>
      </c>
      <c r="AZ111">
        <v>0</v>
      </c>
      <c r="BA111">
        <v>7581.0479999999998</v>
      </c>
      <c r="BB111">
        <v>0</v>
      </c>
      <c r="BC111">
        <v>15</v>
      </c>
      <c r="BD111">
        <v>15</v>
      </c>
      <c r="BE111">
        <v>0</v>
      </c>
      <c r="BF111">
        <v>1</v>
      </c>
      <c r="BG111">
        <v>1</v>
      </c>
      <c r="BH111">
        <v>107.94199999999999</v>
      </c>
      <c r="BI111">
        <v>0</v>
      </c>
      <c r="BJ111">
        <v>10.5685</v>
      </c>
      <c r="BK111">
        <v>5199.5140000000001</v>
      </c>
      <c r="BL111">
        <v>3439.2750000000001</v>
      </c>
      <c r="BM111">
        <v>866.40499999999997</v>
      </c>
      <c r="BN111">
        <v>70.646000000000001</v>
      </c>
      <c r="BO111">
        <v>703.2</v>
      </c>
      <c r="BP111">
        <v>102.27800000000001</v>
      </c>
      <c r="BQ111">
        <v>0</v>
      </c>
      <c r="BR111">
        <v>0</v>
      </c>
      <c r="BS111">
        <v>0</v>
      </c>
      <c r="BT111">
        <v>10.0685</v>
      </c>
      <c r="BU111">
        <v>5014.7820000000002</v>
      </c>
      <c r="BV111">
        <v>0</v>
      </c>
      <c r="BW111">
        <v>0</v>
      </c>
      <c r="BX111">
        <v>0</v>
      </c>
      <c r="BY111">
        <v>0</v>
      </c>
      <c r="BZ111">
        <v>6.4394999999999998</v>
      </c>
      <c r="CA111">
        <v>2351.2240000000002</v>
      </c>
      <c r="CB111">
        <v>1601.0909999999999</v>
      </c>
      <c r="CC111">
        <v>257.06799999999998</v>
      </c>
      <c r="CD111">
        <v>0</v>
      </c>
      <c r="CE111">
        <v>472.98099999999999</v>
      </c>
      <c r="CF111">
        <v>20.084</v>
      </c>
      <c r="CG111">
        <v>0</v>
      </c>
      <c r="CH111">
        <v>0</v>
      </c>
      <c r="CI111">
        <v>0</v>
      </c>
      <c r="CJ111">
        <v>0.25</v>
      </c>
      <c r="CK111">
        <v>126.057</v>
      </c>
      <c r="CL111">
        <v>1.9561999999999999</v>
      </c>
      <c r="CM111">
        <v>607.17899999999997</v>
      </c>
      <c r="CN111">
        <v>3.9832999999999998</v>
      </c>
      <c r="CO111">
        <v>1529.2460000000001</v>
      </c>
      <c r="CP111">
        <v>0.25</v>
      </c>
      <c r="CQ111">
        <v>88.742000000000004</v>
      </c>
      <c r="CR111">
        <v>9.5685000000000002</v>
      </c>
      <c r="CS111">
        <v>4433.0079999999998</v>
      </c>
      <c r="CT111">
        <v>5.6894999999999998</v>
      </c>
      <c r="CU111">
        <v>1900.8400000000001</v>
      </c>
      <c r="CV111">
        <v>0</v>
      </c>
      <c r="CW111">
        <v>17.71</v>
      </c>
      <c r="CX111">
        <v>19.2</v>
      </c>
      <c r="CY111">
        <v>0</v>
      </c>
      <c r="CZ111">
        <v>0</v>
      </c>
      <c r="DA111">
        <v>0.25</v>
      </c>
      <c r="DB111">
        <v>88.742000000000004</v>
      </c>
      <c r="DC111">
        <v>0</v>
      </c>
      <c r="DD111">
        <v>0</v>
      </c>
      <c r="DE111">
        <v>0</v>
      </c>
      <c r="DF111">
        <v>0.5</v>
      </c>
      <c r="DG111">
        <v>184.732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5225.5829999999996</v>
      </c>
      <c r="EA111">
        <v>0</v>
      </c>
      <c r="EB111">
        <v>2355.4650000000001</v>
      </c>
      <c r="EC111">
        <v>0</v>
      </c>
      <c r="ED111">
        <v>17.007999999999999</v>
      </c>
      <c r="EE111">
        <v>17.573</v>
      </c>
      <c r="EF111">
        <v>7615.558</v>
      </c>
      <c r="EG111">
        <v>10.5685</v>
      </c>
      <c r="EH111">
        <v>5224.5140000000001</v>
      </c>
      <c r="EI111">
        <v>10.0685</v>
      </c>
      <c r="EJ111">
        <v>5039.7820000000002</v>
      </c>
      <c r="EK111">
        <v>0</v>
      </c>
      <c r="EL111">
        <v>0</v>
      </c>
      <c r="EM111">
        <v>0</v>
      </c>
      <c r="EN111">
        <v>0</v>
      </c>
      <c r="EO111">
        <v>6.4394999999999998</v>
      </c>
      <c r="EP111">
        <v>2391.0439999999999</v>
      </c>
      <c r="EQ111">
        <v>0</v>
      </c>
      <c r="ER111">
        <v>0</v>
      </c>
      <c r="ES111">
        <v>0</v>
      </c>
      <c r="ET111">
        <v>7615.558</v>
      </c>
      <c r="EU111">
        <v>0</v>
      </c>
      <c r="EV111">
        <v>0</v>
      </c>
      <c r="EW111">
        <v>0</v>
      </c>
      <c r="EX111">
        <v>0</v>
      </c>
      <c r="EY111">
        <v>0.5</v>
      </c>
      <c r="EZ111">
        <v>184.732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0.25</v>
      </c>
      <c r="FJ111">
        <v>107.94199999999999</v>
      </c>
      <c r="FK111">
        <v>0</v>
      </c>
      <c r="FL111">
        <v>19.2</v>
      </c>
      <c r="FM111">
        <v>0.25</v>
      </c>
      <c r="FN111">
        <v>88.742000000000004</v>
      </c>
      <c r="FO111">
        <v>0</v>
      </c>
      <c r="FP111">
        <v>0</v>
      </c>
      <c r="FQ111">
        <v>0</v>
      </c>
      <c r="FR111">
        <v>107.94199999999999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</row>
    <row r="112" spans="1:184" customFormat="1" ht="12.75" x14ac:dyDescent="0.2">
      <c r="A112">
        <v>2036</v>
      </c>
      <c r="B112">
        <f t="shared" si="1"/>
        <v>109</v>
      </c>
      <c r="C112">
        <v>1</v>
      </c>
      <c r="D112" t="s">
        <v>629</v>
      </c>
      <c r="E112" t="s">
        <v>290</v>
      </c>
      <c r="F112">
        <v>600107515</v>
      </c>
      <c r="G112">
        <v>12</v>
      </c>
      <c r="H112" t="s">
        <v>583</v>
      </c>
      <c r="I112" t="s">
        <v>99</v>
      </c>
      <c r="J112">
        <v>1</v>
      </c>
      <c r="K112">
        <v>24</v>
      </c>
      <c r="L112" t="s">
        <v>584</v>
      </c>
      <c r="M112" t="s">
        <v>630</v>
      </c>
      <c r="N112" t="s">
        <v>586</v>
      </c>
      <c r="O112">
        <v>2</v>
      </c>
      <c r="P112" t="s">
        <v>587</v>
      </c>
      <c r="Q112" t="s">
        <v>3490</v>
      </c>
      <c r="R112" s="207">
        <v>45666.440416666665</v>
      </c>
      <c r="S112">
        <v>600107515</v>
      </c>
      <c r="W112">
        <v>11.3375</v>
      </c>
      <c r="X112">
        <v>11.3375</v>
      </c>
      <c r="Y112">
        <v>0</v>
      </c>
      <c r="Z112">
        <v>0</v>
      </c>
      <c r="AA112">
        <v>12.088900000000001</v>
      </c>
      <c r="AB112">
        <v>5571.0659999999998</v>
      </c>
      <c r="AC112">
        <v>5571.0659999999998</v>
      </c>
      <c r="AD112">
        <v>3348.3490000000002</v>
      </c>
      <c r="AE112">
        <v>855.90899999999999</v>
      </c>
      <c r="AF112">
        <v>86.524999999999991</v>
      </c>
      <c r="AG112">
        <v>1005.232</v>
      </c>
      <c r="AH112">
        <v>97.436999999999998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51.8</v>
      </c>
      <c r="AP112">
        <v>15</v>
      </c>
      <c r="AQ112">
        <v>15</v>
      </c>
      <c r="AR112">
        <v>0</v>
      </c>
      <c r="AS112">
        <v>0</v>
      </c>
      <c r="AT112">
        <v>0</v>
      </c>
      <c r="AU112">
        <v>36.799999999999997</v>
      </c>
      <c r="AV112">
        <v>0</v>
      </c>
      <c r="AW112">
        <v>177.614</v>
      </c>
      <c r="AX112">
        <v>0</v>
      </c>
      <c r="AY112">
        <v>0</v>
      </c>
      <c r="AZ112">
        <v>0</v>
      </c>
      <c r="BA112">
        <v>5599.1890000000003</v>
      </c>
      <c r="BB112">
        <v>15</v>
      </c>
      <c r="BC112">
        <v>13</v>
      </c>
      <c r="BD112">
        <v>13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7.9657999999999998</v>
      </c>
      <c r="BK112">
        <v>4516.4309999999996</v>
      </c>
      <c r="BL112">
        <v>2591.674</v>
      </c>
      <c r="BM112">
        <v>775.15099999999995</v>
      </c>
      <c r="BN112">
        <v>60.323</v>
      </c>
      <c r="BO112">
        <v>814.23199999999997</v>
      </c>
      <c r="BP112">
        <v>97.436999999999998</v>
      </c>
      <c r="BQ112">
        <v>0</v>
      </c>
      <c r="BR112">
        <v>0</v>
      </c>
      <c r="BS112">
        <v>0</v>
      </c>
      <c r="BT112">
        <v>7.9657999999999998</v>
      </c>
      <c r="BU112">
        <v>4516.4309999999996</v>
      </c>
      <c r="BV112">
        <v>0</v>
      </c>
      <c r="BW112">
        <v>0</v>
      </c>
      <c r="BX112">
        <v>0</v>
      </c>
      <c r="BY112">
        <v>0</v>
      </c>
      <c r="BZ112">
        <v>3.3717000000000001</v>
      </c>
      <c r="CA112">
        <v>1054.635</v>
      </c>
      <c r="CB112">
        <v>756.67499999999995</v>
      </c>
      <c r="CC112">
        <v>80.757999999999996</v>
      </c>
      <c r="CD112">
        <v>26.201999999999998</v>
      </c>
      <c r="CE112">
        <v>191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2.2770000000000001</v>
      </c>
      <c r="CM112">
        <v>727.43600000000004</v>
      </c>
      <c r="CN112">
        <v>1.0947</v>
      </c>
      <c r="CO112">
        <v>327.19900000000001</v>
      </c>
      <c r="CP112">
        <v>0</v>
      </c>
      <c r="CQ112">
        <v>0</v>
      </c>
      <c r="CR112">
        <v>6.7991000000000001</v>
      </c>
      <c r="CS112">
        <v>3554.2539999999999</v>
      </c>
      <c r="CT112">
        <v>3.3717000000000001</v>
      </c>
      <c r="CU112">
        <v>1054.635</v>
      </c>
      <c r="CV112">
        <v>0</v>
      </c>
      <c r="CW112">
        <v>177.614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15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4539.3940000000002</v>
      </c>
      <c r="EA112">
        <v>15</v>
      </c>
      <c r="EB112">
        <v>1059.7950000000001</v>
      </c>
      <c r="EC112">
        <v>0</v>
      </c>
      <c r="ED112">
        <v>11.3375</v>
      </c>
      <c r="EE112">
        <v>12.088900000000001</v>
      </c>
      <c r="EF112">
        <v>5571.0659999999998</v>
      </c>
      <c r="EG112">
        <v>7.9657999999999998</v>
      </c>
      <c r="EH112">
        <v>4516.4309999999996</v>
      </c>
      <c r="EI112">
        <v>7.9657999999999998</v>
      </c>
      <c r="EJ112">
        <v>4516.4309999999996</v>
      </c>
      <c r="EK112">
        <v>0</v>
      </c>
      <c r="EL112">
        <v>0</v>
      </c>
      <c r="EM112">
        <v>0</v>
      </c>
      <c r="EN112">
        <v>0</v>
      </c>
      <c r="EO112">
        <v>3.3717000000000001</v>
      </c>
      <c r="EP112">
        <v>1054.635</v>
      </c>
      <c r="EQ112">
        <v>51.8</v>
      </c>
      <c r="ER112">
        <v>15</v>
      </c>
      <c r="ES112">
        <v>36.799999999999997</v>
      </c>
      <c r="ET112">
        <v>5622.866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</row>
    <row r="113" spans="1:184" customFormat="1" ht="12.75" x14ac:dyDescent="0.2">
      <c r="A113">
        <v>2037</v>
      </c>
      <c r="B113">
        <f t="shared" si="1"/>
        <v>110</v>
      </c>
      <c r="C113">
        <v>1</v>
      </c>
      <c r="D113" t="s">
        <v>631</v>
      </c>
      <c r="E113" t="s">
        <v>290</v>
      </c>
      <c r="F113">
        <v>600106756</v>
      </c>
      <c r="G113">
        <v>12</v>
      </c>
      <c r="H113" t="s">
        <v>583</v>
      </c>
      <c r="I113" t="s">
        <v>99</v>
      </c>
      <c r="J113">
        <v>1</v>
      </c>
      <c r="K113">
        <v>24</v>
      </c>
      <c r="L113" t="s">
        <v>584</v>
      </c>
      <c r="M113" t="s">
        <v>632</v>
      </c>
      <c r="N113" t="s">
        <v>586</v>
      </c>
      <c r="O113">
        <v>2</v>
      </c>
      <c r="P113" t="s">
        <v>587</v>
      </c>
      <c r="Q113" t="s">
        <v>3367</v>
      </c>
      <c r="R113" s="207">
        <v>45670.835289351853</v>
      </c>
      <c r="S113">
        <v>600106756</v>
      </c>
      <c r="W113">
        <v>11.099399999999999</v>
      </c>
      <c r="X113">
        <v>11.099399999999999</v>
      </c>
      <c r="Y113">
        <v>0</v>
      </c>
      <c r="Z113">
        <v>0</v>
      </c>
      <c r="AA113">
        <v>12.540899999999999</v>
      </c>
      <c r="AB113">
        <v>5011.9809999999998</v>
      </c>
      <c r="AC113">
        <v>4980.5120000000006</v>
      </c>
      <c r="AD113">
        <v>3290.5299999999997</v>
      </c>
      <c r="AE113">
        <v>652.54899999999998</v>
      </c>
      <c r="AF113">
        <v>100.358</v>
      </c>
      <c r="AG113">
        <v>786.00400000000002</v>
      </c>
      <c r="AH113">
        <v>135.65899999999999</v>
      </c>
      <c r="AI113">
        <v>0</v>
      </c>
      <c r="AJ113">
        <v>15.411999999999999</v>
      </c>
      <c r="AK113">
        <v>0</v>
      </c>
      <c r="AL113">
        <v>0</v>
      </c>
      <c r="AM113">
        <v>0</v>
      </c>
      <c r="AN113">
        <v>31.469000000000001</v>
      </c>
      <c r="AO113">
        <v>35.76</v>
      </c>
      <c r="AP113">
        <v>35.76</v>
      </c>
      <c r="AQ113">
        <v>35.76</v>
      </c>
      <c r="AR113">
        <v>0</v>
      </c>
      <c r="AS113">
        <v>0</v>
      </c>
      <c r="AT113">
        <v>0</v>
      </c>
      <c r="AU113">
        <v>0</v>
      </c>
      <c r="AV113">
        <v>0.31409999999999999</v>
      </c>
      <c r="AW113">
        <v>0</v>
      </c>
      <c r="AX113">
        <v>146.91399999999999</v>
      </c>
      <c r="AY113">
        <v>27</v>
      </c>
      <c r="AZ113">
        <v>0</v>
      </c>
      <c r="BA113">
        <v>5013.3729999999996</v>
      </c>
      <c r="BB113">
        <v>35.76</v>
      </c>
      <c r="BC113">
        <v>14</v>
      </c>
      <c r="BD113">
        <v>14</v>
      </c>
      <c r="BE113">
        <v>0</v>
      </c>
      <c r="BF113">
        <v>0</v>
      </c>
      <c r="BG113">
        <v>2</v>
      </c>
      <c r="BH113">
        <v>146.91399999999999</v>
      </c>
      <c r="BI113">
        <v>27</v>
      </c>
      <c r="BJ113">
        <v>6.4394999999999998</v>
      </c>
      <c r="BK113">
        <v>3418.1170000000002</v>
      </c>
      <c r="BL113">
        <v>2151.4670000000001</v>
      </c>
      <c r="BM113">
        <v>505.904</v>
      </c>
      <c r="BN113">
        <v>62.137</v>
      </c>
      <c r="BO113">
        <v>564.07500000000005</v>
      </c>
      <c r="BP113">
        <v>120.902</v>
      </c>
      <c r="BQ113">
        <v>0</v>
      </c>
      <c r="BR113">
        <v>13.632</v>
      </c>
      <c r="BS113">
        <v>0</v>
      </c>
      <c r="BT113">
        <v>5.8982000000000001</v>
      </c>
      <c r="BU113">
        <v>3266.7190000000001</v>
      </c>
      <c r="BV113">
        <v>0</v>
      </c>
      <c r="BW113">
        <v>0</v>
      </c>
      <c r="BX113">
        <v>0</v>
      </c>
      <c r="BY113">
        <v>0</v>
      </c>
      <c r="BZ113">
        <v>4.6599000000000004</v>
      </c>
      <c r="CA113">
        <v>1562.395</v>
      </c>
      <c r="CB113">
        <v>1139.0630000000001</v>
      </c>
      <c r="CC113">
        <v>146.64499999999998</v>
      </c>
      <c r="CD113">
        <v>38.220999999999997</v>
      </c>
      <c r="CE113">
        <v>221.929</v>
      </c>
      <c r="CF113">
        <v>14.757</v>
      </c>
      <c r="CG113">
        <v>0</v>
      </c>
      <c r="CH113">
        <v>1.78</v>
      </c>
      <c r="CI113">
        <v>0</v>
      </c>
      <c r="CJ113">
        <v>0.25</v>
      </c>
      <c r="CK113">
        <v>146.529</v>
      </c>
      <c r="CL113">
        <v>1.62</v>
      </c>
      <c r="CM113">
        <v>491.387</v>
      </c>
      <c r="CN113">
        <v>2.4758</v>
      </c>
      <c r="CO113">
        <v>803.14</v>
      </c>
      <c r="CP113">
        <v>0.31409999999999999</v>
      </c>
      <c r="CQ113">
        <v>121.339</v>
      </c>
      <c r="CR113">
        <v>4.7535999999999996</v>
      </c>
      <c r="CS113">
        <v>2152.2890000000002</v>
      </c>
      <c r="CT113">
        <v>4.1599000000000004</v>
      </c>
      <c r="CU113">
        <v>1339.49</v>
      </c>
      <c r="CV113">
        <v>0</v>
      </c>
      <c r="CW113">
        <v>0</v>
      </c>
      <c r="CX113">
        <v>25.574999999999999</v>
      </c>
      <c r="CY113">
        <v>0</v>
      </c>
      <c r="CZ113">
        <v>0</v>
      </c>
      <c r="DA113">
        <v>0.31409999999999999</v>
      </c>
      <c r="DB113">
        <v>121.339</v>
      </c>
      <c r="DC113">
        <v>8.76</v>
      </c>
      <c r="DD113">
        <v>27</v>
      </c>
      <c r="DE113">
        <v>0</v>
      </c>
      <c r="DF113">
        <v>0.5413</v>
      </c>
      <c r="DG113">
        <v>151.398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3433.3939999999998</v>
      </c>
      <c r="EA113">
        <v>8.76</v>
      </c>
      <c r="EB113">
        <v>1579.979</v>
      </c>
      <c r="EC113">
        <v>27</v>
      </c>
      <c r="ED113">
        <v>11.099399999999999</v>
      </c>
      <c r="EE113">
        <v>12.540899999999999</v>
      </c>
      <c r="EF113">
        <v>5011.9809999999998</v>
      </c>
      <c r="EG113">
        <v>6.4394999999999998</v>
      </c>
      <c r="EH113">
        <v>3427.386</v>
      </c>
      <c r="EI113">
        <v>5.8982000000000001</v>
      </c>
      <c r="EJ113">
        <v>3275.9879999999998</v>
      </c>
      <c r="EK113">
        <v>0</v>
      </c>
      <c r="EL113">
        <v>0</v>
      </c>
      <c r="EM113">
        <v>0</v>
      </c>
      <c r="EN113">
        <v>0</v>
      </c>
      <c r="EO113">
        <v>4.6599000000000004</v>
      </c>
      <c r="EP113">
        <v>1584.595</v>
      </c>
      <c r="EQ113">
        <v>35.76</v>
      </c>
      <c r="ER113">
        <v>8.76</v>
      </c>
      <c r="ES113">
        <v>27</v>
      </c>
      <c r="ET113">
        <v>5047.741</v>
      </c>
      <c r="EU113">
        <v>0</v>
      </c>
      <c r="EV113">
        <v>0</v>
      </c>
      <c r="EW113">
        <v>0</v>
      </c>
      <c r="EX113">
        <v>0</v>
      </c>
      <c r="EY113">
        <v>0.5413</v>
      </c>
      <c r="EZ113">
        <v>151.398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0.31409999999999999</v>
      </c>
      <c r="FJ113">
        <v>146.91399999999999</v>
      </c>
      <c r="FK113">
        <v>0</v>
      </c>
      <c r="FL113">
        <v>25.574999999999999</v>
      </c>
      <c r="FM113">
        <v>0.31409999999999999</v>
      </c>
      <c r="FN113">
        <v>121.339</v>
      </c>
      <c r="FO113">
        <v>27</v>
      </c>
      <c r="FP113">
        <v>0</v>
      </c>
      <c r="FQ113">
        <v>27</v>
      </c>
      <c r="FR113">
        <v>173.91399999999999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</row>
    <row r="114" spans="1:184" customFormat="1" ht="12.75" x14ac:dyDescent="0.2">
      <c r="A114">
        <v>2038</v>
      </c>
      <c r="B114">
        <f t="shared" si="1"/>
        <v>111</v>
      </c>
      <c r="C114">
        <v>1</v>
      </c>
      <c r="D114" t="s">
        <v>633</v>
      </c>
      <c r="E114" t="s">
        <v>290</v>
      </c>
      <c r="F114">
        <v>600107744</v>
      </c>
      <c r="G114">
        <v>12</v>
      </c>
      <c r="H114" t="s">
        <v>583</v>
      </c>
      <c r="I114" t="s">
        <v>634</v>
      </c>
      <c r="J114">
        <v>1</v>
      </c>
      <c r="K114">
        <v>24</v>
      </c>
      <c r="L114" t="s">
        <v>584</v>
      </c>
      <c r="M114" t="s">
        <v>635</v>
      </c>
      <c r="N114" t="s">
        <v>586</v>
      </c>
      <c r="O114">
        <v>2</v>
      </c>
      <c r="P114" t="s">
        <v>587</v>
      </c>
      <c r="Q114" t="s">
        <v>393</v>
      </c>
      <c r="R114" s="207">
        <v>45664.557002314818</v>
      </c>
      <c r="S114">
        <v>600107744</v>
      </c>
      <c r="W114">
        <v>12.181800000000001</v>
      </c>
      <c r="X114">
        <v>12.181800000000001</v>
      </c>
      <c r="Y114">
        <v>0</v>
      </c>
      <c r="Z114">
        <v>0</v>
      </c>
      <c r="AA114">
        <v>13.317399999999999</v>
      </c>
      <c r="AB114">
        <v>5216.7879999999996</v>
      </c>
      <c r="AC114">
        <v>5151.6350000000002</v>
      </c>
      <c r="AD114">
        <v>3408.587</v>
      </c>
      <c r="AE114">
        <v>707.25800000000004</v>
      </c>
      <c r="AF114">
        <v>160.60399999999998</v>
      </c>
      <c r="AG114">
        <v>740.10500000000002</v>
      </c>
      <c r="AH114">
        <v>96.703000000000003</v>
      </c>
      <c r="AI114">
        <v>0</v>
      </c>
      <c r="AJ114">
        <v>0</v>
      </c>
      <c r="AK114">
        <v>8.2889999999999997</v>
      </c>
      <c r="AL114">
        <v>0</v>
      </c>
      <c r="AM114">
        <v>0</v>
      </c>
      <c r="AN114">
        <v>65.152999999999992</v>
      </c>
      <c r="AO114">
        <v>8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8</v>
      </c>
      <c r="AV114">
        <v>0</v>
      </c>
      <c r="AW114">
        <v>30.088999999999999</v>
      </c>
      <c r="AX114">
        <v>0</v>
      </c>
      <c r="AY114">
        <v>0</v>
      </c>
      <c r="AZ114">
        <v>0</v>
      </c>
      <c r="BA114">
        <v>5229.8189999999995</v>
      </c>
      <c r="BB114">
        <v>0</v>
      </c>
      <c r="BC114">
        <v>13</v>
      </c>
      <c r="BD114">
        <v>13</v>
      </c>
      <c r="BE114">
        <v>0</v>
      </c>
      <c r="BF114">
        <v>0</v>
      </c>
      <c r="BG114">
        <v>1</v>
      </c>
      <c r="BH114">
        <v>0</v>
      </c>
      <c r="BI114">
        <v>0</v>
      </c>
      <c r="BJ114">
        <v>7.7701000000000002</v>
      </c>
      <c r="BK114">
        <v>3787.3290000000002</v>
      </c>
      <c r="BL114">
        <v>2454.35</v>
      </c>
      <c r="BM114">
        <v>581.58799999999997</v>
      </c>
      <c r="BN114">
        <v>102.33</v>
      </c>
      <c r="BO114">
        <v>525.99900000000002</v>
      </c>
      <c r="BP114">
        <v>84.683999999999997</v>
      </c>
      <c r="BQ114">
        <v>0</v>
      </c>
      <c r="BR114">
        <v>0</v>
      </c>
      <c r="BS114">
        <v>8.2889999999999997</v>
      </c>
      <c r="BT114">
        <v>6.0617999999999999</v>
      </c>
      <c r="BU114">
        <v>3146.44</v>
      </c>
      <c r="BV114">
        <v>0</v>
      </c>
      <c r="BW114">
        <v>0</v>
      </c>
      <c r="BX114">
        <v>0</v>
      </c>
      <c r="BY114">
        <v>0</v>
      </c>
      <c r="BZ114">
        <v>4.4116999999999997</v>
      </c>
      <c r="CA114">
        <v>1364.306</v>
      </c>
      <c r="CB114">
        <v>954.23700000000008</v>
      </c>
      <c r="CC114">
        <v>125.66999999999999</v>
      </c>
      <c r="CD114">
        <v>58.274000000000001</v>
      </c>
      <c r="CE114">
        <v>214.10599999999999</v>
      </c>
      <c r="CF114">
        <v>12.019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1.9942</v>
      </c>
      <c r="CM114">
        <v>631.00900000000001</v>
      </c>
      <c r="CN114">
        <v>2.4175</v>
      </c>
      <c r="CO114">
        <v>733.29700000000003</v>
      </c>
      <c r="CP114">
        <v>0</v>
      </c>
      <c r="CQ114">
        <v>0</v>
      </c>
      <c r="CR114">
        <v>6.7083000000000004</v>
      </c>
      <c r="CS114">
        <v>3086.8670000000002</v>
      </c>
      <c r="CT114">
        <v>4.0034000000000001</v>
      </c>
      <c r="CU114">
        <v>1157.2429999999999</v>
      </c>
      <c r="CV114">
        <v>0</v>
      </c>
      <c r="CW114">
        <v>30.088999999999999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1.7082999999999999</v>
      </c>
      <c r="DG114">
        <v>640.88900000000001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3859.134</v>
      </c>
      <c r="EA114">
        <v>0</v>
      </c>
      <c r="EB114">
        <v>1370.6849999999999</v>
      </c>
      <c r="EC114">
        <v>0</v>
      </c>
      <c r="ED114">
        <v>12.181800000000001</v>
      </c>
      <c r="EE114">
        <v>13.317399999999999</v>
      </c>
      <c r="EF114">
        <v>5216.7879999999996</v>
      </c>
      <c r="EG114">
        <v>7.7701000000000002</v>
      </c>
      <c r="EH114">
        <v>3817.3290000000002</v>
      </c>
      <c r="EI114">
        <v>6.0617999999999999</v>
      </c>
      <c r="EJ114">
        <v>3176.44</v>
      </c>
      <c r="EK114">
        <v>0</v>
      </c>
      <c r="EL114">
        <v>0</v>
      </c>
      <c r="EM114">
        <v>0</v>
      </c>
      <c r="EN114">
        <v>0</v>
      </c>
      <c r="EO114">
        <v>4.4116999999999997</v>
      </c>
      <c r="EP114">
        <v>1399.4590000000001</v>
      </c>
      <c r="EQ114">
        <v>8</v>
      </c>
      <c r="ER114">
        <v>8</v>
      </c>
      <c r="ES114">
        <v>0</v>
      </c>
      <c r="ET114">
        <v>5224.7879999999996</v>
      </c>
      <c r="EU114">
        <v>0</v>
      </c>
      <c r="EV114">
        <v>0</v>
      </c>
      <c r="EW114">
        <v>0</v>
      </c>
      <c r="EX114">
        <v>0</v>
      </c>
      <c r="EY114">
        <v>1.7082999999999999</v>
      </c>
      <c r="EZ114">
        <v>640.88900000000001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</row>
    <row r="115" spans="1:184" customFormat="1" ht="12.75" x14ac:dyDescent="0.2">
      <c r="A115">
        <v>2039</v>
      </c>
      <c r="B115">
        <f t="shared" si="1"/>
        <v>112</v>
      </c>
      <c r="C115">
        <v>1</v>
      </c>
      <c r="D115" t="s">
        <v>636</v>
      </c>
      <c r="E115" t="s">
        <v>290</v>
      </c>
      <c r="F115">
        <v>600107477</v>
      </c>
      <c r="G115">
        <v>12</v>
      </c>
      <c r="H115" t="s">
        <v>583</v>
      </c>
      <c r="I115" t="s">
        <v>99</v>
      </c>
      <c r="J115">
        <v>1</v>
      </c>
      <c r="K115">
        <v>24</v>
      </c>
      <c r="L115" t="s">
        <v>584</v>
      </c>
      <c r="M115" t="s">
        <v>637</v>
      </c>
      <c r="N115" t="s">
        <v>586</v>
      </c>
      <c r="O115">
        <v>2</v>
      </c>
      <c r="P115" t="s">
        <v>587</v>
      </c>
      <c r="Q115" t="s">
        <v>3390</v>
      </c>
      <c r="R115" s="207">
        <v>45664.466851851852</v>
      </c>
      <c r="S115">
        <v>600107477</v>
      </c>
      <c r="T115" t="s">
        <v>3390</v>
      </c>
      <c r="U115" s="207">
        <v>45664.467499999999</v>
      </c>
      <c r="V115">
        <v>600107477</v>
      </c>
      <c r="W115">
        <v>31.758800000000001</v>
      </c>
      <c r="X115">
        <v>30.578800000000001</v>
      </c>
      <c r="Y115">
        <v>0</v>
      </c>
      <c r="Z115">
        <v>1.18</v>
      </c>
      <c r="AA115">
        <v>33.570399999999999</v>
      </c>
      <c r="AB115">
        <v>13692.839</v>
      </c>
      <c r="AC115">
        <v>13122.839</v>
      </c>
      <c r="AD115">
        <v>8638.1190000000006</v>
      </c>
      <c r="AE115">
        <v>1997.454</v>
      </c>
      <c r="AF115">
        <v>740.48400000000004</v>
      </c>
      <c r="AG115">
        <v>1475.48</v>
      </c>
      <c r="AH115">
        <v>247.61199999999999</v>
      </c>
      <c r="AI115">
        <v>0</v>
      </c>
      <c r="AJ115">
        <v>3.4139999999999997</v>
      </c>
      <c r="AK115">
        <v>0</v>
      </c>
      <c r="AL115">
        <v>0</v>
      </c>
      <c r="AM115">
        <v>100</v>
      </c>
      <c r="AN115">
        <v>470</v>
      </c>
      <c r="AO115">
        <v>31.1</v>
      </c>
      <c r="AP115">
        <v>0</v>
      </c>
      <c r="AQ115">
        <v>0</v>
      </c>
      <c r="AR115">
        <v>0</v>
      </c>
      <c r="AS115">
        <v>0</v>
      </c>
      <c r="AT115">
        <v>7.65</v>
      </c>
      <c r="AU115">
        <v>23.45</v>
      </c>
      <c r="AV115">
        <v>0.52280000000000004</v>
      </c>
      <c r="AW115">
        <v>0</v>
      </c>
      <c r="AX115">
        <v>152.97900000000001</v>
      </c>
      <c r="AY115">
        <v>0</v>
      </c>
      <c r="AZ115">
        <v>20.276</v>
      </c>
      <c r="BA115">
        <v>13298.984999999999</v>
      </c>
      <c r="BB115">
        <v>0</v>
      </c>
      <c r="BC115">
        <v>33</v>
      </c>
      <c r="BD115">
        <v>32</v>
      </c>
      <c r="BE115">
        <v>1</v>
      </c>
      <c r="BF115">
        <v>0</v>
      </c>
      <c r="BG115">
        <v>2</v>
      </c>
      <c r="BH115">
        <v>152.97900000000001</v>
      </c>
      <c r="BI115">
        <v>0</v>
      </c>
      <c r="BJ115">
        <v>20.280999999999999</v>
      </c>
      <c r="BK115">
        <v>9752.366</v>
      </c>
      <c r="BL115">
        <v>6427.82</v>
      </c>
      <c r="BM115">
        <v>1684.88</v>
      </c>
      <c r="BN115">
        <v>470.44</v>
      </c>
      <c r="BO115">
        <v>958.38199999999995</v>
      </c>
      <c r="BP115">
        <v>190.56800000000001</v>
      </c>
      <c r="BQ115">
        <v>0</v>
      </c>
      <c r="BR115">
        <v>0</v>
      </c>
      <c r="BS115">
        <v>0</v>
      </c>
      <c r="BT115">
        <v>18.2164</v>
      </c>
      <c r="BU115">
        <v>8973.1239999999998</v>
      </c>
      <c r="BV115">
        <v>0</v>
      </c>
      <c r="BW115">
        <v>0</v>
      </c>
      <c r="BX115">
        <v>0</v>
      </c>
      <c r="BY115">
        <v>0</v>
      </c>
      <c r="BZ115">
        <v>10.297800000000001</v>
      </c>
      <c r="CA115">
        <v>3370.473</v>
      </c>
      <c r="CB115">
        <v>2210.299</v>
      </c>
      <c r="CC115">
        <v>312.57400000000001</v>
      </c>
      <c r="CD115">
        <v>270.04399999999998</v>
      </c>
      <c r="CE115">
        <v>517.09799999999996</v>
      </c>
      <c r="CF115">
        <v>57.043999999999997</v>
      </c>
      <c r="CG115">
        <v>0</v>
      </c>
      <c r="CH115">
        <v>3.4139999999999997</v>
      </c>
      <c r="CI115">
        <v>0</v>
      </c>
      <c r="CJ115">
        <v>0.75</v>
      </c>
      <c r="CK115">
        <v>464.17899999999997</v>
      </c>
      <c r="CL115">
        <v>5.3731</v>
      </c>
      <c r="CM115">
        <v>1724.672</v>
      </c>
      <c r="CN115">
        <v>3.6518999999999999</v>
      </c>
      <c r="CO115">
        <v>1063.425</v>
      </c>
      <c r="CP115">
        <v>0.52280000000000004</v>
      </c>
      <c r="CQ115">
        <v>118.197</v>
      </c>
      <c r="CR115">
        <v>18.280999999999999</v>
      </c>
      <c r="CS115">
        <v>8193.9150000000009</v>
      </c>
      <c r="CT115">
        <v>7.3315999999999999</v>
      </c>
      <c r="CU115">
        <v>2406.0909999999999</v>
      </c>
      <c r="CV115">
        <v>0</v>
      </c>
      <c r="CW115">
        <v>0</v>
      </c>
      <c r="CX115">
        <v>34.781999999999996</v>
      </c>
      <c r="CY115">
        <v>0</v>
      </c>
      <c r="CZ115">
        <v>0</v>
      </c>
      <c r="DA115">
        <v>0.52280000000000004</v>
      </c>
      <c r="DB115">
        <v>118.197</v>
      </c>
      <c r="DC115">
        <v>0</v>
      </c>
      <c r="DD115">
        <v>0</v>
      </c>
      <c r="DE115">
        <v>20.276</v>
      </c>
      <c r="DF115">
        <v>2.0646</v>
      </c>
      <c r="DG115">
        <v>779.24199999999996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9864.48</v>
      </c>
      <c r="EA115">
        <v>0</v>
      </c>
      <c r="EB115">
        <v>3434.5050000000001</v>
      </c>
      <c r="EC115">
        <v>0</v>
      </c>
      <c r="ED115">
        <v>31.758800000000001</v>
      </c>
      <c r="EE115">
        <v>33.570399999999999</v>
      </c>
      <c r="EF115">
        <v>13692.839</v>
      </c>
      <c r="EG115">
        <v>20.280999999999999</v>
      </c>
      <c r="EH115">
        <v>9852.366</v>
      </c>
      <c r="EI115">
        <v>18.2164</v>
      </c>
      <c r="EJ115">
        <v>9073.1239999999998</v>
      </c>
      <c r="EK115">
        <v>0</v>
      </c>
      <c r="EL115">
        <v>0</v>
      </c>
      <c r="EM115">
        <v>0</v>
      </c>
      <c r="EN115">
        <v>0</v>
      </c>
      <c r="EO115">
        <v>11.4778</v>
      </c>
      <c r="EP115">
        <v>3840.473</v>
      </c>
      <c r="EQ115">
        <v>31.1</v>
      </c>
      <c r="ER115">
        <v>7.65</v>
      </c>
      <c r="ES115">
        <v>23.45</v>
      </c>
      <c r="ET115">
        <v>13723.938999999998</v>
      </c>
      <c r="EU115">
        <v>0</v>
      </c>
      <c r="EV115">
        <v>0</v>
      </c>
      <c r="EW115">
        <v>0</v>
      </c>
      <c r="EX115">
        <v>0</v>
      </c>
      <c r="EY115">
        <v>2.0646</v>
      </c>
      <c r="EZ115">
        <v>779.24199999999996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0.52280000000000004</v>
      </c>
      <c r="FJ115">
        <v>152.97900000000001</v>
      </c>
      <c r="FK115">
        <v>0</v>
      </c>
      <c r="FL115">
        <v>34.781999999999996</v>
      </c>
      <c r="FM115">
        <v>0.52280000000000004</v>
      </c>
      <c r="FN115">
        <v>118.197</v>
      </c>
      <c r="FO115">
        <v>0</v>
      </c>
      <c r="FP115">
        <v>0</v>
      </c>
      <c r="FQ115">
        <v>0</v>
      </c>
      <c r="FR115">
        <v>152.97900000000001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</row>
    <row r="116" spans="1:184" customFormat="1" ht="12.75" x14ac:dyDescent="0.2">
      <c r="A116">
        <v>2040</v>
      </c>
      <c r="B116">
        <f t="shared" si="1"/>
        <v>113</v>
      </c>
      <c r="C116">
        <v>1</v>
      </c>
      <c r="D116" t="s">
        <v>638</v>
      </c>
      <c r="E116" t="s">
        <v>290</v>
      </c>
      <c r="F116">
        <v>600106853</v>
      </c>
      <c r="G116">
        <v>12</v>
      </c>
      <c r="H116" t="s">
        <v>583</v>
      </c>
      <c r="I116" t="s">
        <v>99</v>
      </c>
      <c r="J116">
        <v>1</v>
      </c>
      <c r="K116">
        <v>24</v>
      </c>
      <c r="L116" t="s">
        <v>584</v>
      </c>
      <c r="M116" t="s">
        <v>639</v>
      </c>
      <c r="N116" t="s">
        <v>586</v>
      </c>
      <c r="O116">
        <v>2</v>
      </c>
      <c r="P116" t="s">
        <v>587</v>
      </c>
      <c r="Q116" t="s">
        <v>3345</v>
      </c>
      <c r="R116" s="207">
        <v>45671.802627314813</v>
      </c>
      <c r="S116">
        <v>600106853</v>
      </c>
      <c r="T116" t="s">
        <v>3345</v>
      </c>
      <c r="U116" s="207">
        <v>45671.806215277778</v>
      </c>
      <c r="V116">
        <v>600106853</v>
      </c>
      <c r="W116">
        <v>21.428100000000001</v>
      </c>
      <c r="X116">
        <v>21.428100000000001</v>
      </c>
      <c r="Y116">
        <v>0</v>
      </c>
      <c r="Z116">
        <v>0</v>
      </c>
      <c r="AA116">
        <v>22.1813</v>
      </c>
      <c r="AB116">
        <v>9139.6949999999997</v>
      </c>
      <c r="AC116">
        <v>9079.6949999999997</v>
      </c>
      <c r="AD116">
        <v>5998.2350000000006</v>
      </c>
      <c r="AE116">
        <v>1432.4259999999999</v>
      </c>
      <c r="AF116">
        <v>176.70699999999999</v>
      </c>
      <c r="AG116">
        <v>958.69200000000001</v>
      </c>
      <c r="AH116">
        <v>158.99099999999999</v>
      </c>
      <c r="AI116">
        <v>0</v>
      </c>
      <c r="AJ116">
        <v>1.024</v>
      </c>
      <c r="AK116">
        <v>0</v>
      </c>
      <c r="AL116">
        <v>0</v>
      </c>
      <c r="AM116">
        <v>0</v>
      </c>
      <c r="AN116">
        <v>60</v>
      </c>
      <c r="AO116">
        <v>13.95</v>
      </c>
      <c r="AP116">
        <v>3</v>
      </c>
      <c r="AQ116">
        <v>3</v>
      </c>
      <c r="AR116">
        <v>0</v>
      </c>
      <c r="AS116">
        <v>0</v>
      </c>
      <c r="AT116">
        <v>0</v>
      </c>
      <c r="AU116">
        <v>10.95</v>
      </c>
      <c r="AV116">
        <v>0</v>
      </c>
      <c r="AW116">
        <v>353.62</v>
      </c>
      <c r="AX116">
        <v>19.2</v>
      </c>
      <c r="AY116">
        <v>0</v>
      </c>
      <c r="AZ116">
        <v>0</v>
      </c>
      <c r="BA116">
        <v>9132.1880000000001</v>
      </c>
      <c r="BB116">
        <v>3</v>
      </c>
      <c r="BC116">
        <v>23</v>
      </c>
      <c r="BD116">
        <v>23</v>
      </c>
      <c r="BE116">
        <v>0</v>
      </c>
      <c r="BF116">
        <v>0</v>
      </c>
      <c r="BG116">
        <v>0</v>
      </c>
      <c r="BH116">
        <v>19.2</v>
      </c>
      <c r="BI116">
        <v>0</v>
      </c>
      <c r="BJ116">
        <v>13.754899999999999</v>
      </c>
      <c r="BK116">
        <v>6698.7020000000002</v>
      </c>
      <c r="BL116">
        <v>4257.1400000000003</v>
      </c>
      <c r="BM116">
        <v>1205.6020000000001</v>
      </c>
      <c r="BN116">
        <v>110.81</v>
      </c>
      <c r="BO116">
        <v>623.73400000000004</v>
      </c>
      <c r="BP116">
        <v>147.79599999999999</v>
      </c>
      <c r="BQ116">
        <v>0</v>
      </c>
      <c r="BR116">
        <v>0</v>
      </c>
      <c r="BS116">
        <v>0</v>
      </c>
      <c r="BT116">
        <v>12.520099999999999</v>
      </c>
      <c r="BU116">
        <v>6265.7539999999999</v>
      </c>
      <c r="BV116">
        <v>0</v>
      </c>
      <c r="BW116">
        <v>0</v>
      </c>
      <c r="BX116">
        <v>0</v>
      </c>
      <c r="BY116">
        <v>0</v>
      </c>
      <c r="BZ116">
        <v>7.6731999999999996</v>
      </c>
      <c r="CA116">
        <v>2380.9929999999999</v>
      </c>
      <c r="CB116">
        <v>1741.0949999999998</v>
      </c>
      <c r="CC116">
        <v>226.82400000000001</v>
      </c>
      <c r="CD116">
        <v>65.896999999999991</v>
      </c>
      <c r="CE116">
        <v>334.95799999999997</v>
      </c>
      <c r="CF116">
        <v>11.195</v>
      </c>
      <c r="CG116">
        <v>0</v>
      </c>
      <c r="CH116">
        <v>1.024</v>
      </c>
      <c r="CI116">
        <v>0</v>
      </c>
      <c r="CJ116">
        <v>0</v>
      </c>
      <c r="CK116">
        <v>0</v>
      </c>
      <c r="CL116">
        <v>3.3</v>
      </c>
      <c r="CM116">
        <v>1002.004</v>
      </c>
      <c r="CN116">
        <v>4.3731999999999998</v>
      </c>
      <c r="CO116">
        <v>1378.989</v>
      </c>
      <c r="CP116">
        <v>0</v>
      </c>
      <c r="CQ116">
        <v>0</v>
      </c>
      <c r="CR116">
        <v>11.4216</v>
      </c>
      <c r="CS116">
        <v>4904.6030000000001</v>
      </c>
      <c r="CT116">
        <v>6.9231999999999996</v>
      </c>
      <c r="CU116">
        <v>2053.752</v>
      </c>
      <c r="CV116">
        <v>0</v>
      </c>
      <c r="CW116">
        <v>353.62</v>
      </c>
      <c r="CX116">
        <v>19.2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3</v>
      </c>
      <c r="DE116">
        <v>0</v>
      </c>
      <c r="DF116">
        <v>1.2347999999999999</v>
      </c>
      <c r="DG116">
        <v>432.94799999999998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6730.1450000000004</v>
      </c>
      <c r="EA116">
        <v>0</v>
      </c>
      <c r="EB116">
        <v>2402.0430000000001</v>
      </c>
      <c r="EC116">
        <v>3</v>
      </c>
      <c r="ED116">
        <v>21.428100000000001</v>
      </c>
      <c r="EE116">
        <v>22.1813</v>
      </c>
      <c r="EF116">
        <v>9139.6949999999997</v>
      </c>
      <c r="EG116">
        <v>13.754899999999999</v>
      </c>
      <c r="EH116">
        <v>6758.7020000000002</v>
      </c>
      <c r="EI116">
        <v>12.520099999999999</v>
      </c>
      <c r="EJ116">
        <v>6325.7539999999999</v>
      </c>
      <c r="EK116">
        <v>0</v>
      </c>
      <c r="EL116">
        <v>0</v>
      </c>
      <c r="EM116">
        <v>0</v>
      </c>
      <c r="EN116">
        <v>0</v>
      </c>
      <c r="EO116">
        <v>7.6731999999999996</v>
      </c>
      <c r="EP116">
        <v>2380.9929999999999</v>
      </c>
      <c r="EQ116">
        <v>13.95</v>
      </c>
      <c r="ER116">
        <v>0</v>
      </c>
      <c r="ES116">
        <v>13.95</v>
      </c>
      <c r="ET116">
        <v>9153.6450000000004</v>
      </c>
      <c r="EU116">
        <v>0</v>
      </c>
      <c r="EV116">
        <v>0</v>
      </c>
      <c r="EW116">
        <v>0</v>
      </c>
      <c r="EX116">
        <v>0</v>
      </c>
      <c r="EY116">
        <v>1.2347999999999999</v>
      </c>
      <c r="EZ116">
        <v>432.94799999999998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19.2</v>
      </c>
      <c r="FK116">
        <v>0</v>
      </c>
      <c r="FL116">
        <v>19.2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19.2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</row>
    <row r="117" spans="1:184" customFormat="1" ht="12.75" x14ac:dyDescent="0.2">
      <c r="A117">
        <v>2043</v>
      </c>
      <c r="B117">
        <f t="shared" si="1"/>
        <v>114</v>
      </c>
      <c r="C117">
        <v>1</v>
      </c>
      <c r="D117" t="s">
        <v>640</v>
      </c>
      <c r="E117" t="s">
        <v>290</v>
      </c>
      <c r="F117">
        <v>600106861</v>
      </c>
      <c r="G117">
        <v>12</v>
      </c>
      <c r="H117" t="s">
        <v>583</v>
      </c>
      <c r="I117" t="s">
        <v>641</v>
      </c>
      <c r="J117">
        <v>1</v>
      </c>
      <c r="K117">
        <v>24</v>
      </c>
      <c r="L117" t="s">
        <v>584</v>
      </c>
      <c r="M117" t="s">
        <v>642</v>
      </c>
      <c r="N117" t="s">
        <v>586</v>
      </c>
      <c r="O117">
        <v>2</v>
      </c>
      <c r="P117" t="s">
        <v>587</v>
      </c>
      <c r="Q117" t="s">
        <v>588</v>
      </c>
      <c r="R117" s="207">
        <v>45664.515925925924</v>
      </c>
      <c r="S117">
        <v>600106861</v>
      </c>
      <c r="T117" t="s">
        <v>588</v>
      </c>
      <c r="U117" s="207">
        <v>45664.516863425924</v>
      </c>
      <c r="V117">
        <v>600106861</v>
      </c>
      <c r="W117">
        <v>32.264499999999998</v>
      </c>
      <c r="X117">
        <v>30.9453</v>
      </c>
      <c r="Y117">
        <v>0</v>
      </c>
      <c r="Z117">
        <v>1.3191999999999999</v>
      </c>
      <c r="AA117">
        <v>32.905500000000004</v>
      </c>
      <c r="AB117">
        <v>13873.888000000001</v>
      </c>
      <c r="AC117">
        <v>13368.788999999999</v>
      </c>
      <c r="AD117">
        <v>9050.2209999999995</v>
      </c>
      <c r="AE117">
        <v>1851.7080000000001</v>
      </c>
      <c r="AF117">
        <v>209.37700000000001</v>
      </c>
      <c r="AG117">
        <v>2022.211</v>
      </c>
      <c r="AH117">
        <v>198.31100000000001</v>
      </c>
      <c r="AI117">
        <v>0</v>
      </c>
      <c r="AJ117">
        <v>3.3149999999999999</v>
      </c>
      <c r="AK117">
        <v>0</v>
      </c>
      <c r="AL117">
        <v>0</v>
      </c>
      <c r="AM117">
        <v>48</v>
      </c>
      <c r="AN117">
        <v>457.09899999999999</v>
      </c>
      <c r="AO117">
        <v>77.760000000000005</v>
      </c>
      <c r="AP117">
        <v>72.760000000000005</v>
      </c>
      <c r="AQ117">
        <v>72.760000000000005</v>
      </c>
      <c r="AR117">
        <v>0</v>
      </c>
      <c r="AS117">
        <v>0</v>
      </c>
      <c r="AT117">
        <v>5</v>
      </c>
      <c r="AU117">
        <v>0</v>
      </c>
      <c r="AV117">
        <v>0.5</v>
      </c>
      <c r="AW117">
        <v>33.646000000000001</v>
      </c>
      <c r="AX117">
        <v>132.053</v>
      </c>
      <c r="AY117">
        <v>72.760000000000005</v>
      </c>
      <c r="AZ117">
        <v>0</v>
      </c>
      <c r="BA117">
        <v>13467.541000000001</v>
      </c>
      <c r="BB117">
        <v>72.760000000000005</v>
      </c>
      <c r="BC117">
        <v>33</v>
      </c>
      <c r="BD117">
        <v>31</v>
      </c>
      <c r="BE117">
        <v>2</v>
      </c>
      <c r="BF117">
        <v>0</v>
      </c>
      <c r="BG117">
        <v>2</v>
      </c>
      <c r="BH117">
        <v>132.053</v>
      </c>
      <c r="BI117">
        <v>72.760000000000005</v>
      </c>
      <c r="BJ117">
        <v>21.4298</v>
      </c>
      <c r="BK117">
        <v>10384.403</v>
      </c>
      <c r="BL117">
        <v>6849.82</v>
      </c>
      <c r="BM117">
        <v>1585.7639999999999</v>
      </c>
      <c r="BN117">
        <v>143.87899999999999</v>
      </c>
      <c r="BO117">
        <v>1594.711</v>
      </c>
      <c r="BP117">
        <v>176.583</v>
      </c>
      <c r="BQ117">
        <v>0</v>
      </c>
      <c r="BR117">
        <v>0</v>
      </c>
      <c r="BS117">
        <v>0</v>
      </c>
      <c r="BT117">
        <v>16.268699999999999</v>
      </c>
      <c r="BU117">
        <v>8510.5010000000002</v>
      </c>
      <c r="BV117">
        <v>0</v>
      </c>
      <c r="BW117">
        <v>0</v>
      </c>
      <c r="BX117">
        <v>0</v>
      </c>
      <c r="BY117">
        <v>0</v>
      </c>
      <c r="BZ117">
        <v>9.5154999999999994</v>
      </c>
      <c r="CA117">
        <v>2984.386</v>
      </c>
      <c r="CB117">
        <v>2200.4009999999998</v>
      </c>
      <c r="CC117">
        <v>265.94400000000002</v>
      </c>
      <c r="CD117">
        <v>65.498000000000005</v>
      </c>
      <c r="CE117">
        <v>427.5</v>
      </c>
      <c r="CF117">
        <v>21.728000000000002</v>
      </c>
      <c r="CG117">
        <v>0</v>
      </c>
      <c r="CH117">
        <v>3.3149999999999999</v>
      </c>
      <c r="CI117">
        <v>0</v>
      </c>
      <c r="CJ117">
        <v>0</v>
      </c>
      <c r="CK117">
        <v>0</v>
      </c>
      <c r="CL117">
        <v>4</v>
      </c>
      <c r="CM117">
        <v>1270.7909999999999</v>
      </c>
      <c r="CN117">
        <v>5.0155000000000003</v>
      </c>
      <c r="CO117">
        <v>1581.5419999999999</v>
      </c>
      <c r="CP117">
        <v>0.5</v>
      </c>
      <c r="CQ117">
        <v>132.053</v>
      </c>
      <c r="CR117">
        <v>19.4298</v>
      </c>
      <c r="CS117">
        <v>8745.848</v>
      </c>
      <c r="CT117">
        <v>8.5154999999999994</v>
      </c>
      <c r="CU117">
        <v>2599.625</v>
      </c>
      <c r="CV117">
        <v>0</v>
      </c>
      <c r="CW117">
        <v>33.646000000000001</v>
      </c>
      <c r="CX117">
        <v>0</v>
      </c>
      <c r="CY117">
        <v>0</v>
      </c>
      <c r="CZ117">
        <v>0</v>
      </c>
      <c r="DA117">
        <v>0.5</v>
      </c>
      <c r="DB117">
        <v>132.053</v>
      </c>
      <c r="DC117">
        <v>0</v>
      </c>
      <c r="DD117">
        <v>72.760000000000005</v>
      </c>
      <c r="DE117">
        <v>0</v>
      </c>
      <c r="DF117">
        <v>5.1611000000000002</v>
      </c>
      <c r="DG117">
        <v>1873.902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10459.200000000001</v>
      </c>
      <c r="EA117">
        <v>0</v>
      </c>
      <c r="EB117">
        <v>3008.3409999999999</v>
      </c>
      <c r="EC117">
        <v>72.760000000000005</v>
      </c>
      <c r="ED117">
        <v>32.264499999999998</v>
      </c>
      <c r="EE117">
        <v>32.905500000000004</v>
      </c>
      <c r="EF117">
        <v>13873.888000000001</v>
      </c>
      <c r="EG117">
        <v>22.228200000000001</v>
      </c>
      <c r="EH117">
        <v>10756.56</v>
      </c>
      <c r="EI117">
        <v>17.0671</v>
      </c>
      <c r="EJ117">
        <v>8882.6579999999994</v>
      </c>
      <c r="EK117">
        <v>0</v>
      </c>
      <c r="EL117">
        <v>0</v>
      </c>
      <c r="EM117">
        <v>0</v>
      </c>
      <c r="EN117">
        <v>0</v>
      </c>
      <c r="EO117">
        <v>10.036300000000001</v>
      </c>
      <c r="EP117">
        <v>3117.328</v>
      </c>
      <c r="EQ117">
        <v>77.760000000000005</v>
      </c>
      <c r="ER117">
        <v>0</v>
      </c>
      <c r="ES117">
        <v>77.760000000000005</v>
      </c>
      <c r="ET117">
        <v>13951.648000000001</v>
      </c>
      <c r="EU117">
        <v>0</v>
      </c>
      <c r="EV117">
        <v>0</v>
      </c>
      <c r="EW117">
        <v>0</v>
      </c>
      <c r="EX117">
        <v>0</v>
      </c>
      <c r="EY117">
        <v>5.1611000000000002</v>
      </c>
      <c r="EZ117">
        <v>1873.902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0.5</v>
      </c>
      <c r="FJ117">
        <v>132.053</v>
      </c>
      <c r="FK117">
        <v>0</v>
      </c>
      <c r="FL117">
        <v>0</v>
      </c>
      <c r="FM117">
        <v>0.5</v>
      </c>
      <c r="FN117">
        <v>132.053</v>
      </c>
      <c r="FO117">
        <v>72.760000000000005</v>
      </c>
      <c r="FP117">
        <v>0</v>
      </c>
      <c r="FQ117">
        <v>72.760000000000005</v>
      </c>
      <c r="FR117">
        <v>204.81299999999999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</row>
    <row r="118" spans="1:184" customFormat="1" ht="12.75" x14ac:dyDescent="0.2">
      <c r="A118">
        <v>2044</v>
      </c>
      <c r="B118">
        <f t="shared" si="1"/>
        <v>115</v>
      </c>
      <c r="C118">
        <v>1</v>
      </c>
      <c r="D118" t="s">
        <v>643</v>
      </c>
      <c r="E118" t="s">
        <v>290</v>
      </c>
      <c r="F118">
        <v>600106845</v>
      </c>
      <c r="G118">
        <v>12</v>
      </c>
      <c r="H118" t="s">
        <v>583</v>
      </c>
      <c r="I118" t="s">
        <v>99</v>
      </c>
      <c r="J118">
        <v>1</v>
      </c>
      <c r="K118">
        <v>24</v>
      </c>
      <c r="L118" t="s">
        <v>584</v>
      </c>
      <c r="M118" t="s">
        <v>644</v>
      </c>
      <c r="N118" t="s">
        <v>586</v>
      </c>
      <c r="O118">
        <v>2</v>
      </c>
      <c r="P118" t="s">
        <v>587</v>
      </c>
      <c r="Q118" t="s">
        <v>3412</v>
      </c>
      <c r="R118" s="207">
        <v>45667.413680555554</v>
      </c>
      <c r="S118">
        <v>600106845</v>
      </c>
      <c r="T118" t="s">
        <v>393</v>
      </c>
      <c r="U118" s="207">
        <v>45681.355914351851</v>
      </c>
      <c r="V118">
        <v>600106845</v>
      </c>
      <c r="W118">
        <v>11.3688</v>
      </c>
      <c r="X118">
        <v>11.269400000000001</v>
      </c>
      <c r="Y118">
        <v>0</v>
      </c>
      <c r="Z118">
        <v>9.9400000000000002E-2</v>
      </c>
      <c r="AA118">
        <v>12.524100000000001</v>
      </c>
      <c r="AB118">
        <v>5055.8019999999997</v>
      </c>
      <c r="AC118">
        <v>4956.6450000000004</v>
      </c>
      <c r="AD118">
        <v>3335.779</v>
      </c>
      <c r="AE118">
        <v>641.077</v>
      </c>
      <c r="AF118">
        <v>180.98099999999999</v>
      </c>
      <c r="AG118">
        <v>681.24200000000008</v>
      </c>
      <c r="AH118">
        <v>117.566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99.156999999999996</v>
      </c>
      <c r="AO118">
        <v>24.774000000000001</v>
      </c>
      <c r="AP118">
        <v>24.774000000000001</v>
      </c>
      <c r="AQ118">
        <v>24.774000000000001</v>
      </c>
      <c r="AR118">
        <v>0</v>
      </c>
      <c r="AS118">
        <v>0</v>
      </c>
      <c r="AT118">
        <v>0</v>
      </c>
      <c r="AU118">
        <v>0</v>
      </c>
      <c r="AV118">
        <v>0.4</v>
      </c>
      <c r="AW118">
        <v>0</v>
      </c>
      <c r="AX118">
        <v>139.86000000000001</v>
      </c>
      <c r="AY118">
        <v>0</v>
      </c>
      <c r="AZ118">
        <v>0</v>
      </c>
      <c r="BA118">
        <v>5010.3280000000004</v>
      </c>
      <c r="BB118">
        <v>24.774000000000001</v>
      </c>
      <c r="BC118">
        <v>13</v>
      </c>
      <c r="BD118">
        <v>12</v>
      </c>
      <c r="BE118">
        <v>0</v>
      </c>
      <c r="BF118">
        <v>0</v>
      </c>
      <c r="BG118">
        <v>1</v>
      </c>
      <c r="BH118">
        <v>139.86000000000001</v>
      </c>
      <c r="BI118">
        <v>0</v>
      </c>
      <c r="BJ118">
        <v>6.7884000000000002</v>
      </c>
      <c r="BK118">
        <v>3341.2719999999999</v>
      </c>
      <c r="BL118">
        <v>2244.232</v>
      </c>
      <c r="BM118">
        <v>505.09899999999999</v>
      </c>
      <c r="BN118">
        <v>88.010999999999996</v>
      </c>
      <c r="BO118">
        <v>416.18</v>
      </c>
      <c r="BP118">
        <v>87.75</v>
      </c>
      <c r="BQ118">
        <v>0</v>
      </c>
      <c r="BR118">
        <v>0</v>
      </c>
      <c r="BS118">
        <v>0</v>
      </c>
      <c r="BT118">
        <v>6.2426000000000004</v>
      </c>
      <c r="BU118">
        <v>3146.877</v>
      </c>
      <c r="BV118">
        <v>0</v>
      </c>
      <c r="BW118">
        <v>0</v>
      </c>
      <c r="BX118">
        <v>0</v>
      </c>
      <c r="BY118">
        <v>0</v>
      </c>
      <c r="BZ118">
        <v>4.4809999999999999</v>
      </c>
      <c r="CA118">
        <v>1615.373</v>
      </c>
      <c r="CB118">
        <v>1091.547</v>
      </c>
      <c r="CC118">
        <v>135.97800000000001</v>
      </c>
      <c r="CD118">
        <v>92.97</v>
      </c>
      <c r="CE118">
        <v>265.06200000000001</v>
      </c>
      <c r="CF118">
        <v>29.815999999999999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1.7396</v>
      </c>
      <c r="CM118">
        <v>581.99099999999999</v>
      </c>
      <c r="CN118">
        <v>2.3414000000000001</v>
      </c>
      <c r="CO118">
        <v>893.52200000000005</v>
      </c>
      <c r="CP118">
        <v>0.4</v>
      </c>
      <c r="CQ118">
        <v>139.86000000000001</v>
      </c>
      <c r="CR118">
        <v>5.7884000000000002</v>
      </c>
      <c r="CS118">
        <v>2687.931</v>
      </c>
      <c r="CT118">
        <v>4.1143000000000001</v>
      </c>
      <c r="CU118">
        <v>1403.9290000000001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0.4</v>
      </c>
      <c r="DB118">
        <v>139.86000000000001</v>
      </c>
      <c r="DC118">
        <v>0</v>
      </c>
      <c r="DD118">
        <v>24.774000000000001</v>
      </c>
      <c r="DE118">
        <v>0</v>
      </c>
      <c r="DF118">
        <v>0.54579999999999995</v>
      </c>
      <c r="DG118">
        <v>194.39500000000001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3370.56</v>
      </c>
      <c r="EA118">
        <v>0</v>
      </c>
      <c r="EB118">
        <v>1639.768</v>
      </c>
      <c r="EC118">
        <v>24.774000000000001</v>
      </c>
      <c r="ED118">
        <v>11.3688</v>
      </c>
      <c r="EE118">
        <v>12.524100000000001</v>
      </c>
      <c r="EF118">
        <v>5055.8019999999997</v>
      </c>
      <c r="EG118">
        <v>6.7884000000000002</v>
      </c>
      <c r="EH118">
        <v>3403.7719999999999</v>
      </c>
      <c r="EI118">
        <v>6.2426000000000004</v>
      </c>
      <c r="EJ118">
        <v>3209.377</v>
      </c>
      <c r="EK118">
        <v>0</v>
      </c>
      <c r="EL118">
        <v>0</v>
      </c>
      <c r="EM118">
        <v>0</v>
      </c>
      <c r="EN118">
        <v>0</v>
      </c>
      <c r="EO118">
        <v>4.5804</v>
      </c>
      <c r="EP118">
        <v>1652.03</v>
      </c>
      <c r="EQ118">
        <v>24.774000000000001</v>
      </c>
      <c r="ER118">
        <v>0</v>
      </c>
      <c r="ES118">
        <v>24.774000000000001</v>
      </c>
      <c r="ET118">
        <v>5080.576</v>
      </c>
      <c r="EU118">
        <v>0</v>
      </c>
      <c r="EV118">
        <v>0</v>
      </c>
      <c r="EW118">
        <v>0</v>
      </c>
      <c r="EX118">
        <v>0</v>
      </c>
      <c r="EY118">
        <v>0.54579999999999995</v>
      </c>
      <c r="EZ118">
        <v>194.39500000000001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0.4</v>
      </c>
      <c r="FJ118">
        <v>139.86000000000001</v>
      </c>
      <c r="FK118">
        <v>0</v>
      </c>
      <c r="FL118">
        <v>0</v>
      </c>
      <c r="FM118">
        <v>0.4</v>
      </c>
      <c r="FN118">
        <v>139.86000000000001</v>
      </c>
      <c r="FO118">
        <v>0</v>
      </c>
      <c r="FP118">
        <v>0</v>
      </c>
      <c r="FQ118">
        <v>0</v>
      </c>
      <c r="FR118">
        <v>139.86000000000001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</row>
    <row r="119" spans="1:184" customFormat="1" ht="12.75" x14ac:dyDescent="0.2">
      <c r="A119">
        <v>2046</v>
      </c>
      <c r="B119">
        <f t="shared" si="1"/>
        <v>116</v>
      </c>
      <c r="C119">
        <v>1</v>
      </c>
      <c r="D119" t="s">
        <v>645</v>
      </c>
      <c r="E119" t="s">
        <v>290</v>
      </c>
      <c r="F119">
        <v>600107566</v>
      </c>
      <c r="G119">
        <v>12</v>
      </c>
      <c r="H119" t="s">
        <v>583</v>
      </c>
      <c r="I119" t="s">
        <v>99</v>
      </c>
      <c r="J119">
        <v>1</v>
      </c>
      <c r="K119">
        <v>24</v>
      </c>
      <c r="L119" t="s">
        <v>584</v>
      </c>
      <c r="M119" t="s">
        <v>646</v>
      </c>
      <c r="N119" t="s">
        <v>586</v>
      </c>
      <c r="O119">
        <v>2</v>
      </c>
      <c r="P119" t="s">
        <v>587</v>
      </c>
      <c r="Q119" t="s">
        <v>3396</v>
      </c>
      <c r="R119" s="207">
        <v>45653.490381944444</v>
      </c>
      <c r="S119">
        <v>600107566</v>
      </c>
      <c r="T119" t="s">
        <v>647</v>
      </c>
      <c r="U119" s="207">
        <v>45660.796863425923</v>
      </c>
      <c r="V119">
        <v>600107566</v>
      </c>
      <c r="W119">
        <v>15.224600000000001</v>
      </c>
      <c r="X119">
        <v>15.2217</v>
      </c>
      <c r="Y119">
        <v>0</v>
      </c>
      <c r="Z119">
        <v>2.8999999999999998E-3</v>
      </c>
      <c r="AA119">
        <v>16.6874</v>
      </c>
      <c r="AB119">
        <v>6656.8789999999999</v>
      </c>
      <c r="AC119">
        <v>6635.6749999999993</v>
      </c>
      <c r="AD119">
        <v>4153.5389999999998</v>
      </c>
      <c r="AE119">
        <v>1165.039</v>
      </c>
      <c r="AF119">
        <v>103.934</v>
      </c>
      <c r="AG119">
        <v>1061.95</v>
      </c>
      <c r="AH119">
        <v>132.249</v>
      </c>
      <c r="AI119">
        <v>0</v>
      </c>
      <c r="AJ119">
        <v>0</v>
      </c>
      <c r="AK119">
        <v>4.9000000000000002E-2</v>
      </c>
      <c r="AL119">
        <v>0</v>
      </c>
      <c r="AM119">
        <v>0</v>
      </c>
      <c r="AN119">
        <v>21.204000000000001</v>
      </c>
      <c r="AO119">
        <v>118.81699999999999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118.81699999999999</v>
      </c>
      <c r="AV119">
        <v>0.2944</v>
      </c>
      <c r="AW119">
        <v>18.914999999999999</v>
      </c>
      <c r="AX119">
        <v>99.881</v>
      </c>
      <c r="AY119">
        <v>0</v>
      </c>
      <c r="AZ119">
        <v>0</v>
      </c>
      <c r="BA119">
        <v>6679.1950000000006</v>
      </c>
      <c r="BB119">
        <v>0</v>
      </c>
      <c r="BC119">
        <v>15</v>
      </c>
      <c r="BD119">
        <v>13</v>
      </c>
      <c r="BE119">
        <v>0</v>
      </c>
      <c r="BF119">
        <v>1</v>
      </c>
      <c r="BG119">
        <v>1</v>
      </c>
      <c r="BH119">
        <v>99.881</v>
      </c>
      <c r="BI119">
        <v>0</v>
      </c>
      <c r="BJ119">
        <v>9.6321999999999992</v>
      </c>
      <c r="BK119">
        <v>4777.6629999999996</v>
      </c>
      <c r="BL119">
        <v>2940.3029999999999</v>
      </c>
      <c r="BM119">
        <v>984.053</v>
      </c>
      <c r="BN119">
        <v>61.64</v>
      </c>
      <c r="BO119">
        <v>652.45000000000005</v>
      </c>
      <c r="BP119">
        <v>120.253</v>
      </c>
      <c r="BQ119">
        <v>0</v>
      </c>
      <c r="BR119">
        <v>0</v>
      </c>
      <c r="BS119">
        <v>4.9000000000000002E-2</v>
      </c>
      <c r="BT119">
        <v>8.2235999999999994</v>
      </c>
      <c r="BU119">
        <v>4267.4549999999999</v>
      </c>
      <c r="BV119">
        <v>0</v>
      </c>
      <c r="BW119">
        <v>0</v>
      </c>
      <c r="BX119">
        <v>0</v>
      </c>
      <c r="BY119">
        <v>0</v>
      </c>
      <c r="BZ119">
        <v>5.5895000000000001</v>
      </c>
      <c r="CA119">
        <v>1858.0120000000002</v>
      </c>
      <c r="CB119">
        <v>1213.2360000000001</v>
      </c>
      <c r="CC119">
        <v>180.98599999999999</v>
      </c>
      <c r="CD119">
        <v>42.293999999999997</v>
      </c>
      <c r="CE119">
        <v>409.5</v>
      </c>
      <c r="CF119">
        <v>11.996</v>
      </c>
      <c r="CG119">
        <v>0</v>
      </c>
      <c r="CH119">
        <v>0</v>
      </c>
      <c r="CI119">
        <v>0</v>
      </c>
      <c r="CJ119">
        <v>0.5</v>
      </c>
      <c r="CK119">
        <v>277.54599999999999</v>
      </c>
      <c r="CL119">
        <v>2.5</v>
      </c>
      <c r="CM119">
        <v>816.60299999999995</v>
      </c>
      <c r="CN119">
        <v>2.2951000000000001</v>
      </c>
      <c r="CO119">
        <v>677.62199999999996</v>
      </c>
      <c r="CP119">
        <v>0.2944</v>
      </c>
      <c r="CQ119">
        <v>86.241</v>
      </c>
      <c r="CR119">
        <v>7.3822000000000001</v>
      </c>
      <c r="CS119">
        <v>3284.1779999999999</v>
      </c>
      <c r="CT119">
        <v>5.0895000000000001</v>
      </c>
      <c r="CU119">
        <v>1580.4659999999999</v>
      </c>
      <c r="CV119">
        <v>0</v>
      </c>
      <c r="CW119">
        <v>18.914999999999999</v>
      </c>
      <c r="CX119">
        <v>13.64</v>
      </c>
      <c r="CY119">
        <v>0</v>
      </c>
      <c r="CZ119">
        <v>0</v>
      </c>
      <c r="DA119">
        <v>0.2944</v>
      </c>
      <c r="DB119">
        <v>86.241</v>
      </c>
      <c r="DC119">
        <v>0</v>
      </c>
      <c r="DD119">
        <v>0</v>
      </c>
      <c r="DE119">
        <v>0</v>
      </c>
      <c r="DF119">
        <v>1.4086000000000001</v>
      </c>
      <c r="DG119">
        <v>510.20800000000003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4798.9059999999999</v>
      </c>
      <c r="EA119">
        <v>0</v>
      </c>
      <c r="EB119">
        <v>1880.289</v>
      </c>
      <c r="EC119">
        <v>0</v>
      </c>
      <c r="ED119">
        <v>15.224600000000001</v>
      </c>
      <c r="EE119">
        <v>16.6874</v>
      </c>
      <c r="EF119">
        <v>6656.8789999999999</v>
      </c>
      <c r="EG119">
        <v>9.6350999999999996</v>
      </c>
      <c r="EH119">
        <v>4798.8670000000002</v>
      </c>
      <c r="EI119">
        <v>8.2264999999999997</v>
      </c>
      <c r="EJ119">
        <v>4288.6589999999997</v>
      </c>
      <c r="EK119">
        <v>0</v>
      </c>
      <c r="EL119">
        <v>0</v>
      </c>
      <c r="EM119">
        <v>0</v>
      </c>
      <c r="EN119">
        <v>0</v>
      </c>
      <c r="EO119">
        <v>5.5895000000000001</v>
      </c>
      <c r="EP119">
        <v>1858.0120000000002</v>
      </c>
      <c r="EQ119">
        <v>118.81699999999999</v>
      </c>
      <c r="ER119">
        <v>0</v>
      </c>
      <c r="ES119">
        <v>118.81699999999999</v>
      </c>
      <c r="ET119">
        <v>6775.6959999999999</v>
      </c>
      <c r="EU119">
        <v>0</v>
      </c>
      <c r="EV119">
        <v>0</v>
      </c>
      <c r="EW119">
        <v>0</v>
      </c>
      <c r="EX119">
        <v>0</v>
      </c>
      <c r="EY119">
        <v>1.4086000000000001</v>
      </c>
      <c r="EZ119">
        <v>510.20800000000003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0.2944</v>
      </c>
      <c r="FJ119">
        <v>99.881</v>
      </c>
      <c r="FK119">
        <v>0</v>
      </c>
      <c r="FL119">
        <v>13.64</v>
      </c>
      <c r="FM119">
        <v>0.2944</v>
      </c>
      <c r="FN119">
        <v>86.241</v>
      </c>
      <c r="FO119">
        <v>0</v>
      </c>
      <c r="FP119">
        <v>0</v>
      </c>
      <c r="FQ119">
        <v>0</v>
      </c>
      <c r="FR119">
        <v>99.881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</row>
    <row r="120" spans="1:184" customFormat="1" ht="12.75" x14ac:dyDescent="0.2">
      <c r="A120">
        <v>2047</v>
      </c>
      <c r="B120">
        <f t="shared" si="1"/>
        <v>117</v>
      </c>
      <c r="C120">
        <v>1</v>
      </c>
      <c r="D120" t="s">
        <v>648</v>
      </c>
      <c r="E120" t="s">
        <v>290</v>
      </c>
      <c r="F120">
        <v>600107710</v>
      </c>
      <c r="G120">
        <v>12</v>
      </c>
      <c r="H120" t="s">
        <v>583</v>
      </c>
      <c r="I120" t="s">
        <v>649</v>
      </c>
      <c r="J120">
        <v>1</v>
      </c>
      <c r="K120">
        <v>24</v>
      </c>
      <c r="L120" t="s">
        <v>584</v>
      </c>
      <c r="M120" t="s">
        <v>650</v>
      </c>
      <c r="N120" t="s">
        <v>586</v>
      </c>
      <c r="O120">
        <v>2</v>
      </c>
      <c r="P120" t="s">
        <v>587</v>
      </c>
      <c r="Q120" t="s">
        <v>3367</v>
      </c>
      <c r="R120" s="207">
        <v>45670.801782407405</v>
      </c>
      <c r="S120">
        <v>600107710</v>
      </c>
      <c r="T120" t="s">
        <v>3367</v>
      </c>
      <c r="U120" s="207">
        <v>45670.806122685186</v>
      </c>
      <c r="V120">
        <v>600107710</v>
      </c>
      <c r="W120">
        <v>5.6302000000000003</v>
      </c>
      <c r="X120">
        <v>5.6302000000000003</v>
      </c>
      <c r="Y120">
        <v>0</v>
      </c>
      <c r="Z120">
        <v>0</v>
      </c>
      <c r="AA120">
        <v>7.4085999999999999</v>
      </c>
      <c r="AB120">
        <v>2873.8579999999997</v>
      </c>
      <c r="AC120">
        <v>2859.8579999999997</v>
      </c>
      <c r="AD120">
        <v>1836.107</v>
      </c>
      <c r="AE120">
        <v>375.90099999999995</v>
      </c>
      <c r="AF120">
        <v>116.072</v>
      </c>
      <c r="AG120">
        <v>444.59199999999998</v>
      </c>
      <c r="AH120">
        <v>75.447999999999993</v>
      </c>
      <c r="AI120">
        <v>0</v>
      </c>
      <c r="AJ120">
        <v>11.738</v>
      </c>
      <c r="AK120">
        <v>0</v>
      </c>
      <c r="AL120">
        <v>0</v>
      </c>
      <c r="AM120">
        <v>0</v>
      </c>
      <c r="AN120">
        <v>14</v>
      </c>
      <c r="AO120">
        <v>75.501000000000005</v>
      </c>
      <c r="AP120">
        <v>35</v>
      </c>
      <c r="AQ120">
        <v>35</v>
      </c>
      <c r="AR120">
        <v>0</v>
      </c>
      <c r="AS120">
        <v>0</v>
      </c>
      <c r="AT120">
        <v>0</v>
      </c>
      <c r="AU120">
        <v>40.500999999999998</v>
      </c>
      <c r="AV120">
        <v>0.2329</v>
      </c>
      <c r="AW120">
        <v>0</v>
      </c>
      <c r="AX120">
        <v>94.734999999999999</v>
      </c>
      <c r="AY120">
        <v>0</v>
      </c>
      <c r="AZ120">
        <v>0</v>
      </c>
      <c r="BA120">
        <v>2873.4369999999999</v>
      </c>
      <c r="BB120">
        <v>35</v>
      </c>
      <c r="BC120">
        <v>7</v>
      </c>
      <c r="BD120">
        <v>7</v>
      </c>
      <c r="BE120">
        <v>0</v>
      </c>
      <c r="BF120">
        <v>0</v>
      </c>
      <c r="BG120">
        <v>0</v>
      </c>
      <c r="BH120">
        <v>94.734999999999999</v>
      </c>
      <c r="BI120">
        <v>0</v>
      </c>
      <c r="BJ120">
        <v>3.9</v>
      </c>
      <c r="BK120">
        <v>2268.056</v>
      </c>
      <c r="BL120">
        <v>1445.271</v>
      </c>
      <c r="BM120">
        <v>318.43099999999998</v>
      </c>
      <c r="BN120">
        <v>109.622</v>
      </c>
      <c r="BO120">
        <v>307.54599999999999</v>
      </c>
      <c r="BP120">
        <v>75.447999999999993</v>
      </c>
      <c r="BQ120">
        <v>0</v>
      </c>
      <c r="BR120">
        <v>11.738</v>
      </c>
      <c r="BS120">
        <v>0</v>
      </c>
      <c r="BT120">
        <v>3.9</v>
      </c>
      <c r="BU120">
        <v>2268.056</v>
      </c>
      <c r="BV120">
        <v>0</v>
      </c>
      <c r="BW120">
        <v>0</v>
      </c>
      <c r="BX120">
        <v>0</v>
      </c>
      <c r="BY120">
        <v>0</v>
      </c>
      <c r="BZ120">
        <v>1.7302</v>
      </c>
      <c r="CA120">
        <v>591.80200000000002</v>
      </c>
      <c r="CB120">
        <v>390.83600000000001</v>
      </c>
      <c r="CC120">
        <v>57.47</v>
      </c>
      <c r="CD120">
        <v>6.45</v>
      </c>
      <c r="CE120">
        <v>137.04599999999999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0.99729999999999996</v>
      </c>
      <c r="CM120">
        <v>371.89</v>
      </c>
      <c r="CN120">
        <v>0.5</v>
      </c>
      <c r="CO120">
        <v>139.60900000000001</v>
      </c>
      <c r="CP120">
        <v>0.2329</v>
      </c>
      <c r="CQ120">
        <v>80.302999999999997</v>
      </c>
      <c r="CR120">
        <v>2.9344999999999999</v>
      </c>
      <c r="CS120">
        <v>1561.4659999999999</v>
      </c>
      <c r="CT120">
        <v>1.7302</v>
      </c>
      <c r="CU120">
        <v>591.80200000000002</v>
      </c>
      <c r="CV120">
        <v>0</v>
      </c>
      <c r="CW120">
        <v>0</v>
      </c>
      <c r="CX120">
        <v>14.432</v>
      </c>
      <c r="CY120">
        <v>0</v>
      </c>
      <c r="CZ120">
        <v>0</v>
      </c>
      <c r="DA120">
        <v>0.2329</v>
      </c>
      <c r="DB120">
        <v>80.302999999999997</v>
      </c>
      <c r="DC120">
        <v>27.44</v>
      </c>
      <c r="DD120">
        <v>7.56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2281.6350000000002</v>
      </c>
      <c r="EA120">
        <v>27.44</v>
      </c>
      <c r="EB120">
        <v>591.80200000000002</v>
      </c>
      <c r="EC120">
        <v>7.56</v>
      </c>
      <c r="ED120">
        <v>5.6302000000000003</v>
      </c>
      <c r="EE120">
        <v>7.4085999999999999</v>
      </c>
      <c r="EF120">
        <v>2873.8579999999997</v>
      </c>
      <c r="EG120">
        <v>3.9</v>
      </c>
      <c r="EH120">
        <v>2282.056</v>
      </c>
      <c r="EI120">
        <v>3.9</v>
      </c>
      <c r="EJ120">
        <v>2282.056</v>
      </c>
      <c r="EK120">
        <v>0</v>
      </c>
      <c r="EL120">
        <v>0</v>
      </c>
      <c r="EM120">
        <v>0</v>
      </c>
      <c r="EN120">
        <v>0</v>
      </c>
      <c r="EO120">
        <v>1.7302</v>
      </c>
      <c r="EP120">
        <v>591.80200000000002</v>
      </c>
      <c r="EQ120">
        <v>75.501000000000005</v>
      </c>
      <c r="ER120">
        <v>39.44</v>
      </c>
      <c r="ES120">
        <v>36.061</v>
      </c>
      <c r="ET120">
        <v>2949.3589999999999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0.2329</v>
      </c>
      <c r="FJ120">
        <v>94.734999999999999</v>
      </c>
      <c r="FK120">
        <v>0</v>
      </c>
      <c r="FL120">
        <v>14.432</v>
      </c>
      <c r="FM120">
        <v>0.2329</v>
      </c>
      <c r="FN120">
        <v>80.302999999999997</v>
      </c>
      <c r="FO120">
        <v>0</v>
      </c>
      <c r="FP120">
        <v>0</v>
      </c>
      <c r="FQ120">
        <v>0</v>
      </c>
      <c r="FR120">
        <v>94.734999999999999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</row>
    <row r="121" spans="1:184" customFormat="1" ht="12.75" x14ac:dyDescent="0.2">
      <c r="A121">
        <v>2050</v>
      </c>
      <c r="B121">
        <f t="shared" si="1"/>
        <v>118</v>
      </c>
      <c r="C121">
        <v>1</v>
      </c>
      <c r="D121" t="s">
        <v>651</v>
      </c>
      <c r="E121" t="s">
        <v>290</v>
      </c>
      <c r="F121">
        <v>600106616</v>
      </c>
      <c r="G121">
        <v>12</v>
      </c>
      <c r="H121" t="s">
        <v>583</v>
      </c>
      <c r="I121" t="s">
        <v>99</v>
      </c>
      <c r="J121">
        <v>1</v>
      </c>
      <c r="K121">
        <v>24</v>
      </c>
      <c r="L121" t="s">
        <v>584</v>
      </c>
      <c r="M121" t="s">
        <v>652</v>
      </c>
      <c r="N121" t="s">
        <v>586</v>
      </c>
      <c r="O121">
        <v>2</v>
      </c>
      <c r="P121" t="s">
        <v>587</v>
      </c>
      <c r="Q121" t="s">
        <v>3390</v>
      </c>
      <c r="R121" s="207">
        <v>45665.417361111111</v>
      </c>
      <c r="S121">
        <v>600106616</v>
      </c>
      <c r="W121">
        <v>10.284600000000001</v>
      </c>
      <c r="X121">
        <v>10.284600000000001</v>
      </c>
      <c r="Y121">
        <v>0</v>
      </c>
      <c r="Z121">
        <v>0</v>
      </c>
      <c r="AA121">
        <v>10.9596</v>
      </c>
      <c r="AB121">
        <v>4658.41</v>
      </c>
      <c r="AC121">
        <v>4590.41</v>
      </c>
      <c r="AD121">
        <v>3128.25</v>
      </c>
      <c r="AE121">
        <v>594.197</v>
      </c>
      <c r="AF121">
        <v>66.605000000000004</v>
      </c>
      <c r="AG121">
        <v>689.24300000000005</v>
      </c>
      <c r="AH121">
        <v>112.11499999999999</v>
      </c>
      <c r="AI121">
        <v>0</v>
      </c>
      <c r="AJ121">
        <v>0</v>
      </c>
      <c r="AK121">
        <v>0</v>
      </c>
      <c r="AL121">
        <v>0</v>
      </c>
      <c r="AM121">
        <v>48</v>
      </c>
      <c r="AN121">
        <v>20</v>
      </c>
      <c r="AO121">
        <v>38.465000000000003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38.465000000000003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4620.2719999999999</v>
      </c>
      <c r="BB121">
        <v>0</v>
      </c>
      <c r="BC121">
        <v>12</v>
      </c>
      <c r="BD121">
        <v>12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5.9112999999999998</v>
      </c>
      <c r="BK121">
        <v>3244.8420000000001</v>
      </c>
      <c r="BL121">
        <v>2140.4769999999999</v>
      </c>
      <c r="BM121">
        <v>482.411</v>
      </c>
      <c r="BN121">
        <v>66.605000000000004</v>
      </c>
      <c r="BO121">
        <v>454.4</v>
      </c>
      <c r="BP121">
        <v>100.949</v>
      </c>
      <c r="BQ121">
        <v>0</v>
      </c>
      <c r="BR121">
        <v>0</v>
      </c>
      <c r="BS121">
        <v>0</v>
      </c>
      <c r="BT121">
        <v>5.9112999999999998</v>
      </c>
      <c r="BU121">
        <v>3244.8420000000001</v>
      </c>
      <c r="BV121">
        <v>0</v>
      </c>
      <c r="BW121">
        <v>0</v>
      </c>
      <c r="BX121">
        <v>0</v>
      </c>
      <c r="BY121">
        <v>0</v>
      </c>
      <c r="BZ121">
        <v>4.3732999999999995</v>
      </c>
      <c r="CA121">
        <v>1345.568</v>
      </c>
      <c r="CB121">
        <v>987.77299999999991</v>
      </c>
      <c r="CC121">
        <v>111.786</v>
      </c>
      <c r="CD121">
        <v>0</v>
      </c>
      <c r="CE121">
        <v>234.84300000000002</v>
      </c>
      <c r="CF121">
        <v>11.166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1.9479</v>
      </c>
      <c r="CM121">
        <v>569.55200000000002</v>
      </c>
      <c r="CN121">
        <v>2.4253999999999998</v>
      </c>
      <c r="CO121">
        <v>776.01599999999996</v>
      </c>
      <c r="CP121">
        <v>0</v>
      </c>
      <c r="CQ121">
        <v>0</v>
      </c>
      <c r="CR121">
        <v>4.9112999999999998</v>
      </c>
      <c r="CS121">
        <v>2509.7440000000001</v>
      </c>
      <c r="CT121">
        <v>3.8733</v>
      </c>
      <c r="CU121">
        <v>1122.569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3244.8420000000001</v>
      </c>
      <c r="EA121">
        <v>0</v>
      </c>
      <c r="EB121">
        <v>1375.4299999999998</v>
      </c>
      <c r="EC121">
        <v>0</v>
      </c>
      <c r="ED121">
        <v>10.284600000000001</v>
      </c>
      <c r="EE121">
        <v>10.9596</v>
      </c>
      <c r="EF121">
        <v>4658.41</v>
      </c>
      <c r="EG121">
        <v>5.9112999999999998</v>
      </c>
      <c r="EH121">
        <v>3304.8420000000001</v>
      </c>
      <c r="EI121">
        <v>5.9112999999999998</v>
      </c>
      <c r="EJ121">
        <v>3304.8420000000001</v>
      </c>
      <c r="EK121">
        <v>0</v>
      </c>
      <c r="EL121">
        <v>0</v>
      </c>
      <c r="EM121">
        <v>0</v>
      </c>
      <c r="EN121">
        <v>0</v>
      </c>
      <c r="EO121">
        <v>4.3732999999999995</v>
      </c>
      <c r="EP121">
        <v>1353.568</v>
      </c>
      <c r="EQ121">
        <v>38.465000000000003</v>
      </c>
      <c r="ER121">
        <v>0</v>
      </c>
      <c r="ES121">
        <v>38.465000000000003</v>
      </c>
      <c r="ET121">
        <v>4696.875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</row>
    <row r="122" spans="1:184" customFormat="1" ht="12.75" x14ac:dyDescent="0.2">
      <c r="A122">
        <v>2053</v>
      </c>
      <c r="B122">
        <f t="shared" si="1"/>
        <v>119</v>
      </c>
      <c r="C122">
        <v>1</v>
      </c>
      <c r="D122" t="s">
        <v>653</v>
      </c>
      <c r="E122" t="s">
        <v>290</v>
      </c>
      <c r="F122">
        <v>600106951</v>
      </c>
      <c r="G122">
        <v>12</v>
      </c>
      <c r="H122" t="s">
        <v>583</v>
      </c>
      <c r="I122" t="s">
        <v>99</v>
      </c>
      <c r="J122">
        <v>1</v>
      </c>
      <c r="K122">
        <v>24</v>
      </c>
      <c r="L122" t="s">
        <v>584</v>
      </c>
      <c r="M122" t="s">
        <v>654</v>
      </c>
      <c r="N122" t="s">
        <v>586</v>
      </c>
      <c r="O122">
        <v>2</v>
      </c>
      <c r="P122" t="s">
        <v>587</v>
      </c>
      <c r="Q122" t="s">
        <v>588</v>
      </c>
      <c r="R122" s="207">
        <v>45661.428981481484</v>
      </c>
      <c r="S122">
        <v>600106951</v>
      </c>
      <c r="T122" t="s">
        <v>588</v>
      </c>
      <c r="U122" s="207">
        <v>45661.431481481479</v>
      </c>
      <c r="V122">
        <v>600106951</v>
      </c>
      <c r="W122">
        <v>6.3181000000000003</v>
      </c>
      <c r="X122">
        <v>6.3181000000000003</v>
      </c>
      <c r="Y122">
        <v>0</v>
      </c>
      <c r="Z122">
        <v>0</v>
      </c>
      <c r="AA122">
        <v>7.0282</v>
      </c>
      <c r="AB122">
        <v>3027.5119999999997</v>
      </c>
      <c r="AC122">
        <v>3013.5119999999997</v>
      </c>
      <c r="AD122">
        <v>1881.3919999999998</v>
      </c>
      <c r="AE122">
        <v>406.428</v>
      </c>
      <c r="AF122">
        <v>69.66</v>
      </c>
      <c r="AG122">
        <v>582.46900000000005</v>
      </c>
      <c r="AH122">
        <v>73.563000000000002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14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42.2</v>
      </c>
      <c r="AY122">
        <v>0</v>
      </c>
      <c r="AZ122">
        <v>0</v>
      </c>
      <c r="BA122">
        <v>3013.5119999999997</v>
      </c>
      <c r="BB122">
        <v>0</v>
      </c>
      <c r="BC122">
        <v>7</v>
      </c>
      <c r="BD122">
        <v>6</v>
      </c>
      <c r="BE122">
        <v>0</v>
      </c>
      <c r="BF122">
        <v>0</v>
      </c>
      <c r="BG122">
        <v>0</v>
      </c>
      <c r="BH122">
        <v>42.2</v>
      </c>
      <c r="BI122">
        <v>0</v>
      </c>
      <c r="BJ122">
        <v>4.7710999999999997</v>
      </c>
      <c r="BK122">
        <v>2385.549</v>
      </c>
      <c r="BL122">
        <v>1526.124</v>
      </c>
      <c r="BM122">
        <v>336.00200000000001</v>
      </c>
      <c r="BN122">
        <v>69.66</v>
      </c>
      <c r="BO122">
        <v>380.2</v>
      </c>
      <c r="BP122">
        <v>73.563000000000002</v>
      </c>
      <c r="BQ122">
        <v>0</v>
      </c>
      <c r="BR122">
        <v>0</v>
      </c>
      <c r="BS122">
        <v>0</v>
      </c>
      <c r="BT122">
        <v>4</v>
      </c>
      <c r="BU122">
        <v>2112.7130000000002</v>
      </c>
      <c r="BV122">
        <v>0</v>
      </c>
      <c r="BW122">
        <v>0</v>
      </c>
      <c r="BX122">
        <v>0</v>
      </c>
      <c r="BY122">
        <v>0</v>
      </c>
      <c r="BZ122">
        <v>1.5469999999999999</v>
      </c>
      <c r="CA122">
        <v>627.96299999999997</v>
      </c>
      <c r="CB122">
        <v>355.26800000000003</v>
      </c>
      <c r="CC122">
        <v>70.426000000000002</v>
      </c>
      <c r="CD122">
        <v>0</v>
      </c>
      <c r="CE122">
        <v>202.26900000000001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1.1615</v>
      </c>
      <c r="CM122">
        <v>489.52600000000001</v>
      </c>
      <c r="CN122">
        <v>0.38550000000000001</v>
      </c>
      <c r="CO122">
        <v>138.43700000000001</v>
      </c>
      <c r="CP122">
        <v>0</v>
      </c>
      <c r="CQ122">
        <v>0</v>
      </c>
      <c r="CR122">
        <v>3.7711000000000001</v>
      </c>
      <c r="CS122">
        <v>1718.4829999999999</v>
      </c>
      <c r="CT122">
        <v>1.5469999999999999</v>
      </c>
      <c r="CU122">
        <v>627.96299999999997</v>
      </c>
      <c r="CV122">
        <v>0</v>
      </c>
      <c r="CW122">
        <v>0</v>
      </c>
      <c r="CX122">
        <v>42.2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0.77110000000000001</v>
      </c>
      <c r="DG122">
        <v>272.83600000000001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2385.549</v>
      </c>
      <c r="EA122">
        <v>0</v>
      </c>
      <c r="EB122">
        <v>627.96299999999997</v>
      </c>
      <c r="EC122">
        <v>0</v>
      </c>
      <c r="ED122">
        <v>6.3181000000000003</v>
      </c>
      <c r="EE122">
        <v>7.0282</v>
      </c>
      <c r="EF122">
        <v>3027.5119999999997</v>
      </c>
      <c r="EG122">
        <v>4.7710999999999997</v>
      </c>
      <c r="EH122">
        <v>2399.549</v>
      </c>
      <c r="EI122">
        <v>4</v>
      </c>
      <c r="EJ122">
        <v>2126.7130000000002</v>
      </c>
      <c r="EK122">
        <v>0</v>
      </c>
      <c r="EL122">
        <v>0</v>
      </c>
      <c r="EM122">
        <v>0</v>
      </c>
      <c r="EN122">
        <v>0</v>
      </c>
      <c r="EO122">
        <v>1.5469999999999999</v>
      </c>
      <c r="EP122">
        <v>627.96299999999997</v>
      </c>
      <c r="EQ122">
        <v>0</v>
      </c>
      <c r="ER122">
        <v>0</v>
      </c>
      <c r="ES122">
        <v>0</v>
      </c>
      <c r="ET122">
        <v>3027.5119999999997</v>
      </c>
      <c r="EU122">
        <v>0</v>
      </c>
      <c r="EV122">
        <v>0</v>
      </c>
      <c r="EW122">
        <v>0</v>
      </c>
      <c r="EX122">
        <v>0</v>
      </c>
      <c r="EY122">
        <v>0.77110000000000001</v>
      </c>
      <c r="EZ122">
        <v>272.83600000000001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42.2</v>
      </c>
      <c r="FK122">
        <v>0</v>
      </c>
      <c r="FL122">
        <v>42.2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42.2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</row>
    <row r="123" spans="1:184" customFormat="1" ht="12.75" x14ac:dyDescent="0.2">
      <c r="A123">
        <v>2055</v>
      </c>
      <c r="B123">
        <f t="shared" si="1"/>
        <v>120</v>
      </c>
      <c r="C123">
        <v>1</v>
      </c>
      <c r="D123" t="s">
        <v>655</v>
      </c>
      <c r="E123" t="s">
        <v>290</v>
      </c>
      <c r="F123">
        <v>600107141</v>
      </c>
      <c r="G123">
        <v>12</v>
      </c>
      <c r="H123" t="s">
        <v>583</v>
      </c>
      <c r="I123" t="s">
        <v>99</v>
      </c>
      <c r="J123">
        <v>1</v>
      </c>
      <c r="K123">
        <v>24</v>
      </c>
      <c r="L123" t="s">
        <v>584</v>
      </c>
      <c r="M123" t="s">
        <v>656</v>
      </c>
      <c r="N123" t="s">
        <v>586</v>
      </c>
      <c r="O123">
        <v>2</v>
      </c>
      <c r="P123" t="s">
        <v>587</v>
      </c>
      <c r="Q123" t="s">
        <v>3368</v>
      </c>
      <c r="R123" s="207">
        <v>45659.602129629631</v>
      </c>
      <c r="S123">
        <v>600107141</v>
      </c>
      <c r="T123" t="s">
        <v>647</v>
      </c>
      <c r="U123" s="207">
        <v>45659.663668981484</v>
      </c>
      <c r="V123">
        <v>600107141</v>
      </c>
      <c r="W123">
        <v>10.7944</v>
      </c>
      <c r="X123">
        <v>10.7944</v>
      </c>
      <c r="Y123">
        <v>0</v>
      </c>
      <c r="Z123">
        <v>0</v>
      </c>
      <c r="AA123">
        <v>12.2944</v>
      </c>
      <c r="AB123">
        <v>4692.9850000000006</v>
      </c>
      <c r="AC123">
        <v>4669.4850000000006</v>
      </c>
      <c r="AD123">
        <v>3047.3420000000001</v>
      </c>
      <c r="AE123">
        <v>628.53300000000002</v>
      </c>
      <c r="AF123">
        <v>110.819</v>
      </c>
      <c r="AG123">
        <v>798.92899999999997</v>
      </c>
      <c r="AH123">
        <v>73.683000000000007</v>
      </c>
      <c r="AI123">
        <v>0</v>
      </c>
      <c r="AJ123">
        <v>0</v>
      </c>
      <c r="AK123">
        <v>4.5609999999999999</v>
      </c>
      <c r="AL123">
        <v>0</v>
      </c>
      <c r="AM123">
        <v>0</v>
      </c>
      <c r="AN123">
        <v>23.5</v>
      </c>
      <c r="AO123">
        <v>74.573999999999998</v>
      </c>
      <c r="AP123">
        <v>41.514000000000003</v>
      </c>
      <c r="AQ123">
        <v>41.514000000000003</v>
      </c>
      <c r="AR123">
        <v>0</v>
      </c>
      <c r="AS123">
        <v>0</v>
      </c>
      <c r="AT123">
        <v>21.06</v>
      </c>
      <c r="AU123">
        <v>12</v>
      </c>
      <c r="AV123">
        <v>0.29170000000000001</v>
      </c>
      <c r="AW123">
        <v>5.6180000000000003</v>
      </c>
      <c r="AX123">
        <v>81.299000000000007</v>
      </c>
      <c r="AY123">
        <v>18</v>
      </c>
      <c r="AZ123">
        <v>0</v>
      </c>
      <c r="BA123">
        <v>4750.9049999999997</v>
      </c>
      <c r="BB123">
        <v>41.514000000000003</v>
      </c>
      <c r="BC123">
        <v>13</v>
      </c>
      <c r="BD123">
        <v>12</v>
      </c>
      <c r="BE123">
        <v>0</v>
      </c>
      <c r="BF123">
        <v>0</v>
      </c>
      <c r="BG123">
        <v>2</v>
      </c>
      <c r="BH123">
        <v>81.299000000000007</v>
      </c>
      <c r="BI123">
        <v>18</v>
      </c>
      <c r="BJ123">
        <v>8.2528000000000006</v>
      </c>
      <c r="BK123">
        <v>3927.029</v>
      </c>
      <c r="BL123">
        <v>2531.3150000000001</v>
      </c>
      <c r="BM123">
        <v>566.56200000000001</v>
      </c>
      <c r="BN123">
        <v>100.29</v>
      </c>
      <c r="BO123">
        <v>645</v>
      </c>
      <c r="BP123">
        <v>73.683000000000007</v>
      </c>
      <c r="BQ123">
        <v>0</v>
      </c>
      <c r="BR123">
        <v>0</v>
      </c>
      <c r="BS123">
        <v>4.5609999999999999</v>
      </c>
      <c r="BT123">
        <v>6</v>
      </c>
      <c r="BU123">
        <v>3059.81</v>
      </c>
      <c r="BV123">
        <v>0</v>
      </c>
      <c r="BW123">
        <v>0</v>
      </c>
      <c r="BX123">
        <v>0</v>
      </c>
      <c r="BY123">
        <v>0</v>
      </c>
      <c r="BZ123">
        <v>2.5415999999999999</v>
      </c>
      <c r="CA123">
        <v>742.45600000000002</v>
      </c>
      <c r="CB123">
        <v>516.02700000000004</v>
      </c>
      <c r="CC123">
        <v>61.971000000000004</v>
      </c>
      <c r="CD123">
        <v>10.529</v>
      </c>
      <c r="CE123">
        <v>153.929</v>
      </c>
      <c r="CF123">
        <v>0</v>
      </c>
      <c r="CG123">
        <v>0</v>
      </c>
      <c r="CH123">
        <v>0</v>
      </c>
      <c r="CI123">
        <v>0</v>
      </c>
      <c r="CJ123">
        <v>0.25</v>
      </c>
      <c r="CK123">
        <v>81.799000000000007</v>
      </c>
      <c r="CL123">
        <v>1.3998999999999999</v>
      </c>
      <c r="CM123">
        <v>442.45100000000002</v>
      </c>
      <c r="CN123">
        <v>0.6</v>
      </c>
      <c r="CO123">
        <v>136.90700000000001</v>
      </c>
      <c r="CP123">
        <v>0.29170000000000001</v>
      </c>
      <c r="CQ123">
        <v>81.299000000000007</v>
      </c>
      <c r="CR123">
        <v>7.2527999999999997</v>
      </c>
      <c r="CS123">
        <v>3227.4879999999998</v>
      </c>
      <c r="CT123">
        <v>2.5415999999999999</v>
      </c>
      <c r="CU123">
        <v>742.45600000000002</v>
      </c>
      <c r="CV123">
        <v>0</v>
      </c>
      <c r="CW123">
        <v>5.6180000000000003</v>
      </c>
      <c r="CX123">
        <v>0</v>
      </c>
      <c r="CY123">
        <v>0</v>
      </c>
      <c r="CZ123">
        <v>0</v>
      </c>
      <c r="DA123">
        <v>0.29170000000000001</v>
      </c>
      <c r="DB123">
        <v>81.299000000000007</v>
      </c>
      <c r="DC123">
        <v>10</v>
      </c>
      <c r="DD123">
        <v>31.513999999999999</v>
      </c>
      <c r="DE123">
        <v>0</v>
      </c>
      <c r="DF123">
        <v>2.2528000000000001</v>
      </c>
      <c r="DG123">
        <v>867.21900000000005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3996.9160000000002</v>
      </c>
      <c r="EA123">
        <v>10</v>
      </c>
      <c r="EB123">
        <v>753.98899999999992</v>
      </c>
      <c r="EC123">
        <v>31.513999999999999</v>
      </c>
      <c r="ED123">
        <v>10.7944</v>
      </c>
      <c r="EE123">
        <v>12.2944</v>
      </c>
      <c r="EF123">
        <v>4692.9850000000006</v>
      </c>
      <c r="EG123">
        <v>8.2528000000000006</v>
      </c>
      <c r="EH123">
        <v>3950.529</v>
      </c>
      <c r="EI123">
        <v>6</v>
      </c>
      <c r="EJ123">
        <v>3083.31</v>
      </c>
      <c r="EK123">
        <v>0</v>
      </c>
      <c r="EL123">
        <v>0</v>
      </c>
      <c r="EM123">
        <v>0</v>
      </c>
      <c r="EN123">
        <v>0</v>
      </c>
      <c r="EO123">
        <v>2.5415999999999999</v>
      </c>
      <c r="EP123">
        <v>742.45600000000002</v>
      </c>
      <c r="EQ123">
        <v>74.573999999999998</v>
      </c>
      <c r="ER123">
        <v>10</v>
      </c>
      <c r="ES123">
        <v>64.573999999999998</v>
      </c>
      <c r="ET123">
        <v>4767.5590000000002</v>
      </c>
      <c r="EU123">
        <v>0</v>
      </c>
      <c r="EV123">
        <v>0</v>
      </c>
      <c r="EW123">
        <v>0</v>
      </c>
      <c r="EX123">
        <v>0</v>
      </c>
      <c r="EY123">
        <v>2.2528000000000001</v>
      </c>
      <c r="EZ123">
        <v>867.21900000000005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0.29170000000000001</v>
      </c>
      <c r="FJ123">
        <v>81.299000000000007</v>
      </c>
      <c r="FK123">
        <v>0</v>
      </c>
      <c r="FL123">
        <v>0</v>
      </c>
      <c r="FM123">
        <v>0.29170000000000001</v>
      </c>
      <c r="FN123">
        <v>81.299000000000007</v>
      </c>
      <c r="FO123">
        <v>18</v>
      </c>
      <c r="FP123">
        <v>0</v>
      </c>
      <c r="FQ123">
        <v>18</v>
      </c>
      <c r="FR123">
        <v>99.299000000000007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</row>
    <row r="124" spans="1:184" customFormat="1" ht="12.75" x14ac:dyDescent="0.2">
      <c r="A124">
        <v>2056</v>
      </c>
      <c r="B124">
        <f t="shared" si="1"/>
        <v>121</v>
      </c>
      <c r="C124">
        <v>1</v>
      </c>
      <c r="D124" t="s">
        <v>657</v>
      </c>
      <c r="E124" t="s">
        <v>290</v>
      </c>
      <c r="F124">
        <v>600106799</v>
      </c>
      <c r="G124">
        <v>12</v>
      </c>
      <c r="H124" t="s">
        <v>583</v>
      </c>
      <c r="I124" t="s">
        <v>99</v>
      </c>
      <c r="J124">
        <v>1</v>
      </c>
      <c r="K124">
        <v>24</v>
      </c>
      <c r="L124" t="s">
        <v>584</v>
      </c>
      <c r="M124" t="s">
        <v>658</v>
      </c>
      <c r="N124" t="s">
        <v>586</v>
      </c>
      <c r="O124">
        <v>2</v>
      </c>
      <c r="P124" t="s">
        <v>587</v>
      </c>
      <c r="Q124" t="s">
        <v>588</v>
      </c>
      <c r="R124" s="207">
        <v>45659.924375000002</v>
      </c>
      <c r="S124">
        <v>600106799</v>
      </c>
      <c r="W124">
        <v>13.8721</v>
      </c>
      <c r="X124">
        <v>13.8721</v>
      </c>
      <c r="Y124">
        <v>0</v>
      </c>
      <c r="Z124">
        <v>0</v>
      </c>
      <c r="AA124">
        <v>15.3032</v>
      </c>
      <c r="AB124">
        <v>5759.4169999999995</v>
      </c>
      <c r="AC124">
        <v>5707.7020000000002</v>
      </c>
      <c r="AD124">
        <v>3865.1329999999998</v>
      </c>
      <c r="AE124">
        <v>750.35599999999999</v>
      </c>
      <c r="AF124">
        <v>121.96000000000001</v>
      </c>
      <c r="AG124">
        <v>858.37800000000004</v>
      </c>
      <c r="AH124">
        <v>111.875</v>
      </c>
      <c r="AI124">
        <v>0</v>
      </c>
      <c r="AJ124">
        <v>0</v>
      </c>
      <c r="AK124">
        <v>0</v>
      </c>
      <c r="AL124">
        <v>37.715000000000003</v>
      </c>
      <c r="AM124">
        <v>0</v>
      </c>
      <c r="AN124">
        <v>14</v>
      </c>
      <c r="AO124">
        <v>12.6</v>
      </c>
      <c r="AP124">
        <v>12.6</v>
      </c>
      <c r="AQ124">
        <v>12.6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5763.7280000000001</v>
      </c>
      <c r="BB124">
        <v>12.6</v>
      </c>
      <c r="BC124">
        <v>16</v>
      </c>
      <c r="BD124">
        <v>16</v>
      </c>
      <c r="BE124">
        <v>0</v>
      </c>
      <c r="BF124">
        <v>0</v>
      </c>
      <c r="BG124">
        <v>1</v>
      </c>
      <c r="BH124">
        <v>0</v>
      </c>
      <c r="BI124">
        <v>0</v>
      </c>
      <c r="BJ124">
        <v>7.9420000000000002</v>
      </c>
      <c r="BK124">
        <v>3635.8530000000001</v>
      </c>
      <c r="BL124">
        <v>2399.4299999999998</v>
      </c>
      <c r="BM124">
        <v>565.279</v>
      </c>
      <c r="BN124">
        <v>63.914999999999999</v>
      </c>
      <c r="BO124">
        <v>512.87800000000004</v>
      </c>
      <c r="BP124">
        <v>94.350999999999999</v>
      </c>
      <c r="BQ124">
        <v>0</v>
      </c>
      <c r="BR124">
        <v>0</v>
      </c>
      <c r="BS124">
        <v>0</v>
      </c>
      <c r="BT124">
        <v>6</v>
      </c>
      <c r="BU124">
        <v>2935.8679999999999</v>
      </c>
      <c r="BV124">
        <v>0</v>
      </c>
      <c r="BW124">
        <v>0</v>
      </c>
      <c r="BX124">
        <v>0</v>
      </c>
      <c r="BY124">
        <v>0</v>
      </c>
      <c r="BZ124">
        <v>5.9300999999999995</v>
      </c>
      <c r="CA124">
        <v>2071.8490000000002</v>
      </c>
      <c r="CB124">
        <v>1465.703</v>
      </c>
      <c r="CC124">
        <v>185.077</v>
      </c>
      <c r="CD124">
        <v>58.045000000000002</v>
      </c>
      <c r="CE124">
        <v>345.5</v>
      </c>
      <c r="CF124">
        <v>17.524000000000001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1.8592</v>
      </c>
      <c r="CM124">
        <v>603.16899999999998</v>
      </c>
      <c r="CN124">
        <v>4.0709</v>
      </c>
      <c r="CO124">
        <v>1468.68</v>
      </c>
      <c r="CP124">
        <v>0</v>
      </c>
      <c r="CQ124">
        <v>0</v>
      </c>
      <c r="CR124">
        <v>6.9420000000000002</v>
      </c>
      <c r="CS124">
        <v>2913.7260000000001</v>
      </c>
      <c r="CT124">
        <v>5.2241999999999997</v>
      </c>
      <c r="CU124">
        <v>1729.7919999999999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6</v>
      </c>
      <c r="DD124">
        <v>6.6</v>
      </c>
      <c r="DE124">
        <v>0</v>
      </c>
      <c r="DF124">
        <v>1.9419999999999999</v>
      </c>
      <c r="DG124">
        <v>699.98500000000001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3671.5</v>
      </c>
      <c r="EA124">
        <v>6</v>
      </c>
      <c r="EB124">
        <v>2092.2280000000001</v>
      </c>
      <c r="EC124">
        <v>6.6</v>
      </c>
      <c r="ED124">
        <v>13.8721</v>
      </c>
      <c r="EE124">
        <v>15.3032</v>
      </c>
      <c r="EF124">
        <v>5759.4169999999995</v>
      </c>
      <c r="EG124">
        <v>7.9420000000000002</v>
      </c>
      <c r="EH124">
        <v>3649.8530000000001</v>
      </c>
      <c r="EI124">
        <v>6</v>
      </c>
      <c r="EJ124">
        <v>2949.8679999999999</v>
      </c>
      <c r="EK124">
        <v>0</v>
      </c>
      <c r="EL124">
        <v>0</v>
      </c>
      <c r="EM124">
        <v>0</v>
      </c>
      <c r="EN124">
        <v>0</v>
      </c>
      <c r="EO124">
        <v>5.9300999999999995</v>
      </c>
      <c r="EP124">
        <v>2109.5639999999999</v>
      </c>
      <c r="EQ124">
        <v>12.6</v>
      </c>
      <c r="ER124">
        <v>6</v>
      </c>
      <c r="ES124">
        <v>6.6</v>
      </c>
      <c r="ET124">
        <v>5772.0169999999998</v>
      </c>
      <c r="EU124">
        <v>0</v>
      </c>
      <c r="EV124">
        <v>0</v>
      </c>
      <c r="EW124">
        <v>0</v>
      </c>
      <c r="EX124">
        <v>0</v>
      </c>
      <c r="EY124">
        <v>1.9419999999999999</v>
      </c>
      <c r="EZ124">
        <v>699.98500000000001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</row>
    <row r="125" spans="1:184" customFormat="1" ht="12.75" x14ac:dyDescent="0.2">
      <c r="A125">
        <v>2058</v>
      </c>
      <c r="B125">
        <f t="shared" si="1"/>
        <v>122</v>
      </c>
      <c r="C125">
        <v>1</v>
      </c>
      <c r="D125" t="s">
        <v>659</v>
      </c>
      <c r="E125" t="s">
        <v>290</v>
      </c>
      <c r="F125">
        <v>600107914</v>
      </c>
      <c r="G125">
        <v>12</v>
      </c>
      <c r="H125" t="s">
        <v>583</v>
      </c>
      <c r="I125" t="s">
        <v>99</v>
      </c>
      <c r="J125">
        <v>1</v>
      </c>
      <c r="K125">
        <v>24</v>
      </c>
      <c r="L125" t="s">
        <v>584</v>
      </c>
      <c r="M125" t="s">
        <v>660</v>
      </c>
      <c r="N125" t="s">
        <v>586</v>
      </c>
      <c r="O125">
        <v>2</v>
      </c>
      <c r="P125" t="s">
        <v>587</v>
      </c>
      <c r="Q125" t="s">
        <v>3390</v>
      </c>
      <c r="R125" s="207">
        <v>45664.644409722219</v>
      </c>
      <c r="S125">
        <v>600107914</v>
      </c>
      <c r="T125" t="s">
        <v>3390</v>
      </c>
      <c r="U125" s="207">
        <v>45664.645150462966</v>
      </c>
      <c r="V125">
        <v>600107914</v>
      </c>
      <c r="W125">
        <v>10.094899999999999</v>
      </c>
      <c r="X125">
        <v>9.3341999999999992</v>
      </c>
      <c r="Y125">
        <v>0</v>
      </c>
      <c r="Z125">
        <v>0.76070000000000004</v>
      </c>
      <c r="AA125">
        <v>10</v>
      </c>
      <c r="AB125">
        <v>4711.8829999999998</v>
      </c>
      <c r="AC125">
        <v>4340.375</v>
      </c>
      <c r="AD125">
        <v>2773.3939999999998</v>
      </c>
      <c r="AE125">
        <v>690.07500000000005</v>
      </c>
      <c r="AF125">
        <v>163.31200000000001</v>
      </c>
      <c r="AG125">
        <v>585.82600000000002</v>
      </c>
      <c r="AH125">
        <v>85.257999999999996</v>
      </c>
      <c r="AI125">
        <v>0</v>
      </c>
      <c r="AJ125">
        <v>12.157</v>
      </c>
      <c r="AK125">
        <v>0</v>
      </c>
      <c r="AL125">
        <v>0</v>
      </c>
      <c r="AM125">
        <v>110</v>
      </c>
      <c r="AN125">
        <v>261.50799999999998</v>
      </c>
      <c r="AO125">
        <v>24.66</v>
      </c>
      <c r="AP125">
        <v>11.1</v>
      </c>
      <c r="AQ125">
        <v>11.1</v>
      </c>
      <c r="AR125">
        <v>0</v>
      </c>
      <c r="AS125">
        <v>0</v>
      </c>
      <c r="AT125">
        <v>0</v>
      </c>
      <c r="AU125">
        <v>13.56</v>
      </c>
      <c r="AV125">
        <v>0.29160000000000003</v>
      </c>
      <c r="AW125">
        <v>30.353000000000002</v>
      </c>
      <c r="AX125">
        <v>84.676000000000002</v>
      </c>
      <c r="AY125">
        <v>11.1</v>
      </c>
      <c r="AZ125">
        <v>0</v>
      </c>
      <c r="BA125">
        <v>4449.8270000000002</v>
      </c>
      <c r="BB125">
        <v>11.1</v>
      </c>
      <c r="BC125">
        <v>10</v>
      </c>
      <c r="BD125">
        <v>10</v>
      </c>
      <c r="BE125">
        <v>0</v>
      </c>
      <c r="BF125">
        <v>0</v>
      </c>
      <c r="BG125">
        <v>0</v>
      </c>
      <c r="BH125">
        <v>84.676000000000002</v>
      </c>
      <c r="BI125">
        <v>11.1</v>
      </c>
      <c r="BJ125">
        <v>6.2915999999999999</v>
      </c>
      <c r="BK125">
        <v>3376.1640000000002</v>
      </c>
      <c r="BL125">
        <v>2124.672</v>
      </c>
      <c r="BM125">
        <v>595.47699999999998</v>
      </c>
      <c r="BN125">
        <v>133.24299999999999</v>
      </c>
      <c r="BO125">
        <v>407.161</v>
      </c>
      <c r="BP125">
        <v>85.257999999999996</v>
      </c>
      <c r="BQ125">
        <v>0</v>
      </c>
      <c r="BR125">
        <v>0</v>
      </c>
      <c r="BS125">
        <v>0</v>
      </c>
      <c r="BT125">
        <v>6</v>
      </c>
      <c r="BU125">
        <v>3275.422</v>
      </c>
      <c r="BV125">
        <v>0</v>
      </c>
      <c r="BW125">
        <v>0</v>
      </c>
      <c r="BX125">
        <v>0</v>
      </c>
      <c r="BY125">
        <v>0</v>
      </c>
      <c r="BZ125">
        <v>3.0425999999999997</v>
      </c>
      <c r="CA125">
        <v>964.21100000000001</v>
      </c>
      <c r="CB125">
        <v>648.72199999999998</v>
      </c>
      <c r="CC125">
        <v>94.597999999999999</v>
      </c>
      <c r="CD125">
        <v>30.069000000000003</v>
      </c>
      <c r="CE125">
        <v>178.66499999999999</v>
      </c>
      <c r="CF125">
        <v>0</v>
      </c>
      <c r="CG125">
        <v>0</v>
      </c>
      <c r="CH125">
        <v>12.157</v>
      </c>
      <c r="CI125">
        <v>0</v>
      </c>
      <c r="CJ125">
        <v>0</v>
      </c>
      <c r="CK125">
        <v>0</v>
      </c>
      <c r="CL125">
        <v>2</v>
      </c>
      <c r="CM125">
        <v>669.29100000000005</v>
      </c>
      <c r="CN125">
        <v>0.751</v>
      </c>
      <c r="CO125">
        <v>217.405</v>
      </c>
      <c r="CP125">
        <v>0.29160000000000003</v>
      </c>
      <c r="CQ125">
        <v>77.515000000000001</v>
      </c>
      <c r="CR125">
        <v>5.2915999999999999</v>
      </c>
      <c r="CS125">
        <v>2638.8879999999999</v>
      </c>
      <c r="CT125">
        <v>3.0425999999999997</v>
      </c>
      <c r="CU125">
        <v>964.21100000000001</v>
      </c>
      <c r="CV125">
        <v>0</v>
      </c>
      <c r="CW125">
        <v>30.353000000000002</v>
      </c>
      <c r="CX125">
        <v>7.1609999999999996</v>
      </c>
      <c r="CY125">
        <v>0</v>
      </c>
      <c r="CZ125">
        <v>0</v>
      </c>
      <c r="DA125">
        <v>0.29160000000000003</v>
      </c>
      <c r="DB125">
        <v>77.515000000000001</v>
      </c>
      <c r="DC125">
        <v>0</v>
      </c>
      <c r="DD125">
        <v>11.1</v>
      </c>
      <c r="DE125">
        <v>0</v>
      </c>
      <c r="DF125">
        <v>0.29160000000000003</v>
      </c>
      <c r="DG125">
        <v>100.742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3474.9430000000002</v>
      </c>
      <c r="EA125">
        <v>0</v>
      </c>
      <c r="EB125">
        <v>974.88400000000001</v>
      </c>
      <c r="EC125">
        <v>11.1</v>
      </c>
      <c r="ED125">
        <v>10.094899999999999</v>
      </c>
      <c r="EE125">
        <v>10</v>
      </c>
      <c r="EF125">
        <v>4711.8829999999998</v>
      </c>
      <c r="EG125">
        <v>6.2915999999999999</v>
      </c>
      <c r="EH125">
        <v>3510.1640000000002</v>
      </c>
      <c r="EI125">
        <v>6</v>
      </c>
      <c r="EJ125">
        <v>3409.422</v>
      </c>
      <c r="EK125">
        <v>0</v>
      </c>
      <c r="EL125">
        <v>0</v>
      </c>
      <c r="EM125">
        <v>0</v>
      </c>
      <c r="EN125">
        <v>0</v>
      </c>
      <c r="EO125">
        <v>3.8032999999999997</v>
      </c>
      <c r="EP125">
        <v>1201.7190000000001</v>
      </c>
      <c r="EQ125">
        <v>24.66</v>
      </c>
      <c r="ER125">
        <v>0</v>
      </c>
      <c r="ES125">
        <v>24.66</v>
      </c>
      <c r="ET125">
        <v>4736.5429999999997</v>
      </c>
      <c r="EU125">
        <v>0</v>
      </c>
      <c r="EV125">
        <v>0</v>
      </c>
      <c r="EW125">
        <v>0</v>
      </c>
      <c r="EX125">
        <v>0</v>
      </c>
      <c r="EY125">
        <v>0.29160000000000003</v>
      </c>
      <c r="EZ125">
        <v>100.742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0.29160000000000003</v>
      </c>
      <c r="FJ125">
        <v>84.676000000000002</v>
      </c>
      <c r="FK125">
        <v>0</v>
      </c>
      <c r="FL125">
        <v>7.1609999999999996</v>
      </c>
      <c r="FM125">
        <v>0.29160000000000003</v>
      </c>
      <c r="FN125">
        <v>77.515000000000001</v>
      </c>
      <c r="FO125">
        <v>11.1</v>
      </c>
      <c r="FP125">
        <v>0</v>
      </c>
      <c r="FQ125">
        <v>11.1</v>
      </c>
      <c r="FR125">
        <v>95.775999999999996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</row>
    <row r="126" spans="1:184" customFormat="1" ht="12.75" x14ac:dyDescent="0.2">
      <c r="A126">
        <v>2060</v>
      </c>
      <c r="B126">
        <f t="shared" si="1"/>
        <v>123</v>
      </c>
      <c r="C126">
        <v>1</v>
      </c>
      <c r="D126" t="s">
        <v>661</v>
      </c>
      <c r="E126" t="s">
        <v>290</v>
      </c>
      <c r="F126">
        <v>600107159</v>
      </c>
      <c r="G126">
        <v>12</v>
      </c>
      <c r="H126" t="s">
        <v>583</v>
      </c>
      <c r="I126" t="s">
        <v>99</v>
      </c>
      <c r="J126">
        <v>1</v>
      </c>
      <c r="K126">
        <v>24</v>
      </c>
      <c r="L126" t="s">
        <v>584</v>
      </c>
      <c r="M126" t="s">
        <v>662</v>
      </c>
      <c r="N126" t="s">
        <v>586</v>
      </c>
      <c r="O126">
        <v>2</v>
      </c>
      <c r="P126" t="s">
        <v>587</v>
      </c>
      <c r="Q126" t="s">
        <v>588</v>
      </c>
      <c r="R126" s="207">
        <v>45659.963819444441</v>
      </c>
      <c r="S126">
        <v>600107159</v>
      </c>
      <c r="T126" t="s">
        <v>588</v>
      </c>
      <c r="U126" s="207">
        <v>45659.965879629628</v>
      </c>
      <c r="V126">
        <v>600107159</v>
      </c>
      <c r="W126">
        <v>10.851699999999999</v>
      </c>
      <c r="X126">
        <v>10.851699999999999</v>
      </c>
      <c r="Y126">
        <v>0</v>
      </c>
      <c r="Z126">
        <v>0</v>
      </c>
      <c r="AA126">
        <v>12.333299999999999</v>
      </c>
      <c r="AB126">
        <v>4721.3050000000003</v>
      </c>
      <c r="AC126">
        <v>4692.3050000000003</v>
      </c>
      <c r="AD126">
        <v>3076.913</v>
      </c>
      <c r="AE126">
        <v>711.57400000000007</v>
      </c>
      <c r="AF126">
        <v>81.501000000000005</v>
      </c>
      <c r="AG126">
        <v>655.49</v>
      </c>
      <c r="AH126">
        <v>166.827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29</v>
      </c>
      <c r="AO126">
        <v>144.83199999999999</v>
      </c>
      <c r="AP126">
        <v>107.83199999999999</v>
      </c>
      <c r="AQ126">
        <v>107.83199999999999</v>
      </c>
      <c r="AR126">
        <v>0</v>
      </c>
      <c r="AS126">
        <v>0</v>
      </c>
      <c r="AT126">
        <v>12</v>
      </c>
      <c r="AU126">
        <v>25</v>
      </c>
      <c r="AV126">
        <v>0.05</v>
      </c>
      <c r="AW126">
        <v>0</v>
      </c>
      <c r="AX126">
        <v>13.135999999999999</v>
      </c>
      <c r="AY126">
        <v>107.83199999999999</v>
      </c>
      <c r="AZ126">
        <v>0</v>
      </c>
      <c r="BA126">
        <v>4747.9089999999997</v>
      </c>
      <c r="BB126">
        <v>107.83199999999999</v>
      </c>
      <c r="BC126">
        <v>13</v>
      </c>
      <c r="BD126">
        <v>12</v>
      </c>
      <c r="BE126">
        <v>1</v>
      </c>
      <c r="BF126">
        <v>0</v>
      </c>
      <c r="BG126">
        <v>0</v>
      </c>
      <c r="BH126">
        <v>13.135999999999999</v>
      </c>
      <c r="BI126">
        <v>107.83199999999999</v>
      </c>
      <c r="BJ126">
        <v>6.7016999999999998</v>
      </c>
      <c r="BK126">
        <v>3398.3339999999998</v>
      </c>
      <c r="BL126">
        <v>2154.9119999999998</v>
      </c>
      <c r="BM126">
        <v>577.03200000000004</v>
      </c>
      <c r="BN126">
        <v>70.822000000000003</v>
      </c>
      <c r="BO126">
        <v>460.49</v>
      </c>
      <c r="BP126">
        <v>135.078</v>
      </c>
      <c r="BQ126">
        <v>0</v>
      </c>
      <c r="BR126">
        <v>0</v>
      </c>
      <c r="BS126">
        <v>0</v>
      </c>
      <c r="BT126">
        <v>6.2850000000000001</v>
      </c>
      <c r="BU126">
        <v>3257.692</v>
      </c>
      <c r="BV126">
        <v>0</v>
      </c>
      <c r="BW126">
        <v>0</v>
      </c>
      <c r="BX126">
        <v>0</v>
      </c>
      <c r="BY126">
        <v>0</v>
      </c>
      <c r="BZ126">
        <v>4.1500000000000004</v>
      </c>
      <c r="CA126">
        <v>1293.971</v>
      </c>
      <c r="CB126">
        <v>922.00099999999998</v>
      </c>
      <c r="CC126">
        <v>134.542</v>
      </c>
      <c r="CD126">
        <v>10.679</v>
      </c>
      <c r="CE126">
        <v>195</v>
      </c>
      <c r="CF126">
        <v>31.748999999999999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1.9125000000000001</v>
      </c>
      <c r="CM126">
        <v>511.51400000000001</v>
      </c>
      <c r="CN126">
        <v>2.1875</v>
      </c>
      <c r="CO126">
        <v>769.32100000000003</v>
      </c>
      <c r="CP126">
        <v>0.05</v>
      </c>
      <c r="CQ126">
        <v>13.135999999999999</v>
      </c>
      <c r="CR126">
        <v>4.7016999999999998</v>
      </c>
      <c r="CS126">
        <v>2103.5889999999999</v>
      </c>
      <c r="CT126">
        <v>3.65</v>
      </c>
      <c r="CU126">
        <v>989.91599999999994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0.05</v>
      </c>
      <c r="DB126">
        <v>13.135999999999999</v>
      </c>
      <c r="DC126">
        <v>0</v>
      </c>
      <c r="DD126">
        <v>107.83199999999999</v>
      </c>
      <c r="DE126">
        <v>0</v>
      </c>
      <c r="DF126">
        <v>0.41670000000000001</v>
      </c>
      <c r="DG126">
        <v>140.642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3429.634</v>
      </c>
      <c r="EA126">
        <v>0</v>
      </c>
      <c r="EB126">
        <v>1318.2750000000001</v>
      </c>
      <c r="EC126">
        <v>107.83199999999999</v>
      </c>
      <c r="ED126">
        <v>10.851699999999999</v>
      </c>
      <c r="EE126">
        <v>12.333299999999999</v>
      </c>
      <c r="EF126">
        <v>4721.3050000000003</v>
      </c>
      <c r="EG126">
        <v>6.7016999999999998</v>
      </c>
      <c r="EH126">
        <v>3427.3339999999998</v>
      </c>
      <c r="EI126">
        <v>6.2850000000000001</v>
      </c>
      <c r="EJ126">
        <v>3286.692</v>
      </c>
      <c r="EK126">
        <v>0</v>
      </c>
      <c r="EL126">
        <v>0</v>
      </c>
      <c r="EM126">
        <v>0</v>
      </c>
      <c r="EN126">
        <v>0</v>
      </c>
      <c r="EO126">
        <v>4.1500000000000004</v>
      </c>
      <c r="EP126">
        <v>1293.971</v>
      </c>
      <c r="EQ126">
        <v>144.83199999999999</v>
      </c>
      <c r="ER126">
        <v>22</v>
      </c>
      <c r="ES126">
        <v>122.83199999999999</v>
      </c>
      <c r="ET126">
        <v>4866.1369999999997</v>
      </c>
      <c r="EU126">
        <v>0</v>
      </c>
      <c r="EV126">
        <v>0</v>
      </c>
      <c r="EW126">
        <v>0</v>
      </c>
      <c r="EX126">
        <v>0</v>
      </c>
      <c r="EY126">
        <v>0.41670000000000001</v>
      </c>
      <c r="EZ126">
        <v>140.642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0.05</v>
      </c>
      <c r="FJ126">
        <v>13.135999999999999</v>
      </c>
      <c r="FK126">
        <v>0</v>
      </c>
      <c r="FL126">
        <v>0</v>
      </c>
      <c r="FM126">
        <v>0.05</v>
      </c>
      <c r="FN126">
        <v>13.135999999999999</v>
      </c>
      <c r="FO126">
        <v>107.83199999999999</v>
      </c>
      <c r="FP126">
        <v>0</v>
      </c>
      <c r="FQ126">
        <v>107.83199999999999</v>
      </c>
      <c r="FR126">
        <v>120.968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</row>
    <row r="127" spans="1:184" customFormat="1" ht="12.75" x14ac:dyDescent="0.2">
      <c r="A127">
        <v>2065</v>
      </c>
      <c r="B127">
        <f t="shared" si="1"/>
        <v>124</v>
      </c>
      <c r="C127">
        <v>1</v>
      </c>
      <c r="D127" t="s">
        <v>663</v>
      </c>
      <c r="E127" t="s">
        <v>290</v>
      </c>
      <c r="F127">
        <v>600107213</v>
      </c>
      <c r="G127">
        <v>12</v>
      </c>
      <c r="H127" t="s">
        <v>583</v>
      </c>
      <c r="I127" t="s">
        <v>99</v>
      </c>
      <c r="J127">
        <v>1</v>
      </c>
      <c r="K127">
        <v>24</v>
      </c>
      <c r="L127" t="s">
        <v>584</v>
      </c>
      <c r="M127" t="s">
        <v>664</v>
      </c>
      <c r="N127" t="s">
        <v>586</v>
      </c>
      <c r="O127">
        <v>2</v>
      </c>
      <c r="P127" t="s">
        <v>587</v>
      </c>
      <c r="Q127" t="s">
        <v>588</v>
      </c>
      <c r="R127" s="207">
        <v>45659.7578125</v>
      </c>
      <c r="S127">
        <v>600107213</v>
      </c>
      <c r="T127" t="s">
        <v>588</v>
      </c>
      <c r="U127" s="207">
        <v>45659.760254629633</v>
      </c>
      <c r="V127">
        <v>600107213</v>
      </c>
      <c r="W127">
        <v>25.524699999999999</v>
      </c>
      <c r="X127">
        <v>25.524699999999999</v>
      </c>
      <c r="Y127">
        <v>0</v>
      </c>
      <c r="Z127">
        <v>0</v>
      </c>
      <c r="AA127">
        <v>28.017900000000001</v>
      </c>
      <c r="AB127">
        <v>10655.144999999999</v>
      </c>
      <c r="AC127">
        <v>10615.644999999999</v>
      </c>
      <c r="AD127">
        <v>7233.2280000000001</v>
      </c>
      <c r="AE127">
        <v>1370.5529999999999</v>
      </c>
      <c r="AF127">
        <v>328.65300000000002</v>
      </c>
      <c r="AG127">
        <v>1458.5859999999998</v>
      </c>
      <c r="AH127">
        <v>215.67400000000001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39.5</v>
      </c>
      <c r="AO127">
        <v>16.2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16.2</v>
      </c>
      <c r="AV127">
        <v>0.5</v>
      </c>
      <c r="AW127">
        <v>8.9510000000000005</v>
      </c>
      <c r="AX127">
        <v>182.66800000000001</v>
      </c>
      <c r="AY127">
        <v>0</v>
      </c>
      <c r="AZ127">
        <v>0</v>
      </c>
      <c r="BA127">
        <v>10713.991</v>
      </c>
      <c r="BB127">
        <v>0</v>
      </c>
      <c r="BC127">
        <v>28</v>
      </c>
      <c r="BD127">
        <v>27</v>
      </c>
      <c r="BE127">
        <v>2</v>
      </c>
      <c r="BF127">
        <v>0</v>
      </c>
      <c r="BG127">
        <v>1</v>
      </c>
      <c r="BH127">
        <v>182.66800000000001</v>
      </c>
      <c r="BI127">
        <v>0</v>
      </c>
      <c r="BJ127">
        <v>16.149699999999999</v>
      </c>
      <c r="BK127">
        <v>7218.8310000000001</v>
      </c>
      <c r="BL127">
        <v>4971.3090000000002</v>
      </c>
      <c r="BM127">
        <v>1061.693</v>
      </c>
      <c r="BN127">
        <v>186.38</v>
      </c>
      <c r="BO127">
        <v>813.82399999999996</v>
      </c>
      <c r="BP127">
        <v>176.67400000000001</v>
      </c>
      <c r="BQ127">
        <v>0</v>
      </c>
      <c r="BR127">
        <v>0</v>
      </c>
      <c r="BS127">
        <v>0</v>
      </c>
      <c r="BT127">
        <v>15.1191</v>
      </c>
      <c r="BU127">
        <v>6888.2479999999996</v>
      </c>
      <c r="BV127">
        <v>0</v>
      </c>
      <c r="BW127">
        <v>0</v>
      </c>
      <c r="BX127">
        <v>0</v>
      </c>
      <c r="BY127">
        <v>0</v>
      </c>
      <c r="BZ127">
        <v>9.375</v>
      </c>
      <c r="CA127">
        <v>3396.8139999999999</v>
      </c>
      <c r="CB127">
        <v>2261.9189999999999</v>
      </c>
      <c r="CC127">
        <v>308.86</v>
      </c>
      <c r="CD127">
        <v>142.273</v>
      </c>
      <c r="CE127">
        <v>644.76199999999994</v>
      </c>
      <c r="CF127">
        <v>39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4.375</v>
      </c>
      <c r="CM127">
        <v>1515.1869999999999</v>
      </c>
      <c r="CN127">
        <v>4.5</v>
      </c>
      <c r="CO127">
        <v>1720.7829999999999</v>
      </c>
      <c r="CP127">
        <v>0.5</v>
      </c>
      <c r="CQ127">
        <v>160.84399999999999</v>
      </c>
      <c r="CR127">
        <v>14.149699999999999</v>
      </c>
      <c r="CS127">
        <v>5756.5720000000001</v>
      </c>
      <c r="CT127">
        <v>8.75</v>
      </c>
      <c r="CU127">
        <v>2978.12</v>
      </c>
      <c r="CV127">
        <v>0</v>
      </c>
      <c r="CW127">
        <v>8.9510000000000005</v>
      </c>
      <c r="CX127">
        <v>21.824000000000002</v>
      </c>
      <c r="CY127">
        <v>0</v>
      </c>
      <c r="CZ127">
        <v>0</v>
      </c>
      <c r="DA127">
        <v>0.5</v>
      </c>
      <c r="DB127">
        <v>160.84399999999999</v>
      </c>
      <c r="DC127">
        <v>0</v>
      </c>
      <c r="DD127">
        <v>0</v>
      </c>
      <c r="DE127">
        <v>0</v>
      </c>
      <c r="DF127">
        <v>1.0306</v>
      </c>
      <c r="DG127">
        <v>330.58300000000003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7291.6639999999998</v>
      </c>
      <c r="EA127">
        <v>0</v>
      </c>
      <c r="EB127">
        <v>3422.3270000000002</v>
      </c>
      <c r="EC127">
        <v>0</v>
      </c>
      <c r="ED127">
        <v>25.524699999999999</v>
      </c>
      <c r="EE127">
        <v>28.017900000000001</v>
      </c>
      <c r="EF127">
        <v>10655.144999999999</v>
      </c>
      <c r="EG127">
        <v>16.149699999999999</v>
      </c>
      <c r="EH127">
        <v>7258.3310000000001</v>
      </c>
      <c r="EI127">
        <v>15.1191</v>
      </c>
      <c r="EJ127">
        <v>6927.7479999999996</v>
      </c>
      <c r="EK127">
        <v>0</v>
      </c>
      <c r="EL127">
        <v>0</v>
      </c>
      <c r="EM127">
        <v>0</v>
      </c>
      <c r="EN127">
        <v>0</v>
      </c>
      <c r="EO127">
        <v>9.375</v>
      </c>
      <c r="EP127">
        <v>3396.8139999999999</v>
      </c>
      <c r="EQ127">
        <v>16.2</v>
      </c>
      <c r="ER127">
        <v>16.2</v>
      </c>
      <c r="ES127">
        <v>0</v>
      </c>
      <c r="ET127">
        <v>10671.344999999999</v>
      </c>
      <c r="EU127">
        <v>0</v>
      </c>
      <c r="EV127">
        <v>0</v>
      </c>
      <c r="EW127">
        <v>0</v>
      </c>
      <c r="EX127">
        <v>0</v>
      </c>
      <c r="EY127">
        <v>1.0306</v>
      </c>
      <c r="EZ127">
        <v>330.58300000000003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0.5</v>
      </c>
      <c r="FJ127">
        <v>182.66800000000001</v>
      </c>
      <c r="FK127">
        <v>0</v>
      </c>
      <c r="FL127">
        <v>21.824000000000002</v>
      </c>
      <c r="FM127">
        <v>0.5</v>
      </c>
      <c r="FN127">
        <v>160.84399999999999</v>
      </c>
      <c r="FO127">
        <v>0</v>
      </c>
      <c r="FP127">
        <v>0</v>
      </c>
      <c r="FQ127">
        <v>0</v>
      </c>
      <c r="FR127">
        <v>182.66800000000001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</row>
    <row r="128" spans="1:184" customFormat="1" ht="12.75" x14ac:dyDescent="0.2">
      <c r="A128">
        <v>2066</v>
      </c>
      <c r="B128">
        <f t="shared" si="1"/>
        <v>125</v>
      </c>
      <c r="C128">
        <v>1</v>
      </c>
      <c r="D128" t="s">
        <v>665</v>
      </c>
      <c r="E128" t="s">
        <v>290</v>
      </c>
      <c r="F128">
        <v>600106993</v>
      </c>
      <c r="G128">
        <v>12</v>
      </c>
      <c r="H128" t="s">
        <v>583</v>
      </c>
      <c r="I128" t="s">
        <v>99</v>
      </c>
      <c r="J128">
        <v>1</v>
      </c>
      <c r="K128">
        <v>24</v>
      </c>
      <c r="L128" t="s">
        <v>584</v>
      </c>
      <c r="M128" t="s">
        <v>666</v>
      </c>
      <c r="N128" t="s">
        <v>586</v>
      </c>
      <c r="O128">
        <v>2</v>
      </c>
      <c r="P128" t="s">
        <v>587</v>
      </c>
      <c r="Q128" t="s">
        <v>3358</v>
      </c>
      <c r="R128" s="207">
        <v>45659.512488425928</v>
      </c>
      <c r="S128">
        <v>600106993</v>
      </c>
      <c r="T128" t="s">
        <v>3358</v>
      </c>
      <c r="U128" s="207">
        <v>45664.866724537038</v>
      </c>
      <c r="V128">
        <v>600106993</v>
      </c>
      <c r="W128">
        <v>9.9067000000000007</v>
      </c>
      <c r="X128">
        <v>9.9067000000000007</v>
      </c>
      <c r="Y128">
        <v>0</v>
      </c>
      <c r="Z128">
        <v>0</v>
      </c>
      <c r="AA128">
        <v>10.9971</v>
      </c>
      <c r="AB128">
        <v>4138.6900000000005</v>
      </c>
      <c r="AC128">
        <v>4117.1900000000005</v>
      </c>
      <c r="AD128">
        <v>2600.634</v>
      </c>
      <c r="AE128">
        <v>618.22900000000004</v>
      </c>
      <c r="AF128">
        <v>111.072</v>
      </c>
      <c r="AG128">
        <v>705.04300000000001</v>
      </c>
      <c r="AH128">
        <v>82.212000000000003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21.5</v>
      </c>
      <c r="AO128">
        <v>3.6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3.6</v>
      </c>
      <c r="AV128">
        <v>0.26250000000000001</v>
      </c>
      <c r="AW128">
        <v>0</v>
      </c>
      <c r="AX128">
        <v>98.694000000000003</v>
      </c>
      <c r="AY128">
        <v>0</v>
      </c>
      <c r="AZ128">
        <v>0</v>
      </c>
      <c r="BA128">
        <v>4189.424</v>
      </c>
      <c r="BB128">
        <v>0</v>
      </c>
      <c r="BC128">
        <v>11</v>
      </c>
      <c r="BD128">
        <v>10</v>
      </c>
      <c r="BE128">
        <v>0</v>
      </c>
      <c r="BF128">
        <v>0</v>
      </c>
      <c r="BG128">
        <v>0</v>
      </c>
      <c r="BH128">
        <v>98.694000000000003</v>
      </c>
      <c r="BI128">
        <v>0</v>
      </c>
      <c r="BJ128">
        <v>7.6441999999999997</v>
      </c>
      <c r="BK128">
        <v>3363.5790000000002</v>
      </c>
      <c r="BL128">
        <v>2113.5450000000001</v>
      </c>
      <c r="BM128">
        <v>550.43299999999999</v>
      </c>
      <c r="BN128">
        <v>66.986999999999995</v>
      </c>
      <c r="BO128">
        <v>550.40200000000004</v>
      </c>
      <c r="BP128">
        <v>82.212000000000003</v>
      </c>
      <c r="BQ128">
        <v>0</v>
      </c>
      <c r="BR128">
        <v>0</v>
      </c>
      <c r="BS128">
        <v>0</v>
      </c>
      <c r="BT128">
        <v>4.4109999999999996</v>
      </c>
      <c r="BU128">
        <v>2193.7979999999998</v>
      </c>
      <c r="BV128">
        <v>0</v>
      </c>
      <c r="BW128">
        <v>0</v>
      </c>
      <c r="BX128">
        <v>0</v>
      </c>
      <c r="BY128">
        <v>0</v>
      </c>
      <c r="BZ128">
        <v>2.2625000000000002</v>
      </c>
      <c r="CA128">
        <v>753.61099999999999</v>
      </c>
      <c r="CB128">
        <v>487.08900000000006</v>
      </c>
      <c r="CC128">
        <v>67.795999999999992</v>
      </c>
      <c r="CD128">
        <v>44.085000000000001</v>
      </c>
      <c r="CE128">
        <v>154.64099999999999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1.5</v>
      </c>
      <c r="CM128">
        <v>510.12299999999999</v>
      </c>
      <c r="CN128">
        <v>0.5</v>
      </c>
      <c r="CO128">
        <v>169.346</v>
      </c>
      <c r="CP128">
        <v>0.26250000000000001</v>
      </c>
      <c r="CQ128">
        <v>74.141999999999996</v>
      </c>
      <c r="CR128">
        <v>5.6441999999999997</v>
      </c>
      <c r="CS128">
        <v>2238.9369999999999</v>
      </c>
      <c r="CT128">
        <v>2.2625000000000002</v>
      </c>
      <c r="CU128">
        <v>753.61099999999999</v>
      </c>
      <c r="CV128">
        <v>0</v>
      </c>
      <c r="CW128">
        <v>0</v>
      </c>
      <c r="CX128">
        <v>24.552</v>
      </c>
      <c r="CY128">
        <v>0</v>
      </c>
      <c r="CZ128">
        <v>0</v>
      </c>
      <c r="DA128">
        <v>0.26250000000000001</v>
      </c>
      <c r="DB128">
        <v>74.141999999999996</v>
      </c>
      <c r="DC128">
        <v>0</v>
      </c>
      <c r="DD128">
        <v>0</v>
      </c>
      <c r="DE128">
        <v>0</v>
      </c>
      <c r="DF128">
        <v>3.2332000000000001</v>
      </c>
      <c r="DG128">
        <v>1169.7809999999999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3435.8130000000001</v>
      </c>
      <c r="EA128">
        <v>0</v>
      </c>
      <c r="EB128">
        <v>753.61099999999999</v>
      </c>
      <c r="EC128">
        <v>0</v>
      </c>
      <c r="ED128">
        <v>9.9067000000000007</v>
      </c>
      <c r="EE128">
        <v>10.9971</v>
      </c>
      <c r="EF128">
        <v>4138.6900000000005</v>
      </c>
      <c r="EG128">
        <v>7.6441999999999997</v>
      </c>
      <c r="EH128">
        <v>3385.0790000000002</v>
      </c>
      <c r="EI128">
        <v>4.4109999999999996</v>
      </c>
      <c r="EJ128">
        <v>2215.2979999999998</v>
      </c>
      <c r="EK128">
        <v>0</v>
      </c>
      <c r="EL128">
        <v>0</v>
      </c>
      <c r="EM128">
        <v>0</v>
      </c>
      <c r="EN128">
        <v>0</v>
      </c>
      <c r="EO128">
        <v>2.2625000000000002</v>
      </c>
      <c r="EP128">
        <v>753.61099999999999</v>
      </c>
      <c r="EQ128">
        <v>3.6</v>
      </c>
      <c r="ER128">
        <v>0</v>
      </c>
      <c r="ES128">
        <v>3.6</v>
      </c>
      <c r="ET128">
        <v>4142.29</v>
      </c>
      <c r="EU128">
        <v>0</v>
      </c>
      <c r="EV128">
        <v>0</v>
      </c>
      <c r="EW128">
        <v>0</v>
      </c>
      <c r="EX128">
        <v>0</v>
      </c>
      <c r="EY128">
        <v>3.2332000000000001</v>
      </c>
      <c r="EZ128">
        <v>1169.7809999999999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0.26250000000000001</v>
      </c>
      <c r="FJ128">
        <v>98.694000000000003</v>
      </c>
      <c r="FK128">
        <v>0</v>
      </c>
      <c r="FL128">
        <v>24.552</v>
      </c>
      <c r="FM128">
        <v>0.26250000000000001</v>
      </c>
      <c r="FN128">
        <v>74.141999999999996</v>
      </c>
      <c r="FO128">
        <v>0</v>
      </c>
      <c r="FP128">
        <v>0</v>
      </c>
      <c r="FQ128">
        <v>0</v>
      </c>
      <c r="FR128">
        <v>98.694000000000003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</row>
    <row r="129" spans="1:184" customFormat="1" ht="12.75" x14ac:dyDescent="0.2">
      <c r="A129">
        <v>2068</v>
      </c>
      <c r="B129">
        <f t="shared" si="1"/>
        <v>126</v>
      </c>
      <c r="C129">
        <v>1</v>
      </c>
      <c r="D129" t="s">
        <v>667</v>
      </c>
      <c r="E129" t="s">
        <v>290</v>
      </c>
      <c r="F129">
        <v>600107078</v>
      </c>
      <c r="G129">
        <v>12</v>
      </c>
      <c r="H129" t="s">
        <v>583</v>
      </c>
      <c r="I129" t="s">
        <v>99</v>
      </c>
      <c r="J129">
        <v>1</v>
      </c>
      <c r="K129">
        <v>24</v>
      </c>
      <c r="L129" t="s">
        <v>584</v>
      </c>
      <c r="M129" t="s">
        <v>668</v>
      </c>
      <c r="N129" t="s">
        <v>586</v>
      </c>
      <c r="O129">
        <v>2</v>
      </c>
      <c r="P129" t="s">
        <v>587</v>
      </c>
      <c r="Q129" t="s">
        <v>669</v>
      </c>
      <c r="R129" s="207">
        <v>45660.475104166668</v>
      </c>
      <c r="S129">
        <v>600107078</v>
      </c>
      <c r="T129" t="s">
        <v>670</v>
      </c>
      <c r="U129" s="207">
        <v>45665.4921412037</v>
      </c>
      <c r="V129">
        <v>600107078</v>
      </c>
      <c r="W129">
        <v>4.0956000000000001</v>
      </c>
      <c r="X129">
        <v>4.0956000000000001</v>
      </c>
      <c r="Y129">
        <v>0</v>
      </c>
      <c r="Z129">
        <v>0</v>
      </c>
      <c r="AA129">
        <v>5.1028000000000002</v>
      </c>
      <c r="AB129">
        <v>1803.672</v>
      </c>
      <c r="AC129">
        <v>1786.172</v>
      </c>
      <c r="AD129">
        <v>1124.972</v>
      </c>
      <c r="AE129">
        <v>224.39699999999999</v>
      </c>
      <c r="AF129">
        <v>93.548999999999992</v>
      </c>
      <c r="AG129">
        <v>260.59199999999998</v>
      </c>
      <c r="AH129">
        <v>60.645000000000003</v>
      </c>
      <c r="AI129">
        <v>0</v>
      </c>
      <c r="AJ129">
        <v>0</v>
      </c>
      <c r="AK129">
        <v>0</v>
      </c>
      <c r="AL129">
        <v>0</v>
      </c>
      <c r="AM129">
        <v>17.5</v>
      </c>
      <c r="AN129">
        <v>0</v>
      </c>
      <c r="AO129">
        <v>14.4</v>
      </c>
      <c r="AP129">
        <v>14.4</v>
      </c>
      <c r="AQ129">
        <v>14.4</v>
      </c>
      <c r="AR129">
        <v>0</v>
      </c>
      <c r="AS129">
        <v>0</v>
      </c>
      <c r="AT129">
        <v>0</v>
      </c>
      <c r="AU129">
        <v>0</v>
      </c>
      <c r="AV129">
        <v>0.41670000000000001</v>
      </c>
      <c r="AW129">
        <v>22.016999999999999</v>
      </c>
      <c r="AX129">
        <v>137.851</v>
      </c>
      <c r="AY129">
        <v>0</v>
      </c>
      <c r="AZ129">
        <v>0</v>
      </c>
      <c r="BA129">
        <v>1827.597</v>
      </c>
      <c r="BB129">
        <v>14.4</v>
      </c>
      <c r="BC129">
        <v>5</v>
      </c>
      <c r="BD129">
        <v>5</v>
      </c>
      <c r="BE129">
        <v>0</v>
      </c>
      <c r="BF129">
        <v>0</v>
      </c>
      <c r="BG129">
        <v>0</v>
      </c>
      <c r="BH129">
        <v>137.851</v>
      </c>
      <c r="BI129">
        <v>0</v>
      </c>
      <c r="BJ129">
        <v>2.6789000000000001</v>
      </c>
      <c r="BK129">
        <v>1328.8589999999999</v>
      </c>
      <c r="BL129">
        <v>816.93700000000001</v>
      </c>
      <c r="BM129">
        <v>177.03399999999999</v>
      </c>
      <c r="BN129">
        <v>59.634</v>
      </c>
      <c r="BO129">
        <v>192.59200000000001</v>
      </c>
      <c r="BP129">
        <v>60.645000000000003</v>
      </c>
      <c r="BQ129">
        <v>0</v>
      </c>
      <c r="BR129">
        <v>0</v>
      </c>
      <c r="BS129">
        <v>0</v>
      </c>
      <c r="BT129">
        <v>2.6789000000000001</v>
      </c>
      <c r="BU129">
        <v>1328.8589999999999</v>
      </c>
      <c r="BV129">
        <v>0</v>
      </c>
      <c r="BW129">
        <v>0</v>
      </c>
      <c r="BX129">
        <v>0</v>
      </c>
      <c r="BY129">
        <v>0</v>
      </c>
      <c r="BZ129">
        <v>1.4167000000000001</v>
      </c>
      <c r="CA129">
        <v>457.31299999999999</v>
      </c>
      <c r="CB129">
        <v>308.03499999999997</v>
      </c>
      <c r="CC129">
        <v>47.363</v>
      </c>
      <c r="CD129">
        <v>33.914999999999999</v>
      </c>
      <c r="CE129">
        <v>68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0.75</v>
      </c>
      <c r="CM129">
        <v>258.47800000000001</v>
      </c>
      <c r="CN129">
        <v>0.25</v>
      </c>
      <c r="CO129">
        <v>67.87</v>
      </c>
      <c r="CP129">
        <v>0.41670000000000001</v>
      </c>
      <c r="CQ129">
        <v>130.965</v>
      </c>
      <c r="CR129">
        <v>1.6789000000000001</v>
      </c>
      <c r="CS129">
        <v>626.702</v>
      </c>
      <c r="CT129">
        <v>1.4167000000000001</v>
      </c>
      <c r="CU129">
        <v>457.31299999999999</v>
      </c>
      <c r="CV129">
        <v>0</v>
      </c>
      <c r="CW129">
        <v>22.016999999999999</v>
      </c>
      <c r="CX129">
        <v>6.8860000000000001</v>
      </c>
      <c r="CY129">
        <v>0</v>
      </c>
      <c r="CZ129">
        <v>0</v>
      </c>
      <c r="DA129">
        <v>0.41670000000000001</v>
      </c>
      <c r="DB129">
        <v>130.965</v>
      </c>
      <c r="DC129">
        <v>0</v>
      </c>
      <c r="DD129">
        <v>14.4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1350.4749999999999</v>
      </c>
      <c r="EA129">
        <v>0</v>
      </c>
      <c r="EB129">
        <v>477.12200000000001</v>
      </c>
      <c r="EC129">
        <v>14.4</v>
      </c>
      <c r="ED129">
        <v>4.0956000000000001</v>
      </c>
      <c r="EE129">
        <v>5.1028000000000002</v>
      </c>
      <c r="EF129">
        <v>1803.672</v>
      </c>
      <c r="EG129">
        <v>2.6789000000000001</v>
      </c>
      <c r="EH129">
        <v>1346.3589999999999</v>
      </c>
      <c r="EI129">
        <v>2.6789000000000001</v>
      </c>
      <c r="EJ129">
        <v>1346.3589999999999</v>
      </c>
      <c r="EK129">
        <v>0</v>
      </c>
      <c r="EL129">
        <v>0</v>
      </c>
      <c r="EM129">
        <v>0</v>
      </c>
      <c r="EN129">
        <v>0</v>
      </c>
      <c r="EO129">
        <v>1.4167000000000001</v>
      </c>
      <c r="EP129">
        <v>457.31299999999999</v>
      </c>
      <c r="EQ129">
        <v>14.4</v>
      </c>
      <c r="ER129">
        <v>0</v>
      </c>
      <c r="ES129">
        <v>14.4</v>
      </c>
      <c r="ET129">
        <v>1818.0720000000001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0.41670000000000001</v>
      </c>
      <c r="FJ129">
        <v>137.851</v>
      </c>
      <c r="FK129">
        <v>0</v>
      </c>
      <c r="FL129">
        <v>6.8860000000000001</v>
      </c>
      <c r="FM129">
        <v>0.41670000000000001</v>
      </c>
      <c r="FN129">
        <v>130.965</v>
      </c>
      <c r="FO129">
        <v>0</v>
      </c>
      <c r="FP129">
        <v>0</v>
      </c>
      <c r="FQ129">
        <v>0</v>
      </c>
      <c r="FR129">
        <v>137.851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</row>
    <row r="130" spans="1:184" customFormat="1" ht="12.75" x14ac:dyDescent="0.2">
      <c r="A130">
        <v>2070</v>
      </c>
      <c r="B130">
        <f t="shared" si="1"/>
        <v>127</v>
      </c>
      <c r="C130">
        <v>1</v>
      </c>
      <c r="D130" t="s">
        <v>671</v>
      </c>
      <c r="E130" t="s">
        <v>290</v>
      </c>
      <c r="F130">
        <v>600107221</v>
      </c>
      <c r="G130">
        <v>12</v>
      </c>
      <c r="H130" t="s">
        <v>583</v>
      </c>
      <c r="I130" t="s">
        <v>99</v>
      </c>
      <c r="J130">
        <v>1</v>
      </c>
      <c r="K130">
        <v>24</v>
      </c>
      <c r="L130" t="s">
        <v>584</v>
      </c>
      <c r="M130" t="s">
        <v>672</v>
      </c>
      <c r="N130" t="s">
        <v>586</v>
      </c>
      <c r="O130">
        <v>2</v>
      </c>
      <c r="P130" t="s">
        <v>587</v>
      </c>
      <c r="Q130" t="s">
        <v>3367</v>
      </c>
      <c r="R130" s="207">
        <v>45670.994155092594</v>
      </c>
      <c r="S130">
        <v>600107221</v>
      </c>
      <c r="W130">
        <v>13.227499999999999</v>
      </c>
      <c r="X130">
        <v>13.0075</v>
      </c>
      <c r="Y130">
        <v>0</v>
      </c>
      <c r="Z130">
        <v>0.22</v>
      </c>
      <c r="AA130">
        <v>15.2607</v>
      </c>
      <c r="AB130">
        <v>5506.3289999999997</v>
      </c>
      <c r="AC130">
        <v>5426.201</v>
      </c>
      <c r="AD130">
        <v>3449.694</v>
      </c>
      <c r="AE130">
        <v>704.44200000000001</v>
      </c>
      <c r="AF130">
        <v>250.29300000000001</v>
      </c>
      <c r="AG130">
        <v>899.61</v>
      </c>
      <c r="AH130">
        <v>122.16200000000001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80.128</v>
      </c>
      <c r="AO130">
        <v>45</v>
      </c>
      <c r="AP130">
        <v>40</v>
      </c>
      <c r="AQ130">
        <v>40</v>
      </c>
      <c r="AR130">
        <v>0</v>
      </c>
      <c r="AS130">
        <v>0</v>
      </c>
      <c r="AT130">
        <v>0</v>
      </c>
      <c r="AU130">
        <v>5</v>
      </c>
      <c r="AV130">
        <v>0.1246</v>
      </c>
      <c r="AW130">
        <v>0</v>
      </c>
      <c r="AX130">
        <v>35.47</v>
      </c>
      <c r="AY130">
        <v>0</v>
      </c>
      <c r="AZ130">
        <v>0</v>
      </c>
      <c r="BA130">
        <v>5516.4160000000002</v>
      </c>
      <c r="BB130">
        <v>40</v>
      </c>
      <c r="BC130">
        <v>17</v>
      </c>
      <c r="BD130">
        <v>16</v>
      </c>
      <c r="BE130">
        <v>1</v>
      </c>
      <c r="BF130">
        <v>0</v>
      </c>
      <c r="BG130">
        <v>0</v>
      </c>
      <c r="BH130">
        <v>35.47</v>
      </c>
      <c r="BI130">
        <v>0</v>
      </c>
      <c r="BJ130">
        <v>8.8954000000000004</v>
      </c>
      <c r="BK130">
        <v>4072.0239999999999</v>
      </c>
      <c r="BL130">
        <v>2581.9839999999999</v>
      </c>
      <c r="BM130">
        <v>591.41</v>
      </c>
      <c r="BN130">
        <v>187.41900000000001</v>
      </c>
      <c r="BO130">
        <v>600</v>
      </c>
      <c r="BP130">
        <v>111.211</v>
      </c>
      <c r="BQ130">
        <v>0</v>
      </c>
      <c r="BR130">
        <v>0</v>
      </c>
      <c r="BS130">
        <v>0</v>
      </c>
      <c r="BT130">
        <v>6.585</v>
      </c>
      <c r="BU130">
        <v>3254.4050000000002</v>
      </c>
      <c r="BV130">
        <v>0</v>
      </c>
      <c r="BW130">
        <v>0</v>
      </c>
      <c r="BX130">
        <v>0</v>
      </c>
      <c r="BY130">
        <v>0</v>
      </c>
      <c r="BZ130">
        <v>4.1120999999999999</v>
      </c>
      <c r="CA130">
        <v>1354.1770000000001</v>
      </c>
      <c r="CB130">
        <v>867.71</v>
      </c>
      <c r="CC130">
        <v>113.03200000000001</v>
      </c>
      <c r="CD130">
        <v>62.874000000000002</v>
      </c>
      <c r="CE130">
        <v>299.61</v>
      </c>
      <c r="CF130">
        <v>10.951000000000001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1.4875</v>
      </c>
      <c r="CM130">
        <v>395.17500000000001</v>
      </c>
      <c r="CN130">
        <v>2.5</v>
      </c>
      <c r="CO130">
        <v>923.53200000000004</v>
      </c>
      <c r="CP130">
        <v>0.1246</v>
      </c>
      <c r="CQ130">
        <v>35.47</v>
      </c>
      <c r="CR130">
        <v>6.8954000000000004</v>
      </c>
      <c r="CS130">
        <v>2875.5120000000002</v>
      </c>
      <c r="CT130">
        <v>3.6120999999999999</v>
      </c>
      <c r="CU130">
        <v>1074.6010000000001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0.1246</v>
      </c>
      <c r="DB130">
        <v>35.47</v>
      </c>
      <c r="DC130">
        <v>35</v>
      </c>
      <c r="DD130">
        <v>5</v>
      </c>
      <c r="DE130">
        <v>0</v>
      </c>
      <c r="DF130">
        <v>2.3104</v>
      </c>
      <c r="DG130">
        <v>817.61900000000003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4152.0839999999998</v>
      </c>
      <c r="EA130">
        <v>35</v>
      </c>
      <c r="EB130">
        <v>1364.3320000000001</v>
      </c>
      <c r="EC130">
        <v>5</v>
      </c>
      <c r="ED130">
        <v>13.227499999999999</v>
      </c>
      <c r="EE130">
        <v>15.2607</v>
      </c>
      <c r="EF130">
        <v>5506.3289999999997</v>
      </c>
      <c r="EG130">
        <v>8.8954000000000004</v>
      </c>
      <c r="EH130">
        <v>4086.0239999999999</v>
      </c>
      <c r="EI130">
        <v>6.585</v>
      </c>
      <c r="EJ130">
        <v>3268.4050000000002</v>
      </c>
      <c r="EK130">
        <v>0</v>
      </c>
      <c r="EL130">
        <v>0</v>
      </c>
      <c r="EM130">
        <v>0</v>
      </c>
      <c r="EN130">
        <v>0</v>
      </c>
      <c r="EO130">
        <v>4.3321000000000005</v>
      </c>
      <c r="EP130">
        <v>1420.3050000000001</v>
      </c>
      <c r="EQ130">
        <v>45</v>
      </c>
      <c r="ER130">
        <v>35</v>
      </c>
      <c r="ES130">
        <v>10</v>
      </c>
      <c r="ET130">
        <v>5551.3289999999997</v>
      </c>
      <c r="EU130">
        <v>0</v>
      </c>
      <c r="EV130">
        <v>0</v>
      </c>
      <c r="EW130">
        <v>0</v>
      </c>
      <c r="EX130">
        <v>0</v>
      </c>
      <c r="EY130">
        <v>2.3104</v>
      </c>
      <c r="EZ130">
        <v>817.61900000000003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0.1246</v>
      </c>
      <c r="FJ130">
        <v>35.47</v>
      </c>
      <c r="FK130">
        <v>0</v>
      </c>
      <c r="FL130">
        <v>0</v>
      </c>
      <c r="FM130">
        <v>0.1246</v>
      </c>
      <c r="FN130">
        <v>35.47</v>
      </c>
      <c r="FO130">
        <v>0</v>
      </c>
      <c r="FP130">
        <v>0</v>
      </c>
      <c r="FQ130">
        <v>0</v>
      </c>
      <c r="FR130">
        <v>35.47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</row>
    <row r="131" spans="1:184" customFormat="1" ht="12.75" x14ac:dyDescent="0.2">
      <c r="A131">
        <v>2071</v>
      </c>
      <c r="B131">
        <f t="shared" si="1"/>
        <v>128</v>
      </c>
      <c r="C131">
        <v>1</v>
      </c>
      <c r="D131" t="s">
        <v>673</v>
      </c>
      <c r="E131" t="s">
        <v>290</v>
      </c>
      <c r="F131">
        <v>600106811</v>
      </c>
      <c r="G131">
        <v>12</v>
      </c>
      <c r="H131" t="s">
        <v>583</v>
      </c>
      <c r="I131" t="s">
        <v>99</v>
      </c>
      <c r="J131">
        <v>1</v>
      </c>
      <c r="K131">
        <v>24</v>
      </c>
      <c r="L131" t="s">
        <v>584</v>
      </c>
      <c r="M131" t="s">
        <v>674</v>
      </c>
      <c r="N131" t="s">
        <v>586</v>
      </c>
      <c r="O131">
        <v>2</v>
      </c>
      <c r="P131" t="s">
        <v>587</v>
      </c>
      <c r="Q131" t="s">
        <v>3394</v>
      </c>
      <c r="R131" s="207">
        <v>45663.775173611109</v>
      </c>
      <c r="S131">
        <v>600106811</v>
      </c>
      <c r="W131">
        <v>5.6307</v>
      </c>
      <c r="X131">
        <v>5.6307</v>
      </c>
      <c r="Y131">
        <v>0</v>
      </c>
      <c r="Z131">
        <v>0</v>
      </c>
      <c r="AA131">
        <v>5.9943999999999997</v>
      </c>
      <c r="AB131">
        <v>2569.4970000000003</v>
      </c>
      <c r="AC131">
        <v>2555.4970000000003</v>
      </c>
      <c r="AD131">
        <v>1679.8789999999999</v>
      </c>
      <c r="AE131">
        <v>382.81200000000001</v>
      </c>
      <c r="AF131">
        <v>76.745999999999995</v>
      </c>
      <c r="AG131">
        <v>341.20600000000002</v>
      </c>
      <c r="AH131">
        <v>74.853999999999999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14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2589.848</v>
      </c>
      <c r="BB131">
        <v>0</v>
      </c>
      <c r="BC131">
        <v>5</v>
      </c>
      <c r="BD131">
        <v>5</v>
      </c>
      <c r="BE131">
        <v>0</v>
      </c>
      <c r="BF131">
        <v>0</v>
      </c>
      <c r="BG131">
        <v>1</v>
      </c>
      <c r="BH131">
        <v>0</v>
      </c>
      <c r="BI131">
        <v>0</v>
      </c>
      <c r="BJ131">
        <v>3.9272999999999998</v>
      </c>
      <c r="BK131">
        <v>2107.3809999999999</v>
      </c>
      <c r="BL131">
        <v>1361.444</v>
      </c>
      <c r="BM131">
        <v>341.45499999999998</v>
      </c>
      <c r="BN131">
        <v>72.927999999999997</v>
      </c>
      <c r="BO131">
        <v>256.7</v>
      </c>
      <c r="BP131">
        <v>74.853999999999999</v>
      </c>
      <c r="BQ131">
        <v>0</v>
      </c>
      <c r="BR131">
        <v>0</v>
      </c>
      <c r="BS131">
        <v>0</v>
      </c>
      <c r="BT131">
        <v>3.9272999999999998</v>
      </c>
      <c r="BU131">
        <v>2107.3809999999999</v>
      </c>
      <c r="BV131">
        <v>0</v>
      </c>
      <c r="BW131">
        <v>0</v>
      </c>
      <c r="BX131">
        <v>0</v>
      </c>
      <c r="BY131">
        <v>0</v>
      </c>
      <c r="BZ131">
        <v>1.7034</v>
      </c>
      <c r="CA131">
        <v>448.11599999999999</v>
      </c>
      <c r="CB131">
        <v>318.435</v>
      </c>
      <c r="CC131">
        <v>41.356999999999999</v>
      </c>
      <c r="CD131">
        <v>3.8180000000000001</v>
      </c>
      <c r="CE131">
        <v>84.506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1.1992</v>
      </c>
      <c r="CM131">
        <v>324.238</v>
      </c>
      <c r="CN131">
        <v>0.50419999999999998</v>
      </c>
      <c r="CO131">
        <v>123.878</v>
      </c>
      <c r="CP131">
        <v>0</v>
      </c>
      <c r="CQ131">
        <v>0</v>
      </c>
      <c r="CR131">
        <v>2.9272999999999998</v>
      </c>
      <c r="CS131">
        <v>1434.27</v>
      </c>
      <c r="CT131">
        <v>1.7034</v>
      </c>
      <c r="CU131">
        <v>448.11599999999999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2124.2919999999999</v>
      </c>
      <c r="EA131">
        <v>0</v>
      </c>
      <c r="EB131">
        <v>465.55600000000004</v>
      </c>
      <c r="EC131">
        <v>0</v>
      </c>
      <c r="ED131">
        <v>5.6307</v>
      </c>
      <c r="EE131">
        <v>5.9943999999999997</v>
      </c>
      <c r="EF131">
        <v>2569.4970000000003</v>
      </c>
      <c r="EG131">
        <v>3.9272999999999998</v>
      </c>
      <c r="EH131">
        <v>2121.3809999999999</v>
      </c>
      <c r="EI131">
        <v>3.9272999999999998</v>
      </c>
      <c r="EJ131">
        <v>2121.3809999999999</v>
      </c>
      <c r="EK131">
        <v>0</v>
      </c>
      <c r="EL131">
        <v>0</v>
      </c>
      <c r="EM131">
        <v>0</v>
      </c>
      <c r="EN131">
        <v>0</v>
      </c>
      <c r="EO131">
        <v>1.7034</v>
      </c>
      <c r="EP131">
        <v>448.11599999999999</v>
      </c>
      <c r="EQ131">
        <v>0</v>
      </c>
      <c r="ER131">
        <v>0</v>
      </c>
      <c r="ES131">
        <v>0</v>
      </c>
      <c r="ET131">
        <v>2569.4970000000003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</row>
    <row r="132" spans="1:184" customFormat="1" ht="12.75" x14ac:dyDescent="0.2">
      <c r="A132">
        <v>2072</v>
      </c>
      <c r="B132">
        <f t="shared" si="1"/>
        <v>129</v>
      </c>
      <c r="C132">
        <v>1</v>
      </c>
      <c r="D132" t="s">
        <v>675</v>
      </c>
      <c r="E132" t="s">
        <v>290</v>
      </c>
      <c r="F132">
        <v>600107531</v>
      </c>
      <c r="G132">
        <v>12</v>
      </c>
      <c r="H132" t="s">
        <v>583</v>
      </c>
      <c r="I132" t="s">
        <v>99</v>
      </c>
      <c r="J132">
        <v>1</v>
      </c>
      <c r="K132">
        <v>24</v>
      </c>
      <c r="L132" t="s">
        <v>584</v>
      </c>
      <c r="M132" t="s">
        <v>676</v>
      </c>
      <c r="N132" t="s">
        <v>586</v>
      </c>
      <c r="O132">
        <v>2</v>
      </c>
      <c r="P132" t="s">
        <v>587</v>
      </c>
      <c r="Q132" t="s">
        <v>3368</v>
      </c>
      <c r="R132" s="207">
        <v>45658.651145833333</v>
      </c>
      <c r="S132">
        <v>600107531</v>
      </c>
      <c r="T132" t="s">
        <v>647</v>
      </c>
      <c r="U132" s="207">
        <v>45659.360578703701</v>
      </c>
      <c r="V132">
        <v>600107531</v>
      </c>
      <c r="W132">
        <v>14.349400000000001</v>
      </c>
      <c r="X132">
        <v>14.349400000000001</v>
      </c>
      <c r="Y132">
        <v>0</v>
      </c>
      <c r="Z132">
        <v>0</v>
      </c>
      <c r="AA132">
        <v>15.956099999999999</v>
      </c>
      <c r="AB132">
        <v>5922.4780000000001</v>
      </c>
      <c r="AC132">
        <v>5900.4780000000001</v>
      </c>
      <c r="AD132">
        <v>3928.6030000000001</v>
      </c>
      <c r="AE132">
        <v>836.97199999999998</v>
      </c>
      <c r="AF132">
        <v>107.131</v>
      </c>
      <c r="AG132">
        <v>892.36500000000001</v>
      </c>
      <c r="AH132">
        <v>112.254</v>
      </c>
      <c r="AI132">
        <v>0</v>
      </c>
      <c r="AJ132">
        <v>2.044</v>
      </c>
      <c r="AK132">
        <v>0</v>
      </c>
      <c r="AL132">
        <v>0</v>
      </c>
      <c r="AM132">
        <v>0</v>
      </c>
      <c r="AN132">
        <v>22</v>
      </c>
      <c r="AO132">
        <v>66.62</v>
      </c>
      <c r="AP132">
        <v>0</v>
      </c>
      <c r="AQ132">
        <v>0</v>
      </c>
      <c r="AR132">
        <v>0</v>
      </c>
      <c r="AS132">
        <v>0</v>
      </c>
      <c r="AT132">
        <v>56.62</v>
      </c>
      <c r="AU132">
        <v>10</v>
      </c>
      <c r="AV132">
        <v>0.56669999999999998</v>
      </c>
      <c r="AW132">
        <v>21.109000000000002</v>
      </c>
      <c r="AX132">
        <v>169.78100000000001</v>
      </c>
      <c r="AY132">
        <v>0</v>
      </c>
      <c r="AZ132">
        <v>0</v>
      </c>
      <c r="BA132">
        <v>5922.1949999999997</v>
      </c>
      <c r="BB132">
        <v>0</v>
      </c>
      <c r="BC132">
        <v>15</v>
      </c>
      <c r="BD132">
        <v>15</v>
      </c>
      <c r="BE132">
        <v>0</v>
      </c>
      <c r="BF132">
        <v>0</v>
      </c>
      <c r="BG132">
        <v>4</v>
      </c>
      <c r="BH132">
        <v>169.78100000000001</v>
      </c>
      <c r="BI132">
        <v>0</v>
      </c>
      <c r="BJ132">
        <v>9.5693999999999999</v>
      </c>
      <c r="BK132">
        <v>4205.9110000000001</v>
      </c>
      <c r="BL132">
        <v>2787.6080000000002</v>
      </c>
      <c r="BM132">
        <v>678.91399999999999</v>
      </c>
      <c r="BN132">
        <v>63.668999999999997</v>
      </c>
      <c r="BO132">
        <v>555</v>
      </c>
      <c r="BP132">
        <v>99.611000000000004</v>
      </c>
      <c r="BQ132">
        <v>0</v>
      </c>
      <c r="BR132">
        <v>0</v>
      </c>
      <c r="BS132">
        <v>0</v>
      </c>
      <c r="BT132">
        <v>6.7554999999999996</v>
      </c>
      <c r="BU132">
        <v>3056.721</v>
      </c>
      <c r="BV132">
        <v>0</v>
      </c>
      <c r="BW132">
        <v>0</v>
      </c>
      <c r="BX132">
        <v>0</v>
      </c>
      <c r="BY132">
        <v>0</v>
      </c>
      <c r="BZ132">
        <v>4.7799999999999994</v>
      </c>
      <c r="CA132">
        <v>1694.567</v>
      </c>
      <c r="CB132">
        <v>1140.9949999999999</v>
      </c>
      <c r="CC132">
        <v>158.05799999999999</v>
      </c>
      <c r="CD132">
        <v>43.462000000000003</v>
      </c>
      <c r="CE132">
        <v>337.36500000000001</v>
      </c>
      <c r="CF132">
        <v>12.643000000000001</v>
      </c>
      <c r="CG132">
        <v>0</v>
      </c>
      <c r="CH132">
        <v>2.044</v>
      </c>
      <c r="CI132">
        <v>0</v>
      </c>
      <c r="CJ132">
        <v>0.44</v>
      </c>
      <c r="CK132">
        <v>249.541</v>
      </c>
      <c r="CL132">
        <v>2.2667000000000002</v>
      </c>
      <c r="CM132">
        <v>800.947</v>
      </c>
      <c r="CN132">
        <v>1.5065999999999999</v>
      </c>
      <c r="CO132">
        <v>483.298</v>
      </c>
      <c r="CP132">
        <v>0.56669999999999998</v>
      </c>
      <c r="CQ132">
        <v>160.78100000000001</v>
      </c>
      <c r="CR132">
        <v>8.5693999999999999</v>
      </c>
      <c r="CS132">
        <v>3479.4789999999998</v>
      </c>
      <c r="CT132">
        <v>4.34</v>
      </c>
      <c r="CU132">
        <v>1445.0259999999998</v>
      </c>
      <c r="CV132">
        <v>0</v>
      </c>
      <c r="CW132">
        <v>21.109000000000002</v>
      </c>
      <c r="CX132">
        <v>9</v>
      </c>
      <c r="CY132">
        <v>0</v>
      </c>
      <c r="CZ132">
        <v>0</v>
      </c>
      <c r="DA132">
        <v>0.56669999999999998</v>
      </c>
      <c r="DB132">
        <v>160.78100000000001</v>
      </c>
      <c r="DC132">
        <v>0</v>
      </c>
      <c r="DD132">
        <v>0</v>
      </c>
      <c r="DE132">
        <v>0</v>
      </c>
      <c r="DF132">
        <v>1.8889</v>
      </c>
      <c r="DG132">
        <v>595.23599999999999</v>
      </c>
      <c r="DH132">
        <v>0.92500000000000004</v>
      </c>
      <c r="DI132">
        <v>553.95399999999995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4218.9579999999996</v>
      </c>
      <c r="EA132">
        <v>0</v>
      </c>
      <c r="EB132">
        <v>1703.2370000000001</v>
      </c>
      <c r="EC132">
        <v>0</v>
      </c>
      <c r="ED132">
        <v>14.349400000000001</v>
      </c>
      <c r="EE132">
        <v>15.956099999999999</v>
      </c>
      <c r="EF132">
        <v>5922.4780000000001</v>
      </c>
      <c r="EG132">
        <v>9.5693999999999999</v>
      </c>
      <c r="EH132">
        <v>4205.9110000000001</v>
      </c>
      <c r="EI132">
        <v>6.7554999999999996</v>
      </c>
      <c r="EJ132">
        <v>3056.721</v>
      </c>
      <c r="EK132">
        <v>0</v>
      </c>
      <c r="EL132">
        <v>0</v>
      </c>
      <c r="EM132">
        <v>0</v>
      </c>
      <c r="EN132">
        <v>0</v>
      </c>
      <c r="EO132">
        <v>4.7799999999999994</v>
      </c>
      <c r="EP132">
        <v>1716.567</v>
      </c>
      <c r="EQ132">
        <v>66.62</v>
      </c>
      <c r="ER132">
        <v>0</v>
      </c>
      <c r="ES132">
        <v>66.62</v>
      </c>
      <c r="ET132">
        <v>5989.098</v>
      </c>
      <c r="EU132">
        <v>0</v>
      </c>
      <c r="EV132">
        <v>0</v>
      </c>
      <c r="EW132">
        <v>0</v>
      </c>
      <c r="EX132">
        <v>0</v>
      </c>
      <c r="EY132">
        <v>1.8889</v>
      </c>
      <c r="EZ132">
        <v>595.23599999999999</v>
      </c>
      <c r="FA132">
        <v>0.92500000000000004</v>
      </c>
      <c r="FB132">
        <v>553.95399999999995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0.56669999999999998</v>
      </c>
      <c r="FJ132">
        <v>169.78100000000001</v>
      </c>
      <c r="FK132">
        <v>0</v>
      </c>
      <c r="FL132">
        <v>9</v>
      </c>
      <c r="FM132">
        <v>0.56669999999999998</v>
      </c>
      <c r="FN132">
        <v>160.78100000000001</v>
      </c>
      <c r="FO132">
        <v>0</v>
      </c>
      <c r="FP132">
        <v>0</v>
      </c>
      <c r="FQ132">
        <v>0</v>
      </c>
      <c r="FR132">
        <v>169.78100000000001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</row>
    <row r="133" spans="1:184" customFormat="1" ht="12.75" x14ac:dyDescent="0.2">
      <c r="A133">
        <v>2073</v>
      </c>
      <c r="B133">
        <f t="shared" ref="B133:B196" si="2">ROW(A133)-3</f>
        <v>130</v>
      </c>
      <c r="C133">
        <v>1</v>
      </c>
      <c r="D133" t="s">
        <v>677</v>
      </c>
      <c r="E133" t="s">
        <v>290</v>
      </c>
      <c r="F133">
        <v>600106578</v>
      </c>
      <c r="G133">
        <v>12</v>
      </c>
      <c r="H133" t="s">
        <v>583</v>
      </c>
      <c r="I133" t="s">
        <v>99</v>
      </c>
      <c r="J133">
        <v>1</v>
      </c>
      <c r="K133">
        <v>24</v>
      </c>
      <c r="L133" t="s">
        <v>584</v>
      </c>
      <c r="M133" t="s">
        <v>678</v>
      </c>
      <c r="N133" t="s">
        <v>586</v>
      </c>
      <c r="O133">
        <v>2</v>
      </c>
      <c r="P133" t="s">
        <v>587</v>
      </c>
      <c r="Q133" t="s">
        <v>3358</v>
      </c>
      <c r="R133" s="207">
        <v>45659.831701388888</v>
      </c>
      <c r="S133">
        <v>600106578</v>
      </c>
      <c r="W133">
        <v>18.773</v>
      </c>
      <c r="X133">
        <v>18.773</v>
      </c>
      <c r="Y133">
        <v>0</v>
      </c>
      <c r="Z133">
        <v>0</v>
      </c>
      <c r="AA133">
        <v>18.987200000000001</v>
      </c>
      <c r="AB133">
        <v>8196.6080000000002</v>
      </c>
      <c r="AC133">
        <v>8056.4009999999998</v>
      </c>
      <c r="AD133">
        <v>4741.9830000000002</v>
      </c>
      <c r="AE133">
        <v>1150.4690000000001</v>
      </c>
      <c r="AF133">
        <v>208.40999999999997</v>
      </c>
      <c r="AG133">
        <v>1716.2660000000001</v>
      </c>
      <c r="AH133">
        <v>220.30099999999999</v>
      </c>
      <c r="AI133">
        <v>0</v>
      </c>
      <c r="AJ133">
        <v>0</v>
      </c>
      <c r="AK133">
        <v>0</v>
      </c>
      <c r="AL133">
        <v>105.70699999999999</v>
      </c>
      <c r="AM133">
        <v>0</v>
      </c>
      <c r="AN133">
        <v>34.5</v>
      </c>
      <c r="AO133">
        <v>194.67</v>
      </c>
      <c r="AP133">
        <v>152.07</v>
      </c>
      <c r="AQ133">
        <v>152.07</v>
      </c>
      <c r="AR133">
        <v>0</v>
      </c>
      <c r="AS133">
        <v>0</v>
      </c>
      <c r="AT133">
        <v>37.6</v>
      </c>
      <c r="AU133">
        <v>5</v>
      </c>
      <c r="AV133">
        <v>0.5</v>
      </c>
      <c r="AW133">
        <v>18.972000000000001</v>
      </c>
      <c r="AX133">
        <v>184.30099999999999</v>
      </c>
      <c r="AY133">
        <v>20</v>
      </c>
      <c r="AZ133">
        <v>0</v>
      </c>
      <c r="BA133">
        <v>8213.4889999999996</v>
      </c>
      <c r="BB133">
        <v>152.07</v>
      </c>
      <c r="BC133">
        <v>19</v>
      </c>
      <c r="BD133">
        <v>19</v>
      </c>
      <c r="BE133">
        <v>0</v>
      </c>
      <c r="BF133">
        <v>1</v>
      </c>
      <c r="BG133">
        <v>0</v>
      </c>
      <c r="BH133">
        <v>184.30099999999999</v>
      </c>
      <c r="BI133">
        <v>20</v>
      </c>
      <c r="BJ133">
        <v>10.361700000000001</v>
      </c>
      <c r="BK133">
        <v>4889.0150000000003</v>
      </c>
      <c r="BL133">
        <v>2809.2719999999999</v>
      </c>
      <c r="BM133">
        <v>839.63900000000001</v>
      </c>
      <c r="BN133">
        <v>102.85599999999999</v>
      </c>
      <c r="BO133">
        <v>995.76599999999996</v>
      </c>
      <c r="BP133">
        <v>122.51</v>
      </c>
      <c r="BQ133">
        <v>0</v>
      </c>
      <c r="BR133">
        <v>0</v>
      </c>
      <c r="BS133">
        <v>0</v>
      </c>
      <c r="BT133">
        <v>9.0283999999999995</v>
      </c>
      <c r="BU133">
        <v>4354.0950000000003</v>
      </c>
      <c r="BV133">
        <v>0</v>
      </c>
      <c r="BW133">
        <v>0</v>
      </c>
      <c r="BX133">
        <v>0</v>
      </c>
      <c r="BY133">
        <v>0</v>
      </c>
      <c r="BZ133">
        <v>8.4113000000000007</v>
      </c>
      <c r="CA133">
        <v>3167.3860000000004</v>
      </c>
      <c r="CB133">
        <v>1932.711</v>
      </c>
      <c r="CC133">
        <v>310.83</v>
      </c>
      <c r="CD133">
        <v>105.554</v>
      </c>
      <c r="CE133">
        <v>720.5</v>
      </c>
      <c r="CF133">
        <v>97.790999999999997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2</v>
      </c>
      <c r="CM133">
        <v>650.16899999999998</v>
      </c>
      <c r="CN133">
        <v>5.9112999999999998</v>
      </c>
      <c r="CO133">
        <v>2352.0120000000002</v>
      </c>
      <c r="CP133">
        <v>0.5</v>
      </c>
      <c r="CQ133">
        <v>165.20500000000001</v>
      </c>
      <c r="CR133">
        <v>8.3617000000000008</v>
      </c>
      <c r="CS133">
        <v>3611.1559999999999</v>
      </c>
      <c r="CT133">
        <v>6.4113000000000007</v>
      </c>
      <c r="CU133">
        <v>2091.2250000000004</v>
      </c>
      <c r="CV133">
        <v>0</v>
      </c>
      <c r="CW133">
        <v>18.972000000000001</v>
      </c>
      <c r="CX133">
        <v>19.096</v>
      </c>
      <c r="CY133">
        <v>0</v>
      </c>
      <c r="CZ133">
        <v>0</v>
      </c>
      <c r="DA133">
        <v>0.5</v>
      </c>
      <c r="DB133">
        <v>165.20500000000001</v>
      </c>
      <c r="DC133">
        <v>20</v>
      </c>
      <c r="DD133">
        <v>132.07</v>
      </c>
      <c r="DE133">
        <v>0</v>
      </c>
      <c r="DF133">
        <v>1.3332999999999999</v>
      </c>
      <c r="DG133">
        <v>534.91999999999996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5029.9650000000001</v>
      </c>
      <c r="EA133">
        <v>20</v>
      </c>
      <c r="EB133">
        <v>3183.5239999999999</v>
      </c>
      <c r="EC133">
        <v>132.07</v>
      </c>
      <c r="ED133">
        <v>18.773</v>
      </c>
      <c r="EE133">
        <v>18.987200000000001</v>
      </c>
      <c r="EF133">
        <v>8196.6080000000002</v>
      </c>
      <c r="EG133">
        <v>10.361700000000001</v>
      </c>
      <c r="EH133">
        <v>4923.5150000000003</v>
      </c>
      <c r="EI133">
        <v>9.0283999999999995</v>
      </c>
      <c r="EJ133">
        <v>4388.5950000000003</v>
      </c>
      <c r="EK133">
        <v>0</v>
      </c>
      <c r="EL133">
        <v>0</v>
      </c>
      <c r="EM133">
        <v>0</v>
      </c>
      <c r="EN133">
        <v>0</v>
      </c>
      <c r="EO133">
        <v>8.4113000000000007</v>
      </c>
      <c r="EP133">
        <v>3273.0929999999998</v>
      </c>
      <c r="EQ133">
        <v>194.67</v>
      </c>
      <c r="ER133">
        <v>57.6</v>
      </c>
      <c r="ES133">
        <v>137.07</v>
      </c>
      <c r="ET133">
        <v>8391.2780000000002</v>
      </c>
      <c r="EU133">
        <v>0</v>
      </c>
      <c r="EV133">
        <v>0</v>
      </c>
      <c r="EW133">
        <v>0</v>
      </c>
      <c r="EX133">
        <v>0</v>
      </c>
      <c r="EY133">
        <v>1.3332999999999999</v>
      </c>
      <c r="EZ133">
        <v>534.91999999999996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0.5</v>
      </c>
      <c r="FJ133">
        <v>184.30099999999999</v>
      </c>
      <c r="FK133">
        <v>0</v>
      </c>
      <c r="FL133">
        <v>19.096</v>
      </c>
      <c r="FM133">
        <v>0.5</v>
      </c>
      <c r="FN133">
        <v>165.20500000000001</v>
      </c>
      <c r="FO133">
        <v>20</v>
      </c>
      <c r="FP133">
        <v>0</v>
      </c>
      <c r="FQ133">
        <v>20</v>
      </c>
      <c r="FR133">
        <v>204.30099999999999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</row>
    <row r="134" spans="1:184" customFormat="1" ht="12.75" x14ac:dyDescent="0.2">
      <c r="A134">
        <v>2075</v>
      </c>
      <c r="B134">
        <f t="shared" si="2"/>
        <v>131</v>
      </c>
      <c r="C134">
        <v>1</v>
      </c>
      <c r="D134" t="s">
        <v>679</v>
      </c>
      <c r="E134" t="s">
        <v>290</v>
      </c>
      <c r="F134">
        <v>600107728</v>
      </c>
      <c r="G134">
        <v>12</v>
      </c>
      <c r="H134" t="s">
        <v>583</v>
      </c>
      <c r="I134" t="s">
        <v>680</v>
      </c>
      <c r="J134">
        <v>1</v>
      </c>
      <c r="K134">
        <v>24</v>
      </c>
      <c r="L134" t="s">
        <v>584</v>
      </c>
      <c r="M134" t="s">
        <v>681</v>
      </c>
      <c r="N134" t="s">
        <v>586</v>
      </c>
      <c r="O134">
        <v>2</v>
      </c>
      <c r="P134" t="s">
        <v>587</v>
      </c>
      <c r="Q134" t="s">
        <v>3349</v>
      </c>
      <c r="R134" s="207">
        <v>45669.383379629631</v>
      </c>
      <c r="S134">
        <v>600107728</v>
      </c>
      <c r="T134" t="s">
        <v>3349</v>
      </c>
      <c r="U134" s="207">
        <v>45669.397592592592</v>
      </c>
      <c r="V134">
        <v>600107728</v>
      </c>
      <c r="W134">
        <v>14.168200000000001</v>
      </c>
      <c r="X134">
        <v>14.168200000000001</v>
      </c>
      <c r="Y134">
        <v>0</v>
      </c>
      <c r="Z134">
        <v>0</v>
      </c>
      <c r="AA134">
        <v>15.071</v>
      </c>
      <c r="AB134">
        <v>5988.5190000000002</v>
      </c>
      <c r="AC134">
        <v>5974.5190000000002</v>
      </c>
      <c r="AD134">
        <v>4020.2549999999997</v>
      </c>
      <c r="AE134">
        <v>838.36700000000008</v>
      </c>
      <c r="AF134">
        <v>76.022000000000006</v>
      </c>
      <c r="AG134">
        <v>861.08399999999995</v>
      </c>
      <c r="AH134">
        <v>178.791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14</v>
      </c>
      <c r="AO134">
        <v>51.6</v>
      </c>
      <c r="AP134">
        <v>51.6</v>
      </c>
      <c r="AQ134">
        <v>51.6</v>
      </c>
      <c r="AR134">
        <v>0</v>
      </c>
      <c r="AS134">
        <v>0</v>
      </c>
      <c r="AT134">
        <v>0</v>
      </c>
      <c r="AU134">
        <v>0</v>
      </c>
      <c r="AV134">
        <v>0.3322</v>
      </c>
      <c r="AW134">
        <v>0</v>
      </c>
      <c r="AX134">
        <v>108.246</v>
      </c>
      <c r="AY134">
        <v>0</v>
      </c>
      <c r="AZ134">
        <v>0</v>
      </c>
      <c r="BA134">
        <v>6016.7809999999999</v>
      </c>
      <c r="BB134">
        <v>51.6</v>
      </c>
      <c r="BC134">
        <v>15</v>
      </c>
      <c r="BD134">
        <v>15</v>
      </c>
      <c r="BE134">
        <v>0</v>
      </c>
      <c r="BF134">
        <v>1</v>
      </c>
      <c r="BG134">
        <v>0</v>
      </c>
      <c r="BH134">
        <v>108.246</v>
      </c>
      <c r="BI134">
        <v>0</v>
      </c>
      <c r="BJ134">
        <v>8.0054999999999996</v>
      </c>
      <c r="BK134">
        <v>4047.3429999999998</v>
      </c>
      <c r="BL134">
        <v>2591.0520000000001</v>
      </c>
      <c r="BM134">
        <v>646.72500000000002</v>
      </c>
      <c r="BN134">
        <v>76.022000000000006</v>
      </c>
      <c r="BO134">
        <v>592.38400000000001</v>
      </c>
      <c r="BP134">
        <v>141.16</v>
      </c>
      <c r="BQ134">
        <v>0</v>
      </c>
      <c r="BR134">
        <v>0</v>
      </c>
      <c r="BS134">
        <v>0</v>
      </c>
      <c r="BT134">
        <v>8.0054999999999996</v>
      </c>
      <c r="BU134">
        <v>4047.3429999999998</v>
      </c>
      <c r="BV134">
        <v>0</v>
      </c>
      <c r="BW134">
        <v>0</v>
      </c>
      <c r="BX134">
        <v>0</v>
      </c>
      <c r="BY134">
        <v>0</v>
      </c>
      <c r="BZ134">
        <v>6.1627000000000001</v>
      </c>
      <c r="CA134">
        <v>1927.1759999999999</v>
      </c>
      <c r="CB134">
        <v>1429.203</v>
      </c>
      <c r="CC134">
        <v>191.642</v>
      </c>
      <c r="CD134">
        <v>0</v>
      </c>
      <c r="CE134">
        <v>268.7</v>
      </c>
      <c r="CF134">
        <v>37.631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2.8304999999999998</v>
      </c>
      <c r="CM134">
        <v>768.53700000000003</v>
      </c>
      <c r="CN134">
        <v>3</v>
      </c>
      <c r="CO134">
        <v>1067.443</v>
      </c>
      <c r="CP134">
        <v>0.3322</v>
      </c>
      <c r="CQ134">
        <v>91.195999999999998</v>
      </c>
      <c r="CR134">
        <v>6.0054999999999996</v>
      </c>
      <c r="CS134">
        <v>2731.6979999999999</v>
      </c>
      <c r="CT134">
        <v>5.1627000000000001</v>
      </c>
      <c r="CU134">
        <v>1502.2739999999999</v>
      </c>
      <c r="CV134">
        <v>0</v>
      </c>
      <c r="CW134">
        <v>0</v>
      </c>
      <c r="CX134">
        <v>17.05</v>
      </c>
      <c r="CY134">
        <v>0</v>
      </c>
      <c r="CZ134">
        <v>0</v>
      </c>
      <c r="DA134">
        <v>0.3322</v>
      </c>
      <c r="DB134">
        <v>91.195999999999998</v>
      </c>
      <c r="DC134">
        <v>0</v>
      </c>
      <c r="DD134">
        <v>51.6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4081.7959999999998</v>
      </c>
      <c r="EA134">
        <v>0</v>
      </c>
      <c r="EB134">
        <v>1934.9850000000001</v>
      </c>
      <c r="EC134">
        <v>51.6</v>
      </c>
      <c r="ED134">
        <v>14.168200000000001</v>
      </c>
      <c r="EE134">
        <v>15.071</v>
      </c>
      <c r="EF134">
        <v>5988.5190000000002</v>
      </c>
      <c r="EG134">
        <v>8.0054999999999996</v>
      </c>
      <c r="EH134">
        <v>4061.3429999999998</v>
      </c>
      <c r="EI134">
        <v>8.0054999999999996</v>
      </c>
      <c r="EJ134">
        <v>4061.3429999999998</v>
      </c>
      <c r="EK134">
        <v>0</v>
      </c>
      <c r="EL134">
        <v>0</v>
      </c>
      <c r="EM134">
        <v>0</v>
      </c>
      <c r="EN134">
        <v>0</v>
      </c>
      <c r="EO134">
        <v>6.1627000000000001</v>
      </c>
      <c r="EP134">
        <v>1927.1759999999999</v>
      </c>
      <c r="EQ134">
        <v>51.6</v>
      </c>
      <c r="ER134">
        <v>0</v>
      </c>
      <c r="ES134">
        <v>51.6</v>
      </c>
      <c r="ET134">
        <v>6040.1190000000006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0.3322</v>
      </c>
      <c r="FJ134">
        <v>108.246</v>
      </c>
      <c r="FK134">
        <v>0</v>
      </c>
      <c r="FL134">
        <v>17.05</v>
      </c>
      <c r="FM134">
        <v>0.3322</v>
      </c>
      <c r="FN134">
        <v>91.195999999999998</v>
      </c>
      <c r="FO134">
        <v>0</v>
      </c>
      <c r="FP134">
        <v>0</v>
      </c>
      <c r="FQ134">
        <v>0</v>
      </c>
      <c r="FR134">
        <v>108.246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</row>
    <row r="135" spans="1:184" customFormat="1" ht="12.75" x14ac:dyDescent="0.2">
      <c r="A135">
        <v>2076</v>
      </c>
      <c r="B135">
        <f t="shared" si="2"/>
        <v>132</v>
      </c>
      <c r="C135">
        <v>1</v>
      </c>
      <c r="D135" t="s">
        <v>682</v>
      </c>
      <c r="E135" t="s">
        <v>290</v>
      </c>
      <c r="F135">
        <v>600106551</v>
      </c>
      <c r="G135">
        <v>12</v>
      </c>
      <c r="H135" t="s">
        <v>583</v>
      </c>
      <c r="I135" t="s">
        <v>683</v>
      </c>
      <c r="J135">
        <v>1</v>
      </c>
      <c r="K135">
        <v>24</v>
      </c>
      <c r="L135" t="s">
        <v>584</v>
      </c>
      <c r="M135" t="s">
        <v>684</v>
      </c>
      <c r="N135" t="s">
        <v>586</v>
      </c>
      <c r="O135">
        <v>2</v>
      </c>
      <c r="P135" t="s">
        <v>587</v>
      </c>
      <c r="Q135" t="s">
        <v>3426</v>
      </c>
      <c r="R135" s="207">
        <v>45661.648900462962</v>
      </c>
      <c r="S135">
        <v>600106551</v>
      </c>
      <c r="T135" t="s">
        <v>685</v>
      </c>
      <c r="U135" s="207">
        <v>45674.351724537039</v>
      </c>
      <c r="V135">
        <v>600106551</v>
      </c>
      <c r="W135">
        <v>14.011700000000001</v>
      </c>
      <c r="X135">
        <v>13.688800000000001</v>
      </c>
      <c r="Y135">
        <v>0</v>
      </c>
      <c r="Z135">
        <v>0.32290000000000002</v>
      </c>
      <c r="AA135">
        <v>16.0077</v>
      </c>
      <c r="AB135">
        <v>5569.0330000000004</v>
      </c>
      <c r="AC135">
        <v>5475.8450000000003</v>
      </c>
      <c r="AD135">
        <v>3265.5810000000001</v>
      </c>
      <c r="AE135">
        <v>863.89400000000001</v>
      </c>
      <c r="AF135">
        <v>91.057999999999993</v>
      </c>
      <c r="AG135">
        <v>1131.047</v>
      </c>
      <c r="AH135">
        <v>124.265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93.188000000000002</v>
      </c>
      <c r="AO135">
        <v>59.97</v>
      </c>
      <c r="AP135">
        <v>18.925999999999998</v>
      </c>
      <c r="AQ135">
        <v>18.925999999999998</v>
      </c>
      <c r="AR135">
        <v>0</v>
      </c>
      <c r="AS135">
        <v>0</v>
      </c>
      <c r="AT135">
        <v>0</v>
      </c>
      <c r="AU135">
        <v>41.043999999999997</v>
      </c>
      <c r="AV135">
        <v>9.1399999999999995E-2</v>
      </c>
      <c r="AW135">
        <v>0</v>
      </c>
      <c r="AX135">
        <v>39.15</v>
      </c>
      <c r="AY135">
        <v>0</v>
      </c>
      <c r="AZ135">
        <v>0</v>
      </c>
      <c r="BA135">
        <v>5539.777</v>
      </c>
      <c r="BB135">
        <v>18.925999999999998</v>
      </c>
      <c r="BC135">
        <v>16</v>
      </c>
      <c r="BD135">
        <v>16</v>
      </c>
      <c r="BE135">
        <v>0</v>
      </c>
      <c r="BF135">
        <v>0</v>
      </c>
      <c r="BG135">
        <v>1</v>
      </c>
      <c r="BH135">
        <v>39.15</v>
      </c>
      <c r="BI135">
        <v>0</v>
      </c>
      <c r="BJ135">
        <v>8.4184000000000001</v>
      </c>
      <c r="BK135">
        <v>4004.1750000000002</v>
      </c>
      <c r="BL135">
        <v>2329.1979999999999</v>
      </c>
      <c r="BM135">
        <v>752.71600000000001</v>
      </c>
      <c r="BN135">
        <v>52.286000000000001</v>
      </c>
      <c r="BO135">
        <v>762.04700000000003</v>
      </c>
      <c r="BP135">
        <v>107.928</v>
      </c>
      <c r="BQ135">
        <v>0</v>
      </c>
      <c r="BR135">
        <v>0</v>
      </c>
      <c r="BS135">
        <v>0</v>
      </c>
      <c r="BT135">
        <v>6.1520999999999999</v>
      </c>
      <c r="BU135">
        <v>3200.6889999999999</v>
      </c>
      <c r="BV135">
        <v>0</v>
      </c>
      <c r="BW135">
        <v>0</v>
      </c>
      <c r="BX135">
        <v>0</v>
      </c>
      <c r="BY135">
        <v>0</v>
      </c>
      <c r="BZ135">
        <v>5.2704000000000004</v>
      </c>
      <c r="CA135">
        <v>1471.67</v>
      </c>
      <c r="CB135">
        <v>936.38300000000004</v>
      </c>
      <c r="CC135">
        <v>111.178</v>
      </c>
      <c r="CD135">
        <v>38.771999999999998</v>
      </c>
      <c r="CE135">
        <v>369</v>
      </c>
      <c r="CF135">
        <v>16.337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2.8355000000000001</v>
      </c>
      <c r="CM135">
        <v>509.66199999999998</v>
      </c>
      <c r="CN135">
        <v>2.3435000000000001</v>
      </c>
      <c r="CO135">
        <v>937.85799999999995</v>
      </c>
      <c r="CP135">
        <v>9.1399999999999995E-2</v>
      </c>
      <c r="CQ135">
        <v>24.15</v>
      </c>
      <c r="CR135">
        <v>6.3350999999999997</v>
      </c>
      <c r="CS135">
        <v>2694.2429999999999</v>
      </c>
      <c r="CT135">
        <v>4.8704000000000001</v>
      </c>
      <c r="CU135">
        <v>1176.2449999999999</v>
      </c>
      <c r="CV135">
        <v>0</v>
      </c>
      <c r="CW135">
        <v>0</v>
      </c>
      <c r="CX135">
        <v>15</v>
      </c>
      <c r="CY135">
        <v>0</v>
      </c>
      <c r="CZ135">
        <v>0</v>
      </c>
      <c r="DA135">
        <v>9.1399999999999995E-2</v>
      </c>
      <c r="DB135">
        <v>24.15</v>
      </c>
      <c r="DC135">
        <v>0</v>
      </c>
      <c r="DD135">
        <v>18.925999999999998</v>
      </c>
      <c r="DE135">
        <v>0</v>
      </c>
      <c r="DF135">
        <v>2.2107000000000001</v>
      </c>
      <c r="DG135">
        <v>781.2</v>
      </c>
      <c r="DH135">
        <v>5.5599999999999997E-2</v>
      </c>
      <c r="DI135">
        <v>22.286000000000001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4051.1669999999999</v>
      </c>
      <c r="EA135">
        <v>0</v>
      </c>
      <c r="EB135">
        <v>1488.61</v>
      </c>
      <c r="EC135">
        <v>18.925999999999998</v>
      </c>
      <c r="ED135">
        <v>14.011700000000001</v>
      </c>
      <c r="EE135">
        <v>16.0077</v>
      </c>
      <c r="EF135">
        <v>5569.0330000000004</v>
      </c>
      <c r="EG135">
        <v>8.4184000000000001</v>
      </c>
      <c r="EH135">
        <v>4022.1750000000002</v>
      </c>
      <c r="EI135">
        <v>6.1520999999999999</v>
      </c>
      <c r="EJ135">
        <v>3218.6889999999999</v>
      </c>
      <c r="EK135">
        <v>0</v>
      </c>
      <c r="EL135">
        <v>0</v>
      </c>
      <c r="EM135">
        <v>0</v>
      </c>
      <c r="EN135">
        <v>0</v>
      </c>
      <c r="EO135">
        <v>5.5933000000000002</v>
      </c>
      <c r="EP135">
        <v>1546.8579999999999</v>
      </c>
      <c r="EQ135">
        <v>59.97</v>
      </c>
      <c r="ER135">
        <v>19.2</v>
      </c>
      <c r="ES135">
        <v>40.770000000000003</v>
      </c>
      <c r="ET135">
        <v>5629.0030000000006</v>
      </c>
      <c r="EU135">
        <v>0</v>
      </c>
      <c r="EV135">
        <v>0</v>
      </c>
      <c r="EW135">
        <v>0</v>
      </c>
      <c r="EX135">
        <v>0</v>
      </c>
      <c r="EY135">
        <v>2.2107000000000001</v>
      </c>
      <c r="EZ135">
        <v>781.2</v>
      </c>
      <c r="FA135">
        <v>5.5599999999999997E-2</v>
      </c>
      <c r="FB135">
        <v>22.286000000000001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9.1399999999999995E-2</v>
      </c>
      <c r="FJ135">
        <v>39.15</v>
      </c>
      <c r="FK135">
        <v>0</v>
      </c>
      <c r="FL135">
        <v>15</v>
      </c>
      <c r="FM135">
        <v>9.1399999999999995E-2</v>
      </c>
      <c r="FN135">
        <v>24.15</v>
      </c>
      <c r="FO135">
        <v>0</v>
      </c>
      <c r="FP135">
        <v>0</v>
      </c>
      <c r="FQ135">
        <v>0</v>
      </c>
      <c r="FR135">
        <v>39.15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</row>
    <row r="136" spans="1:184" customFormat="1" ht="12.75" x14ac:dyDescent="0.2">
      <c r="A136">
        <v>2077</v>
      </c>
      <c r="B136">
        <f t="shared" si="2"/>
        <v>133</v>
      </c>
      <c r="C136">
        <v>1</v>
      </c>
      <c r="D136" t="s">
        <v>686</v>
      </c>
      <c r="E136" t="s">
        <v>290</v>
      </c>
      <c r="F136">
        <v>691017026</v>
      </c>
      <c r="G136">
        <v>12</v>
      </c>
      <c r="H136" t="s">
        <v>583</v>
      </c>
      <c r="I136" t="s">
        <v>687</v>
      </c>
      <c r="J136">
        <v>1</v>
      </c>
      <c r="K136">
        <v>24</v>
      </c>
      <c r="L136" t="s">
        <v>584</v>
      </c>
      <c r="M136" t="s">
        <v>688</v>
      </c>
      <c r="N136" t="s">
        <v>586</v>
      </c>
      <c r="O136">
        <v>2</v>
      </c>
      <c r="P136" t="s">
        <v>587</v>
      </c>
      <c r="Q136" t="s">
        <v>3349</v>
      </c>
      <c r="R136" s="207">
        <v>45669.400046296294</v>
      </c>
      <c r="S136">
        <v>691017026</v>
      </c>
      <c r="W136">
        <v>11.9565</v>
      </c>
      <c r="X136">
        <v>11.9565</v>
      </c>
      <c r="Y136">
        <v>0</v>
      </c>
      <c r="Z136">
        <v>0</v>
      </c>
      <c r="AA136">
        <v>12.838800000000001</v>
      </c>
      <c r="AB136">
        <v>4759.9000000000005</v>
      </c>
      <c r="AC136">
        <v>4721.9000000000005</v>
      </c>
      <c r="AD136">
        <v>3173.5770000000002</v>
      </c>
      <c r="AE136">
        <v>680.27200000000005</v>
      </c>
      <c r="AF136">
        <v>49.760999999999996</v>
      </c>
      <c r="AG136">
        <v>693.65699999999993</v>
      </c>
      <c r="AH136">
        <v>124.63300000000001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38</v>
      </c>
      <c r="AO136">
        <v>38.25</v>
      </c>
      <c r="AP136">
        <v>0</v>
      </c>
      <c r="AQ136">
        <v>0</v>
      </c>
      <c r="AR136">
        <v>0</v>
      </c>
      <c r="AS136">
        <v>0</v>
      </c>
      <c r="AT136">
        <v>19.8</v>
      </c>
      <c r="AU136">
        <v>18.45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4811.1189999999997</v>
      </c>
      <c r="BB136">
        <v>0</v>
      </c>
      <c r="BC136">
        <v>14</v>
      </c>
      <c r="BD136">
        <v>14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7.7092000000000001</v>
      </c>
      <c r="BK136">
        <v>3337.1210000000001</v>
      </c>
      <c r="BL136">
        <v>2145.2260000000001</v>
      </c>
      <c r="BM136">
        <v>573.21600000000001</v>
      </c>
      <c r="BN136">
        <v>30.013999999999999</v>
      </c>
      <c r="BO136">
        <v>491.95699999999999</v>
      </c>
      <c r="BP136">
        <v>96.707999999999998</v>
      </c>
      <c r="BQ136">
        <v>0</v>
      </c>
      <c r="BR136">
        <v>0</v>
      </c>
      <c r="BS136">
        <v>0</v>
      </c>
      <c r="BT136">
        <v>6.1272000000000002</v>
      </c>
      <c r="BU136">
        <v>2883.7089999999998</v>
      </c>
      <c r="BV136">
        <v>0</v>
      </c>
      <c r="BW136">
        <v>0</v>
      </c>
      <c r="BX136">
        <v>0</v>
      </c>
      <c r="BY136">
        <v>0</v>
      </c>
      <c r="BZ136">
        <v>4.2473000000000001</v>
      </c>
      <c r="CA136">
        <v>1384.779</v>
      </c>
      <c r="CB136">
        <v>1028.3510000000001</v>
      </c>
      <c r="CC136">
        <v>107.056</v>
      </c>
      <c r="CD136">
        <v>19.747</v>
      </c>
      <c r="CE136">
        <v>201.70000000000002</v>
      </c>
      <c r="CF136">
        <v>27.925000000000001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2.2473000000000001</v>
      </c>
      <c r="CM136">
        <v>657.73599999999999</v>
      </c>
      <c r="CN136">
        <v>2</v>
      </c>
      <c r="CO136">
        <v>727.04300000000001</v>
      </c>
      <c r="CP136">
        <v>0</v>
      </c>
      <c r="CQ136">
        <v>0</v>
      </c>
      <c r="CR136">
        <v>5.8308</v>
      </c>
      <c r="CS136">
        <v>2315.0259999999998</v>
      </c>
      <c r="CT136">
        <v>3.0819999999999999</v>
      </c>
      <c r="CU136">
        <v>1008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1.5820000000000001</v>
      </c>
      <c r="DG136">
        <v>453.41199999999998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3422.6970000000001</v>
      </c>
      <c r="EA136">
        <v>0</v>
      </c>
      <c r="EB136">
        <v>1388.422</v>
      </c>
      <c r="EC136">
        <v>0</v>
      </c>
      <c r="ED136">
        <v>11.9565</v>
      </c>
      <c r="EE136">
        <v>12.838800000000001</v>
      </c>
      <c r="EF136">
        <v>4759.9000000000005</v>
      </c>
      <c r="EG136">
        <v>7.7092000000000001</v>
      </c>
      <c r="EH136">
        <v>3355.1210000000001</v>
      </c>
      <c r="EI136">
        <v>6.1272000000000002</v>
      </c>
      <c r="EJ136">
        <v>2901.7089999999998</v>
      </c>
      <c r="EK136">
        <v>0</v>
      </c>
      <c r="EL136">
        <v>0</v>
      </c>
      <c r="EM136">
        <v>0</v>
      </c>
      <c r="EN136">
        <v>0</v>
      </c>
      <c r="EO136">
        <v>4.2473000000000001</v>
      </c>
      <c r="EP136">
        <v>1404.779</v>
      </c>
      <c r="EQ136">
        <v>38.25</v>
      </c>
      <c r="ER136">
        <v>0</v>
      </c>
      <c r="ES136">
        <v>38.25</v>
      </c>
      <c r="ET136">
        <v>4798.1500000000005</v>
      </c>
      <c r="EU136">
        <v>0</v>
      </c>
      <c r="EV136">
        <v>0</v>
      </c>
      <c r="EW136">
        <v>0</v>
      </c>
      <c r="EX136">
        <v>0</v>
      </c>
      <c r="EY136">
        <v>1.5820000000000001</v>
      </c>
      <c r="EZ136">
        <v>453.41199999999998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</row>
    <row r="137" spans="1:184" customFormat="1" ht="12.75" x14ac:dyDescent="0.2">
      <c r="A137">
        <v>2078</v>
      </c>
      <c r="B137">
        <f t="shared" si="2"/>
        <v>134</v>
      </c>
      <c r="C137">
        <v>1</v>
      </c>
      <c r="D137" t="s">
        <v>689</v>
      </c>
      <c r="E137" t="s">
        <v>290</v>
      </c>
      <c r="F137">
        <v>600106489</v>
      </c>
      <c r="G137">
        <v>12</v>
      </c>
      <c r="H137" t="s">
        <v>583</v>
      </c>
      <c r="I137" t="s">
        <v>99</v>
      </c>
      <c r="J137">
        <v>1</v>
      </c>
      <c r="K137">
        <v>24</v>
      </c>
      <c r="L137" t="s">
        <v>584</v>
      </c>
      <c r="M137" t="s">
        <v>690</v>
      </c>
      <c r="N137" t="s">
        <v>586</v>
      </c>
      <c r="O137">
        <v>2</v>
      </c>
      <c r="P137" t="s">
        <v>587</v>
      </c>
      <c r="Q137" t="s">
        <v>588</v>
      </c>
      <c r="R137" s="207">
        <v>45664.461192129631</v>
      </c>
      <c r="S137">
        <v>600106489</v>
      </c>
      <c r="T137" t="s">
        <v>588</v>
      </c>
      <c r="U137" s="207">
        <v>45664.462268518517</v>
      </c>
      <c r="V137">
        <v>600106489</v>
      </c>
      <c r="W137">
        <v>14.0626</v>
      </c>
      <c r="X137">
        <v>14.0626</v>
      </c>
      <c r="Y137">
        <v>0</v>
      </c>
      <c r="Z137">
        <v>0</v>
      </c>
      <c r="AA137">
        <v>15.1965</v>
      </c>
      <c r="AB137">
        <v>5291.8810000000003</v>
      </c>
      <c r="AC137">
        <v>5271.8810000000003</v>
      </c>
      <c r="AD137">
        <v>3435.5789999999997</v>
      </c>
      <c r="AE137">
        <v>827.53599999999994</v>
      </c>
      <c r="AF137">
        <v>101.322</v>
      </c>
      <c r="AG137">
        <v>795.53500000000008</v>
      </c>
      <c r="AH137">
        <v>111.90899999999999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20</v>
      </c>
      <c r="AO137">
        <v>38.4</v>
      </c>
      <c r="AP137">
        <v>30</v>
      </c>
      <c r="AQ137">
        <v>30</v>
      </c>
      <c r="AR137">
        <v>0</v>
      </c>
      <c r="AS137">
        <v>0</v>
      </c>
      <c r="AT137">
        <v>0</v>
      </c>
      <c r="AU137">
        <v>8.4</v>
      </c>
      <c r="AV137">
        <v>0.62360000000000004</v>
      </c>
      <c r="AW137">
        <v>0</v>
      </c>
      <c r="AX137">
        <v>195.52699999999999</v>
      </c>
      <c r="AY137">
        <v>0</v>
      </c>
      <c r="AZ137">
        <v>0</v>
      </c>
      <c r="BA137">
        <v>5370.3959999999997</v>
      </c>
      <c r="BB137">
        <v>30</v>
      </c>
      <c r="BC137">
        <v>15</v>
      </c>
      <c r="BD137">
        <v>15</v>
      </c>
      <c r="BE137">
        <v>1</v>
      </c>
      <c r="BF137">
        <v>2</v>
      </c>
      <c r="BG137">
        <v>0</v>
      </c>
      <c r="BH137">
        <v>195.52699999999999</v>
      </c>
      <c r="BI137">
        <v>0</v>
      </c>
      <c r="BJ137">
        <v>8.7222000000000008</v>
      </c>
      <c r="BK137">
        <v>3639.239</v>
      </c>
      <c r="BL137">
        <v>2306.2280000000001</v>
      </c>
      <c r="BM137">
        <v>699.42899999999997</v>
      </c>
      <c r="BN137">
        <v>49.345999999999997</v>
      </c>
      <c r="BO137">
        <v>489.03500000000003</v>
      </c>
      <c r="BP137">
        <v>95.200999999999993</v>
      </c>
      <c r="BQ137">
        <v>0</v>
      </c>
      <c r="BR137">
        <v>0</v>
      </c>
      <c r="BS137">
        <v>0</v>
      </c>
      <c r="BT137">
        <v>6.9722</v>
      </c>
      <c r="BU137">
        <v>2952.1909999999998</v>
      </c>
      <c r="BV137">
        <v>0</v>
      </c>
      <c r="BW137">
        <v>0</v>
      </c>
      <c r="BX137">
        <v>0</v>
      </c>
      <c r="BY137">
        <v>0</v>
      </c>
      <c r="BZ137">
        <v>5.3404000000000007</v>
      </c>
      <c r="CA137">
        <v>1632.6419999999998</v>
      </c>
      <c r="CB137">
        <v>1129.3510000000001</v>
      </c>
      <c r="CC137">
        <v>128.107</v>
      </c>
      <c r="CD137">
        <v>51.975999999999999</v>
      </c>
      <c r="CE137">
        <v>306.5</v>
      </c>
      <c r="CF137">
        <v>16.707999999999998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2</v>
      </c>
      <c r="CM137">
        <v>652.70399999999995</v>
      </c>
      <c r="CN137">
        <v>2.7168000000000001</v>
      </c>
      <c r="CO137">
        <v>784.41099999999994</v>
      </c>
      <c r="CP137">
        <v>0.62360000000000004</v>
      </c>
      <c r="CQ137">
        <v>195.52699999999999</v>
      </c>
      <c r="CR137">
        <v>6.7389000000000001</v>
      </c>
      <c r="CS137">
        <v>2811.6860000000001</v>
      </c>
      <c r="CT137">
        <v>4.9654000000000007</v>
      </c>
      <c r="CU137">
        <v>1448.9059999999999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0.62360000000000004</v>
      </c>
      <c r="DB137">
        <v>195.52699999999999</v>
      </c>
      <c r="DC137">
        <v>17.600000000000001</v>
      </c>
      <c r="DD137">
        <v>12.399999999999999</v>
      </c>
      <c r="DE137">
        <v>0</v>
      </c>
      <c r="DF137">
        <v>1.75</v>
      </c>
      <c r="DG137">
        <v>687.048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3720.53</v>
      </c>
      <c r="EA137">
        <v>17.600000000000001</v>
      </c>
      <c r="EB137">
        <v>1649.866</v>
      </c>
      <c r="EC137">
        <v>12.399999999999999</v>
      </c>
      <c r="ED137">
        <v>14.0626</v>
      </c>
      <c r="EE137">
        <v>15.1965</v>
      </c>
      <c r="EF137">
        <v>5291.8810000000003</v>
      </c>
      <c r="EG137">
        <v>8.7222000000000008</v>
      </c>
      <c r="EH137">
        <v>3659.239</v>
      </c>
      <c r="EI137">
        <v>6.9722</v>
      </c>
      <c r="EJ137">
        <v>2972.1909999999998</v>
      </c>
      <c r="EK137">
        <v>0</v>
      </c>
      <c r="EL137">
        <v>0</v>
      </c>
      <c r="EM137">
        <v>0</v>
      </c>
      <c r="EN137">
        <v>0</v>
      </c>
      <c r="EO137">
        <v>5.3404000000000007</v>
      </c>
      <c r="EP137">
        <v>1632.6419999999998</v>
      </c>
      <c r="EQ137">
        <v>38.4</v>
      </c>
      <c r="ER137">
        <v>26</v>
      </c>
      <c r="ES137">
        <v>12.399999999999999</v>
      </c>
      <c r="ET137">
        <v>5330.2810000000009</v>
      </c>
      <c r="EU137">
        <v>0</v>
      </c>
      <c r="EV137">
        <v>0</v>
      </c>
      <c r="EW137">
        <v>0</v>
      </c>
      <c r="EX137">
        <v>0</v>
      </c>
      <c r="EY137">
        <v>1.75</v>
      </c>
      <c r="EZ137">
        <v>687.048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0.62360000000000004</v>
      </c>
      <c r="FJ137">
        <v>195.52699999999999</v>
      </c>
      <c r="FK137">
        <v>0</v>
      </c>
      <c r="FL137">
        <v>0</v>
      </c>
      <c r="FM137">
        <v>0.62360000000000004</v>
      </c>
      <c r="FN137">
        <v>195.52699999999999</v>
      </c>
      <c r="FO137">
        <v>0</v>
      </c>
      <c r="FP137">
        <v>0</v>
      </c>
      <c r="FQ137">
        <v>0</v>
      </c>
      <c r="FR137">
        <v>195.52699999999999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</row>
    <row r="138" spans="1:184" customFormat="1" ht="12.75" x14ac:dyDescent="0.2">
      <c r="A138">
        <v>2080</v>
      </c>
      <c r="B138">
        <f t="shared" si="2"/>
        <v>135</v>
      </c>
      <c r="C138">
        <v>1</v>
      </c>
      <c r="D138" t="s">
        <v>691</v>
      </c>
      <c r="E138" t="s">
        <v>290</v>
      </c>
      <c r="F138">
        <v>600106772</v>
      </c>
      <c r="G138">
        <v>12</v>
      </c>
      <c r="H138" t="s">
        <v>583</v>
      </c>
      <c r="I138" t="s">
        <v>692</v>
      </c>
      <c r="J138">
        <v>1</v>
      </c>
      <c r="K138">
        <v>24</v>
      </c>
      <c r="L138" t="s">
        <v>584</v>
      </c>
      <c r="M138" t="s">
        <v>693</v>
      </c>
      <c r="N138" t="s">
        <v>586</v>
      </c>
      <c r="O138">
        <v>2</v>
      </c>
      <c r="P138" t="s">
        <v>587</v>
      </c>
      <c r="Q138" t="s">
        <v>694</v>
      </c>
      <c r="R138" s="207">
        <v>45668.825555555559</v>
      </c>
      <c r="S138">
        <v>600106772</v>
      </c>
      <c r="T138" t="s">
        <v>694</v>
      </c>
      <c r="U138" s="207">
        <v>45668.826574074075</v>
      </c>
      <c r="V138">
        <v>600106772</v>
      </c>
      <c r="W138">
        <v>15.8918</v>
      </c>
      <c r="X138">
        <v>15.8918</v>
      </c>
      <c r="Y138">
        <v>0</v>
      </c>
      <c r="Z138">
        <v>0</v>
      </c>
      <c r="AA138">
        <v>17.5398</v>
      </c>
      <c r="AB138">
        <v>6487.3159999999998</v>
      </c>
      <c r="AC138">
        <v>6469.3159999999998</v>
      </c>
      <c r="AD138">
        <v>4403.134</v>
      </c>
      <c r="AE138">
        <v>1004.2910000000001</v>
      </c>
      <c r="AF138">
        <v>82.399000000000001</v>
      </c>
      <c r="AG138">
        <v>842.36099999999999</v>
      </c>
      <c r="AH138">
        <v>126.956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18</v>
      </c>
      <c r="AO138">
        <v>55.45</v>
      </c>
      <c r="AP138">
        <v>11.25</v>
      </c>
      <c r="AQ138">
        <v>11.25</v>
      </c>
      <c r="AR138">
        <v>0</v>
      </c>
      <c r="AS138">
        <v>0</v>
      </c>
      <c r="AT138">
        <v>0</v>
      </c>
      <c r="AU138">
        <v>44.2</v>
      </c>
      <c r="AV138">
        <v>0.33329999999999999</v>
      </c>
      <c r="AW138">
        <v>0</v>
      </c>
      <c r="AX138">
        <v>104.964</v>
      </c>
      <c r="AY138">
        <v>0</v>
      </c>
      <c r="AZ138">
        <v>10.175000000000001</v>
      </c>
      <c r="BA138">
        <v>6537.9680000000008</v>
      </c>
      <c r="BB138">
        <v>11.25</v>
      </c>
      <c r="BC138">
        <v>17</v>
      </c>
      <c r="BD138">
        <v>17</v>
      </c>
      <c r="BE138">
        <v>0</v>
      </c>
      <c r="BF138">
        <v>1</v>
      </c>
      <c r="BG138">
        <v>0</v>
      </c>
      <c r="BH138">
        <v>104.964</v>
      </c>
      <c r="BI138">
        <v>0</v>
      </c>
      <c r="BJ138">
        <v>9.9205000000000005</v>
      </c>
      <c r="BK138">
        <v>4692.6170000000002</v>
      </c>
      <c r="BL138">
        <v>3063.806</v>
      </c>
      <c r="BM138">
        <v>819.447</v>
      </c>
      <c r="BN138">
        <v>70.805999999999997</v>
      </c>
      <c r="BO138">
        <v>617.36099999999999</v>
      </c>
      <c r="BP138">
        <v>111.02200000000001</v>
      </c>
      <c r="BQ138">
        <v>0</v>
      </c>
      <c r="BR138">
        <v>0</v>
      </c>
      <c r="BS138">
        <v>0</v>
      </c>
      <c r="BT138">
        <v>7.9459999999999997</v>
      </c>
      <c r="BU138">
        <v>4029.2040000000002</v>
      </c>
      <c r="BV138">
        <v>0</v>
      </c>
      <c r="BW138">
        <v>0</v>
      </c>
      <c r="BX138">
        <v>0</v>
      </c>
      <c r="BY138">
        <v>0</v>
      </c>
      <c r="BZ138">
        <v>5.9712999999999994</v>
      </c>
      <c r="CA138">
        <v>1776.6990000000001</v>
      </c>
      <c r="CB138">
        <v>1339.328</v>
      </c>
      <c r="CC138">
        <v>184.84399999999999</v>
      </c>
      <c r="CD138">
        <v>11.593</v>
      </c>
      <c r="CE138">
        <v>225</v>
      </c>
      <c r="CF138">
        <v>15.933999999999999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2.0486</v>
      </c>
      <c r="CM138">
        <v>522.91</v>
      </c>
      <c r="CN138">
        <v>3.5893999999999999</v>
      </c>
      <c r="CO138">
        <v>1162.2049999999999</v>
      </c>
      <c r="CP138">
        <v>0.33329999999999999</v>
      </c>
      <c r="CQ138">
        <v>91.584000000000003</v>
      </c>
      <c r="CR138">
        <v>7.9204999999999997</v>
      </c>
      <c r="CS138">
        <v>3417.8870000000002</v>
      </c>
      <c r="CT138">
        <v>5.1587999999999994</v>
      </c>
      <c r="CU138">
        <v>1452.8050000000001</v>
      </c>
      <c r="CV138">
        <v>0</v>
      </c>
      <c r="CW138">
        <v>0</v>
      </c>
      <c r="CX138">
        <v>13.38</v>
      </c>
      <c r="CY138">
        <v>0</v>
      </c>
      <c r="CZ138">
        <v>0</v>
      </c>
      <c r="DA138">
        <v>0.33329999999999999</v>
      </c>
      <c r="DB138">
        <v>91.584000000000003</v>
      </c>
      <c r="DC138">
        <v>7.89</v>
      </c>
      <c r="DD138">
        <v>3.36</v>
      </c>
      <c r="DE138">
        <v>10.175000000000001</v>
      </c>
      <c r="DF138">
        <v>1.9744999999999999</v>
      </c>
      <c r="DG138">
        <v>663.41300000000001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4743.3419999999996</v>
      </c>
      <c r="EA138">
        <v>7.89</v>
      </c>
      <c r="EB138">
        <v>1794.6260000000002</v>
      </c>
      <c r="EC138">
        <v>3.36</v>
      </c>
      <c r="ED138">
        <v>15.8918</v>
      </c>
      <c r="EE138">
        <v>17.5398</v>
      </c>
      <c r="EF138">
        <v>6487.3159999999998</v>
      </c>
      <c r="EG138">
        <v>9.9205000000000005</v>
      </c>
      <c r="EH138">
        <v>4710.6170000000002</v>
      </c>
      <c r="EI138">
        <v>7.9459999999999997</v>
      </c>
      <c r="EJ138">
        <v>4047.2040000000002</v>
      </c>
      <c r="EK138">
        <v>0</v>
      </c>
      <c r="EL138">
        <v>0</v>
      </c>
      <c r="EM138">
        <v>0</v>
      </c>
      <c r="EN138">
        <v>0</v>
      </c>
      <c r="EO138">
        <v>5.9712999999999994</v>
      </c>
      <c r="EP138">
        <v>1776.6990000000001</v>
      </c>
      <c r="EQ138">
        <v>55.45</v>
      </c>
      <c r="ER138">
        <v>22.69</v>
      </c>
      <c r="ES138">
        <v>32.76</v>
      </c>
      <c r="ET138">
        <v>6542.7659999999996</v>
      </c>
      <c r="EU138">
        <v>0</v>
      </c>
      <c r="EV138">
        <v>0</v>
      </c>
      <c r="EW138">
        <v>0</v>
      </c>
      <c r="EX138">
        <v>0</v>
      </c>
      <c r="EY138">
        <v>1.9744999999999999</v>
      </c>
      <c r="EZ138">
        <v>663.41300000000001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0.33329999999999999</v>
      </c>
      <c r="FJ138">
        <v>104.964</v>
      </c>
      <c r="FK138">
        <v>0</v>
      </c>
      <c r="FL138">
        <v>13.38</v>
      </c>
      <c r="FM138">
        <v>0.33329999999999999</v>
      </c>
      <c r="FN138">
        <v>91.584000000000003</v>
      </c>
      <c r="FO138">
        <v>0</v>
      </c>
      <c r="FP138">
        <v>0</v>
      </c>
      <c r="FQ138">
        <v>0</v>
      </c>
      <c r="FR138">
        <v>104.964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</row>
    <row r="139" spans="1:184" customFormat="1" ht="12.75" x14ac:dyDescent="0.2">
      <c r="A139">
        <v>2082</v>
      </c>
      <c r="B139">
        <f t="shared" si="2"/>
        <v>136</v>
      </c>
      <c r="C139">
        <v>1</v>
      </c>
      <c r="D139" t="s">
        <v>695</v>
      </c>
      <c r="E139" t="s">
        <v>290</v>
      </c>
      <c r="F139">
        <v>600107680</v>
      </c>
      <c r="G139">
        <v>12</v>
      </c>
      <c r="H139" t="s">
        <v>583</v>
      </c>
      <c r="I139" t="s">
        <v>696</v>
      </c>
      <c r="J139">
        <v>1</v>
      </c>
      <c r="K139">
        <v>24</v>
      </c>
      <c r="L139" t="s">
        <v>584</v>
      </c>
      <c r="M139" t="s">
        <v>697</v>
      </c>
      <c r="N139" t="s">
        <v>586</v>
      </c>
      <c r="O139">
        <v>2</v>
      </c>
      <c r="P139" t="s">
        <v>587</v>
      </c>
      <c r="Q139" t="s">
        <v>3345</v>
      </c>
      <c r="R139" s="207">
        <v>45671.780914351853</v>
      </c>
      <c r="S139">
        <v>600107680</v>
      </c>
      <c r="T139" t="s">
        <v>3345</v>
      </c>
      <c r="U139" s="207">
        <v>45671.782326388886</v>
      </c>
      <c r="V139">
        <v>600107680</v>
      </c>
      <c r="W139">
        <v>12.828900000000001</v>
      </c>
      <c r="X139">
        <v>12.828900000000001</v>
      </c>
      <c r="Y139">
        <v>0</v>
      </c>
      <c r="Z139">
        <v>0</v>
      </c>
      <c r="AA139">
        <v>14.1051</v>
      </c>
      <c r="AB139">
        <v>5674.2260000000006</v>
      </c>
      <c r="AC139">
        <v>5660.2260000000006</v>
      </c>
      <c r="AD139">
        <v>3655.3790000000004</v>
      </c>
      <c r="AE139">
        <v>907.23199999999997</v>
      </c>
      <c r="AF139">
        <v>67.230999999999995</v>
      </c>
      <c r="AG139">
        <v>919.73699999999997</v>
      </c>
      <c r="AH139">
        <v>71.885999999999996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14</v>
      </c>
      <c r="AO139">
        <v>120.1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120.1</v>
      </c>
      <c r="AV139">
        <v>0.3</v>
      </c>
      <c r="AW139">
        <v>38.761000000000003</v>
      </c>
      <c r="AX139">
        <v>98.234999999999999</v>
      </c>
      <c r="AY139">
        <v>0</v>
      </c>
      <c r="AZ139">
        <v>0</v>
      </c>
      <c r="BA139">
        <v>5676.9739999999993</v>
      </c>
      <c r="BB139">
        <v>0</v>
      </c>
      <c r="BC139">
        <v>15</v>
      </c>
      <c r="BD139">
        <v>14</v>
      </c>
      <c r="BE139">
        <v>0</v>
      </c>
      <c r="BF139">
        <v>0</v>
      </c>
      <c r="BG139">
        <v>1</v>
      </c>
      <c r="BH139">
        <v>98.234999999999999</v>
      </c>
      <c r="BI139">
        <v>0</v>
      </c>
      <c r="BJ139">
        <v>9.5531000000000006</v>
      </c>
      <c r="BK139">
        <v>4680.5349999999999</v>
      </c>
      <c r="BL139">
        <v>2956.3330000000001</v>
      </c>
      <c r="BM139">
        <v>804.12400000000002</v>
      </c>
      <c r="BN139">
        <v>67.230999999999995</v>
      </c>
      <c r="BO139">
        <v>742.2</v>
      </c>
      <c r="BP139">
        <v>71.885999999999996</v>
      </c>
      <c r="BQ139">
        <v>0</v>
      </c>
      <c r="BR139">
        <v>0</v>
      </c>
      <c r="BS139">
        <v>0</v>
      </c>
      <c r="BT139">
        <v>6.5530999999999997</v>
      </c>
      <c r="BU139">
        <v>3587.7269999999999</v>
      </c>
      <c r="BV139">
        <v>0</v>
      </c>
      <c r="BW139">
        <v>0</v>
      </c>
      <c r="BX139">
        <v>0</v>
      </c>
      <c r="BY139">
        <v>0</v>
      </c>
      <c r="BZ139">
        <v>3.2758000000000003</v>
      </c>
      <c r="CA139">
        <v>979.69100000000003</v>
      </c>
      <c r="CB139">
        <v>699.04599999999994</v>
      </c>
      <c r="CC139">
        <v>103.108</v>
      </c>
      <c r="CD139">
        <v>0</v>
      </c>
      <c r="CE139">
        <v>177.53700000000001</v>
      </c>
      <c r="CF139">
        <v>0</v>
      </c>
      <c r="CG139">
        <v>0</v>
      </c>
      <c r="CH139">
        <v>0</v>
      </c>
      <c r="CI139">
        <v>0</v>
      </c>
      <c r="CJ139">
        <v>0.375</v>
      </c>
      <c r="CK139">
        <v>152.422</v>
      </c>
      <c r="CL139">
        <v>1.8663000000000001</v>
      </c>
      <c r="CM139">
        <v>562.97400000000005</v>
      </c>
      <c r="CN139">
        <v>0.73450000000000004</v>
      </c>
      <c r="CO139">
        <v>185.26</v>
      </c>
      <c r="CP139">
        <v>0.3</v>
      </c>
      <c r="CQ139">
        <v>79.034999999999997</v>
      </c>
      <c r="CR139">
        <v>8.5531000000000006</v>
      </c>
      <c r="CS139">
        <v>3937.7310000000002</v>
      </c>
      <c r="CT139">
        <v>3.2758000000000003</v>
      </c>
      <c r="CU139">
        <v>979.69100000000003</v>
      </c>
      <c r="CV139">
        <v>0</v>
      </c>
      <c r="CW139">
        <v>38.761000000000003</v>
      </c>
      <c r="CX139">
        <v>19.2</v>
      </c>
      <c r="CY139">
        <v>0</v>
      </c>
      <c r="CZ139">
        <v>0</v>
      </c>
      <c r="DA139">
        <v>0.3</v>
      </c>
      <c r="DB139">
        <v>79.034999999999997</v>
      </c>
      <c r="DC139">
        <v>0</v>
      </c>
      <c r="DD139">
        <v>0</v>
      </c>
      <c r="DE139">
        <v>0</v>
      </c>
      <c r="DF139">
        <v>3</v>
      </c>
      <c r="DG139">
        <v>1092.808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4691.9920000000002</v>
      </c>
      <c r="EA139">
        <v>0</v>
      </c>
      <c r="EB139">
        <v>984.98199999999997</v>
      </c>
      <c r="EC139">
        <v>0</v>
      </c>
      <c r="ED139">
        <v>12.828900000000001</v>
      </c>
      <c r="EE139">
        <v>14.1051</v>
      </c>
      <c r="EF139">
        <v>5674.2260000000006</v>
      </c>
      <c r="EG139">
        <v>9.5531000000000006</v>
      </c>
      <c r="EH139">
        <v>4694.5349999999999</v>
      </c>
      <c r="EI139">
        <v>6.5530999999999997</v>
      </c>
      <c r="EJ139">
        <v>3601.7269999999999</v>
      </c>
      <c r="EK139">
        <v>0</v>
      </c>
      <c r="EL139">
        <v>0</v>
      </c>
      <c r="EM139">
        <v>0</v>
      </c>
      <c r="EN139">
        <v>0</v>
      </c>
      <c r="EO139">
        <v>3.2758000000000003</v>
      </c>
      <c r="EP139">
        <v>979.69100000000003</v>
      </c>
      <c r="EQ139">
        <v>120.1</v>
      </c>
      <c r="ER139">
        <v>37.5</v>
      </c>
      <c r="ES139">
        <v>82.6</v>
      </c>
      <c r="ET139">
        <v>5794.326</v>
      </c>
      <c r="EU139">
        <v>0</v>
      </c>
      <c r="EV139">
        <v>0</v>
      </c>
      <c r="EW139">
        <v>0</v>
      </c>
      <c r="EX139">
        <v>0</v>
      </c>
      <c r="EY139">
        <v>3</v>
      </c>
      <c r="EZ139">
        <v>1092.808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0.3</v>
      </c>
      <c r="FJ139">
        <v>98.234999999999999</v>
      </c>
      <c r="FK139">
        <v>0</v>
      </c>
      <c r="FL139">
        <v>19.2</v>
      </c>
      <c r="FM139">
        <v>0.3</v>
      </c>
      <c r="FN139">
        <v>79.034999999999997</v>
      </c>
      <c r="FO139">
        <v>0</v>
      </c>
      <c r="FP139">
        <v>0</v>
      </c>
      <c r="FQ139">
        <v>0</v>
      </c>
      <c r="FR139">
        <v>98.234999999999999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</row>
    <row r="140" spans="1:184" customFormat="1" ht="12.75" x14ac:dyDescent="0.2">
      <c r="A140">
        <v>2083</v>
      </c>
      <c r="B140">
        <f t="shared" si="2"/>
        <v>137</v>
      </c>
      <c r="C140">
        <v>1</v>
      </c>
      <c r="D140" t="s">
        <v>698</v>
      </c>
      <c r="E140" t="s">
        <v>290</v>
      </c>
      <c r="F140">
        <v>600107019</v>
      </c>
      <c r="G140">
        <v>12</v>
      </c>
      <c r="H140" t="s">
        <v>583</v>
      </c>
      <c r="I140" t="s">
        <v>99</v>
      </c>
      <c r="J140">
        <v>1</v>
      </c>
      <c r="K140">
        <v>24</v>
      </c>
      <c r="L140" t="s">
        <v>584</v>
      </c>
      <c r="M140" t="s">
        <v>699</v>
      </c>
      <c r="N140" t="s">
        <v>586</v>
      </c>
      <c r="O140">
        <v>2</v>
      </c>
      <c r="P140" t="s">
        <v>587</v>
      </c>
      <c r="Q140" t="s">
        <v>3390</v>
      </c>
      <c r="R140" s="207">
        <v>45663.614039351851</v>
      </c>
      <c r="S140">
        <v>600107019</v>
      </c>
      <c r="T140" t="s">
        <v>3390</v>
      </c>
      <c r="U140" s="207">
        <v>45663.615127314813</v>
      </c>
      <c r="V140">
        <v>600107019</v>
      </c>
      <c r="W140">
        <v>9.9564000000000004</v>
      </c>
      <c r="X140">
        <v>9.9564000000000004</v>
      </c>
      <c r="Y140">
        <v>0</v>
      </c>
      <c r="Z140">
        <v>0</v>
      </c>
      <c r="AA140">
        <v>11.131600000000001</v>
      </c>
      <c r="AB140">
        <v>4209.1319999999996</v>
      </c>
      <c r="AC140">
        <v>4192.1319999999996</v>
      </c>
      <c r="AD140">
        <v>2703.4</v>
      </c>
      <c r="AE140">
        <v>612.80499999999995</v>
      </c>
      <c r="AF140">
        <v>86.451999999999998</v>
      </c>
      <c r="AG140">
        <v>689.12800000000004</v>
      </c>
      <c r="AH140">
        <v>87.024000000000001</v>
      </c>
      <c r="AI140">
        <v>0</v>
      </c>
      <c r="AJ140">
        <v>12.574</v>
      </c>
      <c r="AK140">
        <v>0.749</v>
      </c>
      <c r="AL140">
        <v>0</v>
      </c>
      <c r="AM140">
        <v>3</v>
      </c>
      <c r="AN140">
        <v>14</v>
      </c>
      <c r="AO140">
        <v>35.200000000000003</v>
      </c>
      <c r="AP140">
        <v>7.2</v>
      </c>
      <c r="AQ140">
        <v>7.2</v>
      </c>
      <c r="AR140">
        <v>0</v>
      </c>
      <c r="AS140">
        <v>0</v>
      </c>
      <c r="AT140">
        <v>0</v>
      </c>
      <c r="AU140">
        <v>28</v>
      </c>
      <c r="AV140">
        <v>0.5</v>
      </c>
      <c r="AW140">
        <v>0</v>
      </c>
      <c r="AX140">
        <v>127.482</v>
      </c>
      <c r="AY140">
        <v>7.2</v>
      </c>
      <c r="AZ140">
        <v>0</v>
      </c>
      <c r="BA140">
        <v>4241.8</v>
      </c>
      <c r="BB140">
        <v>7.2</v>
      </c>
      <c r="BC140">
        <v>11</v>
      </c>
      <c r="BD140">
        <v>11</v>
      </c>
      <c r="BE140">
        <v>0</v>
      </c>
      <c r="BF140">
        <v>1</v>
      </c>
      <c r="BG140">
        <v>0</v>
      </c>
      <c r="BH140">
        <v>127.482</v>
      </c>
      <c r="BI140">
        <v>7.2</v>
      </c>
      <c r="BJ140">
        <v>6.0138999999999996</v>
      </c>
      <c r="BK140">
        <v>3206.7370000000001</v>
      </c>
      <c r="BL140">
        <v>2041.146</v>
      </c>
      <c r="BM140">
        <v>493.738</v>
      </c>
      <c r="BN140">
        <v>85.951999999999998</v>
      </c>
      <c r="BO140">
        <v>498.12799999999999</v>
      </c>
      <c r="BP140">
        <v>87.024000000000001</v>
      </c>
      <c r="BQ140">
        <v>0</v>
      </c>
      <c r="BR140">
        <v>0</v>
      </c>
      <c r="BS140">
        <v>0.749</v>
      </c>
      <c r="BT140">
        <v>6.0138999999999996</v>
      </c>
      <c r="BU140">
        <v>3206.7370000000001</v>
      </c>
      <c r="BV140">
        <v>0</v>
      </c>
      <c r="BW140">
        <v>0</v>
      </c>
      <c r="BX140">
        <v>0</v>
      </c>
      <c r="BY140">
        <v>0</v>
      </c>
      <c r="BZ140">
        <v>3.9424999999999999</v>
      </c>
      <c r="CA140">
        <v>985.39499999999998</v>
      </c>
      <c r="CB140">
        <v>662.25400000000002</v>
      </c>
      <c r="CC140">
        <v>119.06700000000001</v>
      </c>
      <c r="CD140">
        <v>0.5</v>
      </c>
      <c r="CE140">
        <v>191</v>
      </c>
      <c r="CF140">
        <v>0</v>
      </c>
      <c r="CG140">
        <v>0</v>
      </c>
      <c r="CH140">
        <v>12.574</v>
      </c>
      <c r="CI140">
        <v>0</v>
      </c>
      <c r="CJ140">
        <v>0</v>
      </c>
      <c r="CK140">
        <v>0</v>
      </c>
      <c r="CL140">
        <v>1.9675</v>
      </c>
      <c r="CM140">
        <v>505.10700000000003</v>
      </c>
      <c r="CN140">
        <v>1.4750000000000001</v>
      </c>
      <c r="CO140">
        <v>367.46899999999999</v>
      </c>
      <c r="CP140">
        <v>0.5</v>
      </c>
      <c r="CQ140">
        <v>112.819</v>
      </c>
      <c r="CR140">
        <v>5.0138999999999996</v>
      </c>
      <c r="CS140">
        <v>2472.5569999999998</v>
      </c>
      <c r="CT140">
        <v>3.9424999999999999</v>
      </c>
      <c r="CU140">
        <v>985.39499999999998</v>
      </c>
      <c r="CV140">
        <v>0</v>
      </c>
      <c r="CW140">
        <v>0</v>
      </c>
      <c r="CX140">
        <v>14.663</v>
      </c>
      <c r="CY140">
        <v>0</v>
      </c>
      <c r="CZ140">
        <v>0</v>
      </c>
      <c r="DA140">
        <v>0.5</v>
      </c>
      <c r="DB140">
        <v>112.819</v>
      </c>
      <c r="DC140">
        <v>0</v>
      </c>
      <c r="DD140">
        <v>7.2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3222.8310000000001</v>
      </c>
      <c r="EA140">
        <v>0</v>
      </c>
      <c r="EB140">
        <v>1018.9690000000001</v>
      </c>
      <c r="EC140">
        <v>7.2</v>
      </c>
      <c r="ED140">
        <v>9.9564000000000004</v>
      </c>
      <c r="EE140">
        <v>11.131600000000001</v>
      </c>
      <c r="EF140">
        <v>4209.1319999999996</v>
      </c>
      <c r="EG140">
        <v>6.0138999999999996</v>
      </c>
      <c r="EH140">
        <v>3220.7370000000001</v>
      </c>
      <c r="EI140">
        <v>6.0138999999999996</v>
      </c>
      <c r="EJ140">
        <v>3220.7370000000001</v>
      </c>
      <c r="EK140">
        <v>0</v>
      </c>
      <c r="EL140">
        <v>0</v>
      </c>
      <c r="EM140">
        <v>0</v>
      </c>
      <c r="EN140">
        <v>0</v>
      </c>
      <c r="EO140">
        <v>3.9424999999999999</v>
      </c>
      <c r="EP140">
        <v>988.39499999999998</v>
      </c>
      <c r="EQ140">
        <v>35.200000000000003</v>
      </c>
      <c r="ER140">
        <v>0</v>
      </c>
      <c r="ES140">
        <v>35.200000000000003</v>
      </c>
      <c r="ET140">
        <v>4244.3319999999994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0.5</v>
      </c>
      <c r="FJ140">
        <v>127.482</v>
      </c>
      <c r="FK140">
        <v>0</v>
      </c>
      <c r="FL140">
        <v>14.663</v>
      </c>
      <c r="FM140">
        <v>0.5</v>
      </c>
      <c r="FN140">
        <v>112.819</v>
      </c>
      <c r="FO140">
        <v>7.2</v>
      </c>
      <c r="FP140">
        <v>0</v>
      </c>
      <c r="FQ140">
        <v>7.2</v>
      </c>
      <c r="FR140">
        <v>134.68199999999999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</row>
    <row r="141" spans="1:184" customFormat="1" ht="12.75" x14ac:dyDescent="0.2">
      <c r="A141">
        <v>2084</v>
      </c>
      <c r="B141">
        <f t="shared" si="2"/>
        <v>138</v>
      </c>
      <c r="C141">
        <v>1</v>
      </c>
      <c r="D141" t="s">
        <v>700</v>
      </c>
      <c r="E141" t="s">
        <v>290</v>
      </c>
      <c r="F141">
        <v>600106926</v>
      </c>
      <c r="G141">
        <v>12</v>
      </c>
      <c r="H141" t="s">
        <v>583</v>
      </c>
      <c r="I141" t="s">
        <v>701</v>
      </c>
      <c r="J141">
        <v>1</v>
      </c>
      <c r="K141">
        <v>24</v>
      </c>
      <c r="L141" t="s">
        <v>584</v>
      </c>
      <c r="M141" t="s">
        <v>702</v>
      </c>
      <c r="N141" t="s">
        <v>586</v>
      </c>
      <c r="O141">
        <v>2</v>
      </c>
      <c r="P141" t="s">
        <v>587</v>
      </c>
      <c r="Q141" t="s">
        <v>3434</v>
      </c>
      <c r="R141" s="207">
        <v>45664.327708333331</v>
      </c>
      <c r="S141">
        <v>600106926</v>
      </c>
      <c r="T141" t="s">
        <v>3350</v>
      </c>
      <c r="U141" s="207">
        <v>45672.860497685186</v>
      </c>
      <c r="V141">
        <v>600106926</v>
      </c>
      <c r="W141">
        <v>35.5946</v>
      </c>
      <c r="X141">
        <v>34.0946</v>
      </c>
      <c r="Y141">
        <v>0</v>
      </c>
      <c r="Z141">
        <v>1.5</v>
      </c>
      <c r="AA141">
        <v>36.1526</v>
      </c>
      <c r="AB141">
        <v>15888.620999999999</v>
      </c>
      <c r="AC141">
        <v>14816.343999999999</v>
      </c>
      <c r="AD141">
        <v>9754.6200000000008</v>
      </c>
      <c r="AE141">
        <v>2298.5889999999999</v>
      </c>
      <c r="AF141">
        <v>94.97</v>
      </c>
      <c r="AG141">
        <v>2343.902</v>
      </c>
      <c r="AH141">
        <v>313.91300000000001</v>
      </c>
      <c r="AI141">
        <v>0</v>
      </c>
      <c r="AJ141">
        <v>0</v>
      </c>
      <c r="AK141">
        <v>0</v>
      </c>
      <c r="AL141">
        <v>0</v>
      </c>
      <c r="AM141">
        <v>169.42000000000002</v>
      </c>
      <c r="AN141">
        <v>902.85699999999997</v>
      </c>
      <c r="AO141">
        <v>237.649</v>
      </c>
      <c r="AP141">
        <v>185.65</v>
      </c>
      <c r="AQ141">
        <v>185.65</v>
      </c>
      <c r="AR141">
        <v>0</v>
      </c>
      <c r="AS141">
        <v>0</v>
      </c>
      <c r="AT141">
        <v>0</v>
      </c>
      <c r="AU141">
        <v>51.999000000000002</v>
      </c>
      <c r="AV141">
        <v>0.5</v>
      </c>
      <c r="AW141">
        <v>0</v>
      </c>
      <c r="AX141">
        <v>158.77699999999999</v>
      </c>
      <c r="AY141">
        <v>172.07</v>
      </c>
      <c r="AZ141">
        <v>10.35</v>
      </c>
      <c r="BA141">
        <v>14886.495999999999</v>
      </c>
      <c r="BB141">
        <v>185.65</v>
      </c>
      <c r="BC141">
        <v>35</v>
      </c>
      <c r="BD141">
        <v>34</v>
      </c>
      <c r="BE141">
        <v>4</v>
      </c>
      <c r="BF141">
        <v>0</v>
      </c>
      <c r="BG141">
        <v>5</v>
      </c>
      <c r="BH141">
        <v>158.77699999999999</v>
      </c>
      <c r="BI141">
        <v>172.07</v>
      </c>
      <c r="BJ141">
        <v>21.0733</v>
      </c>
      <c r="BK141">
        <v>10290.694</v>
      </c>
      <c r="BL141">
        <v>6797.8059999999996</v>
      </c>
      <c r="BM141">
        <v>1879.424</v>
      </c>
      <c r="BN141">
        <v>57.557000000000002</v>
      </c>
      <c r="BO141">
        <v>1320.3219999999999</v>
      </c>
      <c r="BP141">
        <v>225.23500000000001</v>
      </c>
      <c r="BQ141">
        <v>0</v>
      </c>
      <c r="BR141">
        <v>0</v>
      </c>
      <c r="BS141">
        <v>0</v>
      </c>
      <c r="BT141">
        <v>19.8416</v>
      </c>
      <c r="BU141">
        <v>9818.1749999999993</v>
      </c>
      <c r="BV141">
        <v>0</v>
      </c>
      <c r="BW141">
        <v>0</v>
      </c>
      <c r="BX141">
        <v>0</v>
      </c>
      <c r="BY141">
        <v>0</v>
      </c>
      <c r="BZ141">
        <v>13.0213</v>
      </c>
      <c r="CA141">
        <v>4525.6499999999996</v>
      </c>
      <c r="CB141">
        <v>2956.8140000000003</v>
      </c>
      <c r="CC141">
        <v>419.16499999999996</v>
      </c>
      <c r="CD141">
        <v>37.412999999999997</v>
      </c>
      <c r="CE141">
        <v>1023.5799999999999</v>
      </c>
      <c r="CF141">
        <v>88.677999999999997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7.7013999999999996</v>
      </c>
      <c r="CM141">
        <v>2354.2840000000001</v>
      </c>
      <c r="CN141">
        <v>4.8198999999999996</v>
      </c>
      <c r="CO141">
        <v>2012.5889999999999</v>
      </c>
      <c r="CP141">
        <v>0.5</v>
      </c>
      <c r="CQ141">
        <v>158.77699999999999</v>
      </c>
      <c r="CR141">
        <v>17.156700000000001</v>
      </c>
      <c r="CS141">
        <v>7908.7839999999997</v>
      </c>
      <c r="CT141">
        <v>9.4380000000000006</v>
      </c>
      <c r="CU141">
        <v>2924.5720000000001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0.5</v>
      </c>
      <c r="DB141">
        <v>158.77699999999999</v>
      </c>
      <c r="DC141">
        <v>87.64</v>
      </c>
      <c r="DD141">
        <v>98.01</v>
      </c>
      <c r="DE141">
        <v>10.35</v>
      </c>
      <c r="DF141">
        <v>1.1526000000000001</v>
      </c>
      <c r="DG141">
        <v>438.55700000000002</v>
      </c>
      <c r="DH141">
        <v>7.9100000000000004E-2</v>
      </c>
      <c r="DI141">
        <v>33.962000000000003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10329.205</v>
      </c>
      <c r="EA141">
        <v>87.64</v>
      </c>
      <c r="EB141">
        <v>4557.2910000000002</v>
      </c>
      <c r="EC141">
        <v>98.01</v>
      </c>
      <c r="ED141">
        <v>35.5946</v>
      </c>
      <c r="EE141">
        <v>36.1526</v>
      </c>
      <c r="EF141">
        <v>15888.620999999999</v>
      </c>
      <c r="EG141">
        <v>21.0733</v>
      </c>
      <c r="EH141">
        <v>10578.694</v>
      </c>
      <c r="EI141">
        <v>19.8416</v>
      </c>
      <c r="EJ141">
        <v>10106.174999999999</v>
      </c>
      <c r="EK141">
        <v>0</v>
      </c>
      <c r="EL141">
        <v>0</v>
      </c>
      <c r="EM141">
        <v>0</v>
      </c>
      <c r="EN141">
        <v>0</v>
      </c>
      <c r="EO141">
        <v>14.5213</v>
      </c>
      <c r="EP141">
        <v>5309.9269999999997</v>
      </c>
      <c r="EQ141">
        <v>237.649</v>
      </c>
      <c r="ER141">
        <v>87.64</v>
      </c>
      <c r="ES141">
        <v>150.00899999999999</v>
      </c>
      <c r="ET141">
        <v>16126.27</v>
      </c>
      <c r="EU141">
        <v>0</v>
      </c>
      <c r="EV141">
        <v>0</v>
      </c>
      <c r="EW141">
        <v>0</v>
      </c>
      <c r="EX141">
        <v>0</v>
      </c>
      <c r="EY141">
        <v>1.1526000000000001</v>
      </c>
      <c r="EZ141">
        <v>438.55700000000002</v>
      </c>
      <c r="FA141">
        <v>7.9100000000000004E-2</v>
      </c>
      <c r="FB141">
        <v>33.962000000000003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0.5</v>
      </c>
      <c r="FJ141">
        <v>158.77699999999999</v>
      </c>
      <c r="FK141">
        <v>0</v>
      </c>
      <c r="FL141">
        <v>0</v>
      </c>
      <c r="FM141">
        <v>0.5</v>
      </c>
      <c r="FN141">
        <v>158.77699999999999</v>
      </c>
      <c r="FO141">
        <v>172.07</v>
      </c>
      <c r="FP141">
        <v>74.06</v>
      </c>
      <c r="FQ141">
        <v>98.01</v>
      </c>
      <c r="FR141">
        <v>330.84699999999998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</row>
    <row r="142" spans="1:184" customFormat="1" ht="12.75" x14ac:dyDescent="0.2">
      <c r="A142">
        <v>2090</v>
      </c>
      <c r="B142">
        <f t="shared" si="2"/>
        <v>139</v>
      </c>
      <c r="C142">
        <v>1</v>
      </c>
      <c r="D142" t="s">
        <v>703</v>
      </c>
      <c r="E142" t="s">
        <v>290</v>
      </c>
      <c r="F142">
        <v>600107043</v>
      </c>
      <c r="G142">
        <v>12</v>
      </c>
      <c r="H142" t="s">
        <v>583</v>
      </c>
      <c r="I142" t="s">
        <v>704</v>
      </c>
      <c r="J142">
        <v>1</v>
      </c>
      <c r="K142">
        <v>24</v>
      </c>
      <c r="L142" t="s">
        <v>584</v>
      </c>
      <c r="M142" t="s">
        <v>705</v>
      </c>
      <c r="N142" t="s">
        <v>586</v>
      </c>
      <c r="O142">
        <v>2</v>
      </c>
      <c r="P142" t="s">
        <v>587</v>
      </c>
      <c r="Q142" t="s">
        <v>3504</v>
      </c>
      <c r="R142" s="207">
        <v>45662.635451388887</v>
      </c>
      <c r="S142">
        <v>600107043</v>
      </c>
      <c r="W142">
        <v>10.185099999999998</v>
      </c>
      <c r="X142">
        <v>10.185099999999998</v>
      </c>
      <c r="Y142">
        <v>0</v>
      </c>
      <c r="Z142">
        <v>0</v>
      </c>
      <c r="AA142">
        <v>12.786899999999999</v>
      </c>
      <c r="AB142">
        <v>4361.4189999999999</v>
      </c>
      <c r="AC142">
        <v>4345.4189999999999</v>
      </c>
      <c r="AD142">
        <v>2979.2309999999998</v>
      </c>
      <c r="AE142">
        <v>506.58199999999999</v>
      </c>
      <c r="AF142">
        <v>58.31</v>
      </c>
      <c r="AG142">
        <v>706.64400000000001</v>
      </c>
      <c r="AH142">
        <v>94.652000000000001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16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4371.1930000000002</v>
      </c>
      <c r="BB142">
        <v>0</v>
      </c>
      <c r="BC142">
        <v>13</v>
      </c>
      <c r="BD142">
        <v>13</v>
      </c>
      <c r="BE142">
        <v>0</v>
      </c>
      <c r="BF142">
        <v>0</v>
      </c>
      <c r="BG142">
        <v>1</v>
      </c>
      <c r="BH142">
        <v>0</v>
      </c>
      <c r="BI142">
        <v>0</v>
      </c>
      <c r="BJ142">
        <v>6.9382000000000001</v>
      </c>
      <c r="BK142">
        <v>3278.279</v>
      </c>
      <c r="BL142">
        <v>2202.826</v>
      </c>
      <c r="BM142">
        <v>431.19099999999997</v>
      </c>
      <c r="BN142">
        <v>58.31</v>
      </c>
      <c r="BO142">
        <v>496</v>
      </c>
      <c r="BP142">
        <v>89.951999999999998</v>
      </c>
      <c r="BQ142">
        <v>0</v>
      </c>
      <c r="BR142">
        <v>0</v>
      </c>
      <c r="BS142">
        <v>0</v>
      </c>
      <c r="BT142">
        <v>5.7100999999999997</v>
      </c>
      <c r="BU142">
        <v>2843.6750000000002</v>
      </c>
      <c r="BV142">
        <v>0</v>
      </c>
      <c r="BW142">
        <v>0</v>
      </c>
      <c r="BX142">
        <v>0</v>
      </c>
      <c r="BY142">
        <v>0</v>
      </c>
      <c r="BZ142">
        <v>3.2469000000000001</v>
      </c>
      <c r="CA142">
        <v>1067.1400000000001</v>
      </c>
      <c r="CB142">
        <v>776.40499999999997</v>
      </c>
      <c r="CC142">
        <v>75.391000000000005</v>
      </c>
      <c r="CD142">
        <v>0</v>
      </c>
      <c r="CE142">
        <v>210.64400000000001</v>
      </c>
      <c r="CF142">
        <v>4.7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1.3593999999999999</v>
      </c>
      <c r="CM142">
        <v>404.71800000000002</v>
      </c>
      <c r="CN142">
        <v>1.8875</v>
      </c>
      <c r="CO142">
        <v>662.42200000000003</v>
      </c>
      <c r="CP142">
        <v>0</v>
      </c>
      <c r="CQ142">
        <v>0</v>
      </c>
      <c r="CR142">
        <v>5.9382000000000001</v>
      </c>
      <c r="CS142">
        <v>2615.7420000000002</v>
      </c>
      <c r="CT142">
        <v>3.0468999999999999</v>
      </c>
      <c r="CU142">
        <v>932.97399999999993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1.2281</v>
      </c>
      <c r="DG142">
        <v>434.60399999999998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3300.5140000000001</v>
      </c>
      <c r="EA142">
        <v>0</v>
      </c>
      <c r="EB142">
        <v>1070.6790000000001</v>
      </c>
      <c r="EC142">
        <v>0</v>
      </c>
      <c r="ED142">
        <v>10.185099999999998</v>
      </c>
      <c r="EE142">
        <v>12.786899999999999</v>
      </c>
      <c r="EF142">
        <v>4361.4189999999999</v>
      </c>
      <c r="EG142">
        <v>6.9382000000000001</v>
      </c>
      <c r="EH142">
        <v>3278.279</v>
      </c>
      <c r="EI142">
        <v>5.7100999999999997</v>
      </c>
      <c r="EJ142">
        <v>2843.6750000000002</v>
      </c>
      <c r="EK142">
        <v>0</v>
      </c>
      <c r="EL142">
        <v>0</v>
      </c>
      <c r="EM142">
        <v>0</v>
      </c>
      <c r="EN142">
        <v>0</v>
      </c>
      <c r="EO142">
        <v>3.2469000000000001</v>
      </c>
      <c r="EP142">
        <v>1083.1400000000001</v>
      </c>
      <c r="EQ142">
        <v>0</v>
      </c>
      <c r="ER142">
        <v>0</v>
      </c>
      <c r="ES142">
        <v>0</v>
      </c>
      <c r="ET142">
        <v>4361.4189999999999</v>
      </c>
      <c r="EU142">
        <v>0</v>
      </c>
      <c r="EV142">
        <v>0</v>
      </c>
      <c r="EW142">
        <v>0</v>
      </c>
      <c r="EX142">
        <v>0</v>
      </c>
      <c r="EY142">
        <v>1.2281</v>
      </c>
      <c r="EZ142">
        <v>434.60399999999998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</row>
    <row r="143" spans="1:184" customFormat="1" ht="12.75" x14ac:dyDescent="0.2">
      <c r="A143">
        <v>2094</v>
      </c>
      <c r="B143">
        <f t="shared" si="2"/>
        <v>140</v>
      </c>
      <c r="C143">
        <v>1</v>
      </c>
      <c r="D143" t="s">
        <v>706</v>
      </c>
      <c r="E143" t="s">
        <v>290</v>
      </c>
      <c r="F143">
        <v>600106705</v>
      </c>
      <c r="G143">
        <v>12</v>
      </c>
      <c r="H143" t="s">
        <v>583</v>
      </c>
      <c r="I143" t="s">
        <v>707</v>
      </c>
      <c r="J143">
        <v>1</v>
      </c>
      <c r="K143">
        <v>24</v>
      </c>
      <c r="L143" t="s">
        <v>584</v>
      </c>
      <c r="M143" t="s">
        <v>708</v>
      </c>
      <c r="N143" t="s">
        <v>586</v>
      </c>
      <c r="O143">
        <v>2</v>
      </c>
      <c r="P143" t="s">
        <v>587</v>
      </c>
      <c r="Q143" t="s">
        <v>588</v>
      </c>
      <c r="R143" s="207">
        <v>45659.980567129627</v>
      </c>
      <c r="S143">
        <v>600106705</v>
      </c>
      <c r="W143">
        <v>28.227</v>
      </c>
      <c r="X143">
        <v>28.227</v>
      </c>
      <c r="Y143">
        <v>0</v>
      </c>
      <c r="Z143">
        <v>0</v>
      </c>
      <c r="AA143">
        <v>30.4939</v>
      </c>
      <c r="AB143">
        <v>11992.772999999999</v>
      </c>
      <c r="AC143">
        <v>11898.273999999999</v>
      </c>
      <c r="AD143">
        <v>7729.6239999999998</v>
      </c>
      <c r="AE143">
        <v>1703.1229999999998</v>
      </c>
      <c r="AF143">
        <v>525.32400000000007</v>
      </c>
      <c r="AG143">
        <v>1616.3409999999999</v>
      </c>
      <c r="AH143">
        <v>230.11199999999999</v>
      </c>
      <c r="AI143">
        <v>0</v>
      </c>
      <c r="AJ143">
        <v>0</v>
      </c>
      <c r="AK143">
        <v>0</v>
      </c>
      <c r="AL143">
        <v>57.499000000000002</v>
      </c>
      <c r="AM143">
        <v>0</v>
      </c>
      <c r="AN143">
        <v>37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81.028000000000006</v>
      </c>
      <c r="AX143">
        <v>0</v>
      </c>
      <c r="AY143">
        <v>0</v>
      </c>
      <c r="AZ143">
        <v>12.722</v>
      </c>
      <c r="BA143">
        <v>12084.038</v>
      </c>
      <c r="BB143">
        <v>0</v>
      </c>
      <c r="BC143">
        <v>30</v>
      </c>
      <c r="BD143">
        <v>29</v>
      </c>
      <c r="BE143">
        <v>4</v>
      </c>
      <c r="BF143">
        <v>1</v>
      </c>
      <c r="BG143">
        <v>2</v>
      </c>
      <c r="BH143">
        <v>0</v>
      </c>
      <c r="BI143">
        <v>0</v>
      </c>
      <c r="BJ143">
        <v>19.587</v>
      </c>
      <c r="BK143">
        <v>8786.2270000000008</v>
      </c>
      <c r="BL143">
        <v>5706.1530000000002</v>
      </c>
      <c r="BM143">
        <v>1405.624</v>
      </c>
      <c r="BN143">
        <v>386.30500000000001</v>
      </c>
      <c r="BO143">
        <v>1053.201</v>
      </c>
      <c r="BP143">
        <v>141.19399999999999</v>
      </c>
      <c r="BQ143">
        <v>0</v>
      </c>
      <c r="BR143">
        <v>0</v>
      </c>
      <c r="BS143">
        <v>0</v>
      </c>
      <c r="BT143">
        <v>14.574400000000001</v>
      </c>
      <c r="BU143">
        <v>6977.6850000000004</v>
      </c>
      <c r="BV143">
        <v>0</v>
      </c>
      <c r="BW143">
        <v>0</v>
      </c>
      <c r="BX143">
        <v>0</v>
      </c>
      <c r="BY143">
        <v>0</v>
      </c>
      <c r="BZ143">
        <v>8.64</v>
      </c>
      <c r="CA143">
        <v>3112.0469999999996</v>
      </c>
      <c r="CB143">
        <v>2023.471</v>
      </c>
      <c r="CC143">
        <v>297.49900000000002</v>
      </c>
      <c r="CD143">
        <v>139.01900000000001</v>
      </c>
      <c r="CE143">
        <v>563.14</v>
      </c>
      <c r="CF143">
        <v>88.918000000000006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3.2783000000000002</v>
      </c>
      <c r="CM143">
        <v>1096.8699999999999</v>
      </c>
      <c r="CN143">
        <v>5.3616999999999999</v>
      </c>
      <c r="CO143">
        <v>2015.1769999999999</v>
      </c>
      <c r="CP143">
        <v>0</v>
      </c>
      <c r="CQ143">
        <v>0</v>
      </c>
      <c r="CR143">
        <v>17.587</v>
      </c>
      <c r="CS143">
        <v>7376.6139999999996</v>
      </c>
      <c r="CT143">
        <v>6.8067000000000002</v>
      </c>
      <c r="CU143">
        <v>2191.8289999999997</v>
      </c>
      <c r="CV143">
        <v>0</v>
      </c>
      <c r="CW143">
        <v>81.028000000000006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12.722</v>
      </c>
      <c r="DF143">
        <v>5.0125999999999999</v>
      </c>
      <c r="DG143">
        <v>1808.5419999999999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8935.2849999999999</v>
      </c>
      <c r="EA143">
        <v>0</v>
      </c>
      <c r="EB143">
        <v>3148.7529999999997</v>
      </c>
      <c r="EC143">
        <v>0</v>
      </c>
      <c r="ED143">
        <v>28.227</v>
      </c>
      <c r="EE143">
        <v>30.4939</v>
      </c>
      <c r="EF143">
        <v>11992.772999999999</v>
      </c>
      <c r="EG143">
        <v>19.587</v>
      </c>
      <c r="EH143">
        <v>8823.2270000000008</v>
      </c>
      <c r="EI143">
        <v>14.574400000000001</v>
      </c>
      <c r="EJ143">
        <v>7014.6850000000004</v>
      </c>
      <c r="EK143">
        <v>0</v>
      </c>
      <c r="EL143">
        <v>0</v>
      </c>
      <c r="EM143">
        <v>0</v>
      </c>
      <c r="EN143">
        <v>0</v>
      </c>
      <c r="EO143">
        <v>8.64</v>
      </c>
      <c r="EP143">
        <v>3169.5459999999998</v>
      </c>
      <c r="EQ143">
        <v>0</v>
      </c>
      <c r="ER143">
        <v>0</v>
      </c>
      <c r="ES143">
        <v>0</v>
      </c>
      <c r="ET143">
        <v>11992.772999999999</v>
      </c>
      <c r="EU143">
        <v>0</v>
      </c>
      <c r="EV143">
        <v>0</v>
      </c>
      <c r="EW143">
        <v>0</v>
      </c>
      <c r="EX143">
        <v>0</v>
      </c>
      <c r="EY143">
        <v>5.0125999999999999</v>
      </c>
      <c r="EZ143">
        <v>1808.5419999999999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</row>
    <row r="144" spans="1:184" customFormat="1" ht="12.75" x14ac:dyDescent="0.2">
      <c r="A144">
        <v>2096</v>
      </c>
      <c r="B144">
        <f t="shared" si="2"/>
        <v>141</v>
      </c>
      <c r="C144">
        <v>1</v>
      </c>
      <c r="D144" t="s">
        <v>709</v>
      </c>
      <c r="E144" t="s">
        <v>290</v>
      </c>
      <c r="F144">
        <v>600107051</v>
      </c>
      <c r="G144">
        <v>12</v>
      </c>
      <c r="H144" t="s">
        <v>583</v>
      </c>
      <c r="I144" t="s">
        <v>710</v>
      </c>
      <c r="J144">
        <v>1</v>
      </c>
      <c r="K144">
        <v>24</v>
      </c>
      <c r="L144" t="s">
        <v>584</v>
      </c>
      <c r="M144" t="s">
        <v>711</v>
      </c>
      <c r="N144" t="s">
        <v>586</v>
      </c>
      <c r="O144">
        <v>2</v>
      </c>
      <c r="P144" t="s">
        <v>587</v>
      </c>
      <c r="Q144" t="s">
        <v>694</v>
      </c>
      <c r="R144" s="207">
        <v>45668.820833333331</v>
      </c>
      <c r="S144">
        <v>600107051</v>
      </c>
      <c r="T144" t="s">
        <v>694</v>
      </c>
      <c r="U144" s="207">
        <v>45668.838321759256</v>
      </c>
      <c r="V144">
        <v>600107051</v>
      </c>
      <c r="W144">
        <v>16.412300000000002</v>
      </c>
      <c r="X144">
        <v>16.412300000000002</v>
      </c>
      <c r="Y144">
        <v>0</v>
      </c>
      <c r="Z144">
        <v>0</v>
      </c>
      <c r="AA144">
        <v>17.378799999999998</v>
      </c>
      <c r="AB144">
        <v>7550.5749999999998</v>
      </c>
      <c r="AC144">
        <v>7435.5749999999998</v>
      </c>
      <c r="AD144">
        <v>4563.9369999999999</v>
      </c>
      <c r="AE144">
        <v>1049.9449999999999</v>
      </c>
      <c r="AF144">
        <v>67.498999999999995</v>
      </c>
      <c r="AG144">
        <v>1635.9649999999999</v>
      </c>
      <c r="AH144">
        <v>118.229</v>
      </c>
      <c r="AI144">
        <v>0</v>
      </c>
      <c r="AJ144">
        <v>0</v>
      </c>
      <c r="AK144">
        <v>0</v>
      </c>
      <c r="AL144">
        <v>0</v>
      </c>
      <c r="AM144">
        <v>59</v>
      </c>
      <c r="AN144">
        <v>56</v>
      </c>
      <c r="AO144">
        <v>12.5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12.5</v>
      </c>
      <c r="AV144">
        <v>0</v>
      </c>
      <c r="AW144">
        <v>0</v>
      </c>
      <c r="AX144">
        <v>20</v>
      </c>
      <c r="AY144">
        <v>0</v>
      </c>
      <c r="AZ144">
        <v>0</v>
      </c>
      <c r="BA144">
        <v>7537.741</v>
      </c>
      <c r="BB144">
        <v>0</v>
      </c>
      <c r="BC144">
        <v>18</v>
      </c>
      <c r="BD144">
        <v>18</v>
      </c>
      <c r="BE144">
        <v>0</v>
      </c>
      <c r="BF144">
        <v>0</v>
      </c>
      <c r="BG144">
        <v>4</v>
      </c>
      <c r="BH144">
        <v>20</v>
      </c>
      <c r="BI144">
        <v>0</v>
      </c>
      <c r="BJ144">
        <v>10.760199999999999</v>
      </c>
      <c r="BK144">
        <v>5502.6130000000003</v>
      </c>
      <c r="BL144">
        <v>3380.9560000000001</v>
      </c>
      <c r="BM144">
        <v>898.80799999999999</v>
      </c>
      <c r="BN144">
        <v>67.498999999999995</v>
      </c>
      <c r="BO144">
        <v>1047.9649999999999</v>
      </c>
      <c r="BP144">
        <v>107.38500000000001</v>
      </c>
      <c r="BQ144">
        <v>0</v>
      </c>
      <c r="BR144">
        <v>0</v>
      </c>
      <c r="BS144">
        <v>0</v>
      </c>
      <c r="BT144">
        <v>10.1776</v>
      </c>
      <c r="BU144">
        <v>5309.973</v>
      </c>
      <c r="BV144">
        <v>0</v>
      </c>
      <c r="BW144">
        <v>0</v>
      </c>
      <c r="BX144">
        <v>0</v>
      </c>
      <c r="BY144">
        <v>0</v>
      </c>
      <c r="BZ144">
        <v>5.6520999999999999</v>
      </c>
      <c r="CA144">
        <v>1932.962</v>
      </c>
      <c r="CB144">
        <v>1182.981</v>
      </c>
      <c r="CC144">
        <v>151.137</v>
      </c>
      <c r="CD144">
        <v>0</v>
      </c>
      <c r="CE144">
        <v>588</v>
      </c>
      <c r="CF144">
        <v>10.843999999999999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2.1520999999999999</v>
      </c>
      <c r="CM144">
        <v>514.78</v>
      </c>
      <c r="CN144">
        <v>3.5</v>
      </c>
      <c r="CO144">
        <v>1418.182</v>
      </c>
      <c r="CP144">
        <v>0</v>
      </c>
      <c r="CQ144">
        <v>0</v>
      </c>
      <c r="CR144">
        <v>9.7601999999999993</v>
      </c>
      <c r="CS144">
        <v>4753.2299999999996</v>
      </c>
      <c r="CT144">
        <v>5.1520999999999999</v>
      </c>
      <c r="CU144">
        <v>1624.1779999999999</v>
      </c>
      <c r="CV144">
        <v>0</v>
      </c>
      <c r="CW144">
        <v>0</v>
      </c>
      <c r="CX144">
        <v>20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0.58260000000000001</v>
      </c>
      <c r="DG144">
        <v>192.64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5560.799</v>
      </c>
      <c r="EA144">
        <v>0</v>
      </c>
      <c r="EB144">
        <v>1976.942</v>
      </c>
      <c r="EC144">
        <v>0</v>
      </c>
      <c r="ED144">
        <v>16.412300000000002</v>
      </c>
      <c r="EE144">
        <v>17.378799999999998</v>
      </c>
      <c r="EF144">
        <v>7550.5749999999998</v>
      </c>
      <c r="EG144">
        <v>10.760199999999999</v>
      </c>
      <c r="EH144">
        <v>5617.6130000000003</v>
      </c>
      <c r="EI144">
        <v>10.1776</v>
      </c>
      <c r="EJ144">
        <v>5424.973</v>
      </c>
      <c r="EK144">
        <v>0</v>
      </c>
      <c r="EL144">
        <v>0</v>
      </c>
      <c r="EM144">
        <v>0</v>
      </c>
      <c r="EN144">
        <v>0</v>
      </c>
      <c r="EO144">
        <v>5.6520999999999999</v>
      </c>
      <c r="EP144">
        <v>1932.962</v>
      </c>
      <c r="EQ144">
        <v>12.5</v>
      </c>
      <c r="ER144">
        <v>0</v>
      </c>
      <c r="ES144">
        <v>12.5</v>
      </c>
      <c r="ET144">
        <v>7563.0749999999998</v>
      </c>
      <c r="EU144">
        <v>0</v>
      </c>
      <c r="EV144">
        <v>0</v>
      </c>
      <c r="EW144">
        <v>0</v>
      </c>
      <c r="EX144">
        <v>0</v>
      </c>
      <c r="EY144">
        <v>0.58260000000000001</v>
      </c>
      <c r="EZ144">
        <v>192.64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20</v>
      </c>
      <c r="FK144">
        <v>0</v>
      </c>
      <c r="FL144">
        <v>20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20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</row>
    <row r="145" spans="1:184" customFormat="1" ht="12.75" x14ac:dyDescent="0.2">
      <c r="A145">
        <v>2099</v>
      </c>
      <c r="B145">
        <f t="shared" si="2"/>
        <v>142</v>
      </c>
      <c r="C145">
        <v>1</v>
      </c>
      <c r="D145" t="s">
        <v>712</v>
      </c>
      <c r="E145" t="s">
        <v>290</v>
      </c>
      <c r="F145">
        <v>600107094</v>
      </c>
      <c r="G145">
        <v>12</v>
      </c>
      <c r="H145" t="s">
        <v>583</v>
      </c>
      <c r="I145" t="s">
        <v>99</v>
      </c>
      <c r="J145">
        <v>1</v>
      </c>
      <c r="K145">
        <v>24</v>
      </c>
      <c r="L145" t="s">
        <v>584</v>
      </c>
      <c r="M145" t="s">
        <v>713</v>
      </c>
      <c r="N145" t="s">
        <v>586</v>
      </c>
      <c r="O145">
        <v>2</v>
      </c>
      <c r="P145" t="s">
        <v>587</v>
      </c>
      <c r="Q145" t="s">
        <v>588</v>
      </c>
      <c r="R145" s="207">
        <v>45662.837881944448</v>
      </c>
      <c r="S145">
        <v>600107094</v>
      </c>
      <c r="T145" t="s">
        <v>588</v>
      </c>
      <c r="U145" s="207">
        <v>45662.863912037035</v>
      </c>
      <c r="V145">
        <v>600107094</v>
      </c>
      <c r="W145">
        <v>10.682</v>
      </c>
      <c r="X145">
        <v>10.682</v>
      </c>
      <c r="Y145">
        <v>0</v>
      </c>
      <c r="Z145">
        <v>0</v>
      </c>
      <c r="AA145">
        <v>11.916700000000001</v>
      </c>
      <c r="AB145">
        <v>4760.2029999999995</v>
      </c>
      <c r="AC145">
        <v>4760.2029999999995</v>
      </c>
      <c r="AD145">
        <v>3116.3</v>
      </c>
      <c r="AE145">
        <v>730.76499999999999</v>
      </c>
      <c r="AF145">
        <v>97.060999999999993</v>
      </c>
      <c r="AG145">
        <v>726.18299999999999</v>
      </c>
      <c r="AH145">
        <v>83.308999999999997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109.1</v>
      </c>
      <c r="AP145">
        <v>14.1</v>
      </c>
      <c r="AQ145">
        <v>14.1</v>
      </c>
      <c r="AR145">
        <v>0</v>
      </c>
      <c r="AS145">
        <v>0</v>
      </c>
      <c r="AT145">
        <v>0</v>
      </c>
      <c r="AU145">
        <v>95</v>
      </c>
      <c r="AV145">
        <v>0.29170000000000001</v>
      </c>
      <c r="AW145">
        <v>6.585</v>
      </c>
      <c r="AX145">
        <v>117.497</v>
      </c>
      <c r="AY145">
        <v>0</v>
      </c>
      <c r="AZ145">
        <v>0</v>
      </c>
      <c r="BA145">
        <v>4775.8719999999994</v>
      </c>
      <c r="BB145">
        <v>14.1</v>
      </c>
      <c r="BC145">
        <v>11</v>
      </c>
      <c r="BD145">
        <v>11</v>
      </c>
      <c r="BE145">
        <v>0</v>
      </c>
      <c r="BF145">
        <v>0</v>
      </c>
      <c r="BG145">
        <v>0</v>
      </c>
      <c r="BH145">
        <v>117.497</v>
      </c>
      <c r="BI145">
        <v>0</v>
      </c>
      <c r="BJ145">
        <v>7.6402999999999999</v>
      </c>
      <c r="BK145">
        <v>3743.1190000000001</v>
      </c>
      <c r="BL145">
        <v>2428.7289999999998</v>
      </c>
      <c r="BM145">
        <v>626.35</v>
      </c>
      <c r="BN145">
        <v>90.13</v>
      </c>
      <c r="BO145">
        <v>508.01600000000002</v>
      </c>
      <c r="BP145">
        <v>83.308999999999997</v>
      </c>
      <c r="BQ145">
        <v>0</v>
      </c>
      <c r="BR145">
        <v>0</v>
      </c>
      <c r="BS145">
        <v>0</v>
      </c>
      <c r="BT145">
        <v>6.242</v>
      </c>
      <c r="BU145">
        <v>3214.212</v>
      </c>
      <c r="BV145">
        <v>0</v>
      </c>
      <c r="BW145">
        <v>0</v>
      </c>
      <c r="BX145">
        <v>0</v>
      </c>
      <c r="BY145">
        <v>0</v>
      </c>
      <c r="BZ145">
        <v>3.0417000000000001</v>
      </c>
      <c r="CA145">
        <v>1017.0839999999999</v>
      </c>
      <c r="CB145">
        <v>687.57099999999991</v>
      </c>
      <c r="CC145">
        <v>104.41499999999999</v>
      </c>
      <c r="CD145">
        <v>6.931</v>
      </c>
      <c r="CE145">
        <v>218.16699999999997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1.75</v>
      </c>
      <c r="CM145">
        <v>591.61199999999997</v>
      </c>
      <c r="CN145">
        <v>1</v>
      </c>
      <c r="CO145">
        <v>327.65499999999997</v>
      </c>
      <c r="CP145">
        <v>0.29170000000000001</v>
      </c>
      <c r="CQ145">
        <v>97.816999999999993</v>
      </c>
      <c r="CR145">
        <v>6.6402999999999999</v>
      </c>
      <c r="CS145">
        <v>3001.83</v>
      </c>
      <c r="CT145">
        <v>3.0417000000000001</v>
      </c>
      <c r="CU145">
        <v>1017.0839999999999</v>
      </c>
      <c r="CV145">
        <v>0</v>
      </c>
      <c r="CW145">
        <v>6.585</v>
      </c>
      <c r="CX145">
        <v>19.68</v>
      </c>
      <c r="CY145">
        <v>0</v>
      </c>
      <c r="CZ145">
        <v>0</v>
      </c>
      <c r="DA145">
        <v>0.29170000000000001</v>
      </c>
      <c r="DB145">
        <v>97.816999999999993</v>
      </c>
      <c r="DC145">
        <v>9.6</v>
      </c>
      <c r="DD145">
        <v>4.5</v>
      </c>
      <c r="DE145">
        <v>0</v>
      </c>
      <c r="DF145">
        <v>1.3983000000000001</v>
      </c>
      <c r="DG145">
        <v>528.90700000000004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3758.788</v>
      </c>
      <c r="EA145">
        <v>9.6</v>
      </c>
      <c r="EB145">
        <v>1017.0839999999999</v>
      </c>
      <c r="EC145">
        <v>4.5</v>
      </c>
      <c r="ED145">
        <v>10.682</v>
      </c>
      <c r="EE145">
        <v>11.916700000000001</v>
      </c>
      <c r="EF145">
        <v>4760.2029999999995</v>
      </c>
      <c r="EG145">
        <v>7.6402999999999999</v>
      </c>
      <c r="EH145">
        <v>3743.1190000000001</v>
      </c>
      <c r="EI145">
        <v>6.242</v>
      </c>
      <c r="EJ145">
        <v>3214.212</v>
      </c>
      <c r="EK145">
        <v>0</v>
      </c>
      <c r="EL145">
        <v>0</v>
      </c>
      <c r="EM145">
        <v>0</v>
      </c>
      <c r="EN145">
        <v>0</v>
      </c>
      <c r="EO145">
        <v>3.0417000000000001</v>
      </c>
      <c r="EP145">
        <v>1017.0839999999999</v>
      </c>
      <c r="EQ145">
        <v>109.1</v>
      </c>
      <c r="ER145">
        <v>44.6</v>
      </c>
      <c r="ES145">
        <v>64.5</v>
      </c>
      <c r="ET145">
        <v>4869.3029999999999</v>
      </c>
      <c r="EU145">
        <v>0</v>
      </c>
      <c r="EV145">
        <v>0</v>
      </c>
      <c r="EW145">
        <v>0</v>
      </c>
      <c r="EX145">
        <v>0</v>
      </c>
      <c r="EY145">
        <v>1.3983000000000001</v>
      </c>
      <c r="EZ145">
        <v>528.90700000000004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0.29170000000000001</v>
      </c>
      <c r="FJ145">
        <v>117.497</v>
      </c>
      <c r="FK145">
        <v>0</v>
      </c>
      <c r="FL145">
        <v>19.68</v>
      </c>
      <c r="FM145">
        <v>0.29170000000000001</v>
      </c>
      <c r="FN145">
        <v>97.816999999999993</v>
      </c>
      <c r="FO145">
        <v>0</v>
      </c>
      <c r="FP145">
        <v>0</v>
      </c>
      <c r="FQ145">
        <v>0</v>
      </c>
      <c r="FR145">
        <v>117.497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</row>
    <row r="146" spans="1:184" customFormat="1" ht="12.75" x14ac:dyDescent="0.2">
      <c r="A146">
        <v>2100</v>
      </c>
      <c r="B146">
        <f t="shared" si="2"/>
        <v>143</v>
      </c>
      <c r="C146">
        <v>1</v>
      </c>
      <c r="D146" t="s">
        <v>714</v>
      </c>
      <c r="E146" t="s">
        <v>290</v>
      </c>
      <c r="F146">
        <v>600106608</v>
      </c>
      <c r="G146">
        <v>12</v>
      </c>
      <c r="H146" t="s">
        <v>583</v>
      </c>
      <c r="I146" t="s">
        <v>99</v>
      </c>
      <c r="J146">
        <v>1</v>
      </c>
      <c r="K146">
        <v>24</v>
      </c>
      <c r="L146" t="s">
        <v>584</v>
      </c>
      <c r="M146" t="s">
        <v>715</v>
      </c>
      <c r="N146" t="s">
        <v>586</v>
      </c>
      <c r="O146">
        <v>2</v>
      </c>
      <c r="P146" t="s">
        <v>587</v>
      </c>
      <c r="Q146" t="s">
        <v>716</v>
      </c>
      <c r="R146" s="207">
        <v>45668.588935185187</v>
      </c>
      <c r="S146">
        <v>600106608</v>
      </c>
      <c r="T146" t="s">
        <v>716</v>
      </c>
      <c r="U146" s="207">
        <v>45668.595381944448</v>
      </c>
      <c r="V146">
        <v>600106608</v>
      </c>
      <c r="W146">
        <v>6.8182999999999998</v>
      </c>
      <c r="X146">
        <v>6.8182999999999998</v>
      </c>
      <c r="Y146">
        <v>0</v>
      </c>
      <c r="Z146">
        <v>0</v>
      </c>
      <c r="AA146">
        <v>7</v>
      </c>
      <c r="AB146">
        <v>3038.4180000000001</v>
      </c>
      <c r="AC146">
        <v>2977.7130000000002</v>
      </c>
      <c r="AD146">
        <v>1920.7640000000001</v>
      </c>
      <c r="AE146">
        <v>479.87600000000003</v>
      </c>
      <c r="AF146">
        <v>91.801000000000002</v>
      </c>
      <c r="AG146">
        <v>384.94499999999999</v>
      </c>
      <c r="AH146">
        <v>75.328000000000003</v>
      </c>
      <c r="AI146">
        <v>0</v>
      </c>
      <c r="AJ146">
        <v>0</v>
      </c>
      <c r="AK146">
        <v>0</v>
      </c>
      <c r="AL146">
        <v>0</v>
      </c>
      <c r="AM146">
        <v>37.204999999999998</v>
      </c>
      <c r="AN146">
        <v>23.5</v>
      </c>
      <c r="AO146">
        <v>4.5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4.5</v>
      </c>
      <c r="AV146">
        <v>0.16669999999999999</v>
      </c>
      <c r="AW146">
        <v>24.998999999999999</v>
      </c>
      <c r="AX146">
        <v>44.98</v>
      </c>
      <c r="AY146">
        <v>0</v>
      </c>
      <c r="AZ146">
        <v>0</v>
      </c>
      <c r="BA146">
        <v>3016.1019999999999</v>
      </c>
      <c r="BB146">
        <v>0</v>
      </c>
      <c r="BC146">
        <v>7</v>
      </c>
      <c r="BD146">
        <v>7</v>
      </c>
      <c r="BE146">
        <v>0</v>
      </c>
      <c r="BF146">
        <v>0</v>
      </c>
      <c r="BG146">
        <v>0</v>
      </c>
      <c r="BH146">
        <v>44.98</v>
      </c>
      <c r="BI146">
        <v>0</v>
      </c>
      <c r="BJ146">
        <v>4.6516000000000002</v>
      </c>
      <c r="BK146">
        <v>2332.3580000000002</v>
      </c>
      <c r="BL146">
        <v>1457.942</v>
      </c>
      <c r="BM146">
        <v>410.27499999999998</v>
      </c>
      <c r="BN146">
        <v>80.869</v>
      </c>
      <c r="BO146">
        <v>282.94499999999999</v>
      </c>
      <c r="BP146">
        <v>75.328000000000003</v>
      </c>
      <c r="BQ146">
        <v>0</v>
      </c>
      <c r="BR146">
        <v>0</v>
      </c>
      <c r="BS146">
        <v>0</v>
      </c>
      <c r="BT146">
        <v>4.2257999999999996</v>
      </c>
      <c r="BU146">
        <v>2190.7739999999999</v>
      </c>
      <c r="BV146">
        <v>0</v>
      </c>
      <c r="BW146">
        <v>0</v>
      </c>
      <c r="BX146">
        <v>0</v>
      </c>
      <c r="BY146">
        <v>0</v>
      </c>
      <c r="BZ146">
        <v>2.1667000000000001</v>
      </c>
      <c r="CA146">
        <v>645.35500000000002</v>
      </c>
      <c r="CB146">
        <v>462.822</v>
      </c>
      <c r="CC146">
        <v>69.600999999999999</v>
      </c>
      <c r="CD146">
        <v>10.932</v>
      </c>
      <c r="CE146">
        <v>102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1.25</v>
      </c>
      <c r="CM146">
        <v>390.35</v>
      </c>
      <c r="CN146">
        <v>0.75</v>
      </c>
      <c r="CO146">
        <v>213.77500000000001</v>
      </c>
      <c r="CP146">
        <v>0.16669999999999999</v>
      </c>
      <c r="CQ146">
        <v>41.23</v>
      </c>
      <c r="CR146">
        <v>3.6516000000000002</v>
      </c>
      <c r="CS146">
        <v>1704.6489999999999</v>
      </c>
      <c r="CT146">
        <v>2.1667000000000001</v>
      </c>
      <c r="CU146">
        <v>645.35500000000002</v>
      </c>
      <c r="CV146">
        <v>0</v>
      </c>
      <c r="CW146">
        <v>24.998999999999999</v>
      </c>
      <c r="CX146">
        <v>3.75</v>
      </c>
      <c r="CY146">
        <v>0</v>
      </c>
      <c r="CZ146">
        <v>0</v>
      </c>
      <c r="DA146">
        <v>0.16669999999999999</v>
      </c>
      <c r="DB146">
        <v>41.23</v>
      </c>
      <c r="DC146">
        <v>0</v>
      </c>
      <c r="DD146">
        <v>0</v>
      </c>
      <c r="DE146">
        <v>0</v>
      </c>
      <c r="DF146">
        <v>0.42580000000000001</v>
      </c>
      <c r="DG146">
        <v>141.584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2346.643</v>
      </c>
      <c r="EA146">
        <v>0</v>
      </c>
      <c r="EB146">
        <v>669.45899999999995</v>
      </c>
      <c r="EC146">
        <v>0</v>
      </c>
      <c r="ED146">
        <v>6.8182999999999998</v>
      </c>
      <c r="EE146">
        <v>7</v>
      </c>
      <c r="EF146">
        <v>3038.4180000000001</v>
      </c>
      <c r="EG146">
        <v>4.6516000000000002</v>
      </c>
      <c r="EH146">
        <v>2393.0630000000001</v>
      </c>
      <c r="EI146">
        <v>4.2257999999999996</v>
      </c>
      <c r="EJ146">
        <v>2251.4789999999998</v>
      </c>
      <c r="EK146">
        <v>0</v>
      </c>
      <c r="EL146">
        <v>0</v>
      </c>
      <c r="EM146">
        <v>0</v>
      </c>
      <c r="EN146">
        <v>0</v>
      </c>
      <c r="EO146">
        <v>2.1667000000000001</v>
      </c>
      <c r="EP146">
        <v>645.35500000000002</v>
      </c>
      <c r="EQ146">
        <v>4.5</v>
      </c>
      <c r="ER146">
        <v>4.5</v>
      </c>
      <c r="ES146">
        <v>0</v>
      </c>
      <c r="ET146">
        <v>3042.9180000000001</v>
      </c>
      <c r="EU146">
        <v>0</v>
      </c>
      <c r="EV146">
        <v>0</v>
      </c>
      <c r="EW146">
        <v>0</v>
      </c>
      <c r="EX146">
        <v>0</v>
      </c>
      <c r="EY146">
        <v>0.42580000000000001</v>
      </c>
      <c r="EZ146">
        <v>141.584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0.16669999999999999</v>
      </c>
      <c r="FJ146">
        <v>44.98</v>
      </c>
      <c r="FK146">
        <v>0</v>
      </c>
      <c r="FL146">
        <v>3.75</v>
      </c>
      <c r="FM146">
        <v>0.16669999999999999</v>
      </c>
      <c r="FN146">
        <v>41.23</v>
      </c>
      <c r="FO146">
        <v>0</v>
      </c>
      <c r="FP146">
        <v>0</v>
      </c>
      <c r="FQ146">
        <v>0</v>
      </c>
      <c r="FR146">
        <v>44.98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</row>
    <row r="147" spans="1:184" customFormat="1" ht="12.75" x14ac:dyDescent="0.2">
      <c r="A147">
        <v>2101</v>
      </c>
      <c r="B147">
        <f t="shared" si="2"/>
        <v>144</v>
      </c>
      <c r="C147">
        <v>1</v>
      </c>
      <c r="D147" t="s">
        <v>717</v>
      </c>
      <c r="E147" t="s">
        <v>290</v>
      </c>
      <c r="F147">
        <v>600107621</v>
      </c>
      <c r="G147">
        <v>12</v>
      </c>
      <c r="H147" t="s">
        <v>583</v>
      </c>
      <c r="I147" t="s">
        <v>718</v>
      </c>
      <c r="J147">
        <v>1</v>
      </c>
      <c r="K147">
        <v>24</v>
      </c>
      <c r="L147" t="s">
        <v>584</v>
      </c>
      <c r="M147" t="s">
        <v>719</v>
      </c>
      <c r="N147" t="s">
        <v>586</v>
      </c>
      <c r="O147">
        <v>2</v>
      </c>
      <c r="P147" t="s">
        <v>587</v>
      </c>
      <c r="Q147" t="s">
        <v>3435</v>
      </c>
      <c r="R147" s="207">
        <v>45670.481956018521</v>
      </c>
      <c r="S147">
        <v>600107621</v>
      </c>
      <c r="T147" t="s">
        <v>3435</v>
      </c>
      <c r="U147" s="207">
        <v>45674.487442129626</v>
      </c>
      <c r="V147">
        <v>600107621</v>
      </c>
      <c r="W147">
        <v>16.5183</v>
      </c>
      <c r="X147">
        <v>16.4483</v>
      </c>
      <c r="Y147">
        <v>0</v>
      </c>
      <c r="Z147">
        <v>7.0000000000000007E-2</v>
      </c>
      <c r="AA147">
        <v>17.4956</v>
      </c>
      <c r="AB147">
        <v>7605.9949999999999</v>
      </c>
      <c r="AC147">
        <v>7451.37</v>
      </c>
      <c r="AD147">
        <v>4575.6790000000001</v>
      </c>
      <c r="AE147">
        <v>1174.8689999999999</v>
      </c>
      <c r="AF147">
        <v>214.54</v>
      </c>
      <c r="AG147">
        <v>1323.1579999999999</v>
      </c>
      <c r="AH147">
        <v>107.242</v>
      </c>
      <c r="AI147">
        <v>0</v>
      </c>
      <c r="AJ147">
        <v>1.8</v>
      </c>
      <c r="AK147">
        <v>28</v>
      </c>
      <c r="AL147">
        <v>0</v>
      </c>
      <c r="AM147">
        <v>0</v>
      </c>
      <c r="AN147">
        <v>154.625</v>
      </c>
      <c r="AO147">
        <v>76.8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76.8</v>
      </c>
      <c r="AV147">
        <v>0.32350000000000001</v>
      </c>
      <c r="AW147">
        <v>26.082000000000001</v>
      </c>
      <c r="AX147">
        <v>109.89</v>
      </c>
      <c r="AY147">
        <v>0</v>
      </c>
      <c r="AZ147">
        <v>0</v>
      </c>
      <c r="BA147">
        <v>7545.1750000000002</v>
      </c>
      <c r="BB147">
        <v>0</v>
      </c>
      <c r="BC147">
        <v>17</v>
      </c>
      <c r="BD147">
        <v>17</v>
      </c>
      <c r="BE147">
        <v>0</v>
      </c>
      <c r="BF147">
        <v>0</v>
      </c>
      <c r="BG147">
        <v>1</v>
      </c>
      <c r="BH147">
        <v>109.89</v>
      </c>
      <c r="BI147">
        <v>0</v>
      </c>
      <c r="BJ147">
        <v>11.7248</v>
      </c>
      <c r="BK147">
        <v>6022.4139999999998</v>
      </c>
      <c r="BL147">
        <v>3564.6570000000002</v>
      </c>
      <c r="BM147">
        <v>1013.968</v>
      </c>
      <c r="BN147">
        <v>180.607</v>
      </c>
      <c r="BO147">
        <v>1100.058</v>
      </c>
      <c r="BP147">
        <v>107.242</v>
      </c>
      <c r="BQ147">
        <v>0</v>
      </c>
      <c r="BR147">
        <v>1.8</v>
      </c>
      <c r="BS147">
        <v>28</v>
      </c>
      <c r="BT147">
        <v>10.2409</v>
      </c>
      <c r="BU147">
        <v>5637.4539999999997</v>
      </c>
      <c r="BV147">
        <v>0</v>
      </c>
      <c r="BW147">
        <v>0</v>
      </c>
      <c r="BX147">
        <v>0</v>
      </c>
      <c r="BY147">
        <v>0</v>
      </c>
      <c r="BZ147">
        <v>4.7234999999999996</v>
      </c>
      <c r="CA147">
        <v>1428.9559999999999</v>
      </c>
      <c r="CB147">
        <v>1011.022</v>
      </c>
      <c r="CC147">
        <v>160.90100000000001</v>
      </c>
      <c r="CD147">
        <v>33.933</v>
      </c>
      <c r="CE147">
        <v>223.1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3.4</v>
      </c>
      <c r="CM147">
        <v>1039.6099999999999</v>
      </c>
      <c r="CN147">
        <v>1</v>
      </c>
      <c r="CO147">
        <v>299.916</v>
      </c>
      <c r="CP147">
        <v>0.32350000000000001</v>
      </c>
      <c r="CQ147">
        <v>89.43</v>
      </c>
      <c r="CR147">
        <v>10.7248</v>
      </c>
      <c r="CS147">
        <v>5262.9269999999997</v>
      </c>
      <c r="CT147">
        <v>4.7234999999999996</v>
      </c>
      <c r="CU147">
        <v>1428.9559999999999</v>
      </c>
      <c r="CV147">
        <v>0</v>
      </c>
      <c r="CW147">
        <v>26.082000000000001</v>
      </c>
      <c r="CX147">
        <v>20.46</v>
      </c>
      <c r="CY147">
        <v>0</v>
      </c>
      <c r="CZ147">
        <v>0</v>
      </c>
      <c r="DA147">
        <v>0.32350000000000001</v>
      </c>
      <c r="DB147">
        <v>89.43</v>
      </c>
      <c r="DC147">
        <v>0</v>
      </c>
      <c r="DD147">
        <v>0</v>
      </c>
      <c r="DE147">
        <v>0</v>
      </c>
      <c r="DF147">
        <v>1.4839</v>
      </c>
      <c r="DG147">
        <v>384.96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6097.4830000000002</v>
      </c>
      <c r="EA147">
        <v>0</v>
      </c>
      <c r="EB147">
        <v>1447.692</v>
      </c>
      <c r="EC147">
        <v>0</v>
      </c>
      <c r="ED147">
        <v>16.5183</v>
      </c>
      <c r="EE147">
        <v>17.4956</v>
      </c>
      <c r="EF147">
        <v>7605.9949999999999</v>
      </c>
      <c r="EG147">
        <v>11.7948</v>
      </c>
      <c r="EH147">
        <v>6167.0389999999998</v>
      </c>
      <c r="EI147">
        <v>10.3109</v>
      </c>
      <c r="EJ147">
        <v>5782.0789999999997</v>
      </c>
      <c r="EK147">
        <v>0</v>
      </c>
      <c r="EL147">
        <v>0</v>
      </c>
      <c r="EM147">
        <v>0</v>
      </c>
      <c r="EN147">
        <v>0</v>
      </c>
      <c r="EO147">
        <v>4.7234999999999996</v>
      </c>
      <c r="EP147">
        <v>1438.9559999999999</v>
      </c>
      <c r="EQ147">
        <v>76.8</v>
      </c>
      <c r="ER147">
        <v>0</v>
      </c>
      <c r="ES147">
        <v>76.8</v>
      </c>
      <c r="ET147">
        <v>7682.7950000000001</v>
      </c>
      <c r="EU147">
        <v>0</v>
      </c>
      <c r="EV147">
        <v>0</v>
      </c>
      <c r="EW147">
        <v>0</v>
      </c>
      <c r="EX147">
        <v>0</v>
      </c>
      <c r="EY147">
        <v>1.4839</v>
      </c>
      <c r="EZ147">
        <v>384.96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0.32350000000000001</v>
      </c>
      <c r="FJ147">
        <v>109.89</v>
      </c>
      <c r="FK147">
        <v>0</v>
      </c>
      <c r="FL147">
        <v>20.46</v>
      </c>
      <c r="FM147">
        <v>0.32350000000000001</v>
      </c>
      <c r="FN147">
        <v>89.43</v>
      </c>
      <c r="FO147">
        <v>0</v>
      </c>
      <c r="FP147">
        <v>0</v>
      </c>
      <c r="FQ147">
        <v>0</v>
      </c>
      <c r="FR147">
        <v>109.89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</row>
    <row r="148" spans="1:184" customFormat="1" ht="12.75" x14ac:dyDescent="0.2">
      <c r="A148">
        <v>2103</v>
      </c>
      <c r="B148">
        <f t="shared" si="2"/>
        <v>145</v>
      </c>
      <c r="C148">
        <v>1</v>
      </c>
      <c r="D148" t="s">
        <v>720</v>
      </c>
      <c r="E148" t="s">
        <v>290</v>
      </c>
      <c r="F148">
        <v>600107892</v>
      </c>
      <c r="G148">
        <v>12</v>
      </c>
      <c r="H148" t="s">
        <v>583</v>
      </c>
      <c r="I148" t="s">
        <v>721</v>
      </c>
      <c r="J148">
        <v>1</v>
      </c>
      <c r="K148">
        <v>24</v>
      </c>
      <c r="L148" t="s">
        <v>584</v>
      </c>
      <c r="M148" t="s">
        <v>722</v>
      </c>
      <c r="N148" t="s">
        <v>586</v>
      </c>
      <c r="O148">
        <v>2</v>
      </c>
      <c r="P148" t="s">
        <v>587</v>
      </c>
      <c r="Q148" t="s">
        <v>3391</v>
      </c>
      <c r="R148" s="207">
        <v>45666.63548611111</v>
      </c>
      <c r="S148">
        <v>600107892</v>
      </c>
      <c r="T148" t="s">
        <v>898</v>
      </c>
      <c r="U148" s="207">
        <v>45677.50267361111</v>
      </c>
      <c r="V148">
        <v>600107892</v>
      </c>
      <c r="W148">
        <v>11.286999999999999</v>
      </c>
      <c r="X148">
        <v>11.286999999999999</v>
      </c>
      <c r="Y148">
        <v>0</v>
      </c>
      <c r="Z148">
        <v>0</v>
      </c>
      <c r="AA148">
        <v>13.087400000000001</v>
      </c>
      <c r="AB148">
        <v>5086.5769999999993</v>
      </c>
      <c r="AC148">
        <v>5065.366</v>
      </c>
      <c r="AD148">
        <v>3091.154</v>
      </c>
      <c r="AE148">
        <v>855.68100000000004</v>
      </c>
      <c r="AF148">
        <v>94.64800000000001</v>
      </c>
      <c r="AG148">
        <v>780.62900000000002</v>
      </c>
      <c r="AH148">
        <v>111.84099999999999</v>
      </c>
      <c r="AI148">
        <v>0</v>
      </c>
      <c r="AJ148">
        <v>3.0110000000000001</v>
      </c>
      <c r="AK148">
        <v>0.59599999999999997</v>
      </c>
      <c r="AL148">
        <v>0</v>
      </c>
      <c r="AM148">
        <v>21.210999999999999</v>
      </c>
      <c r="AN148">
        <v>0</v>
      </c>
      <c r="AO148">
        <v>32.4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32.4</v>
      </c>
      <c r="AV148">
        <v>0.24859999999999999</v>
      </c>
      <c r="AW148">
        <v>127.806</v>
      </c>
      <c r="AX148">
        <v>108.37</v>
      </c>
      <c r="AY148">
        <v>0</v>
      </c>
      <c r="AZ148">
        <v>0</v>
      </c>
      <c r="BA148">
        <v>5126.6059999999998</v>
      </c>
      <c r="BB148">
        <v>0</v>
      </c>
      <c r="BC148">
        <v>14</v>
      </c>
      <c r="BD148">
        <v>14</v>
      </c>
      <c r="BE148">
        <v>0</v>
      </c>
      <c r="BF148">
        <v>0</v>
      </c>
      <c r="BG148">
        <v>2</v>
      </c>
      <c r="BH148">
        <v>108.37</v>
      </c>
      <c r="BI148">
        <v>0</v>
      </c>
      <c r="BJ148">
        <v>7.1291000000000002</v>
      </c>
      <c r="BK148">
        <v>3559.9169999999999</v>
      </c>
      <c r="BL148">
        <v>2124.826</v>
      </c>
      <c r="BM148">
        <v>699.15</v>
      </c>
      <c r="BN148">
        <v>78.563000000000002</v>
      </c>
      <c r="BO148">
        <v>430.83199999999999</v>
      </c>
      <c r="BP148">
        <v>98.74</v>
      </c>
      <c r="BQ148">
        <v>0</v>
      </c>
      <c r="BR148">
        <v>0</v>
      </c>
      <c r="BS148">
        <v>0</v>
      </c>
      <c r="BT148">
        <v>6.1291000000000002</v>
      </c>
      <c r="BU148">
        <v>3204.6170000000002</v>
      </c>
      <c r="BV148">
        <v>0</v>
      </c>
      <c r="BW148">
        <v>0</v>
      </c>
      <c r="BX148">
        <v>0</v>
      </c>
      <c r="BY148">
        <v>0</v>
      </c>
      <c r="BZ148">
        <v>4.1578999999999997</v>
      </c>
      <c r="CA148">
        <v>1505.4490000000001</v>
      </c>
      <c r="CB148">
        <v>966.32799999999997</v>
      </c>
      <c r="CC148">
        <v>156.53100000000001</v>
      </c>
      <c r="CD148">
        <v>16.085000000000001</v>
      </c>
      <c r="CE148">
        <v>349.79700000000003</v>
      </c>
      <c r="CF148">
        <v>13.101000000000001</v>
      </c>
      <c r="CG148">
        <v>0</v>
      </c>
      <c r="CH148">
        <v>3.0110000000000001</v>
      </c>
      <c r="CI148">
        <v>0.59599999999999997</v>
      </c>
      <c r="CJ148">
        <v>0.48510000000000003</v>
      </c>
      <c r="CK148">
        <v>184.95500000000001</v>
      </c>
      <c r="CL148">
        <v>1.7514000000000001</v>
      </c>
      <c r="CM148">
        <v>635.55100000000004</v>
      </c>
      <c r="CN148">
        <v>1.6728000000000001</v>
      </c>
      <c r="CO148">
        <v>583.90499999999997</v>
      </c>
      <c r="CP148">
        <v>0.24859999999999999</v>
      </c>
      <c r="CQ148">
        <v>101.038</v>
      </c>
      <c r="CR148">
        <v>6.1291000000000002</v>
      </c>
      <c r="CS148">
        <v>2697.87</v>
      </c>
      <c r="CT148">
        <v>3.8010000000000002</v>
      </c>
      <c r="CU148">
        <v>1323.0430000000001</v>
      </c>
      <c r="CV148">
        <v>0</v>
      </c>
      <c r="CW148">
        <v>127.806</v>
      </c>
      <c r="CX148">
        <v>7.3319999999999999</v>
      </c>
      <c r="CY148">
        <v>0</v>
      </c>
      <c r="CZ148">
        <v>0</v>
      </c>
      <c r="DA148">
        <v>0.24859999999999999</v>
      </c>
      <c r="DB148">
        <v>101.038</v>
      </c>
      <c r="DC148">
        <v>0</v>
      </c>
      <c r="DD148">
        <v>0</v>
      </c>
      <c r="DE148">
        <v>0</v>
      </c>
      <c r="DF148">
        <v>1</v>
      </c>
      <c r="DG148">
        <v>355.3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3598.268</v>
      </c>
      <c r="EA148">
        <v>0</v>
      </c>
      <c r="EB148">
        <v>1528.338</v>
      </c>
      <c r="EC148">
        <v>0</v>
      </c>
      <c r="ED148">
        <v>11.286999999999999</v>
      </c>
      <c r="EE148">
        <v>13.087400000000001</v>
      </c>
      <c r="EF148">
        <v>5086.5769999999993</v>
      </c>
      <c r="EG148">
        <v>7.1291000000000002</v>
      </c>
      <c r="EH148">
        <v>3559.9169999999999</v>
      </c>
      <c r="EI148">
        <v>6.1291000000000002</v>
      </c>
      <c r="EJ148">
        <v>3204.6170000000002</v>
      </c>
      <c r="EK148">
        <v>0</v>
      </c>
      <c r="EL148">
        <v>0</v>
      </c>
      <c r="EM148">
        <v>0</v>
      </c>
      <c r="EN148">
        <v>0</v>
      </c>
      <c r="EO148">
        <v>4.1578999999999997</v>
      </c>
      <c r="EP148">
        <v>1526.66</v>
      </c>
      <c r="EQ148">
        <v>32.4</v>
      </c>
      <c r="ER148">
        <v>0</v>
      </c>
      <c r="ES148">
        <v>32.4</v>
      </c>
      <c r="ET148">
        <v>5118.9770000000008</v>
      </c>
      <c r="EU148">
        <v>0</v>
      </c>
      <c r="EV148">
        <v>0</v>
      </c>
      <c r="EW148">
        <v>0</v>
      </c>
      <c r="EX148">
        <v>0</v>
      </c>
      <c r="EY148">
        <v>1</v>
      </c>
      <c r="EZ148">
        <v>355.3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0.24859999999999999</v>
      </c>
      <c r="FJ148">
        <v>108.37</v>
      </c>
      <c r="FK148">
        <v>0</v>
      </c>
      <c r="FL148">
        <v>7.3319999999999999</v>
      </c>
      <c r="FM148">
        <v>0.24859999999999999</v>
      </c>
      <c r="FN148">
        <v>101.038</v>
      </c>
      <c r="FO148">
        <v>0</v>
      </c>
      <c r="FP148">
        <v>0</v>
      </c>
      <c r="FQ148">
        <v>0</v>
      </c>
      <c r="FR148">
        <v>108.37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</row>
    <row r="149" spans="1:184" customFormat="1" ht="12.75" x14ac:dyDescent="0.2">
      <c r="A149">
        <v>2105</v>
      </c>
      <c r="B149">
        <f t="shared" si="2"/>
        <v>146</v>
      </c>
      <c r="C149">
        <v>1</v>
      </c>
      <c r="D149" t="s">
        <v>723</v>
      </c>
      <c r="E149" t="s">
        <v>290</v>
      </c>
      <c r="F149">
        <v>600107345</v>
      </c>
      <c r="G149">
        <v>12</v>
      </c>
      <c r="H149" t="s">
        <v>583</v>
      </c>
      <c r="I149" t="s">
        <v>99</v>
      </c>
      <c r="J149">
        <v>1</v>
      </c>
      <c r="K149">
        <v>24</v>
      </c>
      <c r="L149" t="s">
        <v>584</v>
      </c>
      <c r="M149" t="s">
        <v>724</v>
      </c>
      <c r="N149" t="s">
        <v>586</v>
      </c>
      <c r="O149">
        <v>2</v>
      </c>
      <c r="P149" t="s">
        <v>587</v>
      </c>
      <c r="Q149" t="s">
        <v>3450</v>
      </c>
      <c r="R149" s="207">
        <v>45655.67428240741</v>
      </c>
      <c r="S149">
        <v>600107345</v>
      </c>
      <c r="T149" t="s">
        <v>3358</v>
      </c>
      <c r="U149" s="207">
        <v>45664.959328703706</v>
      </c>
      <c r="V149">
        <v>600107345</v>
      </c>
      <c r="W149">
        <v>8.4200999999999997</v>
      </c>
      <c r="X149">
        <v>8.4200999999999997</v>
      </c>
      <c r="Y149">
        <v>0</v>
      </c>
      <c r="Z149">
        <v>0</v>
      </c>
      <c r="AA149">
        <v>10.4436</v>
      </c>
      <c r="AB149">
        <v>3729.7830000000004</v>
      </c>
      <c r="AC149">
        <v>3629.7830000000004</v>
      </c>
      <c r="AD149">
        <v>2299.3950000000004</v>
      </c>
      <c r="AE149">
        <v>722.75599999999997</v>
      </c>
      <c r="AF149">
        <v>56.093000000000004</v>
      </c>
      <c r="AG149">
        <v>479.22500000000002</v>
      </c>
      <c r="AH149">
        <v>72.313999999999993</v>
      </c>
      <c r="AI149">
        <v>0</v>
      </c>
      <c r="AJ149">
        <v>0</v>
      </c>
      <c r="AK149">
        <v>0</v>
      </c>
      <c r="AL149">
        <v>0</v>
      </c>
      <c r="AM149">
        <v>100</v>
      </c>
      <c r="AN149">
        <v>0</v>
      </c>
      <c r="AO149">
        <v>3.6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3.6</v>
      </c>
      <c r="AV149">
        <v>0.31669999999999998</v>
      </c>
      <c r="AW149">
        <v>0</v>
      </c>
      <c r="AX149">
        <v>105.524</v>
      </c>
      <c r="AY149">
        <v>0</v>
      </c>
      <c r="AZ149">
        <v>0</v>
      </c>
      <c r="BA149">
        <v>3695.7530000000002</v>
      </c>
      <c r="BB149">
        <v>0</v>
      </c>
      <c r="BC149">
        <v>12</v>
      </c>
      <c r="BD149">
        <v>12</v>
      </c>
      <c r="BE149">
        <v>1</v>
      </c>
      <c r="BF149">
        <v>0</v>
      </c>
      <c r="BG149">
        <v>1</v>
      </c>
      <c r="BH149">
        <v>105.524</v>
      </c>
      <c r="BI149">
        <v>0</v>
      </c>
      <c r="BJ149">
        <v>6.1599000000000004</v>
      </c>
      <c r="BK149">
        <v>2935.8130000000001</v>
      </c>
      <c r="BL149">
        <v>1814.308</v>
      </c>
      <c r="BM149">
        <v>624.85799999999995</v>
      </c>
      <c r="BN149">
        <v>55.107999999999997</v>
      </c>
      <c r="BO149">
        <v>369.22500000000002</v>
      </c>
      <c r="BP149">
        <v>72.313999999999993</v>
      </c>
      <c r="BQ149">
        <v>0</v>
      </c>
      <c r="BR149">
        <v>0</v>
      </c>
      <c r="BS149">
        <v>0</v>
      </c>
      <c r="BT149">
        <v>4.6505999999999998</v>
      </c>
      <c r="BU149">
        <v>2382.931</v>
      </c>
      <c r="BV149">
        <v>0</v>
      </c>
      <c r="BW149">
        <v>0</v>
      </c>
      <c r="BX149">
        <v>0</v>
      </c>
      <c r="BY149">
        <v>0</v>
      </c>
      <c r="BZ149">
        <v>2.2602000000000002</v>
      </c>
      <c r="CA149">
        <v>693.97</v>
      </c>
      <c r="CB149">
        <v>485.08699999999999</v>
      </c>
      <c r="CC149">
        <v>97.89800000000001</v>
      </c>
      <c r="CD149">
        <v>0.98499999999999999</v>
      </c>
      <c r="CE149">
        <v>110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1.381</v>
      </c>
      <c r="CM149">
        <v>463.75</v>
      </c>
      <c r="CN149">
        <v>0.5625</v>
      </c>
      <c r="CO149">
        <v>136.97200000000001</v>
      </c>
      <c r="CP149">
        <v>0.31669999999999998</v>
      </c>
      <c r="CQ149">
        <v>93.248000000000005</v>
      </c>
      <c r="CR149">
        <v>4.5739000000000001</v>
      </c>
      <c r="CS149">
        <v>1961.23</v>
      </c>
      <c r="CT149">
        <v>2.2602000000000002</v>
      </c>
      <c r="CU149">
        <v>693.97</v>
      </c>
      <c r="CV149">
        <v>0</v>
      </c>
      <c r="CW149">
        <v>0</v>
      </c>
      <c r="CX149">
        <v>12.276</v>
      </c>
      <c r="CY149">
        <v>0</v>
      </c>
      <c r="CZ149">
        <v>0</v>
      </c>
      <c r="DA149">
        <v>0.31669999999999998</v>
      </c>
      <c r="DB149">
        <v>93.248000000000005</v>
      </c>
      <c r="DC149">
        <v>0</v>
      </c>
      <c r="DD149">
        <v>0</v>
      </c>
      <c r="DE149">
        <v>0</v>
      </c>
      <c r="DF149">
        <v>1.5093000000000001</v>
      </c>
      <c r="DG149">
        <v>552.88199999999995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3000.8270000000002</v>
      </c>
      <c r="EA149">
        <v>0</v>
      </c>
      <c r="EB149">
        <v>694.92599999999993</v>
      </c>
      <c r="EC149">
        <v>0</v>
      </c>
      <c r="ED149">
        <v>8.4200999999999997</v>
      </c>
      <c r="EE149">
        <v>10.4436</v>
      </c>
      <c r="EF149">
        <v>3729.7830000000004</v>
      </c>
      <c r="EG149">
        <v>6.1599000000000004</v>
      </c>
      <c r="EH149">
        <v>3015.8130000000001</v>
      </c>
      <c r="EI149">
        <v>4.6505999999999998</v>
      </c>
      <c r="EJ149">
        <v>2442.931</v>
      </c>
      <c r="EK149">
        <v>0</v>
      </c>
      <c r="EL149">
        <v>0</v>
      </c>
      <c r="EM149">
        <v>0</v>
      </c>
      <c r="EN149">
        <v>0</v>
      </c>
      <c r="EO149">
        <v>2.2602000000000002</v>
      </c>
      <c r="EP149">
        <v>713.97</v>
      </c>
      <c r="EQ149">
        <v>3.6</v>
      </c>
      <c r="ER149">
        <v>0</v>
      </c>
      <c r="ES149">
        <v>3.6</v>
      </c>
      <c r="ET149">
        <v>3733.3830000000003</v>
      </c>
      <c r="EU149">
        <v>0</v>
      </c>
      <c r="EV149">
        <v>0</v>
      </c>
      <c r="EW149">
        <v>0</v>
      </c>
      <c r="EX149">
        <v>0</v>
      </c>
      <c r="EY149">
        <v>1.5093000000000001</v>
      </c>
      <c r="EZ149">
        <v>572.88199999999995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0.31669999999999998</v>
      </c>
      <c r="FJ149">
        <v>105.524</v>
      </c>
      <c r="FK149">
        <v>0</v>
      </c>
      <c r="FL149">
        <v>12.276</v>
      </c>
      <c r="FM149">
        <v>0.31669999999999998</v>
      </c>
      <c r="FN149">
        <v>93.248000000000005</v>
      </c>
      <c r="FO149">
        <v>0</v>
      </c>
      <c r="FP149">
        <v>0</v>
      </c>
      <c r="FQ149">
        <v>0</v>
      </c>
      <c r="FR149">
        <v>105.524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</row>
    <row r="150" spans="1:184" customFormat="1" ht="12.75" x14ac:dyDescent="0.2">
      <c r="A150">
        <v>2106</v>
      </c>
      <c r="B150">
        <f t="shared" si="2"/>
        <v>147</v>
      </c>
      <c r="C150">
        <v>1</v>
      </c>
      <c r="D150" t="s">
        <v>725</v>
      </c>
      <c r="E150" t="s">
        <v>290</v>
      </c>
      <c r="F150">
        <v>600107671</v>
      </c>
      <c r="G150">
        <v>12</v>
      </c>
      <c r="H150" t="s">
        <v>583</v>
      </c>
      <c r="I150" t="s">
        <v>99</v>
      </c>
      <c r="J150">
        <v>1</v>
      </c>
      <c r="K150">
        <v>24</v>
      </c>
      <c r="L150" t="s">
        <v>584</v>
      </c>
      <c r="M150" t="s">
        <v>726</v>
      </c>
      <c r="N150" t="s">
        <v>586</v>
      </c>
      <c r="O150">
        <v>2</v>
      </c>
      <c r="P150" t="s">
        <v>587</v>
      </c>
      <c r="Q150" t="s">
        <v>359</v>
      </c>
      <c r="R150" s="207">
        <v>45666.530624999999</v>
      </c>
      <c r="S150">
        <v>600107671</v>
      </c>
      <c r="T150" t="s">
        <v>359</v>
      </c>
      <c r="U150" s="207">
        <v>45667.374212962961</v>
      </c>
      <c r="V150">
        <v>600107671</v>
      </c>
      <c r="W150">
        <v>18.910499999999999</v>
      </c>
      <c r="X150">
        <v>18.910499999999999</v>
      </c>
      <c r="Y150">
        <v>0</v>
      </c>
      <c r="Z150">
        <v>0</v>
      </c>
      <c r="AA150">
        <v>19.578299999999999</v>
      </c>
      <c r="AB150">
        <v>8257.64</v>
      </c>
      <c r="AC150">
        <v>8187.6399999999994</v>
      </c>
      <c r="AD150">
        <v>5134.9679999999998</v>
      </c>
      <c r="AE150">
        <v>1322.326</v>
      </c>
      <c r="AF150">
        <v>71.330000000000013</v>
      </c>
      <c r="AG150">
        <v>1416.567</v>
      </c>
      <c r="AH150">
        <v>175.19899999999998</v>
      </c>
      <c r="AI150">
        <v>0</v>
      </c>
      <c r="AJ150">
        <v>7.3680000000000003</v>
      </c>
      <c r="AK150">
        <v>0</v>
      </c>
      <c r="AL150">
        <v>0</v>
      </c>
      <c r="AM150">
        <v>33</v>
      </c>
      <c r="AN150">
        <v>37</v>
      </c>
      <c r="AO150">
        <v>28.681000000000001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28.681000000000001</v>
      </c>
      <c r="AV150">
        <v>0.2893</v>
      </c>
      <c r="AW150">
        <v>59.881999999999998</v>
      </c>
      <c r="AX150">
        <v>74.576999999999998</v>
      </c>
      <c r="AY150">
        <v>0</v>
      </c>
      <c r="AZ150">
        <v>0</v>
      </c>
      <c r="BA150">
        <v>8271.2009999999991</v>
      </c>
      <c r="BB150">
        <v>0</v>
      </c>
      <c r="BC150">
        <v>20</v>
      </c>
      <c r="BD150">
        <v>19</v>
      </c>
      <c r="BE150">
        <v>1</v>
      </c>
      <c r="BF150">
        <v>0</v>
      </c>
      <c r="BG150">
        <v>2</v>
      </c>
      <c r="BH150">
        <v>74.576999999999998</v>
      </c>
      <c r="BI150">
        <v>0</v>
      </c>
      <c r="BJ150">
        <v>12.6015</v>
      </c>
      <c r="BK150">
        <v>6056.1019999999999</v>
      </c>
      <c r="BL150">
        <v>3706.8710000000001</v>
      </c>
      <c r="BM150">
        <v>1135.0319999999999</v>
      </c>
      <c r="BN150">
        <v>29.414000000000001</v>
      </c>
      <c r="BO150">
        <v>992.15499999999997</v>
      </c>
      <c r="BP150">
        <v>132.74799999999999</v>
      </c>
      <c r="BQ150">
        <v>0</v>
      </c>
      <c r="BR150">
        <v>0</v>
      </c>
      <c r="BS150">
        <v>0</v>
      </c>
      <c r="BT150">
        <v>10.297599999999999</v>
      </c>
      <c r="BU150">
        <v>5222.9359999999997</v>
      </c>
      <c r="BV150">
        <v>0</v>
      </c>
      <c r="BW150">
        <v>0</v>
      </c>
      <c r="BX150">
        <v>0</v>
      </c>
      <c r="BY150">
        <v>0</v>
      </c>
      <c r="BZ150">
        <v>6.3090000000000002</v>
      </c>
      <c r="CA150">
        <v>2131.538</v>
      </c>
      <c r="CB150">
        <v>1428.097</v>
      </c>
      <c r="CC150">
        <v>187.29399999999998</v>
      </c>
      <c r="CD150">
        <v>41.915999999999997</v>
      </c>
      <c r="CE150">
        <v>424.41199999999998</v>
      </c>
      <c r="CF150">
        <v>42.451000000000001</v>
      </c>
      <c r="CG150">
        <v>0</v>
      </c>
      <c r="CH150">
        <v>7.3680000000000003</v>
      </c>
      <c r="CI150">
        <v>0</v>
      </c>
      <c r="CJ150">
        <v>0</v>
      </c>
      <c r="CK150">
        <v>0</v>
      </c>
      <c r="CL150">
        <v>2.6705999999999999</v>
      </c>
      <c r="CM150">
        <v>814.37400000000002</v>
      </c>
      <c r="CN150">
        <v>3.3491</v>
      </c>
      <c r="CO150">
        <v>1242.587</v>
      </c>
      <c r="CP150">
        <v>0.2893</v>
      </c>
      <c r="CQ150">
        <v>74.576999999999998</v>
      </c>
      <c r="CR150">
        <v>10.7682</v>
      </c>
      <c r="CS150">
        <v>4869.348</v>
      </c>
      <c r="CT150">
        <v>4.8090000000000002</v>
      </c>
      <c r="CU150">
        <v>1469.3870000000002</v>
      </c>
      <c r="CV150">
        <v>0</v>
      </c>
      <c r="CW150">
        <v>59.881999999999998</v>
      </c>
      <c r="CX150">
        <v>0</v>
      </c>
      <c r="CY150">
        <v>0</v>
      </c>
      <c r="CZ150">
        <v>0</v>
      </c>
      <c r="DA150">
        <v>0.2893</v>
      </c>
      <c r="DB150">
        <v>74.576999999999998</v>
      </c>
      <c r="DC150">
        <v>0</v>
      </c>
      <c r="DD150">
        <v>0</v>
      </c>
      <c r="DE150">
        <v>0</v>
      </c>
      <c r="DF150">
        <v>2.3039000000000001</v>
      </c>
      <c r="DG150">
        <v>833.16600000000005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6132.5820000000003</v>
      </c>
      <c r="EA150">
        <v>0</v>
      </c>
      <c r="EB150">
        <v>2138.6189999999997</v>
      </c>
      <c r="EC150">
        <v>0</v>
      </c>
      <c r="ED150">
        <v>18.910499999999999</v>
      </c>
      <c r="EE150">
        <v>19.578299999999999</v>
      </c>
      <c r="EF150">
        <v>8257.64</v>
      </c>
      <c r="EG150">
        <v>12.6015</v>
      </c>
      <c r="EH150">
        <v>6115.1019999999999</v>
      </c>
      <c r="EI150">
        <v>10.297599999999999</v>
      </c>
      <c r="EJ150">
        <v>5277.5360000000001</v>
      </c>
      <c r="EK150">
        <v>0</v>
      </c>
      <c r="EL150">
        <v>0</v>
      </c>
      <c r="EM150">
        <v>0</v>
      </c>
      <c r="EN150">
        <v>0</v>
      </c>
      <c r="EO150">
        <v>6.3090000000000002</v>
      </c>
      <c r="EP150">
        <v>2142.538</v>
      </c>
      <c r="EQ150">
        <v>28.681000000000001</v>
      </c>
      <c r="ER150">
        <v>19.561</v>
      </c>
      <c r="ES150">
        <v>9.1199999999999992</v>
      </c>
      <c r="ET150">
        <v>8286.3209999999999</v>
      </c>
      <c r="EU150">
        <v>0</v>
      </c>
      <c r="EV150">
        <v>0</v>
      </c>
      <c r="EW150">
        <v>0</v>
      </c>
      <c r="EX150">
        <v>0</v>
      </c>
      <c r="EY150">
        <v>2.3039000000000001</v>
      </c>
      <c r="EZ150">
        <v>837.56600000000003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0.2893</v>
      </c>
      <c r="FJ150">
        <v>74.576999999999998</v>
      </c>
      <c r="FK150">
        <v>0</v>
      </c>
      <c r="FL150">
        <v>0</v>
      </c>
      <c r="FM150">
        <v>0.2893</v>
      </c>
      <c r="FN150">
        <v>74.576999999999998</v>
      </c>
      <c r="FO150">
        <v>0</v>
      </c>
      <c r="FP150">
        <v>0</v>
      </c>
      <c r="FQ150">
        <v>0</v>
      </c>
      <c r="FR150">
        <v>74.576999999999998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</row>
    <row r="151" spans="1:184" customFormat="1" ht="12.75" x14ac:dyDescent="0.2">
      <c r="A151">
        <v>2107</v>
      </c>
      <c r="B151">
        <f t="shared" si="2"/>
        <v>148</v>
      </c>
      <c r="C151">
        <v>1</v>
      </c>
      <c r="D151" t="s">
        <v>727</v>
      </c>
      <c r="E151" t="s">
        <v>290</v>
      </c>
      <c r="F151">
        <v>600107175</v>
      </c>
      <c r="G151">
        <v>12</v>
      </c>
      <c r="H151" t="s">
        <v>583</v>
      </c>
      <c r="I151" t="s">
        <v>99</v>
      </c>
      <c r="J151">
        <v>1</v>
      </c>
      <c r="K151">
        <v>24</v>
      </c>
      <c r="L151" t="s">
        <v>584</v>
      </c>
      <c r="M151" t="s">
        <v>728</v>
      </c>
      <c r="N151" t="s">
        <v>586</v>
      </c>
      <c r="O151">
        <v>2</v>
      </c>
      <c r="P151" t="s">
        <v>587</v>
      </c>
      <c r="Q151" t="s">
        <v>3391</v>
      </c>
      <c r="R151" s="207">
        <v>45666.510937500003</v>
      </c>
      <c r="S151">
        <v>600107175</v>
      </c>
      <c r="T151" t="s">
        <v>898</v>
      </c>
      <c r="U151" s="207">
        <v>45673.535543981481</v>
      </c>
      <c r="V151">
        <v>600107175</v>
      </c>
      <c r="W151">
        <v>12.812999999999999</v>
      </c>
      <c r="X151">
        <v>12.812999999999999</v>
      </c>
      <c r="Y151">
        <v>0</v>
      </c>
      <c r="Z151">
        <v>0</v>
      </c>
      <c r="AA151">
        <v>14.6858</v>
      </c>
      <c r="AB151">
        <v>5350.7380000000003</v>
      </c>
      <c r="AC151">
        <v>5346.2659999999996</v>
      </c>
      <c r="AD151">
        <v>3596.174</v>
      </c>
      <c r="AE151">
        <v>652.54899999999998</v>
      </c>
      <c r="AF151">
        <v>97.427000000000007</v>
      </c>
      <c r="AG151">
        <v>870.30799999999999</v>
      </c>
      <c r="AH151">
        <v>128.15300000000002</v>
      </c>
      <c r="AI151">
        <v>0</v>
      </c>
      <c r="AJ151">
        <v>0</v>
      </c>
      <c r="AK151">
        <v>0.75700000000000001</v>
      </c>
      <c r="AL151">
        <v>0</v>
      </c>
      <c r="AM151">
        <v>4.4720000000000004</v>
      </c>
      <c r="AN151">
        <v>0</v>
      </c>
      <c r="AO151">
        <v>52.66</v>
      </c>
      <c r="AP151">
        <v>10.75</v>
      </c>
      <c r="AQ151">
        <v>10.75</v>
      </c>
      <c r="AR151">
        <v>0</v>
      </c>
      <c r="AS151">
        <v>0</v>
      </c>
      <c r="AT151">
        <v>0</v>
      </c>
      <c r="AU151">
        <v>41.91</v>
      </c>
      <c r="AV151">
        <v>0.5</v>
      </c>
      <c r="AW151">
        <v>0.89800000000000002</v>
      </c>
      <c r="AX151">
        <v>169.08199999999999</v>
      </c>
      <c r="AY151">
        <v>0</v>
      </c>
      <c r="AZ151">
        <v>0</v>
      </c>
      <c r="BA151">
        <v>5422.5309999999999</v>
      </c>
      <c r="BB151">
        <v>10.75</v>
      </c>
      <c r="BC151">
        <v>16</v>
      </c>
      <c r="BD151">
        <v>12</v>
      </c>
      <c r="BE151">
        <v>0</v>
      </c>
      <c r="BF151">
        <v>0</v>
      </c>
      <c r="BG151">
        <v>0</v>
      </c>
      <c r="BH151">
        <v>169.08199999999999</v>
      </c>
      <c r="BI151">
        <v>0</v>
      </c>
      <c r="BJ151">
        <v>7.8884999999999996</v>
      </c>
      <c r="BK151">
        <v>3714.5079999999998</v>
      </c>
      <c r="BL151">
        <v>2524.614</v>
      </c>
      <c r="BM151">
        <v>499.83600000000001</v>
      </c>
      <c r="BN151">
        <v>72.096000000000004</v>
      </c>
      <c r="BO151">
        <v>506.78</v>
      </c>
      <c r="BP151">
        <v>110.28400000000001</v>
      </c>
      <c r="BQ151">
        <v>0</v>
      </c>
      <c r="BR151">
        <v>0</v>
      </c>
      <c r="BS151">
        <v>0</v>
      </c>
      <c r="BT151">
        <v>6.0843999999999996</v>
      </c>
      <c r="BU151">
        <v>2986.9360000000001</v>
      </c>
      <c r="BV151">
        <v>0</v>
      </c>
      <c r="BW151">
        <v>0</v>
      </c>
      <c r="BX151">
        <v>0</v>
      </c>
      <c r="BY151">
        <v>0</v>
      </c>
      <c r="BZ151">
        <v>4.9245000000000001</v>
      </c>
      <c r="CA151">
        <v>1631.758</v>
      </c>
      <c r="CB151">
        <v>1071.56</v>
      </c>
      <c r="CC151">
        <v>152.71299999999999</v>
      </c>
      <c r="CD151">
        <v>25.331</v>
      </c>
      <c r="CE151">
        <v>363.52800000000002</v>
      </c>
      <c r="CF151">
        <v>17.869</v>
      </c>
      <c r="CG151">
        <v>0</v>
      </c>
      <c r="CH151">
        <v>0</v>
      </c>
      <c r="CI151">
        <v>0.75700000000000001</v>
      </c>
      <c r="CJ151">
        <v>0.49730000000000002</v>
      </c>
      <c r="CK151">
        <v>193.58699999999999</v>
      </c>
      <c r="CL151">
        <v>1.9272</v>
      </c>
      <c r="CM151">
        <v>588.99</v>
      </c>
      <c r="CN151">
        <v>2</v>
      </c>
      <c r="CO151">
        <v>699.779</v>
      </c>
      <c r="CP151">
        <v>0.5</v>
      </c>
      <c r="CQ151">
        <v>149.40199999999999</v>
      </c>
      <c r="CR151">
        <v>5.8884999999999996</v>
      </c>
      <c r="CS151">
        <v>2488.9189999999999</v>
      </c>
      <c r="CT151">
        <v>4.4272</v>
      </c>
      <c r="CU151">
        <v>1438.171</v>
      </c>
      <c r="CV151">
        <v>0</v>
      </c>
      <c r="CW151">
        <v>0.89800000000000002</v>
      </c>
      <c r="CX151">
        <v>19.68</v>
      </c>
      <c r="CY151">
        <v>0</v>
      </c>
      <c r="CZ151">
        <v>0</v>
      </c>
      <c r="DA151">
        <v>0.5</v>
      </c>
      <c r="DB151">
        <v>149.40199999999999</v>
      </c>
      <c r="DC151">
        <v>0</v>
      </c>
      <c r="DD151">
        <v>10.75</v>
      </c>
      <c r="DE151">
        <v>0</v>
      </c>
      <c r="DF151">
        <v>1.8041</v>
      </c>
      <c r="DG151">
        <v>727.572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3783.5569999999998</v>
      </c>
      <c r="EA151">
        <v>0</v>
      </c>
      <c r="EB151">
        <v>1638.9739999999999</v>
      </c>
      <c r="EC151">
        <v>10.75</v>
      </c>
      <c r="ED151">
        <v>12.812999999999999</v>
      </c>
      <c r="EE151">
        <v>14.6858</v>
      </c>
      <c r="EF151">
        <v>5350.7380000000003</v>
      </c>
      <c r="EG151">
        <v>7.8884999999999996</v>
      </c>
      <c r="EH151">
        <v>3714.5079999999998</v>
      </c>
      <c r="EI151">
        <v>6.0843999999999996</v>
      </c>
      <c r="EJ151">
        <v>2986.9360000000001</v>
      </c>
      <c r="EK151">
        <v>0</v>
      </c>
      <c r="EL151">
        <v>0</v>
      </c>
      <c r="EM151">
        <v>0</v>
      </c>
      <c r="EN151">
        <v>0</v>
      </c>
      <c r="EO151">
        <v>4.9245000000000001</v>
      </c>
      <c r="EP151">
        <v>1636.23</v>
      </c>
      <c r="EQ151">
        <v>52.66</v>
      </c>
      <c r="ER151">
        <v>4</v>
      </c>
      <c r="ES151">
        <v>48.66</v>
      </c>
      <c r="ET151">
        <v>5403.3980000000001</v>
      </c>
      <c r="EU151">
        <v>0</v>
      </c>
      <c r="EV151">
        <v>0</v>
      </c>
      <c r="EW151">
        <v>0</v>
      </c>
      <c r="EX151">
        <v>0</v>
      </c>
      <c r="EY151">
        <v>1.8041</v>
      </c>
      <c r="EZ151">
        <v>727.572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0.5</v>
      </c>
      <c r="FJ151">
        <v>169.08199999999999</v>
      </c>
      <c r="FK151">
        <v>0</v>
      </c>
      <c r="FL151">
        <v>19.68</v>
      </c>
      <c r="FM151">
        <v>0.5</v>
      </c>
      <c r="FN151">
        <v>149.40199999999999</v>
      </c>
      <c r="FO151">
        <v>0</v>
      </c>
      <c r="FP151">
        <v>0</v>
      </c>
      <c r="FQ151">
        <v>0</v>
      </c>
      <c r="FR151">
        <v>169.08199999999999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</row>
    <row r="152" spans="1:184" customFormat="1" ht="12.75" x14ac:dyDescent="0.2">
      <c r="A152">
        <v>2108</v>
      </c>
      <c r="B152">
        <f t="shared" si="2"/>
        <v>149</v>
      </c>
      <c r="C152">
        <v>1</v>
      </c>
      <c r="D152" t="s">
        <v>729</v>
      </c>
      <c r="E152" t="s">
        <v>290</v>
      </c>
      <c r="F152">
        <v>600107256</v>
      </c>
      <c r="G152">
        <v>12</v>
      </c>
      <c r="H152" t="s">
        <v>583</v>
      </c>
      <c r="I152" t="s">
        <v>99</v>
      </c>
      <c r="J152">
        <v>1</v>
      </c>
      <c r="K152">
        <v>24</v>
      </c>
      <c r="L152" t="s">
        <v>584</v>
      </c>
      <c r="M152" t="s">
        <v>730</v>
      </c>
      <c r="N152" t="s">
        <v>586</v>
      </c>
      <c r="O152">
        <v>2</v>
      </c>
      <c r="P152" t="s">
        <v>587</v>
      </c>
      <c r="Q152" t="s">
        <v>3345</v>
      </c>
      <c r="R152" s="207">
        <v>45671.773946759262</v>
      </c>
      <c r="S152">
        <v>600107256</v>
      </c>
      <c r="T152" t="s">
        <v>3345</v>
      </c>
      <c r="U152" s="207">
        <v>45671.775150462963</v>
      </c>
      <c r="V152">
        <v>600107256</v>
      </c>
      <c r="W152">
        <v>3.4925999999999999</v>
      </c>
      <c r="X152">
        <v>3.4925999999999999</v>
      </c>
      <c r="Y152">
        <v>0</v>
      </c>
      <c r="Z152">
        <v>0</v>
      </c>
      <c r="AA152">
        <v>3.8306</v>
      </c>
      <c r="AB152">
        <v>1604.539</v>
      </c>
      <c r="AC152">
        <v>1585.539</v>
      </c>
      <c r="AD152">
        <v>930.17499999999995</v>
      </c>
      <c r="AE152">
        <v>197.517</v>
      </c>
      <c r="AF152">
        <v>44.401000000000003</v>
      </c>
      <c r="AG152">
        <v>331.72199999999998</v>
      </c>
      <c r="AH152">
        <v>49.073999999999998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19</v>
      </c>
      <c r="AO152">
        <v>33.700000000000003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33.700000000000003</v>
      </c>
      <c r="AV152">
        <v>0.2492</v>
      </c>
      <c r="AW152">
        <v>32.65</v>
      </c>
      <c r="AX152">
        <v>97.769000000000005</v>
      </c>
      <c r="AY152">
        <v>0</v>
      </c>
      <c r="AZ152">
        <v>0</v>
      </c>
      <c r="BA152">
        <v>1611.2049999999999</v>
      </c>
      <c r="BB152">
        <v>0</v>
      </c>
      <c r="BC152">
        <v>4</v>
      </c>
      <c r="BD152">
        <v>4</v>
      </c>
      <c r="BE152">
        <v>0</v>
      </c>
      <c r="BF152">
        <v>0</v>
      </c>
      <c r="BG152">
        <v>1</v>
      </c>
      <c r="BH152">
        <v>97.769000000000005</v>
      </c>
      <c r="BI152">
        <v>0</v>
      </c>
      <c r="BJ152">
        <v>2.2433999999999998</v>
      </c>
      <c r="BK152">
        <v>1173.261</v>
      </c>
      <c r="BL152">
        <v>644.74599999999998</v>
      </c>
      <c r="BM152">
        <v>160.79</v>
      </c>
      <c r="BN152">
        <v>44.401000000000003</v>
      </c>
      <c r="BO152">
        <v>241.6</v>
      </c>
      <c r="BP152">
        <v>49.073999999999998</v>
      </c>
      <c r="BQ152">
        <v>0</v>
      </c>
      <c r="BR152">
        <v>0</v>
      </c>
      <c r="BS152">
        <v>0</v>
      </c>
      <c r="BT152">
        <v>2.2433999999999998</v>
      </c>
      <c r="BU152">
        <v>1173.261</v>
      </c>
      <c r="BV152">
        <v>0</v>
      </c>
      <c r="BW152">
        <v>0</v>
      </c>
      <c r="BX152">
        <v>0</v>
      </c>
      <c r="BY152">
        <v>0</v>
      </c>
      <c r="BZ152">
        <v>1.2492000000000001</v>
      </c>
      <c r="CA152">
        <v>412.27800000000002</v>
      </c>
      <c r="CB152">
        <v>285.42899999999997</v>
      </c>
      <c r="CC152">
        <v>36.727000000000004</v>
      </c>
      <c r="CD152">
        <v>0</v>
      </c>
      <c r="CE152">
        <v>90.122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0.75</v>
      </c>
      <c r="CM152">
        <v>241.20500000000001</v>
      </c>
      <c r="CN152">
        <v>0.25</v>
      </c>
      <c r="CO152">
        <v>92.504000000000005</v>
      </c>
      <c r="CP152">
        <v>0.2492</v>
      </c>
      <c r="CQ152">
        <v>78.569000000000003</v>
      </c>
      <c r="CR152">
        <v>1.2434000000000001</v>
      </c>
      <c r="CS152">
        <v>631.13400000000001</v>
      </c>
      <c r="CT152">
        <v>1.2492000000000001</v>
      </c>
      <c r="CU152">
        <v>412.27800000000002</v>
      </c>
      <c r="CV152">
        <v>0</v>
      </c>
      <c r="CW152">
        <v>32.65</v>
      </c>
      <c r="CX152">
        <v>19.2</v>
      </c>
      <c r="CY152">
        <v>0</v>
      </c>
      <c r="CZ152">
        <v>0</v>
      </c>
      <c r="DA152">
        <v>0.2492</v>
      </c>
      <c r="DB152">
        <v>78.569000000000003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1198.9269999999999</v>
      </c>
      <c r="EA152">
        <v>0</v>
      </c>
      <c r="EB152">
        <v>412.27800000000002</v>
      </c>
      <c r="EC152">
        <v>0</v>
      </c>
      <c r="ED152">
        <v>3.4925999999999999</v>
      </c>
      <c r="EE152">
        <v>3.8306</v>
      </c>
      <c r="EF152">
        <v>1604.539</v>
      </c>
      <c r="EG152">
        <v>2.2433999999999998</v>
      </c>
      <c r="EH152">
        <v>1192.261</v>
      </c>
      <c r="EI152">
        <v>2.2433999999999998</v>
      </c>
      <c r="EJ152">
        <v>1192.261</v>
      </c>
      <c r="EK152">
        <v>0</v>
      </c>
      <c r="EL152">
        <v>0</v>
      </c>
      <c r="EM152">
        <v>0</v>
      </c>
      <c r="EN152">
        <v>0</v>
      </c>
      <c r="EO152">
        <v>1.2492000000000001</v>
      </c>
      <c r="EP152">
        <v>412.27800000000002</v>
      </c>
      <c r="EQ152">
        <v>33.700000000000003</v>
      </c>
      <c r="ER152">
        <v>0</v>
      </c>
      <c r="ES152">
        <v>33.700000000000003</v>
      </c>
      <c r="ET152">
        <v>1638.2389999999998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0.2492</v>
      </c>
      <c r="FJ152">
        <v>97.769000000000005</v>
      </c>
      <c r="FK152">
        <v>0</v>
      </c>
      <c r="FL152">
        <v>19.2</v>
      </c>
      <c r="FM152">
        <v>0.2492</v>
      </c>
      <c r="FN152">
        <v>78.569000000000003</v>
      </c>
      <c r="FO152">
        <v>0</v>
      </c>
      <c r="FP152">
        <v>0</v>
      </c>
      <c r="FQ152">
        <v>0</v>
      </c>
      <c r="FR152">
        <v>97.769000000000005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</row>
    <row r="153" spans="1:184" customFormat="1" ht="12.75" x14ac:dyDescent="0.2">
      <c r="A153">
        <v>2110</v>
      </c>
      <c r="B153">
        <f t="shared" si="2"/>
        <v>150</v>
      </c>
      <c r="C153">
        <v>1</v>
      </c>
      <c r="D153" t="s">
        <v>731</v>
      </c>
      <c r="E153" t="s">
        <v>290</v>
      </c>
      <c r="F153">
        <v>600107353</v>
      </c>
      <c r="G153">
        <v>12</v>
      </c>
      <c r="H153" t="s">
        <v>583</v>
      </c>
      <c r="I153" t="s">
        <v>99</v>
      </c>
      <c r="J153">
        <v>1</v>
      </c>
      <c r="K153">
        <v>24</v>
      </c>
      <c r="L153" t="s">
        <v>584</v>
      </c>
      <c r="M153" t="s">
        <v>732</v>
      </c>
      <c r="N153" t="s">
        <v>586</v>
      </c>
      <c r="O153">
        <v>2</v>
      </c>
      <c r="P153" t="s">
        <v>587</v>
      </c>
      <c r="Q153" t="s">
        <v>733</v>
      </c>
      <c r="R153" s="207">
        <v>45669.556712962964</v>
      </c>
      <c r="S153">
        <v>600107353</v>
      </c>
      <c r="T153" t="s">
        <v>733</v>
      </c>
      <c r="U153" s="207">
        <v>45669.561192129629</v>
      </c>
      <c r="V153">
        <v>600107353</v>
      </c>
      <c r="W153">
        <v>6.7380000000000004</v>
      </c>
      <c r="X153">
        <v>6.7380000000000004</v>
      </c>
      <c r="Y153">
        <v>0</v>
      </c>
      <c r="Z153">
        <v>0</v>
      </c>
      <c r="AA153">
        <v>7.2404000000000002</v>
      </c>
      <c r="AB153">
        <v>2858.3029999999999</v>
      </c>
      <c r="AC153">
        <v>2837.8029999999999</v>
      </c>
      <c r="AD153">
        <v>1848.3200000000002</v>
      </c>
      <c r="AE153">
        <v>358.51900000000001</v>
      </c>
      <c r="AF153">
        <v>63.332000000000001</v>
      </c>
      <c r="AG153">
        <v>481.524</v>
      </c>
      <c r="AH153">
        <v>75.587000000000003</v>
      </c>
      <c r="AI153">
        <v>0</v>
      </c>
      <c r="AJ153">
        <v>0</v>
      </c>
      <c r="AK153">
        <v>0.54900000000000004</v>
      </c>
      <c r="AL153">
        <v>0</v>
      </c>
      <c r="AM153">
        <v>0</v>
      </c>
      <c r="AN153">
        <v>20.5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0.5</v>
      </c>
      <c r="AW153">
        <v>9.9719999999999995</v>
      </c>
      <c r="AX153">
        <v>134.501</v>
      </c>
      <c r="AY153">
        <v>0</v>
      </c>
      <c r="AZ153">
        <v>0</v>
      </c>
      <c r="BA153">
        <v>2859.864</v>
      </c>
      <c r="BB153">
        <v>0</v>
      </c>
      <c r="BC153">
        <v>7</v>
      </c>
      <c r="BD153">
        <v>7</v>
      </c>
      <c r="BE153">
        <v>0</v>
      </c>
      <c r="BF153">
        <v>2</v>
      </c>
      <c r="BG153">
        <v>0</v>
      </c>
      <c r="BH153">
        <v>134.501</v>
      </c>
      <c r="BI153">
        <v>0</v>
      </c>
      <c r="BJ153">
        <v>4.6680000000000001</v>
      </c>
      <c r="BK153">
        <v>2221.9270000000001</v>
      </c>
      <c r="BL153">
        <v>1390.607</v>
      </c>
      <c r="BM153">
        <v>306.42899999999997</v>
      </c>
      <c r="BN153">
        <v>63.332000000000001</v>
      </c>
      <c r="BO153">
        <v>376</v>
      </c>
      <c r="BP153">
        <v>75.587000000000003</v>
      </c>
      <c r="BQ153">
        <v>0</v>
      </c>
      <c r="BR153">
        <v>0</v>
      </c>
      <c r="BS153">
        <v>0</v>
      </c>
      <c r="BT153">
        <v>3.6680000000000001</v>
      </c>
      <c r="BU153">
        <v>1854.5930000000001</v>
      </c>
      <c r="BV153">
        <v>0</v>
      </c>
      <c r="BW153">
        <v>0</v>
      </c>
      <c r="BX153">
        <v>0</v>
      </c>
      <c r="BY153">
        <v>0</v>
      </c>
      <c r="BZ153">
        <v>2.0700000000000003</v>
      </c>
      <c r="CA153">
        <v>615.87599999999998</v>
      </c>
      <c r="CB153">
        <v>457.71300000000002</v>
      </c>
      <c r="CC153">
        <v>52.09</v>
      </c>
      <c r="CD153">
        <v>0</v>
      </c>
      <c r="CE153">
        <v>105.524</v>
      </c>
      <c r="CF153">
        <v>0</v>
      </c>
      <c r="CG153">
        <v>0</v>
      </c>
      <c r="CH153">
        <v>0</v>
      </c>
      <c r="CI153">
        <v>0.54900000000000004</v>
      </c>
      <c r="CJ153">
        <v>0</v>
      </c>
      <c r="CK153">
        <v>0</v>
      </c>
      <c r="CL153">
        <v>1.32</v>
      </c>
      <c r="CM153">
        <v>420.44200000000001</v>
      </c>
      <c r="CN153">
        <v>0.25</v>
      </c>
      <c r="CO153">
        <v>60.933</v>
      </c>
      <c r="CP153">
        <v>0.5</v>
      </c>
      <c r="CQ153">
        <v>134.501</v>
      </c>
      <c r="CR153">
        <v>3.6680000000000001</v>
      </c>
      <c r="CS153">
        <v>1559.019</v>
      </c>
      <c r="CT153">
        <v>2.0700000000000003</v>
      </c>
      <c r="CU153">
        <v>615.87599999999998</v>
      </c>
      <c r="CV153">
        <v>0</v>
      </c>
      <c r="CW153">
        <v>9.9719999999999995</v>
      </c>
      <c r="CX153">
        <v>0</v>
      </c>
      <c r="CY153">
        <v>0</v>
      </c>
      <c r="CZ153">
        <v>0</v>
      </c>
      <c r="DA153">
        <v>0.5</v>
      </c>
      <c r="DB153">
        <v>134.501</v>
      </c>
      <c r="DC153">
        <v>0</v>
      </c>
      <c r="DD153">
        <v>0</v>
      </c>
      <c r="DE153">
        <v>0</v>
      </c>
      <c r="DF153">
        <v>1</v>
      </c>
      <c r="DG153">
        <v>367.334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2243.9879999999998</v>
      </c>
      <c r="EA153">
        <v>0</v>
      </c>
      <c r="EB153">
        <v>615.87599999999998</v>
      </c>
      <c r="EC153">
        <v>0</v>
      </c>
      <c r="ED153">
        <v>6.7380000000000004</v>
      </c>
      <c r="EE153">
        <v>7.2404000000000002</v>
      </c>
      <c r="EF153">
        <v>2858.3029999999999</v>
      </c>
      <c r="EG153">
        <v>4.6680000000000001</v>
      </c>
      <c r="EH153">
        <v>2242.4270000000001</v>
      </c>
      <c r="EI153">
        <v>3.6680000000000001</v>
      </c>
      <c r="EJ153">
        <v>1875.0930000000001</v>
      </c>
      <c r="EK153">
        <v>0</v>
      </c>
      <c r="EL153">
        <v>0</v>
      </c>
      <c r="EM153">
        <v>0</v>
      </c>
      <c r="EN153">
        <v>0</v>
      </c>
      <c r="EO153">
        <v>2.0700000000000003</v>
      </c>
      <c r="EP153">
        <v>615.87599999999998</v>
      </c>
      <c r="EQ153">
        <v>0</v>
      </c>
      <c r="ER153">
        <v>0</v>
      </c>
      <c r="ES153">
        <v>0</v>
      </c>
      <c r="ET153">
        <v>2858.3029999999999</v>
      </c>
      <c r="EU153">
        <v>0</v>
      </c>
      <c r="EV153">
        <v>0</v>
      </c>
      <c r="EW153">
        <v>0</v>
      </c>
      <c r="EX153">
        <v>0</v>
      </c>
      <c r="EY153">
        <v>1</v>
      </c>
      <c r="EZ153">
        <v>367.334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0.5</v>
      </c>
      <c r="FJ153">
        <v>134.501</v>
      </c>
      <c r="FK153">
        <v>0</v>
      </c>
      <c r="FL153">
        <v>0</v>
      </c>
      <c r="FM153">
        <v>0.5</v>
      </c>
      <c r="FN153">
        <v>134.501</v>
      </c>
      <c r="FO153">
        <v>0</v>
      </c>
      <c r="FP153">
        <v>0</v>
      </c>
      <c r="FQ153">
        <v>0</v>
      </c>
      <c r="FR153">
        <v>134.501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</row>
    <row r="154" spans="1:184" customFormat="1" ht="12.75" x14ac:dyDescent="0.2">
      <c r="A154">
        <v>2120</v>
      </c>
      <c r="B154">
        <f t="shared" si="2"/>
        <v>151</v>
      </c>
      <c r="C154">
        <v>1</v>
      </c>
      <c r="D154" t="s">
        <v>734</v>
      </c>
      <c r="E154" t="s">
        <v>290</v>
      </c>
      <c r="F154">
        <v>600106977</v>
      </c>
      <c r="G154">
        <v>12</v>
      </c>
      <c r="H154" t="s">
        <v>583</v>
      </c>
      <c r="I154" t="s">
        <v>99</v>
      </c>
      <c r="J154">
        <v>1</v>
      </c>
      <c r="K154">
        <v>24</v>
      </c>
      <c r="L154" t="s">
        <v>584</v>
      </c>
      <c r="M154" t="s">
        <v>735</v>
      </c>
      <c r="N154" t="s">
        <v>586</v>
      </c>
      <c r="O154">
        <v>2</v>
      </c>
      <c r="P154" t="s">
        <v>587</v>
      </c>
      <c r="Q154" t="s">
        <v>694</v>
      </c>
      <c r="R154" s="207">
        <v>45668.850347222222</v>
      </c>
      <c r="S154">
        <v>600106977</v>
      </c>
      <c r="T154" t="s">
        <v>694</v>
      </c>
      <c r="U154" s="207">
        <v>45668.851527777777</v>
      </c>
      <c r="V154">
        <v>600106977</v>
      </c>
      <c r="W154">
        <v>11.708299999999999</v>
      </c>
      <c r="X154">
        <v>11.708299999999999</v>
      </c>
      <c r="Y154">
        <v>0</v>
      </c>
      <c r="Z154">
        <v>0</v>
      </c>
      <c r="AA154">
        <v>11.5001</v>
      </c>
      <c r="AB154">
        <v>4462.3859999999995</v>
      </c>
      <c r="AC154">
        <v>4448.3859999999995</v>
      </c>
      <c r="AD154">
        <v>3037.3220000000001</v>
      </c>
      <c r="AE154">
        <v>537.88300000000004</v>
      </c>
      <c r="AF154">
        <v>76.593000000000004</v>
      </c>
      <c r="AG154">
        <v>693.84500000000003</v>
      </c>
      <c r="AH154">
        <v>96.001000000000005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14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0.2</v>
      </c>
      <c r="AW154">
        <v>6.742</v>
      </c>
      <c r="AX154">
        <v>68.036000000000001</v>
      </c>
      <c r="AY154">
        <v>0</v>
      </c>
      <c r="AZ154">
        <v>0</v>
      </c>
      <c r="BA154">
        <v>4500.9490000000005</v>
      </c>
      <c r="BB154">
        <v>0</v>
      </c>
      <c r="BC154">
        <v>9</v>
      </c>
      <c r="BD154">
        <v>9</v>
      </c>
      <c r="BE154">
        <v>0</v>
      </c>
      <c r="BF154">
        <v>0</v>
      </c>
      <c r="BG154">
        <v>0</v>
      </c>
      <c r="BH154">
        <v>68.036000000000001</v>
      </c>
      <c r="BI154">
        <v>0</v>
      </c>
      <c r="BJ154">
        <v>6.9249999999999998</v>
      </c>
      <c r="BK154">
        <v>3181.319</v>
      </c>
      <c r="BL154">
        <v>2112.183</v>
      </c>
      <c r="BM154">
        <v>421.77699999999999</v>
      </c>
      <c r="BN154">
        <v>76.593000000000004</v>
      </c>
      <c r="BO154">
        <v>478.24</v>
      </c>
      <c r="BP154">
        <v>85.784000000000006</v>
      </c>
      <c r="BQ154">
        <v>0</v>
      </c>
      <c r="BR154">
        <v>0</v>
      </c>
      <c r="BS154">
        <v>0</v>
      </c>
      <c r="BT154">
        <v>6.5</v>
      </c>
      <c r="BU154">
        <v>3054.2959999999998</v>
      </c>
      <c r="BV154">
        <v>0</v>
      </c>
      <c r="BW154">
        <v>0</v>
      </c>
      <c r="BX154">
        <v>0</v>
      </c>
      <c r="BY154">
        <v>0</v>
      </c>
      <c r="BZ154">
        <v>4.7832999999999997</v>
      </c>
      <c r="CA154">
        <v>1267.067</v>
      </c>
      <c r="CB154">
        <v>925.13900000000001</v>
      </c>
      <c r="CC154">
        <v>116.10599999999999</v>
      </c>
      <c r="CD154">
        <v>0</v>
      </c>
      <c r="CE154">
        <v>215.60500000000002</v>
      </c>
      <c r="CF154">
        <v>10.217000000000001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1.75</v>
      </c>
      <c r="CM154">
        <v>504.82</v>
      </c>
      <c r="CN154">
        <v>2.8332999999999999</v>
      </c>
      <c r="CO154">
        <v>707.851</v>
      </c>
      <c r="CP154">
        <v>0.2</v>
      </c>
      <c r="CQ154">
        <v>54.396000000000001</v>
      </c>
      <c r="CR154">
        <v>5.9249999999999998</v>
      </c>
      <c r="CS154">
        <v>2484.8870000000002</v>
      </c>
      <c r="CT154">
        <v>4.4082999999999997</v>
      </c>
      <c r="CU154">
        <v>1151.4569999999999</v>
      </c>
      <c r="CV154">
        <v>0</v>
      </c>
      <c r="CW154">
        <v>6.742</v>
      </c>
      <c r="CX154">
        <v>13.64</v>
      </c>
      <c r="CY154">
        <v>0</v>
      </c>
      <c r="CZ154">
        <v>0</v>
      </c>
      <c r="DA154">
        <v>0.2</v>
      </c>
      <c r="DB154">
        <v>54.396000000000001</v>
      </c>
      <c r="DC154">
        <v>0</v>
      </c>
      <c r="DD154">
        <v>0</v>
      </c>
      <c r="DE154">
        <v>0</v>
      </c>
      <c r="DF154">
        <v>0.42499999999999999</v>
      </c>
      <c r="DG154">
        <v>127.023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3223.6590000000001</v>
      </c>
      <c r="EA154">
        <v>0</v>
      </c>
      <c r="EB154">
        <v>1277.29</v>
      </c>
      <c r="EC154">
        <v>0</v>
      </c>
      <c r="ED154">
        <v>11.708299999999999</v>
      </c>
      <c r="EE154">
        <v>11.5001</v>
      </c>
      <c r="EF154">
        <v>4462.3859999999995</v>
      </c>
      <c r="EG154">
        <v>6.9249999999999998</v>
      </c>
      <c r="EH154">
        <v>3195.319</v>
      </c>
      <c r="EI154">
        <v>6.5</v>
      </c>
      <c r="EJ154">
        <v>3068.2959999999998</v>
      </c>
      <c r="EK154">
        <v>0</v>
      </c>
      <c r="EL154">
        <v>0</v>
      </c>
      <c r="EM154">
        <v>0</v>
      </c>
      <c r="EN154">
        <v>0</v>
      </c>
      <c r="EO154">
        <v>4.7832999999999997</v>
      </c>
      <c r="EP154">
        <v>1267.067</v>
      </c>
      <c r="EQ154">
        <v>0</v>
      </c>
      <c r="ER154">
        <v>0</v>
      </c>
      <c r="ES154">
        <v>0</v>
      </c>
      <c r="ET154">
        <v>4462.3859999999995</v>
      </c>
      <c r="EU154">
        <v>0</v>
      </c>
      <c r="EV154">
        <v>0</v>
      </c>
      <c r="EW154">
        <v>0</v>
      </c>
      <c r="EX154">
        <v>0</v>
      </c>
      <c r="EY154">
        <v>0.42499999999999999</v>
      </c>
      <c r="EZ154">
        <v>127.023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0.2</v>
      </c>
      <c r="FJ154">
        <v>68.036000000000001</v>
      </c>
      <c r="FK154">
        <v>0</v>
      </c>
      <c r="FL154">
        <v>13.64</v>
      </c>
      <c r="FM154">
        <v>0.2</v>
      </c>
      <c r="FN154">
        <v>54.396000000000001</v>
      </c>
      <c r="FO154">
        <v>0</v>
      </c>
      <c r="FP154">
        <v>0</v>
      </c>
      <c r="FQ154">
        <v>0</v>
      </c>
      <c r="FR154">
        <v>68.036000000000001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</row>
    <row r="155" spans="1:184" customFormat="1" ht="12.75" x14ac:dyDescent="0.2">
      <c r="A155">
        <v>2121</v>
      </c>
      <c r="B155">
        <f t="shared" si="2"/>
        <v>152</v>
      </c>
      <c r="C155">
        <v>1</v>
      </c>
      <c r="D155" t="s">
        <v>736</v>
      </c>
      <c r="E155" t="s">
        <v>290</v>
      </c>
      <c r="F155">
        <v>600107396</v>
      </c>
      <c r="G155">
        <v>12</v>
      </c>
      <c r="H155" t="s">
        <v>583</v>
      </c>
      <c r="I155" t="s">
        <v>99</v>
      </c>
      <c r="J155">
        <v>1</v>
      </c>
      <c r="K155">
        <v>24</v>
      </c>
      <c r="L155" t="s">
        <v>584</v>
      </c>
      <c r="M155" t="s">
        <v>737</v>
      </c>
      <c r="N155" t="s">
        <v>586</v>
      </c>
      <c r="O155">
        <v>2</v>
      </c>
      <c r="P155" t="s">
        <v>587</v>
      </c>
      <c r="Q155" t="s">
        <v>3488</v>
      </c>
      <c r="R155" s="207">
        <v>45663.686666666668</v>
      </c>
      <c r="S155">
        <v>600107396</v>
      </c>
      <c r="T155" t="s">
        <v>3488</v>
      </c>
      <c r="U155" s="207">
        <v>45665.605081018519</v>
      </c>
      <c r="V155">
        <v>600107396</v>
      </c>
      <c r="W155">
        <v>12.311999999999999</v>
      </c>
      <c r="X155">
        <v>12.061999999999999</v>
      </c>
      <c r="Y155">
        <v>0</v>
      </c>
      <c r="Z155">
        <v>0.25</v>
      </c>
      <c r="AA155">
        <v>14.4085</v>
      </c>
      <c r="AB155">
        <v>5392.6639999999998</v>
      </c>
      <c r="AC155">
        <v>5305.7809999999999</v>
      </c>
      <c r="AD155">
        <v>3447.7110000000002</v>
      </c>
      <c r="AE155">
        <v>698.96699999999998</v>
      </c>
      <c r="AF155">
        <v>64.980999999999995</v>
      </c>
      <c r="AG155">
        <v>943.27800000000002</v>
      </c>
      <c r="AH155">
        <v>144.95599999999999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86.882999999999996</v>
      </c>
      <c r="AO155">
        <v>90.227999999999994</v>
      </c>
      <c r="AP155">
        <v>22.888000000000002</v>
      </c>
      <c r="AQ155">
        <v>22.888000000000002</v>
      </c>
      <c r="AR155">
        <v>0</v>
      </c>
      <c r="AS155">
        <v>0</v>
      </c>
      <c r="AT155">
        <v>0</v>
      </c>
      <c r="AU155">
        <v>67.34</v>
      </c>
      <c r="AV155">
        <v>0.1653</v>
      </c>
      <c r="AW155">
        <v>5.8879999999999999</v>
      </c>
      <c r="AX155">
        <v>82.051000000000002</v>
      </c>
      <c r="AY155">
        <v>22.888000000000002</v>
      </c>
      <c r="AZ155">
        <v>0</v>
      </c>
      <c r="BA155">
        <v>5331.5010000000002</v>
      </c>
      <c r="BB155">
        <v>22.888000000000002</v>
      </c>
      <c r="BC155">
        <v>14</v>
      </c>
      <c r="BD155">
        <v>14</v>
      </c>
      <c r="BE155">
        <v>0</v>
      </c>
      <c r="BF155">
        <v>1</v>
      </c>
      <c r="BG155">
        <v>0</v>
      </c>
      <c r="BH155">
        <v>82.051000000000002</v>
      </c>
      <c r="BI155">
        <v>22.888000000000002</v>
      </c>
      <c r="BJ155">
        <v>7.6336000000000004</v>
      </c>
      <c r="BK155">
        <v>3668.8980000000001</v>
      </c>
      <c r="BL155">
        <v>2441.8180000000002</v>
      </c>
      <c r="BM155">
        <v>555.27</v>
      </c>
      <c r="BN155">
        <v>64.980999999999995</v>
      </c>
      <c r="BO155">
        <v>499.27800000000002</v>
      </c>
      <c r="BP155">
        <v>101.663</v>
      </c>
      <c r="BQ155">
        <v>0</v>
      </c>
      <c r="BR155">
        <v>0</v>
      </c>
      <c r="BS155">
        <v>0</v>
      </c>
      <c r="BT155">
        <v>5.9703999999999997</v>
      </c>
      <c r="BU155">
        <v>3149.9079999999999</v>
      </c>
      <c r="BV155">
        <v>0</v>
      </c>
      <c r="BW155">
        <v>0</v>
      </c>
      <c r="BX155">
        <v>0</v>
      </c>
      <c r="BY155">
        <v>0</v>
      </c>
      <c r="BZ155">
        <v>4.4283999999999999</v>
      </c>
      <c r="CA155">
        <v>1636.883</v>
      </c>
      <c r="CB155">
        <v>1005.893</v>
      </c>
      <c r="CC155">
        <v>143.697</v>
      </c>
      <c r="CD155">
        <v>0</v>
      </c>
      <c r="CE155">
        <v>444</v>
      </c>
      <c r="CF155">
        <v>43.292999999999999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1.7005999999999999</v>
      </c>
      <c r="CM155">
        <v>562.44399999999996</v>
      </c>
      <c r="CN155">
        <v>2.5625</v>
      </c>
      <c r="CO155">
        <v>1019.668</v>
      </c>
      <c r="CP155">
        <v>0.1653</v>
      </c>
      <c r="CQ155">
        <v>54.771000000000001</v>
      </c>
      <c r="CR155">
        <v>6.6336000000000004</v>
      </c>
      <c r="CS155">
        <v>2929.5479999999998</v>
      </c>
      <c r="CT155">
        <v>3.9283999999999999</v>
      </c>
      <c r="CU155">
        <v>1319.067</v>
      </c>
      <c r="CV155">
        <v>0</v>
      </c>
      <c r="CW155">
        <v>5.8879999999999999</v>
      </c>
      <c r="CX155">
        <v>27.28</v>
      </c>
      <c r="CY155">
        <v>0</v>
      </c>
      <c r="CZ155">
        <v>0</v>
      </c>
      <c r="DA155">
        <v>0.1653</v>
      </c>
      <c r="DB155">
        <v>54.771000000000001</v>
      </c>
      <c r="DC155">
        <v>3.3</v>
      </c>
      <c r="DD155">
        <v>19.588000000000001</v>
      </c>
      <c r="DE155">
        <v>0</v>
      </c>
      <c r="DF155">
        <v>1.6632</v>
      </c>
      <c r="DG155">
        <v>518.99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3686.05</v>
      </c>
      <c r="EA155">
        <v>3.3</v>
      </c>
      <c r="EB155">
        <v>1645.451</v>
      </c>
      <c r="EC155">
        <v>19.588000000000001</v>
      </c>
      <c r="ED155">
        <v>12.311999999999999</v>
      </c>
      <c r="EE155">
        <v>14.4085</v>
      </c>
      <c r="EF155">
        <v>5392.6639999999998</v>
      </c>
      <c r="EG155">
        <v>7.6336000000000004</v>
      </c>
      <c r="EH155">
        <v>3682.8980000000001</v>
      </c>
      <c r="EI155">
        <v>5.9703999999999997</v>
      </c>
      <c r="EJ155">
        <v>3163.9079999999999</v>
      </c>
      <c r="EK155">
        <v>0</v>
      </c>
      <c r="EL155">
        <v>0</v>
      </c>
      <c r="EM155">
        <v>0</v>
      </c>
      <c r="EN155">
        <v>0</v>
      </c>
      <c r="EO155">
        <v>4.6783999999999999</v>
      </c>
      <c r="EP155">
        <v>1709.7660000000001</v>
      </c>
      <c r="EQ155">
        <v>90.227999999999994</v>
      </c>
      <c r="ER155">
        <v>45.44</v>
      </c>
      <c r="ES155">
        <v>44.787999999999997</v>
      </c>
      <c r="ET155">
        <v>5482.8919999999998</v>
      </c>
      <c r="EU155">
        <v>0</v>
      </c>
      <c r="EV155">
        <v>0</v>
      </c>
      <c r="EW155">
        <v>0</v>
      </c>
      <c r="EX155">
        <v>0</v>
      </c>
      <c r="EY155">
        <v>1.6632</v>
      </c>
      <c r="EZ155">
        <v>518.99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0.1653</v>
      </c>
      <c r="FJ155">
        <v>82.051000000000002</v>
      </c>
      <c r="FK155">
        <v>0</v>
      </c>
      <c r="FL155">
        <v>27.28</v>
      </c>
      <c r="FM155">
        <v>0.1653</v>
      </c>
      <c r="FN155">
        <v>54.771000000000001</v>
      </c>
      <c r="FO155">
        <v>22.888000000000002</v>
      </c>
      <c r="FP155">
        <v>3.3</v>
      </c>
      <c r="FQ155">
        <v>19.588000000000001</v>
      </c>
      <c r="FR155">
        <v>104.93899999999999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</row>
    <row r="156" spans="1:184" customFormat="1" ht="12.75" x14ac:dyDescent="0.2">
      <c r="A156">
        <v>2122</v>
      </c>
      <c r="B156">
        <f t="shared" si="2"/>
        <v>153</v>
      </c>
      <c r="C156">
        <v>1</v>
      </c>
      <c r="D156" t="s">
        <v>738</v>
      </c>
      <c r="E156" t="s">
        <v>290</v>
      </c>
      <c r="F156">
        <v>600107809</v>
      </c>
      <c r="G156">
        <v>12</v>
      </c>
      <c r="H156" t="s">
        <v>583</v>
      </c>
      <c r="I156" t="s">
        <v>99</v>
      </c>
      <c r="J156">
        <v>1</v>
      </c>
      <c r="K156">
        <v>24</v>
      </c>
      <c r="L156" t="s">
        <v>584</v>
      </c>
      <c r="M156" t="s">
        <v>739</v>
      </c>
      <c r="N156" t="s">
        <v>586</v>
      </c>
      <c r="O156">
        <v>2</v>
      </c>
      <c r="P156" t="s">
        <v>587</v>
      </c>
      <c r="Q156" t="s">
        <v>3390</v>
      </c>
      <c r="R156" s="207">
        <v>45664.886967592596</v>
      </c>
      <c r="S156">
        <v>600107809</v>
      </c>
      <c r="T156" t="s">
        <v>3390</v>
      </c>
      <c r="U156" s="207">
        <v>45664.887650462966</v>
      </c>
      <c r="V156">
        <v>600107809</v>
      </c>
      <c r="W156">
        <v>14.973699999999999</v>
      </c>
      <c r="X156">
        <v>12.3504</v>
      </c>
      <c r="Y156">
        <v>0</v>
      </c>
      <c r="Z156">
        <v>2.6233</v>
      </c>
      <c r="AA156">
        <v>16.618200000000002</v>
      </c>
      <c r="AB156">
        <v>7080.3829999999998</v>
      </c>
      <c r="AC156">
        <v>5825.5320000000002</v>
      </c>
      <c r="AD156">
        <v>3700.0369999999998</v>
      </c>
      <c r="AE156">
        <v>867.10199999999998</v>
      </c>
      <c r="AF156">
        <v>148.495</v>
      </c>
      <c r="AG156">
        <v>999.31700000000001</v>
      </c>
      <c r="AH156">
        <v>89.207999999999998</v>
      </c>
      <c r="AI156">
        <v>0</v>
      </c>
      <c r="AJ156">
        <v>0</v>
      </c>
      <c r="AK156">
        <v>1.1679999999999999</v>
      </c>
      <c r="AL156">
        <v>0</v>
      </c>
      <c r="AM156">
        <v>117</v>
      </c>
      <c r="AN156">
        <v>1137.8510000000001</v>
      </c>
      <c r="AO156">
        <v>41.713000000000001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41.713000000000001</v>
      </c>
      <c r="AV156">
        <v>0.35830000000000001</v>
      </c>
      <c r="AW156">
        <v>0</v>
      </c>
      <c r="AX156">
        <v>162.191</v>
      </c>
      <c r="AY156">
        <v>0</v>
      </c>
      <c r="AZ156">
        <v>20.204999999999998</v>
      </c>
      <c r="BA156">
        <v>5849.4579999999996</v>
      </c>
      <c r="BB156">
        <v>0</v>
      </c>
      <c r="BC156">
        <v>17</v>
      </c>
      <c r="BD156">
        <v>16</v>
      </c>
      <c r="BE156">
        <v>0</v>
      </c>
      <c r="BF156">
        <v>0</v>
      </c>
      <c r="BG156">
        <v>0</v>
      </c>
      <c r="BH156">
        <v>96.015000000000001</v>
      </c>
      <c r="BI156">
        <v>0</v>
      </c>
      <c r="BJ156">
        <v>8.9921000000000006</v>
      </c>
      <c r="BK156">
        <v>4769.4520000000002</v>
      </c>
      <c r="BL156">
        <v>2939.402</v>
      </c>
      <c r="BM156">
        <v>767.32299999999998</v>
      </c>
      <c r="BN156">
        <v>135.62899999999999</v>
      </c>
      <c r="BO156">
        <v>816.51700000000005</v>
      </c>
      <c r="BP156">
        <v>89.207999999999998</v>
      </c>
      <c r="BQ156">
        <v>0</v>
      </c>
      <c r="BR156">
        <v>0</v>
      </c>
      <c r="BS156">
        <v>1.1679999999999999</v>
      </c>
      <c r="BT156">
        <v>7.9920999999999998</v>
      </c>
      <c r="BU156">
        <v>4465.625</v>
      </c>
      <c r="BV156">
        <v>0</v>
      </c>
      <c r="BW156">
        <v>0</v>
      </c>
      <c r="BX156">
        <v>0</v>
      </c>
      <c r="BY156">
        <v>0</v>
      </c>
      <c r="BZ156">
        <v>3.3582999999999998</v>
      </c>
      <c r="CA156">
        <v>1056.08</v>
      </c>
      <c r="CB156">
        <v>760.63499999999999</v>
      </c>
      <c r="CC156">
        <v>99.778999999999996</v>
      </c>
      <c r="CD156">
        <v>12.866</v>
      </c>
      <c r="CE156">
        <v>182.8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2</v>
      </c>
      <c r="CM156">
        <v>611.56299999999999</v>
      </c>
      <c r="CN156">
        <v>1</v>
      </c>
      <c r="CO156">
        <v>299.03500000000003</v>
      </c>
      <c r="CP156">
        <v>0.35830000000000001</v>
      </c>
      <c r="CQ156">
        <v>145.482</v>
      </c>
      <c r="CR156">
        <v>7.9920999999999998</v>
      </c>
      <c r="CS156">
        <v>3972.3420000000001</v>
      </c>
      <c r="CT156">
        <v>3.3582999999999998</v>
      </c>
      <c r="CU156">
        <v>1056.08</v>
      </c>
      <c r="CV156">
        <v>0</v>
      </c>
      <c r="CW156">
        <v>0</v>
      </c>
      <c r="CX156">
        <v>16.709</v>
      </c>
      <c r="CY156">
        <v>0</v>
      </c>
      <c r="CZ156">
        <v>0</v>
      </c>
      <c r="DA156">
        <v>0.35830000000000001</v>
      </c>
      <c r="DB156">
        <v>145.482</v>
      </c>
      <c r="DC156">
        <v>0</v>
      </c>
      <c r="DD156">
        <v>0</v>
      </c>
      <c r="DE156">
        <v>20.204999999999998</v>
      </c>
      <c r="DF156">
        <v>1</v>
      </c>
      <c r="DG156">
        <v>303.827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4793.3779999999997</v>
      </c>
      <c r="EA156">
        <v>0</v>
      </c>
      <c r="EB156">
        <v>1056.08</v>
      </c>
      <c r="EC156">
        <v>0</v>
      </c>
      <c r="ED156">
        <v>14.973699999999999</v>
      </c>
      <c r="EE156">
        <v>16.618200000000002</v>
      </c>
      <c r="EF156">
        <v>7080.3829999999998</v>
      </c>
      <c r="EG156">
        <v>11.1897</v>
      </c>
      <c r="EH156">
        <v>5716.3180000000002</v>
      </c>
      <c r="EI156">
        <v>9.3147000000000002</v>
      </c>
      <c r="EJ156">
        <v>5109.7669999999998</v>
      </c>
      <c r="EK156">
        <v>0</v>
      </c>
      <c r="EL156">
        <v>0</v>
      </c>
      <c r="EM156">
        <v>0</v>
      </c>
      <c r="EN156">
        <v>0</v>
      </c>
      <c r="EO156">
        <v>3.7839999999999998</v>
      </c>
      <c r="EP156">
        <v>1364.0650000000001</v>
      </c>
      <c r="EQ156">
        <v>41.713000000000001</v>
      </c>
      <c r="ER156">
        <v>14.013</v>
      </c>
      <c r="ES156">
        <v>27.7</v>
      </c>
      <c r="ET156">
        <v>7122.0959999999995</v>
      </c>
      <c r="EU156">
        <v>0</v>
      </c>
      <c r="EV156">
        <v>0</v>
      </c>
      <c r="EW156">
        <v>0</v>
      </c>
      <c r="EX156">
        <v>0</v>
      </c>
      <c r="EY156">
        <v>1.875</v>
      </c>
      <c r="EZ156">
        <v>606.55100000000004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0.35830000000000001</v>
      </c>
      <c r="FJ156">
        <v>162.191</v>
      </c>
      <c r="FK156">
        <v>0</v>
      </c>
      <c r="FL156">
        <v>16.709</v>
      </c>
      <c r="FM156">
        <v>0.35830000000000001</v>
      </c>
      <c r="FN156">
        <v>145.482</v>
      </c>
      <c r="FO156">
        <v>0</v>
      </c>
      <c r="FP156">
        <v>0</v>
      </c>
      <c r="FQ156">
        <v>0</v>
      </c>
      <c r="FR156">
        <v>162.191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</row>
    <row r="157" spans="1:184" customFormat="1" ht="12.75" x14ac:dyDescent="0.2">
      <c r="A157">
        <v>2123</v>
      </c>
      <c r="B157">
        <f t="shared" si="2"/>
        <v>154</v>
      </c>
      <c r="C157">
        <v>1</v>
      </c>
      <c r="D157" t="s">
        <v>740</v>
      </c>
      <c r="E157" t="s">
        <v>290</v>
      </c>
      <c r="F157">
        <v>600107418</v>
      </c>
      <c r="G157">
        <v>12</v>
      </c>
      <c r="H157" t="s">
        <v>583</v>
      </c>
      <c r="I157" t="s">
        <v>99</v>
      </c>
      <c r="J157">
        <v>1</v>
      </c>
      <c r="K157">
        <v>24</v>
      </c>
      <c r="L157" t="s">
        <v>584</v>
      </c>
      <c r="M157" t="s">
        <v>741</v>
      </c>
      <c r="N157" t="s">
        <v>586</v>
      </c>
      <c r="O157">
        <v>2</v>
      </c>
      <c r="P157" t="s">
        <v>587</v>
      </c>
      <c r="Q157" t="s">
        <v>3358</v>
      </c>
      <c r="R157" s="207">
        <v>45659.914710648147</v>
      </c>
      <c r="S157">
        <v>600107418</v>
      </c>
      <c r="W157">
        <v>6.4870999999999999</v>
      </c>
      <c r="X157">
        <v>5.758</v>
      </c>
      <c r="Y157">
        <v>0</v>
      </c>
      <c r="Z157">
        <v>0.72909999999999997</v>
      </c>
      <c r="AA157">
        <v>7</v>
      </c>
      <c r="AB157">
        <v>2625.8020000000001</v>
      </c>
      <c r="AC157">
        <v>2311.797</v>
      </c>
      <c r="AD157">
        <v>1698.7430000000002</v>
      </c>
      <c r="AE157">
        <v>341.012</v>
      </c>
      <c r="AF157">
        <v>71.656000000000006</v>
      </c>
      <c r="AG157">
        <v>102.114</v>
      </c>
      <c r="AH157">
        <v>98.272000000000006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314.005</v>
      </c>
      <c r="AO157">
        <v>60.9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60.9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2317.59</v>
      </c>
      <c r="BB157">
        <v>0</v>
      </c>
      <c r="BC157">
        <v>7</v>
      </c>
      <c r="BD157">
        <v>7</v>
      </c>
      <c r="BE157">
        <v>2</v>
      </c>
      <c r="BF157">
        <v>0</v>
      </c>
      <c r="BG157">
        <v>0</v>
      </c>
      <c r="BH157">
        <v>0</v>
      </c>
      <c r="BI157">
        <v>0</v>
      </c>
      <c r="BJ157">
        <v>4.008</v>
      </c>
      <c r="BK157">
        <v>1777.4829999999999</v>
      </c>
      <c r="BL157">
        <v>1242.634</v>
      </c>
      <c r="BM157">
        <v>288.60500000000002</v>
      </c>
      <c r="BN157">
        <v>59.1</v>
      </c>
      <c r="BO157">
        <v>101</v>
      </c>
      <c r="BP157">
        <v>86.144000000000005</v>
      </c>
      <c r="BQ157">
        <v>0</v>
      </c>
      <c r="BR157">
        <v>0</v>
      </c>
      <c r="BS157">
        <v>0</v>
      </c>
      <c r="BT157">
        <v>2.4247000000000001</v>
      </c>
      <c r="BU157">
        <v>1254.0930000000001</v>
      </c>
      <c r="BV157">
        <v>0</v>
      </c>
      <c r="BW157">
        <v>0</v>
      </c>
      <c r="BX157">
        <v>0</v>
      </c>
      <c r="BY157">
        <v>0</v>
      </c>
      <c r="BZ157">
        <v>1.75</v>
      </c>
      <c r="CA157">
        <v>534.31400000000008</v>
      </c>
      <c r="CB157">
        <v>456.10900000000004</v>
      </c>
      <c r="CC157">
        <v>52.407000000000004</v>
      </c>
      <c r="CD157">
        <v>12.555999999999999</v>
      </c>
      <c r="CE157">
        <v>1.1140000000000001</v>
      </c>
      <c r="CF157">
        <v>12.128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0.5</v>
      </c>
      <c r="CM157">
        <v>132.185</v>
      </c>
      <c r="CN157">
        <v>1.25</v>
      </c>
      <c r="CO157">
        <v>402.12900000000002</v>
      </c>
      <c r="CP157">
        <v>0</v>
      </c>
      <c r="CQ157">
        <v>0</v>
      </c>
      <c r="CR157">
        <v>3.008</v>
      </c>
      <c r="CS157">
        <v>1060.606</v>
      </c>
      <c r="CT157">
        <v>1.5</v>
      </c>
      <c r="CU157">
        <v>427.43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1.5832999999999999</v>
      </c>
      <c r="DG157">
        <v>523.39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1783.2760000000001</v>
      </c>
      <c r="EA157">
        <v>0</v>
      </c>
      <c r="EB157">
        <v>534.31400000000008</v>
      </c>
      <c r="EC157">
        <v>0</v>
      </c>
      <c r="ED157">
        <v>6.4870999999999999</v>
      </c>
      <c r="EE157">
        <v>7</v>
      </c>
      <c r="EF157">
        <v>2625.8020000000001</v>
      </c>
      <c r="EG157">
        <v>4.1745999999999999</v>
      </c>
      <c r="EH157">
        <v>1879.0029999999999</v>
      </c>
      <c r="EI157">
        <v>2.5912999999999999</v>
      </c>
      <c r="EJ157">
        <v>1329.6130000000001</v>
      </c>
      <c r="EK157">
        <v>0</v>
      </c>
      <c r="EL157">
        <v>0</v>
      </c>
      <c r="EM157">
        <v>0</v>
      </c>
      <c r="EN157">
        <v>0</v>
      </c>
      <c r="EO157">
        <v>2.3125</v>
      </c>
      <c r="EP157">
        <v>746.79899999999998</v>
      </c>
      <c r="EQ157">
        <v>60.9</v>
      </c>
      <c r="ER157">
        <v>18.75</v>
      </c>
      <c r="ES157">
        <v>42.15</v>
      </c>
      <c r="ET157">
        <v>2686.7020000000002</v>
      </c>
      <c r="EU157">
        <v>0</v>
      </c>
      <c r="EV157">
        <v>0</v>
      </c>
      <c r="EW157">
        <v>0</v>
      </c>
      <c r="EX157">
        <v>0</v>
      </c>
      <c r="EY157">
        <v>1.5832999999999999</v>
      </c>
      <c r="EZ157">
        <v>549.39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</row>
    <row r="158" spans="1:184" customFormat="1" ht="12.75" x14ac:dyDescent="0.2">
      <c r="A158">
        <v>2124</v>
      </c>
      <c r="B158">
        <f t="shared" si="2"/>
        <v>155</v>
      </c>
      <c r="C158">
        <v>1</v>
      </c>
      <c r="D158" t="s">
        <v>742</v>
      </c>
      <c r="E158" t="s">
        <v>290</v>
      </c>
      <c r="F158">
        <v>600107442</v>
      </c>
      <c r="G158">
        <v>12</v>
      </c>
      <c r="H158" t="s">
        <v>583</v>
      </c>
      <c r="I158" t="s">
        <v>99</v>
      </c>
      <c r="J158">
        <v>1</v>
      </c>
      <c r="K158">
        <v>24</v>
      </c>
      <c r="L158" t="s">
        <v>584</v>
      </c>
      <c r="M158" t="s">
        <v>743</v>
      </c>
      <c r="N158" t="s">
        <v>586</v>
      </c>
      <c r="O158">
        <v>2</v>
      </c>
      <c r="P158" t="s">
        <v>587</v>
      </c>
      <c r="Q158" t="s">
        <v>3367</v>
      </c>
      <c r="R158" s="207">
        <v>45671.875868055555</v>
      </c>
      <c r="S158">
        <v>600107442</v>
      </c>
      <c r="T158" t="s">
        <v>3367</v>
      </c>
      <c r="U158" s="207">
        <v>45672.589409722219</v>
      </c>
      <c r="V158">
        <v>600107442</v>
      </c>
      <c r="W158">
        <v>26.508500000000002</v>
      </c>
      <c r="X158">
        <v>26.508500000000002</v>
      </c>
      <c r="Y158">
        <v>0</v>
      </c>
      <c r="Z158">
        <v>0</v>
      </c>
      <c r="AA158">
        <v>29.2807</v>
      </c>
      <c r="AB158">
        <v>11529.848</v>
      </c>
      <c r="AC158">
        <v>11494.724</v>
      </c>
      <c r="AD158">
        <v>7631.768</v>
      </c>
      <c r="AE158">
        <v>1717.2759999999998</v>
      </c>
      <c r="AF158">
        <v>109.15900000000001</v>
      </c>
      <c r="AG158">
        <v>1586.72</v>
      </c>
      <c r="AH158">
        <v>320.851</v>
      </c>
      <c r="AI158">
        <v>0</v>
      </c>
      <c r="AJ158">
        <v>0</v>
      </c>
      <c r="AK158">
        <v>0</v>
      </c>
      <c r="AL158">
        <v>0</v>
      </c>
      <c r="AM158">
        <v>3.1240000000000001</v>
      </c>
      <c r="AN158">
        <v>32</v>
      </c>
      <c r="AO158">
        <v>180.79999999999998</v>
      </c>
      <c r="AP158">
        <v>130.69999999999999</v>
      </c>
      <c r="AQ158">
        <v>130.69999999999999</v>
      </c>
      <c r="AR158">
        <v>0</v>
      </c>
      <c r="AS158">
        <v>0</v>
      </c>
      <c r="AT158">
        <v>0</v>
      </c>
      <c r="AU158">
        <v>50.1</v>
      </c>
      <c r="AV158">
        <v>0.57650000000000001</v>
      </c>
      <c r="AW158">
        <v>114.009</v>
      </c>
      <c r="AX158">
        <v>258.85599999999999</v>
      </c>
      <c r="AY158">
        <v>79.2</v>
      </c>
      <c r="AZ158">
        <v>14.941000000000001</v>
      </c>
      <c r="BA158">
        <v>11544.152</v>
      </c>
      <c r="BB158">
        <v>130.69999999999999</v>
      </c>
      <c r="BC158">
        <v>28</v>
      </c>
      <c r="BD158">
        <v>27</v>
      </c>
      <c r="BE158">
        <v>1</v>
      </c>
      <c r="BF158">
        <v>0</v>
      </c>
      <c r="BG158">
        <v>0</v>
      </c>
      <c r="BH158">
        <v>258.85599999999999</v>
      </c>
      <c r="BI158">
        <v>79.2</v>
      </c>
      <c r="BJ158">
        <v>18.7835</v>
      </c>
      <c r="BK158">
        <v>8768.3719999999994</v>
      </c>
      <c r="BL158">
        <v>5785.1009999999997</v>
      </c>
      <c r="BM158">
        <v>1473.702</v>
      </c>
      <c r="BN158">
        <v>103.523</v>
      </c>
      <c r="BO158">
        <v>1089.0999999999999</v>
      </c>
      <c r="BP158">
        <v>187.99600000000001</v>
      </c>
      <c r="BQ158">
        <v>0</v>
      </c>
      <c r="BR158">
        <v>0</v>
      </c>
      <c r="BS158">
        <v>0</v>
      </c>
      <c r="BT158">
        <v>13.911300000000001</v>
      </c>
      <c r="BU158">
        <v>6840.3710000000001</v>
      </c>
      <c r="BV158">
        <v>0</v>
      </c>
      <c r="BW158">
        <v>0</v>
      </c>
      <c r="BX158">
        <v>0</v>
      </c>
      <c r="BY158">
        <v>0</v>
      </c>
      <c r="BZ158">
        <v>7.7249999999999996</v>
      </c>
      <c r="CA158">
        <v>2726.3519999999999</v>
      </c>
      <c r="CB158">
        <v>1846.6669999999999</v>
      </c>
      <c r="CC158">
        <v>243.57399999999998</v>
      </c>
      <c r="CD158">
        <v>5.6360000000000001</v>
      </c>
      <c r="CE158">
        <v>497.62</v>
      </c>
      <c r="CF158">
        <v>132.85499999999999</v>
      </c>
      <c r="CG158">
        <v>0</v>
      </c>
      <c r="CH158">
        <v>0</v>
      </c>
      <c r="CI158">
        <v>0</v>
      </c>
      <c r="CJ158">
        <v>1</v>
      </c>
      <c r="CK158">
        <v>650.20500000000004</v>
      </c>
      <c r="CL158">
        <v>4.1397000000000004</v>
      </c>
      <c r="CM158">
        <v>1314.3209999999999</v>
      </c>
      <c r="CN158">
        <v>2.0087999999999999</v>
      </c>
      <c r="CO158">
        <v>502.97</v>
      </c>
      <c r="CP158">
        <v>0.57650000000000001</v>
      </c>
      <c r="CQ158">
        <v>258.85599999999999</v>
      </c>
      <c r="CR158">
        <v>16.7835</v>
      </c>
      <c r="CS158">
        <v>7387.6530000000002</v>
      </c>
      <c r="CT158">
        <v>6.3265000000000002</v>
      </c>
      <c r="CU158">
        <v>1746.2439999999999</v>
      </c>
      <c r="CV158">
        <v>0</v>
      </c>
      <c r="CW158">
        <v>114.009</v>
      </c>
      <c r="CX158">
        <v>0</v>
      </c>
      <c r="CY158">
        <v>0</v>
      </c>
      <c r="CZ158">
        <v>0</v>
      </c>
      <c r="DA158">
        <v>0.57650000000000001</v>
      </c>
      <c r="DB158">
        <v>258.85599999999999</v>
      </c>
      <c r="DC158">
        <v>0</v>
      </c>
      <c r="DD158">
        <v>130.69999999999999</v>
      </c>
      <c r="DE158">
        <v>14.941000000000001</v>
      </c>
      <c r="DF158">
        <v>4.8722000000000003</v>
      </c>
      <c r="DG158">
        <v>1928.001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8805.6880000000001</v>
      </c>
      <c r="EA158">
        <v>0</v>
      </c>
      <c r="EB158">
        <v>2738.4639999999999</v>
      </c>
      <c r="EC158">
        <v>130.69999999999999</v>
      </c>
      <c r="ED158">
        <v>26.508500000000002</v>
      </c>
      <c r="EE158">
        <v>29.2807</v>
      </c>
      <c r="EF158">
        <v>11529.848</v>
      </c>
      <c r="EG158">
        <v>18.7835</v>
      </c>
      <c r="EH158">
        <v>8800.3719999999994</v>
      </c>
      <c r="EI158">
        <v>13.911300000000001</v>
      </c>
      <c r="EJ158">
        <v>6872.3710000000001</v>
      </c>
      <c r="EK158">
        <v>0</v>
      </c>
      <c r="EL158">
        <v>0</v>
      </c>
      <c r="EM158">
        <v>0</v>
      </c>
      <c r="EN158">
        <v>0</v>
      </c>
      <c r="EO158">
        <v>7.7249999999999996</v>
      </c>
      <c r="EP158">
        <v>2729.4759999999997</v>
      </c>
      <c r="EQ158">
        <v>180.79999999999998</v>
      </c>
      <c r="ER158">
        <v>0</v>
      </c>
      <c r="ES158">
        <v>180.79999999999998</v>
      </c>
      <c r="ET158">
        <v>11710.647999999999</v>
      </c>
      <c r="EU158">
        <v>0</v>
      </c>
      <c r="EV158">
        <v>0</v>
      </c>
      <c r="EW158">
        <v>0</v>
      </c>
      <c r="EX158">
        <v>0</v>
      </c>
      <c r="EY158">
        <v>4.8722000000000003</v>
      </c>
      <c r="EZ158">
        <v>1928.001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0.57650000000000001</v>
      </c>
      <c r="FJ158">
        <v>258.85599999999999</v>
      </c>
      <c r="FK158">
        <v>0</v>
      </c>
      <c r="FL158">
        <v>0</v>
      </c>
      <c r="FM158">
        <v>0.57650000000000001</v>
      </c>
      <c r="FN158">
        <v>258.85599999999999</v>
      </c>
      <c r="FO158">
        <v>79.2</v>
      </c>
      <c r="FP158">
        <v>0</v>
      </c>
      <c r="FQ158">
        <v>79.2</v>
      </c>
      <c r="FR158">
        <v>338.05599999999998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</row>
    <row r="159" spans="1:184" customFormat="1" ht="12.75" x14ac:dyDescent="0.2">
      <c r="A159">
        <v>2125</v>
      </c>
      <c r="B159">
        <f t="shared" si="2"/>
        <v>156</v>
      </c>
      <c r="C159">
        <v>1</v>
      </c>
      <c r="D159" t="s">
        <v>744</v>
      </c>
      <c r="E159" t="s">
        <v>290</v>
      </c>
      <c r="F159">
        <v>600107612</v>
      </c>
      <c r="G159">
        <v>12</v>
      </c>
      <c r="H159" t="s">
        <v>583</v>
      </c>
      <c r="I159" t="s">
        <v>99</v>
      </c>
      <c r="J159">
        <v>1</v>
      </c>
      <c r="K159">
        <v>24</v>
      </c>
      <c r="L159" t="s">
        <v>584</v>
      </c>
      <c r="M159" t="s">
        <v>745</v>
      </c>
      <c r="N159" t="s">
        <v>586</v>
      </c>
      <c r="O159">
        <v>2</v>
      </c>
      <c r="P159" t="s">
        <v>587</v>
      </c>
      <c r="Q159" t="s">
        <v>694</v>
      </c>
      <c r="R159" s="207">
        <v>45668.786307870374</v>
      </c>
      <c r="S159">
        <v>600107612</v>
      </c>
      <c r="T159" t="s">
        <v>3445</v>
      </c>
      <c r="U159" s="207">
        <v>45669.634409722225</v>
      </c>
      <c r="V159">
        <v>600107612</v>
      </c>
      <c r="W159">
        <v>11.5197</v>
      </c>
      <c r="X159">
        <v>11.5197</v>
      </c>
      <c r="Y159">
        <v>0</v>
      </c>
      <c r="Z159">
        <v>0</v>
      </c>
      <c r="AA159">
        <v>13</v>
      </c>
      <c r="AB159">
        <v>5182.3280000000004</v>
      </c>
      <c r="AC159">
        <v>5130.5960000000005</v>
      </c>
      <c r="AD159">
        <v>3486.7350000000001</v>
      </c>
      <c r="AE159">
        <v>704.48200000000008</v>
      </c>
      <c r="AF159">
        <v>62.16</v>
      </c>
      <c r="AG159">
        <v>791.39200000000005</v>
      </c>
      <c r="AH159">
        <v>85.826999999999998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51.731999999999999</v>
      </c>
      <c r="AO159">
        <v>53.76</v>
      </c>
      <c r="AP159">
        <v>30</v>
      </c>
      <c r="AQ159">
        <v>30</v>
      </c>
      <c r="AR159">
        <v>0</v>
      </c>
      <c r="AS159">
        <v>0</v>
      </c>
      <c r="AT159">
        <v>0</v>
      </c>
      <c r="AU159">
        <v>23.76</v>
      </c>
      <c r="AV159">
        <v>0.4375</v>
      </c>
      <c r="AW159">
        <v>0</v>
      </c>
      <c r="AX159">
        <v>128.93199999999999</v>
      </c>
      <c r="AY159">
        <v>0</v>
      </c>
      <c r="AZ159">
        <v>0</v>
      </c>
      <c r="BA159">
        <v>5158.4120000000003</v>
      </c>
      <c r="BB159">
        <v>30</v>
      </c>
      <c r="BC159">
        <v>13</v>
      </c>
      <c r="BD159">
        <v>13</v>
      </c>
      <c r="BE159">
        <v>0</v>
      </c>
      <c r="BF159">
        <v>0</v>
      </c>
      <c r="BG159">
        <v>0</v>
      </c>
      <c r="BH159">
        <v>128.93199999999999</v>
      </c>
      <c r="BI159">
        <v>0</v>
      </c>
      <c r="BJ159">
        <v>7.2697000000000003</v>
      </c>
      <c r="BK159">
        <v>3741.7449999999999</v>
      </c>
      <c r="BL159">
        <v>2501.7829999999999</v>
      </c>
      <c r="BM159">
        <v>577.48400000000004</v>
      </c>
      <c r="BN159">
        <v>62.16</v>
      </c>
      <c r="BO159">
        <v>522.11500000000001</v>
      </c>
      <c r="BP159">
        <v>78.203000000000003</v>
      </c>
      <c r="BQ159">
        <v>0</v>
      </c>
      <c r="BR159">
        <v>0</v>
      </c>
      <c r="BS159">
        <v>0</v>
      </c>
      <c r="BT159">
        <v>6.1154999999999999</v>
      </c>
      <c r="BU159">
        <v>3298.3530000000001</v>
      </c>
      <c r="BV159">
        <v>0</v>
      </c>
      <c r="BW159">
        <v>0</v>
      </c>
      <c r="BX159">
        <v>0</v>
      </c>
      <c r="BY159">
        <v>0</v>
      </c>
      <c r="BZ159">
        <v>4.25</v>
      </c>
      <c r="CA159">
        <v>1388.8510000000001</v>
      </c>
      <c r="CB159">
        <v>984.952</v>
      </c>
      <c r="CC159">
        <v>126.998</v>
      </c>
      <c r="CD159">
        <v>0</v>
      </c>
      <c r="CE159">
        <v>269.27699999999999</v>
      </c>
      <c r="CF159">
        <v>7.6239999999999997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1.4375</v>
      </c>
      <c r="CM159">
        <v>441.17599999999999</v>
      </c>
      <c r="CN159">
        <v>2.375</v>
      </c>
      <c r="CO159">
        <v>813.85799999999995</v>
      </c>
      <c r="CP159">
        <v>0.4375</v>
      </c>
      <c r="CQ159">
        <v>133.81700000000001</v>
      </c>
      <c r="CR159">
        <v>6.2697000000000003</v>
      </c>
      <c r="CS159">
        <v>3033.9690000000001</v>
      </c>
      <c r="CT159">
        <v>3.75</v>
      </c>
      <c r="CU159">
        <v>1173.8150000000001</v>
      </c>
      <c r="CV159">
        <v>0</v>
      </c>
      <c r="CW159">
        <v>0</v>
      </c>
      <c r="CX159">
        <v>5.1150000000000002</v>
      </c>
      <c r="CY159">
        <v>0</v>
      </c>
      <c r="CZ159">
        <v>0</v>
      </c>
      <c r="DA159">
        <v>0.4375</v>
      </c>
      <c r="DB159">
        <v>123.81699999999999</v>
      </c>
      <c r="DC159">
        <v>0</v>
      </c>
      <c r="DD159">
        <v>30</v>
      </c>
      <c r="DE159">
        <v>0</v>
      </c>
      <c r="DF159">
        <v>1.1541999999999999</v>
      </c>
      <c r="DG159">
        <v>443.392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3762.6370000000002</v>
      </c>
      <c r="EA159">
        <v>0</v>
      </c>
      <c r="EB159">
        <v>1395.7750000000001</v>
      </c>
      <c r="EC159">
        <v>30</v>
      </c>
      <c r="ED159">
        <v>11.5197</v>
      </c>
      <c r="EE159">
        <v>13</v>
      </c>
      <c r="EF159">
        <v>5182.3280000000004</v>
      </c>
      <c r="EG159">
        <v>7.2697000000000003</v>
      </c>
      <c r="EH159">
        <v>3785.7449999999999</v>
      </c>
      <c r="EI159">
        <v>6.1154999999999999</v>
      </c>
      <c r="EJ159">
        <v>3342.3530000000001</v>
      </c>
      <c r="EK159">
        <v>0</v>
      </c>
      <c r="EL159">
        <v>0</v>
      </c>
      <c r="EM159">
        <v>0</v>
      </c>
      <c r="EN159">
        <v>0</v>
      </c>
      <c r="EO159">
        <v>4.25</v>
      </c>
      <c r="EP159">
        <v>1396.5830000000001</v>
      </c>
      <c r="EQ159">
        <v>53.76</v>
      </c>
      <c r="ER159">
        <v>20.76</v>
      </c>
      <c r="ES159">
        <v>33</v>
      </c>
      <c r="ET159">
        <v>5236.0879999999997</v>
      </c>
      <c r="EU159">
        <v>0</v>
      </c>
      <c r="EV159">
        <v>0</v>
      </c>
      <c r="EW159">
        <v>0</v>
      </c>
      <c r="EX159">
        <v>0</v>
      </c>
      <c r="EY159">
        <v>1.1541999999999999</v>
      </c>
      <c r="EZ159">
        <v>443.392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0.4375</v>
      </c>
      <c r="FJ159">
        <v>128.93199999999999</v>
      </c>
      <c r="FK159">
        <v>0</v>
      </c>
      <c r="FL159">
        <v>5.1150000000000002</v>
      </c>
      <c r="FM159">
        <v>0.4375</v>
      </c>
      <c r="FN159">
        <v>123.81699999999999</v>
      </c>
      <c r="FO159">
        <v>0</v>
      </c>
      <c r="FP159">
        <v>0</v>
      </c>
      <c r="FQ159">
        <v>0</v>
      </c>
      <c r="FR159">
        <v>128.93199999999999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</row>
    <row r="160" spans="1:184" customFormat="1" ht="12.75" x14ac:dyDescent="0.2">
      <c r="A160">
        <v>2127</v>
      </c>
      <c r="B160">
        <f t="shared" si="2"/>
        <v>157</v>
      </c>
      <c r="C160">
        <v>1</v>
      </c>
      <c r="D160" t="s">
        <v>746</v>
      </c>
      <c r="E160" t="s">
        <v>290</v>
      </c>
      <c r="F160">
        <v>600107400</v>
      </c>
      <c r="G160">
        <v>12</v>
      </c>
      <c r="H160" t="s">
        <v>583</v>
      </c>
      <c r="I160" t="s">
        <v>99</v>
      </c>
      <c r="J160">
        <v>1</v>
      </c>
      <c r="K160">
        <v>24</v>
      </c>
      <c r="L160" t="s">
        <v>584</v>
      </c>
      <c r="M160" t="s">
        <v>747</v>
      </c>
      <c r="N160" t="s">
        <v>586</v>
      </c>
      <c r="O160">
        <v>2</v>
      </c>
      <c r="P160" t="s">
        <v>587</v>
      </c>
      <c r="Q160" t="s">
        <v>3367</v>
      </c>
      <c r="R160" s="207">
        <v>45670.901053240741</v>
      </c>
      <c r="S160">
        <v>600107400</v>
      </c>
      <c r="T160" t="s">
        <v>3367</v>
      </c>
      <c r="U160" s="207">
        <v>45672.585509259261</v>
      </c>
      <c r="V160">
        <v>600107400</v>
      </c>
      <c r="W160">
        <v>18.075600000000001</v>
      </c>
      <c r="X160">
        <v>17.717399999999998</v>
      </c>
      <c r="Y160">
        <v>0</v>
      </c>
      <c r="Z160">
        <v>0.35820000000000002</v>
      </c>
      <c r="AA160">
        <v>19.964700000000001</v>
      </c>
      <c r="AB160">
        <v>8528.6589999999997</v>
      </c>
      <c r="AC160">
        <v>8416.5149999999994</v>
      </c>
      <c r="AD160">
        <v>5388.6680000000006</v>
      </c>
      <c r="AE160">
        <v>1128.845</v>
      </c>
      <c r="AF160">
        <v>190.24799999999999</v>
      </c>
      <c r="AG160">
        <v>1532.7190000000001</v>
      </c>
      <c r="AH160">
        <v>176.035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112.14400000000001</v>
      </c>
      <c r="AO160">
        <v>313.12</v>
      </c>
      <c r="AP160">
        <v>277.12</v>
      </c>
      <c r="AQ160">
        <v>277.12</v>
      </c>
      <c r="AR160">
        <v>0</v>
      </c>
      <c r="AS160">
        <v>0</v>
      </c>
      <c r="AT160">
        <v>0</v>
      </c>
      <c r="AU160">
        <v>36</v>
      </c>
      <c r="AV160">
        <v>0</v>
      </c>
      <c r="AW160">
        <v>0</v>
      </c>
      <c r="AX160">
        <v>12.51</v>
      </c>
      <c r="AY160">
        <v>237.12</v>
      </c>
      <c r="AZ160">
        <v>0</v>
      </c>
      <c r="BA160">
        <v>8450.1719999999987</v>
      </c>
      <c r="BB160">
        <v>277.12</v>
      </c>
      <c r="BC160">
        <v>21</v>
      </c>
      <c r="BD160">
        <v>20</v>
      </c>
      <c r="BE160">
        <v>1</v>
      </c>
      <c r="BF160">
        <v>0</v>
      </c>
      <c r="BG160">
        <v>0</v>
      </c>
      <c r="BH160">
        <v>12.51</v>
      </c>
      <c r="BI160">
        <v>237.12</v>
      </c>
      <c r="BJ160">
        <v>11.097899999999999</v>
      </c>
      <c r="BK160">
        <v>6161.13</v>
      </c>
      <c r="BL160">
        <v>3900.759</v>
      </c>
      <c r="BM160">
        <v>939.65</v>
      </c>
      <c r="BN160">
        <v>170.54499999999999</v>
      </c>
      <c r="BO160">
        <v>1000.919</v>
      </c>
      <c r="BP160">
        <v>149.25700000000001</v>
      </c>
      <c r="BQ160">
        <v>0</v>
      </c>
      <c r="BR160">
        <v>0</v>
      </c>
      <c r="BS160">
        <v>0</v>
      </c>
      <c r="BT160">
        <v>10.972899999999999</v>
      </c>
      <c r="BU160">
        <v>6117.7529999999997</v>
      </c>
      <c r="BV160">
        <v>0</v>
      </c>
      <c r="BW160">
        <v>0</v>
      </c>
      <c r="BX160">
        <v>0</v>
      </c>
      <c r="BY160">
        <v>0</v>
      </c>
      <c r="BZ160">
        <v>6.6195000000000004</v>
      </c>
      <c r="CA160">
        <v>2255.3850000000002</v>
      </c>
      <c r="CB160">
        <v>1487.9090000000001</v>
      </c>
      <c r="CC160">
        <v>189.19499999999999</v>
      </c>
      <c r="CD160">
        <v>19.702999999999999</v>
      </c>
      <c r="CE160">
        <v>531.79999999999995</v>
      </c>
      <c r="CF160">
        <v>26.777999999999999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3.2444999999999999</v>
      </c>
      <c r="CM160">
        <v>959.03700000000003</v>
      </c>
      <c r="CN160">
        <v>3.375</v>
      </c>
      <c r="CO160">
        <v>1296.348</v>
      </c>
      <c r="CP160">
        <v>0</v>
      </c>
      <c r="CQ160">
        <v>0</v>
      </c>
      <c r="CR160">
        <v>9.0978999999999992</v>
      </c>
      <c r="CS160">
        <v>4708.152</v>
      </c>
      <c r="CT160">
        <v>5.9945000000000004</v>
      </c>
      <c r="CU160">
        <v>1866.6379999999999</v>
      </c>
      <c r="CV160">
        <v>0</v>
      </c>
      <c r="CW160">
        <v>0</v>
      </c>
      <c r="CX160">
        <v>12.51</v>
      </c>
      <c r="CY160">
        <v>0</v>
      </c>
      <c r="CZ160">
        <v>0</v>
      </c>
      <c r="DA160">
        <v>0</v>
      </c>
      <c r="DB160">
        <v>0</v>
      </c>
      <c r="DC160">
        <v>31</v>
      </c>
      <c r="DD160">
        <v>246.12</v>
      </c>
      <c r="DE160">
        <v>0</v>
      </c>
      <c r="DF160">
        <v>0.125</v>
      </c>
      <c r="DG160">
        <v>43.377000000000002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6185.2950000000001</v>
      </c>
      <c r="EA160">
        <v>31</v>
      </c>
      <c r="EB160">
        <v>2264.877</v>
      </c>
      <c r="EC160">
        <v>246.12</v>
      </c>
      <c r="ED160">
        <v>18.075600000000001</v>
      </c>
      <c r="EE160">
        <v>19.964700000000001</v>
      </c>
      <c r="EF160">
        <v>8528.6589999999997</v>
      </c>
      <c r="EG160">
        <v>11.097899999999999</v>
      </c>
      <c r="EH160">
        <v>6175.13</v>
      </c>
      <c r="EI160">
        <v>10.972899999999999</v>
      </c>
      <c r="EJ160">
        <v>6131.7529999999997</v>
      </c>
      <c r="EK160">
        <v>0</v>
      </c>
      <c r="EL160">
        <v>0</v>
      </c>
      <c r="EM160">
        <v>0</v>
      </c>
      <c r="EN160">
        <v>0</v>
      </c>
      <c r="EO160">
        <v>6.9777000000000005</v>
      </c>
      <c r="EP160">
        <v>2353.529</v>
      </c>
      <c r="EQ160">
        <v>313.12</v>
      </c>
      <c r="ER160">
        <v>67</v>
      </c>
      <c r="ES160">
        <v>246.12</v>
      </c>
      <c r="ET160">
        <v>8841.7789999999986</v>
      </c>
      <c r="EU160">
        <v>0</v>
      </c>
      <c r="EV160">
        <v>0</v>
      </c>
      <c r="EW160">
        <v>0</v>
      </c>
      <c r="EX160">
        <v>0</v>
      </c>
      <c r="EY160">
        <v>0.125</v>
      </c>
      <c r="EZ160">
        <v>43.377000000000002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12.51</v>
      </c>
      <c r="FK160">
        <v>0</v>
      </c>
      <c r="FL160">
        <v>12.51</v>
      </c>
      <c r="FM160">
        <v>0</v>
      </c>
      <c r="FN160">
        <v>0</v>
      </c>
      <c r="FO160">
        <v>237.12</v>
      </c>
      <c r="FP160">
        <v>0</v>
      </c>
      <c r="FQ160">
        <v>237.12</v>
      </c>
      <c r="FR160">
        <v>249.63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</row>
    <row r="161" spans="1:184" customFormat="1" ht="12.75" x14ac:dyDescent="0.2">
      <c r="A161">
        <v>2130</v>
      </c>
      <c r="B161">
        <f t="shared" si="2"/>
        <v>158</v>
      </c>
      <c r="C161">
        <v>1</v>
      </c>
      <c r="D161" t="s">
        <v>748</v>
      </c>
      <c r="E161" t="s">
        <v>290</v>
      </c>
      <c r="F161">
        <v>600107183</v>
      </c>
      <c r="G161">
        <v>12</v>
      </c>
      <c r="H161" t="s">
        <v>583</v>
      </c>
      <c r="I161" t="s">
        <v>99</v>
      </c>
      <c r="J161">
        <v>1</v>
      </c>
      <c r="K161">
        <v>24</v>
      </c>
      <c r="L161" t="s">
        <v>584</v>
      </c>
      <c r="M161" t="s">
        <v>749</v>
      </c>
      <c r="N161" t="s">
        <v>586</v>
      </c>
      <c r="O161">
        <v>2</v>
      </c>
      <c r="P161" t="s">
        <v>587</v>
      </c>
      <c r="Q161" t="s">
        <v>588</v>
      </c>
      <c r="R161" s="207">
        <v>45659.934027777781</v>
      </c>
      <c r="S161">
        <v>600107183</v>
      </c>
      <c r="T161" t="s">
        <v>588</v>
      </c>
      <c r="U161" s="207">
        <v>45659.936099537037</v>
      </c>
      <c r="V161">
        <v>600107183</v>
      </c>
      <c r="W161">
        <v>9.625</v>
      </c>
      <c r="X161">
        <v>9.625</v>
      </c>
      <c r="Y161">
        <v>0</v>
      </c>
      <c r="Z161">
        <v>0</v>
      </c>
      <c r="AA161">
        <v>10</v>
      </c>
      <c r="AB161">
        <v>4087.8669999999997</v>
      </c>
      <c r="AC161">
        <v>4087.8669999999997</v>
      </c>
      <c r="AD161">
        <v>2666.4100000000003</v>
      </c>
      <c r="AE161">
        <v>617.14499999999998</v>
      </c>
      <c r="AF161">
        <v>119.31</v>
      </c>
      <c r="AG161">
        <v>615.20799999999997</v>
      </c>
      <c r="AH161">
        <v>69.793999999999997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0.33329999999999999</v>
      </c>
      <c r="AW161">
        <v>0</v>
      </c>
      <c r="AX161">
        <v>112.15600000000001</v>
      </c>
      <c r="AY161">
        <v>0</v>
      </c>
      <c r="AZ161">
        <v>0</v>
      </c>
      <c r="BA161">
        <v>4157.9390000000003</v>
      </c>
      <c r="BB161">
        <v>0</v>
      </c>
      <c r="BC161">
        <v>10</v>
      </c>
      <c r="BD161">
        <v>10</v>
      </c>
      <c r="BE161">
        <v>0</v>
      </c>
      <c r="BF161">
        <v>0</v>
      </c>
      <c r="BG161">
        <v>0</v>
      </c>
      <c r="BH161">
        <v>112.15600000000001</v>
      </c>
      <c r="BI161">
        <v>0</v>
      </c>
      <c r="BJ161">
        <v>6.6666999999999996</v>
      </c>
      <c r="BK161">
        <v>3098.7779999999998</v>
      </c>
      <c r="BL161">
        <v>1985.528</v>
      </c>
      <c r="BM161">
        <v>537.52800000000002</v>
      </c>
      <c r="BN161">
        <v>94.42</v>
      </c>
      <c r="BO161">
        <v>411.50799999999998</v>
      </c>
      <c r="BP161">
        <v>69.793999999999997</v>
      </c>
      <c r="BQ161">
        <v>0</v>
      </c>
      <c r="BR161">
        <v>0</v>
      </c>
      <c r="BS161">
        <v>0</v>
      </c>
      <c r="BT161">
        <v>6</v>
      </c>
      <c r="BU161">
        <v>2855.319</v>
      </c>
      <c r="BV161">
        <v>0</v>
      </c>
      <c r="BW161">
        <v>0</v>
      </c>
      <c r="BX161">
        <v>0</v>
      </c>
      <c r="BY161">
        <v>0</v>
      </c>
      <c r="BZ161">
        <v>2.9582999999999999</v>
      </c>
      <c r="CA161">
        <v>989.08899999999994</v>
      </c>
      <c r="CB161">
        <v>680.88199999999995</v>
      </c>
      <c r="CC161">
        <v>79.61699999999999</v>
      </c>
      <c r="CD161">
        <v>24.89</v>
      </c>
      <c r="CE161">
        <v>203.7</v>
      </c>
      <c r="CF161">
        <v>0</v>
      </c>
      <c r="CG161">
        <v>0</v>
      </c>
      <c r="CH161">
        <v>0</v>
      </c>
      <c r="CI161">
        <v>0</v>
      </c>
      <c r="CJ161">
        <v>0.25</v>
      </c>
      <c r="CK161">
        <v>121.346</v>
      </c>
      <c r="CL161">
        <v>1.75</v>
      </c>
      <c r="CM161">
        <v>588.56600000000003</v>
      </c>
      <c r="CN161">
        <v>0.625</v>
      </c>
      <c r="CO161">
        <v>178.92099999999999</v>
      </c>
      <c r="CP161">
        <v>0.33329999999999999</v>
      </c>
      <c r="CQ161">
        <v>100.256</v>
      </c>
      <c r="CR161">
        <v>5.6666999999999996</v>
      </c>
      <c r="CS161">
        <v>2462.9830000000002</v>
      </c>
      <c r="CT161">
        <v>2.9582999999999999</v>
      </c>
      <c r="CU161">
        <v>989.08899999999994</v>
      </c>
      <c r="CV161">
        <v>0</v>
      </c>
      <c r="CW161">
        <v>0</v>
      </c>
      <c r="CX161">
        <v>11.9</v>
      </c>
      <c r="CY161">
        <v>0</v>
      </c>
      <c r="CZ161">
        <v>0</v>
      </c>
      <c r="DA161">
        <v>0.33329999999999999</v>
      </c>
      <c r="DB161">
        <v>100.256</v>
      </c>
      <c r="DC161">
        <v>0</v>
      </c>
      <c r="DD161">
        <v>0</v>
      </c>
      <c r="DE161">
        <v>0</v>
      </c>
      <c r="DF161">
        <v>0.66669999999999996</v>
      </c>
      <c r="DG161">
        <v>243.459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3163.5479999999998</v>
      </c>
      <c r="EA161">
        <v>0</v>
      </c>
      <c r="EB161">
        <v>994.39100000000008</v>
      </c>
      <c r="EC161">
        <v>0</v>
      </c>
      <c r="ED161">
        <v>9.625</v>
      </c>
      <c r="EE161">
        <v>10</v>
      </c>
      <c r="EF161">
        <v>4087.8669999999997</v>
      </c>
      <c r="EG161">
        <v>6.6666999999999996</v>
      </c>
      <c r="EH161">
        <v>3098.7779999999998</v>
      </c>
      <c r="EI161">
        <v>6</v>
      </c>
      <c r="EJ161">
        <v>2855.319</v>
      </c>
      <c r="EK161">
        <v>0</v>
      </c>
      <c r="EL161">
        <v>0</v>
      </c>
      <c r="EM161">
        <v>0</v>
      </c>
      <c r="EN161">
        <v>0</v>
      </c>
      <c r="EO161">
        <v>2.9582999999999999</v>
      </c>
      <c r="EP161">
        <v>989.08899999999994</v>
      </c>
      <c r="EQ161">
        <v>0</v>
      </c>
      <c r="ER161">
        <v>0</v>
      </c>
      <c r="ES161">
        <v>0</v>
      </c>
      <c r="ET161">
        <v>4087.8669999999997</v>
      </c>
      <c r="EU161">
        <v>0</v>
      </c>
      <c r="EV161">
        <v>0</v>
      </c>
      <c r="EW161">
        <v>0</v>
      </c>
      <c r="EX161">
        <v>0</v>
      </c>
      <c r="EY161">
        <v>0.66669999999999996</v>
      </c>
      <c r="EZ161">
        <v>243.459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0.33329999999999999</v>
      </c>
      <c r="FJ161">
        <v>112.15600000000001</v>
      </c>
      <c r="FK161">
        <v>0</v>
      </c>
      <c r="FL161">
        <v>11.9</v>
      </c>
      <c r="FM161">
        <v>0.33329999999999999</v>
      </c>
      <c r="FN161">
        <v>100.256</v>
      </c>
      <c r="FO161">
        <v>0</v>
      </c>
      <c r="FP161">
        <v>0</v>
      </c>
      <c r="FQ161">
        <v>0</v>
      </c>
      <c r="FR161">
        <v>112.15600000000001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</row>
    <row r="162" spans="1:184" customFormat="1" ht="12.75" x14ac:dyDescent="0.2">
      <c r="A162">
        <v>2131</v>
      </c>
      <c r="B162">
        <f t="shared" si="2"/>
        <v>159</v>
      </c>
      <c r="C162">
        <v>1</v>
      </c>
      <c r="D162" t="s">
        <v>750</v>
      </c>
      <c r="E162" t="s">
        <v>290</v>
      </c>
      <c r="F162">
        <v>600107841</v>
      </c>
      <c r="G162">
        <v>12</v>
      </c>
      <c r="H162" t="s">
        <v>583</v>
      </c>
      <c r="I162" t="s">
        <v>99</v>
      </c>
      <c r="J162">
        <v>1</v>
      </c>
      <c r="K162">
        <v>24</v>
      </c>
      <c r="L162" t="s">
        <v>584</v>
      </c>
      <c r="M162" t="s">
        <v>751</v>
      </c>
      <c r="N162" t="s">
        <v>586</v>
      </c>
      <c r="O162">
        <v>2</v>
      </c>
      <c r="P162" t="s">
        <v>587</v>
      </c>
      <c r="Q162" t="s">
        <v>555</v>
      </c>
      <c r="R162" s="207">
        <v>45663.408159722225</v>
      </c>
      <c r="S162" t="s">
        <v>752</v>
      </c>
      <c r="T162" t="s">
        <v>555</v>
      </c>
      <c r="U162" s="207">
        <v>45663.425555555557</v>
      </c>
      <c r="V162" t="s">
        <v>752</v>
      </c>
      <c r="W162">
        <v>13.1997</v>
      </c>
      <c r="X162">
        <v>13.1997</v>
      </c>
      <c r="Y162">
        <v>0</v>
      </c>
      <c r="Z162">
        <v>0</v>
      </c>
      <c r="AA162">
        <v>14.8817</v>
      </c>
      <c r="AB162">
        <v>5370.4339999999993</v>
      </c>
      <c r="AC162">
        <v>5348.2839999999997</v>
      </c>
      <c r="AD162">
        <v>3632.567</v>
      </c>
      <c r="AE162">
        <v>724.49800000000005</v>
      </c>
      <c r="AF162">
        <v>236.27199999999999</v>
      </c>
      <c r="AG162">
        <v>565.94200000000001</v>
      </c>
      <c r="AH162">
        <v>143.33499999999998</v>
      </c>
      <c r="AI162">
        <v>0</v>
      </c>
      <c r="AJ162">
        <v>2.6749999999999998</v>
      </c>
      <c r="AK162">
        <v>0</v>
      </c>
      <c r="AL162">
        <v>0</v>
      </c>
      <c r="AM162">
        <v>0</v>
      </c>
      <c r="AN162">
        <v>22.15</v>
      </c>
      <c r="AO162">
        <v>12.1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12.1</v>
      </c>
      <c r="AV162">
        <v>0.49990000000000001</v>
      </c>
      <c r="AW162">
        <v>42.994999999999997</v>
      </c>
      <c r="AX162">
        <v>130.24</v>
      </c>
      <c r="AY162">
        <v>0</v>
      </c>
      <c r="AZ162">
        <v>0</v>
      </c>
      <c r="BA162">
        <v>5405.982</v>
      </c>
      <c r="BB162">
        <v>0</v>
      </c>
      <c r="BC162">
        <v>15</v>
      </c>
      <c r="BD162">
        <v>14</v>
      </c>
      <c r="BE162">
        <v>0</v>
      </c>
      <c r="BF162">
        <v>0</v>
      </c>
      <c r="BG162">
        <v>0</v>
      </c>
      <c r="BH162">
        <v>130.24</v>
      </c>
      <c r="BI162">
        <v>0</v>
      </c>
      <c r="BJ162">
        <v>8.5698000000000008</v>
      </c>
      <c r="BK162">
        <v>3849.6889999999999</v>
      </c>
      <c r="BL162">
        <v>2548.8989999999999</v>
      </c>
      <c r="BM162">
        <v>573.61099999999999</v>
      </c>
      <c r="BN162">
        <v>164.15199999999999</v>
      </c>
      <c r="BO162">
        <v>398.95600000000002</v>
      </c>
      <c r="BP162">
        <v>121.07599999999999</v>
      </c>
      <c r="BQ162">
        <v>0</v>
      </c>
      <c r="BR162">
        <v>0</v>
      </c>
      <c r="BS162">
        <v>0</v>
      </c>
      <c r="BT162">
        <v>6.2695999999999996</v>
      </c>
      <c r="BU162">
        <v>3260.1179999999999</v>
      </c>
      <c r="BV162">
        <v>0</v>
      </c>
      <c r="BW162">
        <v>0</v>
      </c>
      <c r="BX162">
        <v>0</v>
      </c>
      <c r="BY162">
        <v>0</v>
      </c>
      <c r="BZ162">
        <v>4.6299000000000001</v>
      </c>
      <c r="CA162">
        <v>1498.595</v>
      </c>
      <c r="CB162">
        <v>1083.6680000000001</v>
      </c>
      <c r="CC162">
        <v>150.887</v>
      </c>
      <c r="CD162">
        <v>72.12</v>
      </c>
      <c r="CE162">
        <v>166.98599999999999</v>
      </c>
      <c r="CF162">
        <v>22.259</v>
      </c>
      <c r="CG162">
        <v>0</v>
      </c>
      <c r="CH162">
        <v>2.6749999999999998</v>
      </c>
      <c r="CI162">
        <v>0</v>
      </c>
      <c r="CJ162">
        <v>0</v>
      </c>
      <c r="CK162">
        <v>0</v>
      </c>
      <c r="CL162">
        <v>1.69</v>
      </c>
      <c r="CM162">
        <v>525.75699999999995</v>
      </c>
      <c r="CN162">
        <v>2.44</v>
      </c>
      <c r="CO162">
        <v>848.05399999999997</v>
      </c>
      <c r="CP162">
        <v>0.49990000000000001</v>
      </c>
      <c r="CQ162">
        <v>124.78400000000001</v>
      </c>
      <c r="CR162">
        <v>6.5697999999999999</v>
      </c>
      <c r="CS162">
        <v>2586.4760000000001</v>
      </c>
      <c r="CT162">
        <v>4.1299000000000001</v>
      </c>
      <c r="CU162">
        <v>1264.0360000000001</v>
      </c>
      <c r="CV162">
        <v>0</v>
      </c>
      <c r="CW162">
        <v>42.994999999999997</v>
      </c>
      <c r="CX162">
        <v>5.4560000000000004</v>
      </c>
      <c r="CY162">
        <v>0</v>
      </c>
      <c r="CZ162">
        <v>0</v>
      </c>
      <c r="DA162">
        <v>0.49990000000000001</v>
      </c>
      <c r="DB162">
        <v>124.78400000000001</v>
      </c>
      <c r="DC162">
        <v>0</v>
      </c>
      <c r="DD162">
        <v>0</v>
      </c>
      <c r="DE162">
        <v>0</v>
      </c>
      <c r="DF162">
        <v>2.3001999999999998</v>
      </c>
      <c r="DG162">
        <v>589.57100000000003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3875.2069999999999</v>
      </c>
      <c r="EA162">
        <v>0</v>
      </c>
      <c r="EB162">
        <v>1530.7750000000001</v>
      </c>
      <c r="EC162">
        <v>0</v>
      </c>
      <c r="ED162">
        <v>13.1997</v>
      </c>
      <c r="EE162">
        <v>14.8817</v>
      </c>
      <c r="EF162">
        <v>5370.4339999999993</v>
      </c>
      <c r="EG162">
        <v>8.5698000000000008</v>
      </c>
      <c r="EH162">
        <v>3849.6889999999999</v>
      </c>
      <c r="EI162">
        <v>6.2695999999999996</v>
      </c>
      <c r="EJ162">
        <v>3260.1179999999999</v>
      </c>
      <c r="EK162">
        <v>0</v>
      </c>
      <c r="EL162">
        <v>0</v>
      </c>
      <c r="EM162">
        <v>0</v>
      </c>
      <c r="EN162">
        <v>0</v>
      </c>
      <c r="EO162">
        <v>4.6299000000000001</v>
      </c>
      <c r="EP162">
        <v>1520.7449999999999</v>
      </c>
      <c r="EQ162">
        <v>12.1</v>
      </c>
      <c r="ER162">
        <v>0</v>
      </c>
      <c r="ES162">
        <v>12.1</v>
      </c>
      <c r="ET162">
        <v>5382.5339999999997</v>
      </c>
      <c r="EU162">
        <v>0</v>
      </c>
      <c r="EV162">
        <v>0</v>
      </c>
      <c r="EW162">
        <v>0</v>
      </c>
      <c r="EX162">
        <v>0</v>
      </c>
      <c r="EY162">
        <v>2.3001999999999998</v>
      </c>
      <c r="EZ162">
        <v>589.57100000000003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0.49990000000000001</v>
      </c>
      <c r="FJ162">
        <v>130.24</v>
      </c>
      <c r="FK162">
        <v>0</v>
      </c>
      <c r="FL162">
        <v>5.4560000000000004</v>
      </c>
      <c r="FM162">
        <v>0.49990000000000001</v>
      </c>
      <c r="FN162">
        <v>124.78400000000001</v>
      </c>
      <c r="FO162">
        <v>0</v>
      </c>
      <c r="FP162">
        <v>0</v>
      </c>
      <c r="FQ162">
        <v>0</v>
      </c>
      <c r="FR162">
        <v>130.24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</row>
    <row r="163" spans="1:184" customFormat="1" ht="12.75" x14ac:dyDescent="0.2">
      <c r="A163">
        <v>2132</v>
      </c>
      <c r="B163">
        <f t="shared" si="2"/>
        <v>160</v>
      </c>
      <c r="C163">
        <v>1</v>
      </c>
      <c r="D163" t="s">
        <v>753</v>
      </c>
      <c r="E163" t="s">
        <v>290</v>
      </c>
      <c r="F163">
        <v>600107361</v>
      </c>
      <c r="G163">
        <v>12</v>
      </c>
      <c r="H163" t="s">
        <v>583</v>
      </c>
      <c r="I163" t="s">
        <v>99</v>
      </c>
      <c r="J163">
        <v>1</v>
      </c>
      <c r="K163">
        <v>24</v>
      </c>
      <c r="L163" t="s">
        <v>584</v>
      </c>
      <c r="M163" t="s">
        <v>754</v>
      </c>
      <c r="N163" t="s">
        <v>586</v>
      </c>
      <c r="O163">
        <v>2</v>
      </c>
      <c r="P163" t="s">
        <v>587</v>
      </c>
      <c r="Q163" t="s">
        <v>3345</v>
      </c>
      <c r="R163" s="207">
        <v>45671.785000000003</v>
      </c>
      <c r="S163">
        <v>600107361</v>
      </c>
      <c r="T163" t="s">
        <v>3345</v>
      </c>
      <c r="U163" s="207">
        <v>45671.787546296298</v>
      </c>
      <c r="V163">
        <v>600107361</v>
      </c>
      <c r="W163">
        <v>10.4284</v>
      </c>
      <c r="X163">
        <v>10.4284</v>
      </c>
      <c r="Y163">
        <v>0</v>
      </c>
      <c r="Z163">
        <v>0</v>
      </c>
      <c r="AA163">
        <v>11.821999999999999</v>
      </c>
      <c r="AB163">
        <v>4461.7239999999993</v>
      </c>
      <c r="AC163">
        <v>4433.2239999999993</v>
      </c>
      <c r="AD163">
        <v>2864.69</v>
      </c>
      <c r="AE163">
        <v>621.36700000000008</v>
      </c>
      <c r="AF163">
        <v>66.646000000000001</v>
      </c>
      <c r="AG163">
        <v>789.54399999999998</v>
      </c>
      <c r="AH163">
        <v>90.977000000000004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28.5</v>
      </c>
      <c r="AO163">
        <v>65.16</v>
      </c>
      <c r="AP163">
        <v>0</v>
      </c>
      <c r="AQ163">
        <v>0</v>
      </c>
      <c r="AR163">
        <v>0</v>
      </c>
      <c r="AS163">
        <v>0</v>
      </c>
      <c r="AT163">
        <v>24.66</v>
      </c>
      <c r="AU163">
        <v>40.5</v>
      </c>
      <c r="AV163">
        <v>0.33329999999999999</v>
      </c>
      <c r="AW163">
        <v>0</v>
      </c>
      <c r="AX163">
        <v>140.13900000000001</v>
      </c>
      <c r="AY163">
        <v>0</v>
      </c>
      <c r="AZ163">
        <v>0</v>
      </c>
      <c r="BA163">
        <v>4451.8320000000003</v>
      </c>
      <c r="BB163">
        <v>0</v>
      </c>
      <c r="BC163">
        <v>13</v>
      </c>
      <c r="BD163">
        <v>13</v>
      </c>
      <c r="BE163">
        <v>0</v>
      </c>
      <c r="BF163">
        <v>0</v>
      </c>
      <c r="BG163">
        <v>0</v>
      </c>
      <c r="BH163">
        <v>114.76900000000001</v>
      </c>
      <c r="BI163">
        <v>0</v>
      </c>
      <c r="BJ163">
        <v>6.8970000000000002</v>
      </c>
      <c r="BK163">
        <v>3498.509</v>
      </c>
      <c r="BL163">
        <v>2219.518</v>
      </c>
      <c r="BM163">
        <v>529.46400000000006</v>
      </c>
      <c r="BN163">
        <v>66.646000000000001</v>
      </c>
      <c r="BO163">
        <v>591.904</v>
      </c>
      <c r="BP163">
        <v>90.977000000000004</v>
      </c>
      <c r="BQ163">
        <v>0</v>
      </c>
      <c r="BR163">
        <v>0</v>
      </c>
      <c r="BS163">
        <v>0</v>
      </c>
      <c r="BT163">
        <v>5.9969999999999999</v>
      </c>
      <c r="BU163">
        <v>3168.107</v>
      </c>
      <c r="BV163">
        <v>0</v>
      </c>
      <c r="BW163">
        <v>0</v>
      </c>
      <c r="BX163">
        <v>0</v>
      </c>
      <c r="BY163">
        <v>0</v>
      </c>
      <c r="BZ163">
        <v>3.5314000000000001</v>
      </c>
      <c r="CA163">
        <v>934.71500000000003</v>
      </c>
      <c r="CB163">
        <v>645.17200000000003</v>
      </c>
      <c r="CC163">
        <v>91.902999999999992</v>
      </c>
      <c r="CD163">
        <v>0</v>
      </c>
      <c r="CE163">
        <v>197.64</v>
      </c>
      <c r="CF163">
        <v>0</v>
      </c>
      <c r="CG163">
        <v>0</v>
      </c>
      <c r="CH163">
        <v>0</v>
      </c>
      <c r="CI163">
        <v>0</v>
      </c>
      <c r="CJ163">
        <v>2.0799999999999999E-2</v>
      </c>
      <c r="CK163">
        <v>8.0589999999999993</v>
      </c>
      <c r="CL163">
        <v>2.2107000000000001</v>
      </c>
      <c r="CM163">
        <v>598.59799999999996</v>
      </c>
      <c r="CN163">
        <v>0.96660000000000001</v>
      </c>
      <c r="CO163">
        <v>207.119</v>
      </c>
      <c r="CP163">
        <v>0.33329999999999999</v>
      </c>
      <c r="CQ163">
        <v>120.93899999999999</v>
      </c>
      <c r="CR163">
        <v>5.8970000000000002</v>
      </c>
      <c r="CS163">
        <v>2775.277</v>
      </c>
      <c r="CT163">
        <v>3.5314000000000001</v>
      </c>
      <c r="CU163">
        <v>934.71500000000003</v>
      </c>
      <c r="CV163">
        <v>0</v>
      </c>
      <c r="CW163">
        <v>0</v>
      </c>
      <c r="CX163">
        <v>19.2</v>
      </c>
      <c r="CY163">
        <v>0</v>
      </c>
      <c r="CZ163">
        <v>0</v>
      </c>
      <c r="DA163">
        <v>0.33329999999999999</v>
      </c>
      <c r="DB163">
        <v>120.93899999999999</v>
      </c>
      <c r="DC163">
        <v>0</v>
      </c>
      <c r="DD163">
        <v>0</v>
      </c>
      <c r="DE163">
        <v>0</v>
      </c>
      <c r="DF163">
        <v>0.9</v>
      </c>
      <c r="DG163">
        <v>330.40199999999999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3509.712</v>
      </c>
      <c r="EA163">
        <v>0</v>
      </c>
      <c r="EB163">
        <v>942.12</v>
      </c>
      <c r="EC163">
        <v>0</v>
      </c>
      <c r="ED163">
        <v>10.4284</v>
      </c>
      <c r="EE163">
        <v>11.821999999999999</v>
      </c>
      <c r="EF163">
        <v>4461.7239999999993</v>
      </c>
      <c r="EG163">
        <v>6.8970000000000002</v>
      </c>
      <c r="EH163">
        <v>3527.009</v>
      </c>
      <c r="EI163">
        <v>5.9969999999999999</v>
      </c>
      <c r="EJ163">
        <v>3196.607</v>
      </c>
      <c r="EK163">
        <v>0</v>
      </c>
      <c r="EL163">
        <v>0</v>
      </c>
      <c r="EM163">
        <v>0</v>
      </c>
      <c r="EN163">
        <v>0</v>
      </c>
      <c r="EO163">
        <v>3.5314000000000001</v>
      </c>
      <c r="EP163">
        <v>934.71500000000003</v>
      </c>
      <c r="EQ163">
        <v>65.16</v>
      </c>
      <c r="ER163">
        <v>24.66</v>
      </c>
      <c r="ES163">
        <v>40.5</v>
      </c>
      <c r="ET163">
        <v>4526.884</v>
      </c>
      <c r="EU163">
        <v>0</v>
      </c>
      <c r="EV163">
        <v>0</v>
      </c>
      <c r="EW163">
        <v>0</v>
      </c>
      <c r="EX163">
        <v>0</v>
      </c>
      <c r="EY163">
        <v>0.9</v>
      </c>
      <c r="EZ163">
        <v>330.40199999999999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0.33329999999999999</v>
      </c>
      <c r="FJ163">
        <v>140.13900000000001</v>
      </c>
      <c r="FK163">
        <v>0</v>
      </c>
      <c r="FL163">
        <v>19.2</v>
      </c>
      <c r="FM163">
        <v>0.33329999999999999</v>
      </c>
      <c r="FN163">
        <v>120.93899999999999</v>
      </c>
      <c r="FO163">
        <v>0</v>
      </c>
      <c r="FP163">
        <v>0</v>
      </c>
      <c r="FQ163">
        <v>0</v>
      </c>
      <c r="FR163">
        <v>140.13900000000001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</row>
    <row r="164" spans="1:184" customFormat="1" ht="12.75" x14ac:dyDescent="0.2">
      <c r="A164">
        <v>2133</v>
      </c>
      <c r="B164">
        <f t="shared" si="2"/>
        <v>161</v>
      </c>
      <c r="C164">
        <v>1</v>
      </c>
      <c r="D164" t="s">
        <v>755</v>
      </c>
      <c r="E164" t="s">
        <v>290</v>
      </c>
      <c r="F164">
        <v>600107370</v>
      </c>
      <c r="G164">
        <v>12</v>
      </c>
      <c r="H164" t="s">
        <v>583</v>
      </c>
      <c r="I164" t="s">
        <v>99</v>
      </c>
      <c r="J164">
        <v>1</v>
      </c>
      <c r="K164">
        <v>24</v>
      </c>
      <c r="L164" t="s">
        <v>584</v>
      </c>
      <c r="M164" t="s">
        <v>756</v>
      </c>
      <c r="N164" t="s">
        <v>586</v>
      </c>
      <c r="O164">
        <v>2</v>
      </c>
      <c r="P164" t="s">
        <v>587</v>
      </c>
      <c r="Q164" t="s">
        <v>588</v>
      </c>
      <c r="R164" s="207">
        <v>45665.756504629629</v>
      </c>
      <c r="S164">
        <v>600107370</v>
      </c>
      <c r="W164">
        <v>6.8223000000000003</v>
      </c>
      <c r="X164">
        <v>6.8223000000000003</v>
      </c>
      <c r="Y164">
        <v>0</v>
      </c>
      <c r="Z164">
        <v>0</v>
      </c>
      <c r="AA164">
        <v>6.8223000000000003</v>
      </c>
      <c r="AB164">
        <v>2713.6129999999998</v>
      </c>
      <c r="AC164">
        <v>2699.6129999999998</v>
      </c>
      <c r="AD164">
        <v>1782.251</v>
      </c>
      <c r="AE164">
        <v>426.73199999999997</v>
      </c>
      <c r="AF164">
        <v>84.160999999999987</v>
      </c>
      <c r="AG164">
        <v>337.95600000000002</v>
      </c>
      <c r="AH164">
        <v>68.513000000000005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14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2738.8249999999998</v>
      </c>
      <c r="BB164">
        <v>0</v>
      </c>
      <c r="BC164">
        <v>8</v>
      </c>
      <c r="BD164">
        <v>8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4</v>
      </c>
      <c r="BK164">
        <v>2031.9069999999999</v>
      </c>
      <c r="BL164">
        <v>1310.241</v>
      </c>
      <c r="BM164">
        <v>364.56700000000001</v>
      </c>
      <c r="BN164">
        <v>74.63</v>
      </c>
      <c r="BO164">
        <v>213.95599999999999</v>
      </c>
      <c r="BP164">
        <v>68.513000000000005</v>
      </c>
      <c r="BQ164">
        <v>0</v>
      </c>
      <c r="BR164">
        <v>0</v>
      </c>
      <c r="BS164">
        <v>0</v>
      </c>
      <c r="BT164">
        <v>4</v>
      </c>
      <c r="BU164">
        <v>2031.9069999999999</v>
      </c>
      <c r="BV164">
        <v>0</v>
      </c>
      <c r="BW164">
        <v>0</v>
      </c>
      <c r="BX164">
        <v>0</v>
      </c>
      <c r="BY164">
        <v>0</v>
      </c>
      <c r="BZ164">
        <v>2.8222999999999998</v>
      </c>
      <c r="CA164">
        <v>667.70600000000002</v>
      </c>
      <c r="CB164">
        <v>472.01000000000005</v>
      </c>
      <c r="CC164">
        <v>62.164999999999999</v>
      </c>
      <c r="CD164">
        <v>9.5310000000000006</v>
      </c>
      <c r="CE164">
        <v>124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2.5722999999999998</v>
      </c>
      <c r="CM164">
        <v>592.45000000000005</v>
      </c>
      <c r="CN164">
        <v>0.25</v>
      </c>
      <c r="CO164">
        <v>75.256</v>
      </c>
      <c r="CP164">
        <v>0</v>
      </c>
      <c r="CQ164">
        <v>0</v>
      </c>
      <c r="CR164">
        <v>3</v>
      </c>
      <c r="CS164">
        <v>1379.7760000000001</v>
      </c>
      <c r="CT164">
        <v>2.8222999999999998</v>
      </c>
      <c r="CU164">
        <v>667.70600000000002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2055.6669999999999</v>
      </c>
      <c r="EA164">
        <v>0</v>
      </c>
      <c r="EB164">
        <v>683.15800000000002</v>
      </c>
      <c r="EC164">
        <v>0</v>
      </c>
      <c r="ED164">
        <v>6.8223000000000003</v>
      </c>
      <c r="EE164">
        <v>6.8223000000000003</v>
      </c>
      <c r="EF164">
        <v>2713.6129999999998</v>
      </c>
      <c r="EG164">
        <v>4</v>
      </c>
      <c r="EH164">
        <v>2045.9069999999999</v>
      </c>
      <c r="EI164">
        <v>4</v>
      </c>
      <c r="EJ164">
        <v>2045.9069999999999</v>
      </c>
      <c r="EK164">
        <v>0</v>
      </c>
      <c r="EL164">
        <v>0</v>
      </c>
      <c r="EM164">
        <v>0</v>
      </c>
      <c r="EN164">
        <v>0</v>
      </c>
      <c r="EO164">
        <v>2.8222999999999998</v>
      </c>
      <c r="EP164">
        <v>667.70600000000002</v>
      </c>
      <c r="EQ164">
        <v>0</v>
      </c>
      <c r="ER164">
        <v>0</v>
      </c>
      <c r="ES164">
        <v>0</v>
      </c>
      <c r="ET164">
        <v>2713.6129999999998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</row>
    <row r="165" spans="1:184" customFormat="1" ht="12.75" x14ac:dyDescent="0.2">
      <c r="A165">
        <v>2134</v>
      </c>
      <c r="B165">
        <f t="shared" si="2"/>
        <v>162</v>
      </c>
      <c r="C165">
        <v>1</v>
      </c>
      <c r="D165" t="s">
        <v>757</v>
      </c>
      <c r="E165" t="s">
        <v>290</v>
      </c>
      <c r="F165">
        <v>600107272</v>
      </c>
      <c r="G165">
        <v>12</v>
      </c>
      <c r="H165" t="s">
        <v>583</v>
      </c>
      <c r="I165" t="s">
        <v>99</v>
      </c>
      <c r="J165">
        <v>1</v>
      </c>
      <c r="K165">
        <v>24</v>
      </c>
      <c r="L165" t="s">
        <v>584</v>
      </c>
      <c r="M165" t="s">
        <v>758</v>
      </c>
      <c r="N165" t="s">
        <v>586</v>
      </c>
      <c r="O165">
        <v>2</v>
      </c>
      <c r="P165" t="s">
        <v>587</v>
      </c>
      <c r="Q165" t="s">
        <v>3390</v>
      </c>
      <c r="R165" s="207">
        <v>45661.870439814818</v>
      </c>
      <c r="S165">
        <v>600107272</v>
      </c>
      <c r="T165" t="s">
        <v>3390</v>
      </c>
      <c r="U165" s="207">
        <v>45661.872372685182</v>
      </c>
      <c r="V165">
        <v>600107272</v>
      </c>
      <c r="W165">
        <v>6.3788</v>
      </c>
      <c r="X165">
        <v>6.1288</v>
      </c>
      <c r="Y165">
        <v>0</v>
      </c>
      <c r="Z165">
        <v>0.25</v>
      </c>
      <c r="AA165">
        <v>6.75</v>
      </c>
      <c r="AB165">
        <v>2935.1319999999996</v>
      </c>
      <c r="AC165">
        <v>2845.9480000000003</v>
      </c>
      <c r="AD165">
        <v>1833.242</v>
      </c>
      <c r="AE165">
        <v>381.77800000000002</v>
      </c>
      <c r="AF165">
        <v>62.186</v>
      </c>
      <c r="AG165">
        <v>439.286</v>
      </c>
      <c r="AH165">
        <v>76.697000000000003</v>
      </c>
      <c r="AI165">
        <v>0</v>
      </c>
      <c r="AJ165">
        <v>0.41300000000000003</v>
      </c>
      <c r="AK165">
        <v>9.44</v>
      </c>
      <c r="AL165">
        <v>0</v>
      </c>
      <c r="AM165">
        <v>0</v>
      </c>
      <c r="AN165">
        <v>89.183999999999997</v>
      </c>
      <c r="AO165">
        <v>3.9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3.9</v>
      </c>
      <c r="AV165">
        <v>0.375</v>
      </c>
      <c r="AW165">
        <v>32.542999999999999</v>
      </c>
      <c r="AX165">
        <v>131.39500000000001</v>
      </c>
      <c r="AY165">
        <v>0</v>
      </c>
      <c r="AZ165">
        <v>10.363</v>
      </c>
      <c r="BA165">
        <v>2867.5680000000002</v>
      </c>
      <c r="BB165">
        <v>0</v>
      </c>
      <c r="BC165">
        <v>7</v>
      </c>
      <c r="BD165">
        <v>7</v>
      </c>
      <c r="BE165">
        <v>1</v>
      </c>
      <c r="BF165">
        <v>0</v>
      </c>
      <c r="BG165">
        <v>0</v>
      </c>
      <c r="BH165">
        <v>131.39500000000001</v>
      </c>
      <c r="BI165">
        <v>0</v>
      </c>
      <c r="BJ165">
        <v>4</v>
      </c>
      <c r="BK165">
        <v>2206.355</v>
      </c>
      <c r="BL165">
        <v>1362.277</v>
      </c>
      <c r="BM165">
        <v>330.471</v>
      </c>
      <c r="BN165">
        <v>62.186</v>
      </c>
      <c r="BO165">
        <v>324.56</v>
      </c>
      <c r="BP165">
        <v>76.697000000000003</v>
      </c>
      <c r="BQ165">
        <v>0</v>
      </c>
      <c r="BR165">
        <v>0</v>
      </c>
      <c r="BS165">
        <v>7.258</v>
      </c>
      <c r="BT165">
        <v>4</v>
      </c>
      <c r="BU165">
        <v>2206.355</v>
      </c>
      <c r="BV165">
        <v>0</v>
      </c>
      <c r="BW165">
        <v>0</v>
      </c>
      <c r="BX165">
        <v>0</v>
      </c>
      <c r="BY165">
        <v>0</v>
      </c>
      <c r="BZ165">
        <v>2.1288</v>
      </c>
      <c r="CA165">
        <v>639.59299999999996</v>
      </c>
      <c r="CB165">
        <v>470.96500000000003</v>
      </c>
      <c r="CC165">
        <v>51.307000000000002</v>
      </c>
      <c r="CD165">
        <v>0</v>
      </c>
      <c r="CE165">
        <v>114.726</v>
      </c>
      <c r="CF165">
        <v>0</v>
      </c>
      <c r="CG165">
        <v>0</v>
      </c>
      <c r="CH165">
        <v>0.41300000000000003</v>
      </c>
      <c r="CI165">
        <v>2.1819999999999999</v>
      </c>
      <c r="CJ165">
        <v>0</v>
      </c>
      <c r="CK165">
        <v>0</v>
      </c>
      <c r="CL165">
        <v>1.2619</v>
      </c>
      <c r="CM165">
        <v>358.74400000000003</v>
      </c>
      <c r="CN165">
        <v>0.4919</v>
      </c>
      <c r="CO165">
        <v>169.91399999999999</v>
      </c>
      <c r="CP165">
        <v>0.375</v>
      </c>
      <c r="CQ165">
        <v>110.935</v>
      </c>
      <c r="CR165">
        <v>3</v>
      </c>
      <c r="CS165">
        <v>1461.356</v>
      </c>
      <c r="CT165">
        <v>2.1288</v>
      </c>
      <c r="CU165">
        <v>639.59299999999996</v>
      </c>
      <c r="CV165">
        <v>0</v>
      </c>
      <c r="CW165">
        <v>32.542999999999999</v>
      </c>
      <c r="CX165">
        <v>20.46</v>
      </c>
      <c r="CY165">
        <v>0</v>
      </c>
      <c r="CZ165">
        <v>0</v>
      </c>
      <c r="DA165">
        <v>0.375</v>
      </c>
      <c r="DB165">
        <v>110.935</v>
      </c>
      <c r="DC165">
        <v>0</v>
      </c>
      <c r="DD165">
        <v>0</v>
      </c>
      <c r="DE165">
        <v>10.363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2219.7330000000002</v>
      </c>
      <c r="EA165">
        <v>0</v>
      </c>
      <c r="EB165">
        <v>647.83500000000004</v>
      </c>
      <c r="EC165">
        <v>0</v>
      </c>
      <c r="ED165">
        <v>6.3788</v>
      </c>
      <c r="EE165">
        <v>6.75</v>
      </c>
      <c r="EF165">
        <v>2935.1319999999996</v>
      </c>
      <c r="EG165">
        <v>4</v>
      </c>
      <c r="EH165">
        <v>2221.355</v>
      </c>
      <c r="EI165">
        <v>4</v>
      </c>
      <c r="EJ165">
        <v>2221.355</v>
      </c>
      <c r="EK165">
        <v>0</v>
      </c>
      <c r="EL165">
        <v>0</v>
      </c>
      <c r="EM165">
        <v>0</v>
      </c>
      <c r="EN165">
        <v>0</v>
      </c>
      <c r="EO165">
        <v>2.3788</v>
      </c>
      <c r="EP165">
        <v>713.77700000000004</v>
      </c>
      <c r="EQ165">
        <v>3.9</v>
      </c>
      <c r="ER165">
        <v>0</v>
      </c>
      <c r="ES165">
        <v>3.9</v>
      </c>
      <c r="ET165">
        <v>2939.0320000000002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0.375</v>
      </c>
      <c r="FJ165">
        <v>131.39500000000001</v>
      </c>
      <c r="FK165">
        <v>0</v>
      </c>
      <c r="FL165">
        <v>20.46</v>
      </c>
      <c r="FM165">
        <v>0.375</v>
      </c>
      <c r="FN165">
        <v>110.935</v>
      </c>
      <c r="FO165">
        <v>0</v>
      </c>
      <c r="FP165">
        <v>0</v>
      </c>
      <c r="FQ165">
        <v>0</v>
      </c>
      <c r="FR165">
        <v>131.39500000000001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</row>
    <row r="166" spans="1:184" customFormat="1" ht="12.75" x14ac:dyDescent="0.2">
      <c r="A166">
        <v>2135</v>
      </c>
      <c r="B166">
        <f t="shared" si="2"/>
        <v>163</v>
      </c>
      <c r="C166">
        <v>1</v>
      </c>
      <c r="D166" t="s">
        <v>759</v>
      </c>
      <c r="E166" t="s">
        <v>290</v>
      </c>
      <c r="F166">
        <v>600107230</v>
      </c>
      <c r="G166">
        <v>12</v>
      </c>
      <c r="H166" t="s">
        <v>583</v>
      </c>
      <c r="I166" t="s">
        <v>99</v>
      </c>
      <c r="J166">
        <v>1</v>
      </c>
      <c r="K166">
        <v>24</v>
      </c>
      <c r="L166" t="s">
        <v>584</v>
      </c>
      <c r="M166" t="s">
        <v>760</v>
      </c>
      <c r="N166" t="s">
        <v>586</v>
      </c>
      <c r="O166">
        <v>2</v>
      </c>
      <c r="P166" t="s">
        <v>587</v>
      </c>
      <c r="Q166" t="s">
        <v>3411</v>
      </c>
      <c r="R166" s="207">
        <v>45664.565138888887</v>
      </c>
      <c r="S166">
        <v>600107230</v>
      </c>
      <c r="W166">
        <v>10.750599999999999</v>
      </c>
      <c r="X166">
        <v>10.750599999999999</v>
      </c>
      <c r="Y166">
        <v>0</v>
      </c>
      <c r="Z166">
        <v>0</v>
      </c>
      <c r="AA166">
        <v>11.6724</v>
      </c>
      <c r="AB166">
        <v>4805.76</v>
      </c>
      <c r="AC166">
        <v>4745.76</v>
      </c>
      <c r="AD166">
        <v>3074.2760000000003</v>
      </c>
      <c r="AE166">
        <v>639.98099999999999</v>
      </c>
      <c r="AF166">
        <v>226.58</v>
      </c>
      <c r="AG166">
        <v>681.495</v>
      </c>
      <c r="AH166">
        <v>123.428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60</v>
      </c>
      <c r="AO166">
        <v>21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21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4806.5599999999995</v>
      </c>
      <c r="BB166">
        <v>0</v>
      </c>
      <c r="BC166">
        <v>11</v>
      </c>
      <c r="BD166">
        <v>11</v>
      </c>
      <c r="BE166">
        <v>0</v>
      </c>
      <c r="BF166">
        <v>1</v>
      </c>
      <c r="BG166">
        <v>0</v>
      </c>
      <c r="BH166">
        <v>0</v>
      </c>
      <c r="BI166">
        <v>0</v>
      </c>
      <c r="BJ166">
        <v>6.8861999999999997</v>
      </c>
      <c r="BK166">
        <v>3273.4279999999999</v>
      </c>
      <c r="BL166">
        <v>2196.5830000000001</v>
      </c>
      <c r="BM166">
        <v>490.35500000000002</v>
      </c>
      <c r="BN166">
        <v>139.22399999999999</v>
      </c>
      <c r="BO166">
        <v>350.26499999999999</v>
      </c>
      <c r="BP166">
        <v>97.001000000000005</v>
      </c>
      <c r="BQ166">
        <v>0</v>
      </c>
      <c r="BR166">
        <v>0</v>
      </c>
      <c r="BS166">
        <v>0</v>
      </c>
      <c r="BT166">
        <v>5.9946000000000002</v>
      </c>
      <c r="BU166">
        <v>2986.029</v>
      </c>
      <c r="BV166">
        <v>0</v>
      </c>
      <c r="BW166">
        <v>0</v>
      </c>
      <c r="BX166">
        <v>0</v>
      </c>
      <c r="BY166">
        <v>0</v>
      </c>
      <c r="BZ166">
        <v>3.8643999999999998</v>
      </c>
      <c r="CA166">
        <v>1472.3319999999999</v>
      </c>
      <c r="CB166">
        <v>877.69299999999998</v>
      </c>
      <c r="CC166">
        <v>149.626</v>
      </c>
      <c r="CD166">
        <v>87.355999999999995</v>
      </c>
      <c r="CE166">
        <v>331.23</v>
      </c>
      <c r="CF166">
        <v>26.427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1.9</v>
      </c>
      <c r="CM166">
        <v>601.45299999999997</v>
      </c>
      <c r="CN166">
        <v>1.9643999999999999</v>
      </c>
      <c r="CO166">
        <v>870.87900000000002</v>
      </c>
      <c r="CP166">
        <v>0</v>
      </c>
      <c r="CQ166">
        <v>0</v>
      </c>
      <c r="CR166">
        <v>5.8861999999999997</v>
      </c>
      <c r="CS166">
        <v>2566.6860000000001</v>
      </c>
      <c r="CT166">
        <v>3.3921999999999999</v>
      </c>
      <c r="CU166">
        <v>1146.2170000000001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0.89159999999999995</v>
      </c>
      <c r="DG166">
        <v>287.399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3316.7440000000001</v>
      </c>
      <c r="EA166">
        <v>0</v>
      </c>
      <c r="EB166">
        <v>1489.816</v>
      </c>
      <c r="EC166">
        <v>0</v>
      </c>
      <c r="ED166">
        <v>10.750599999999999</v>
      </c>
      <c r="EE166">
        <v>11.6724</v>
      </c>
      <c r="EF166">
        <v>4805.76</v>
      </c>
      <c r="EG166">
        <v>6.8861999999999997</v>
      </c>
      <c r="EH166">
        <v>3333.4279999999999</v>
      </c>
      <c r="EI166">
        <v>5.9946000000000002</v>
      </c>
      <c r="EJ166">
        <v>3046.029</v>
      </c>
      <c r="EK166">
        <v>0</v>
      </c>
      <c r="EL166">
        <v>0</v>
      </c>
      <c r="EM166">
        <v>0</v>
      </c>
      <c r="EN166">
        <v>0</v>
      </c>
      <c r="EO166">
        <v>3.8643999999999998</v>
      </c>
      <c r="EP166">
        <v>1472.3319999999999</v>
      </c>
      <c r="EQ166">
        <v>21</v>
      </c>
      <c r="ER166">
        <v>0</v>
      </c>
      <c r="ES166">
        <v>21</v>
      </c>
      <c r="ET166">
        <v>4826.76</v>
      </c>
      <c r="EU166">
        <v>0</v>
      </c>
      <c r="EV166">
        <v>0</v>
      </c>
      <c r="EW166">
        <v>0</v>
      </c>
      <c r="EX166">
        <v>0</v>
      </c>
      <c r="EY166">
        <v>0.89159999999999995</v>
      </c>
      <c r="EZ166">
        <v>287.399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</row>
    <row r="167" spans="1:184" customFormat="1" ht="12.75" x14ac:dyDescent="0.2">
      <c r="A167">
        <v>2136</v>
      </c>
      <c r="B167">
        <f t="shared" si="2"/>
        <v>164</v>
      </c>
      <c r="C167">
        <v>1</v>
      </c>
      <c r="D167" t="s">
        <v>761</v>
      </c>
      <c r="E167" t="s">
        <v>290</v>
      </c>
      <c r="F167">
        <v>600107647</v>
      </c>
      <c r="G167">
        <v>12</v>
      </c>
      <c r="H167" t="s">
        <v>583</v>
      </c>
      <c r="I167" t="s">
        <v>99</v>
      </c>
      <c r="J167">
        <v>1</v>
      </c>
      <c r="K167">
        <v>24</v>
      </c>
      <c r="L167" t="s">
        <v>584</v>
      </c>
      <c r="M167" t="s">
        <v>762</v>
      </c>
      <c r="N167" t="s">
        <v>586</v>
      </c>
      <c r="O167">
        <v>2</v>
      </c>
      <c r="P167" t="s">
        <v>587</v>
      </c>
      <c r="Q167" t="s">
        <v>3367</v>
      </c>
      <c r="R167" s="207">
        <v>45670.619363425925</v>
      </c>
      <c r="S167">
        <v>600107647</v>
      </c>
      <c r="T167" t="s">
        <v>3367</v>
      </c>
      <c r="U167" s="207">
        <v>45672.586284722223</v>
      </c>
      <c r="V167">
        <v>600107647</v>
      </c>
      <c r="W167">
        <v>12.723800000000001</v>
      </c>
      <c r="X167">
        <v>12.386900000000001</v>
      </c>
      <c r="Y167">
        <v>0</v>
      </c>
      <c r="Z167">
        <v>0.33689999999999998</v>
      </c>
      <c r="AA167">
        <v>14.289</v>
      </c>
      <c r="AB167">
        <v>5640.0970000000007</v>
      </c>
      <c r="AC167">
        <v>5499.3070000000007</v>
      </c>
      <c r="AD167">
        <v>3472.971</v>
      </c>
      <c r="AE167">
        <v>953.197</v>
      </c>
      <c r="AF167">
        <v>120.137</v>
      </c>
      <c r="AG167">
        <v>838.12699999999995</v>
      </c>
      <c r="AH167">
        <v>89.98</v>
      </c>
      <c r="AI167">
        <v>0</v>
      </c>
      <c r="AJ167">
        <v>11.672000000000001</v>
      </c>
      <c r="AK167">
        <v>0</v>
      </c>
      <c r="AL167">
        <v>0</v>
      </c>
      <c r="AM167">
        <v>0</v>
      </c>
      <c r="AN167">
        <v>140.79</v>
      </c>
      <c r="AO167">
        <v>30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30</v>
      </c>
      <c r="AV167">
        <v>0</v>
      </c>
      <c r="AW167">
        <v>0</v>
      </c>
      <c r="AX167">
        <v>19.777999999999999</v>
      </c>
      <c r="AY167">
        <v>0</v>
      </c>
      <c r="AZ167">
        <v>13.223000000000001</v>
      </c>
      <c r="BA167">
        <v>5506.0370000000003</v>
      </c>
      <c r="BB167">
        <v>0</v>
      </c>
      <c r="BC167">
        <v>13</v>
      </c>
      <c r="BD167">
        <v>13</v>
      </c>
      <c r="BE167">
        <v>0</v>
      </c>
      <c r="BF167">
        <v>1</v>
      </c>
      <c r="BG167">
        <v>1</v>
      </c>
      <c r="BH167">
        <v>19.777999999999999</v>
      </c>
      <c r="BI167">
        <v>0</v>
      </c>
      <c r="BJ167">
        <v>9.6874000000000002</v>
      </c>
      <c r="BK167">
        <v>4686.8379999999997</v>
      </c>
      <c r="BL167">
        <v>2896.567</v>
      </c>
      <c r="BM167">
        <v>878.42399999999998</v>
      </c>
      <c r="BN167">
        <v>85.844999999999999</v>
      </c>
      <c r="BO167">
        <v>711.12699999999995</v>
      </c>
      <c r="BP167">
        <v>89.98</v>
      </c>
      <c r="BQ167">
        <v>0</v>
      </c>
      <c r="BR167">
        <v>11.672000000000001</v>
      </c>
      <c r="BS167">
        <v>0</v>
      </c>
      <c r="BT167">
        <v>7.6874000000000002</v>
      </c>
      <c r="BU167">
        <v>3958.826</v>
      </c>
      <c r="BV167">
        <v>0</v>
      </c>
      <c r="BW167">
        <v>0</v>
      </c>
      <c r="BX167">
        <v>0</v>
      </c>
      <c r="BY167">
        <v>0</v>
      </c>
      <c r="BZ167">
        <v>2.6995</v>
      </c>
      <c r="CA167">
        <v>812.46900000000005</v>
      </c>
      <c r="CB167">
        <v>576.404</v>
      </c>
      <c r="CC167">
        <v>74.772999999999996</v>
      </c>
      <c r="CD167">
        <v>34.292000000000002</v>
      </c>
      <c r="CE167">
        <v>127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2</v>
      </c>
      <c r="CM167">
        <v>610.41399999999999</v>
      </c>
      <c r="CN167">
        <v>0.69950000000000001</v>
      </c>
      <c r="CO167">
        <v>202.05500000000001</v>
      </c>
      <c r="CP167">
        <v>0</v>
      </c>
      <c r="CQ167">
        <v>0</v>
      </c>
      <c r="CR167">
        <v>8.6874000000000002</v>
      </c>
      <c r="CS167">
        <v>3947.1880000000001</v>
      </c>
      <c r="CT167">
        <v>2.6995</v>
      </c>
      <c r="CU167">
        <v>812.46900000000005</v>
      </c>
      <c r="CV167">
        <v>0</v>
      </c>
      <c r="CW167">
        <v>0</v>
      </c>
      <c r="CX167">
        <v>19.777999999999999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13.223000000000001</v>
      </c>
      <c r="DF167">
        <v>2</v>
      </c>
      <c r="DG167">
        <v>728.01199999999994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4693.5680000000002</v>
      </c>
      <c r="EA167">
        <v>0</v>
      </c>
      <c r="EB167">
        <v>812.46900000000005</v>
      </c>
      <c r="EC167">
        <v>0</v>
      </c>
      <c r="ED167">
        <v>12.723800000000001</v>
      </c>
      <c r="EE167">
        <v>14.289</v>
      </c>
      <c r="EF167">
        <v>5640.0970000000007</v>
      </c>
      <c r="EG167">
        <v>10.0243</v>
      </c>
      <c r="EH167">
        <v>4827.6279999999997</v>
      </c>
      <c r="EI167">
        <v>8.0243000000000002</v>
      </c>
      <c r="EJ167">
        <v>4099.616</v>
      </c>
      <c r="EK167">
        <v>0</v>
      </c>
      <c r="EL167">
        <v>0</v>
      </c>
      <c r="EM167">
        <v>0</v>
      </c>
      <c r="EN167">
        <v>0</v>
      </c>
      <c r="EO167">
        <v>2.6995</v>
      </c>
      <c r="EP167">
        <v>812.46900000000005</v>
      </c>
      <c r="EQ167">
        <v>30</v>
      </c>
      <c r="ER167">
        <v>0</v>
      </c>
      <c r="ES167">
        <v>30</v>
      </c>
      <c r="ET167">
        <v>5670.0970000000007</v>
      </c>
      <c r="EU167">
        <v>0</v>
      </c>
      <c r="EV167">
        <v>0</v>
      </c>
      <c r="EW167">
        <v>0</v>
      </c>
      <c r="EX167">
        <v>0</v>
      </c>
      <c r="EY167">
        <v>2</v>
      </c>
      <c r="EZ167">
        <v>728.01199999999994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19.777999999999999</v>
      </c>
      <c r="FK167">
        <v>0</v>
      </c>
      <c r="FL167">
        <v>19.777999999999999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19.777999999999999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</row>
    <row r="168" spans="1:184" customFormat="1" ht="12.75" x14ac:dyDescent="0.2">
      <c r="A168">
        <v>2137</v>
      </c>
      <c r="B168">
        <f t="shared" si="2"/>
        <v>165</v>
      </c>
      <c r="C168">
        <v>1</v>
      </c>
      <c r="D168" t="s">
        <v>763</v>
      </c>
      <c r="E168" t="s">
        <v>290</v>
      </c>
      <c r="F168">
        <v>600106641</v>
      </c>
      <c r="G168">
        <v>12</v>
      </c>
      <c r="H168" t="s">
        <v>583</v>
      </c>
      <c r="I168" t="s">
        <v>99</v>
      </c>
      <c r="J168">
        <v>1</v>
      </c>
      <c r="K168">
        <v>24</v>
      </c>
      <c r="L168" t="s">
        <v>584</v>
      </c>
      <c r="M168" t="s">
        <v>764</v>
      </c>
      <c r="N168" t="s">
        <v>586</v>
      </c>
      <c r="O168">
        <v>2</v>
      </c>
      <c r="P168" t="s">
        <v>587</v>
      </c>
      <c r="Q168" t="s">
        <v>3424</v>
      </c>
      <c r="R168" s="207">
        <v>45663.720277777778</v>
      </c>
      <c r="S168">
        <v>600106641</v>
      </c>
      <c r="T168" t="s">
        <v>3367</v>
      </c>
      <c r="U168" s="207">
        <v>45672.590567129628</v>
      </c>
      <c r="V168">
        <v>600106641</v>
      </c>
      <c r="W168">
        <v>16.177399999999999</v>
      </c>
      <c r="X168">
        <v>15.4899</v>
      </c>
      <c r="Y168">
        <v>0</v>
      </c>
      <c r="Z168">
        <v>0.6875</v>
      </c>
      <c r="AA168">
        <v>18.059100000000001</v>
      </c>
      <c r="AB168">
        <v>7311.6719999999996</v>
      </c>
      <c r="AC168">
        <v>7098.7059999999992</v>
      </c>
      <c r="AD168">
        <v>4494.982</v>
      </c>
      <c r="AE168">
        <v>1011.6329999999999</v>
      </c>
      <c r="AF168">
        <v>323.31899999999996</v>
      </c>
      <c r="AG168">
        <v>1060.395</v>
      </c>
      <c r="AH168">
        <v>150.62100000000001</v>
      </c>
      <c r="AI168">
        <v>0</v>
      </c>
      <c r="AJ168">
        <v>50.238999999999997</v>
      </c>
      <c r="AK168">
        <v>0</v>
      </c>
      <c r="AL168">
        <v>0</v>
      </c>
      <c r="AM168">
        <v>0</v>
      </c>
      <c r="AN168">
        <v>212.96600000000001</v>
      </c>
      <c r="AO168">
        <v>243.66499999999999</v>
      </c>
      <c r="AP168">
        <v>209.88</v>
      </c>
      <c r="AQ168">
        <v>209.88</v>
      </c>
      <c r="AR168">
        <v>0</v>
      </c>
      <c r="AS168">
        <v>0</v>
      </c>
      <c r="AT168">
        <v>0</v>
      </c>
      <c r="AU168">
        <v>33.784999999999997</v>
      </c>
      <c r="AV168">
        <v>0</v>
      </c>
      <c r="AW168">
        <v>7.5170000000000003</v>
      </c>
      <c r="AX168">
        <v>13.532999999999999</v>
      </c>
      <c r="AY168">
        <v>168.78</v>
      </c>
      <c r="AZ168">
        <v>0</v>
      </c>
      <c r="BA168">
        <v>7224.1260000000002</v>
      </c>
      <c r="BB168">
        <v>209.88</v>
      </c>
      <c r="BC168">
        <v>18</v>
      </c>
      <c r="BD168">
        <v>18</v>
      </c>
      <c r="BE168">
        <v>0</v>
      </c>
      <c r="BF168">
        <v>0</v>
      </c>
      <c r="BG168">
        <v>0</v>
      </c>
      <c r="BH168">
        <v>13.532999999999999</v>
      </c>
      <c r="BI168">
        <v>168.78</v>
      </c>
      <c r="BJ168">
        <v>11.4274</v>
      </c>
      <c r="BK168">
        <v>5561.8410000000003</v>
      </c>
      <c r="BL168">
        <v>3342.42</v>
      </c>
      <c r="BM168">
        <v>854.36800000000005</v>
      </c>
      <c r="BN168">
        <v>262.541</v>
      </c>
      <c r="BO168">
        <v>894.43499999999995</v>
      </c>
      <c r="BP168">
        <v>150.62100000000001</v>
      </c>
      <c r="BQ168">
        <v>0</v>
      </c>
      <c r="BR168">
        <v>49.939</v>
      </c>
      <c r="BS168">
        <v>0</v>
      </c>
      <c r="BT168">
        <v>10.4274</v>
      </c>
      <c r="BU168">
        <v>5213.4409999999998</v>
      </c>
      <c r="BV168">
        <v>0</v>
      </c>
      <c r="BW168">
        <v>0</v>
      </c>
      <c r="BX168">
        <v>0</v>
      </c>
      <c r="BY168">
        <v>0</v>
      </c>
      <c r="BZ168">
        <v>4.0625</v>
      </c>
      <c r="CA168">
        <v>1536.865</v>
      </c>
      <c r="CB168">
        <v>1152.5619999999999</v>
      </c>
      <c r="CC168">
        <v>157.26499999999999</v>
      </c>
      <c r="CD168">
        <v>60.777999999999999</v>
      </c>
      <c r="CE168">
        <v>165.96</v>
      </c>
      <c r="CF168">
        <v>0</v>
      </c>
      <c r="CG168">
        <v>0</v>
      </c>
      <c r="CH168">
        <v>0.3</v>
      </c>
      <c r="CI168">
        <v>0</v>
      </c>
      <c r="CJ168">
        <v>0</v>
      </c>
      <c r="CK168">
        <v>0</v>
      </c>
      <c r="CL168">
        <v>2.8125</v>
      </c>
      <c r="CM168">
        <v>1208.1659999999999</v>
      </c>
      <c r="CN168">
        <v>1.25</v>
      </c>
      <c r="CO168">
        <v>328.69900000000001</v>
      </c>
      <c r="CP168">
        <v>0</v>
      </c>
      <c r="CQ168">
        <v>0</v>
      </c>
      <c r="CR168">
        <v>8.4274000000000004</v>
      </c>
      <c r="CS168">
        <v>3869.3409999999999</v>
      </c>
      <c r="CT168">
        <v>4.0625</v>
      </c>
      <c r="CU168">
        <v>1536.865</v>
      </c>
      <c r="CV168">
        <v>0</v>
      </c>
      <c r="CW168">
        <v>7.5170000000000003</v>
      </c>
      <c r="CX168">
        <v>13.532999999999999</v>
      </c>
      <c r="CY168">
        <v>0</v>
      </c>
      <c r="CZ168">
        <v>0</v>
      </c>
      <c r="DA168">
        <v>0</v>
      </c>
      <c r="DB168">
        <v>0</v>
      </c>
      <c r="DC168">
        <v>22.3</v>
      </c>
      <c r="DD168">
        <v>187.58</v>
      </c>
      <c r="DE168">
        <v>0</v>
      </c>
      <c r="DF168">
        <v>1</v>
      </c>
      <c r="DG168">
        <v>348.4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5666.2280000000001</v>
      </c>
      <c r="EA168">
        <v>22.3</v>
      </c>
      <c r="EB168">
        <v>1557.8980000000001</v>
      </c>
      <c r="EC168">
        <v>187.58</v>
      </c>
      <c r="ED168">
        <v>16.177399999999999</v>
      </c>
      <c r="EE168">
        <v>18.059100000000001</v>
      </c>
      <c r="EF168">
        <v>7311.6719999999996</v>
      </c>
      <c r="EG168">
        <v>11.4274</v>
      </c>
      <c r="EH168">
        <v>5586.848</v>
      </c>
      <c r="EI168">
        <v>10.4274</v>
      </c>
      <c r="EJ168">
        <v>5238.4480000000003</v>
      </c>
      <c r="EK168">
        <v>0</v>
      </c>
      <c r="EL168">
        <v>0</v>
      </c>
      <c r="EM168">
        <v>0</v>
      </c>
      <c r="EN168">
        <v>0</v>
      </c>
      <c r="EO168">
        <v>4.75</v>
      </c>
      <c r="EP168">
        <v>1724.8240000000001</v>
      </c>
      <c r="EQ168">
        <v>243.66499999999999</v>
      </c>
      <c r="ER168">
        <v>22.3</v>
      </c>
      <c r="ES168">
        <v>221.36500000000001</v>
      </c>
      <c r="ET168">
        <v>7555.3369999999995</v>
      </c>
      <c r="EU168">
        <v>0</v>
      </c>
      <c r="EV168">
        <v>0</v>
      </c>
      <c r="EW168">
        <v>0</v>
      </c>
      <c r="EX168">
        <v>0</v>
      </c>
      <c r="EY168">
        <v>1</v>
      </c>
      <c r="EZ168">
        <v>348.4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13.532999999999999</v>
      </c>
      <c r="FK168">
        <v>0</v>
      </c>
      <c r="FL168">
        <v>13.532999999999999</v>
      </c>
      <c r="FM168">
        <v>0</v>
      </c>
      <c r="FN168">
        <v>0</v>
      </c>
      <c r="FO168">
        <v>168.78</v>
      </c>
      <c r="FP168">
        <v>0</v>
      </c>
      <c r="FQ168">
        <v>168.78</v>
      </c>
      <c r="FR168">
        <v>182.31299999999999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</row>
    <row r="169" spans="1:184" customFormat="1" ht="12.75" x14ac:dyDescent="0.2">
      <c r="A169">
        <v>2138</v>
      </c>
      <c r="B169">
        <f t="shared" si="2"/>
        <v>166</v>
      </c>
      <c r="C169">
        <v>1</v>
      </c>
      <c r="D169" t="s">
        <v>765</v>
      </c>
      <c r="E169" t="s">
        <v>290</v>
      </c>
      <c r="F169">
        <v>600107817</v>
      </c>
      <c r="G169">
        <v>12</v>
      </c>
      <c r="H169" t="s">
        <v>583</v>
      </c>
      <c r="I169" t="s">
        <v>99</v>
      </c>
      <c r="J169">
        <v>1</v>
      </c>
      <c r="K169">
        <v>24</v>
      </c>
      <c r="L169" t="s">
        <v>584</v>
      </c>
      <c r="M169" t="s">
        <v>766</v>
      </c>
      <c r="N169" t="s">
        <v>586</v>
      </c>
      <c r="O169">
        <v>2</v>
      </c>
      <c r="P169" t="s">
        <v>587</v>
      </c>
      <c r="Q169" t="s">
        <v>588</v>
      </c>
      <c r="R169" s="207">
        <v>45659.788483796299</v>
      </c>
      <c r="S169">
        <v>600107817</v>
      </c>
      <c r="W169">
        <v>7.2458</v>
      </c>
      <c r="X169">
        <v>7.2458</v>
      </c>
      <c r="Y169">
        <v>0</v>
      </c>
      <c r="Z169">
        <v>0</v>
      </c>
      <c r="AA169">
        <v>8</v>
      </c>
      <c r="AB169">
        <v>3036.98</v>
      </c>
      <c r="AC169">
        <v>3016.98</v>
      </c>
      <c r="AD169">
        <v>2080.9760000000001</v>
      </c>
      <c r="AE169">
        <v>436.3</v>
      </c>
      <c r="AF169">
        <v>59.912999999999997</v>
      </c>
      <c r="AG169">
        <v>352.96600000000001</v>
      </c>
      <c r="AH169">
        <v>75.147999999999996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20</v>
      </c>
      <c r="AO169">
        <v>6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6</v>
      </c>
      <c r="AV169">
        <v>0</v>
      </c>
      <c r="AW169">
        <v>11.677</v>
      </c>
      <c r="AX169">
        <v>0</v>
      </c>
      <c r="AY169">
        <v>0</v>
      </c>
      <c r="AZ169">
        <v>0</v>
      </c>
      <c r="BA169">
        <v>3044.4189999999999</v>
      </c>
      <c r="BB169">
        <v>0</v>
      </c>
      <c r="BC169">
        <v>8</v>
      </c>
      <c r="BD169">
        <v>8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5.6833</v>
      </c>
      <c r="BK169">
        <v>2558.232</v>
      </c>
      <c r="BL169">
        <v>1728.6990000000001</v>
      </c>
      <c r="BM169">
        <v>389.29500000000002</v>
      </c>
      <c r="BN169">
        <v>59.912999999999997</v>
      </c>
      <c r="BO169">
        <v>293.5</v>
      </c>
      <c r="BP169">
        <v>75.147999999999996</v>
      </c>
      <c r="BQ169">
        <v>0</v>
      </c>
      <c r="BR169">
        <v>0</v>
      </c>
      <c r="BS169">
        <v>0</v>
      </c>
      <c r="BT169">
        <v>3.887</v>
      </c>
      <c r="BU169">
        <v>1863.37</v>
      </c>
      <c r="BV169">
        <v>0</v>
      </c>
      <c r="BW169">
        <v>0</v>
      </c>
      <c r="BX169">
        <v>0</v>
      </c>
      <c r="BY169">
        <v>0</v>
      </c>
      <c r="BZ169">
        <v>1.5625</v>
      </c>
      <c r="CA169">
        <v>458.74799999999999</v>
      </c>
      <c r="CB169">
        <v>352.27700000000004</v>
      </c>
      <c r="CC169">
        <v>47.005000000000003</v>
      </c>
      <c r="CD169">
        <v>0</v>
      </c>
      <c r="CE169">
        <v>59.466000000000001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1.125</v>
      </c>
      <c r="CM169">
        <v>333.74</v>
      </c>
      <c r="CN169">
        <v>0.4375</v>
      </c>
      <c r="CO169">
        <v>125.008</v>
      </c>
      <c r="CP169">
        <v>0</v>
      </c>
      <c r="CQ169">
        <v>0</v>
      </c>
      <c r="CR169">
        <v>4.6833</v>
      </c>
      <c r="CS169">
        <v>1891.2149999999999</v>
      </c>
      <c r="CT169">
        <v>1.5625</v>
      </c>
      <c r="CU169">
        <v>458.74799999999999</v>
      </c>
      <c r="CV169">
        <v>0</v>
      </c>
      <c r="CW169">
        <v>11.677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1.7963</v>
      </c>
      <c r="DG169">
        <v>694.86199999999997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2585.6709999999998</v>
      </c>
      <c r="EA169">
        <v>0</v>
      </c>
      <c r="EB169">
        <v>458.74799999999999</v>
      </c>
      <c r="EC169">
        <v>0</v>
      </c>
      <c r="ED169">
        <v>7.2458</v>
      </c>
      <c r="EE169">
        <v>8</v>
      </c>
      <c r="EF169">
        <v>3036.98</v>
      </c>
      <c r="EG169">
        <v>5.6833</v>
      </c>
      <c r="EH169">
        <v>2578.232</v>
      </c>
      <c r="EI169">
        <v>3.887</v>
      </c>
      <c r="EJ169">
        <v>1883.37</v>
      </c>
      <c r="EK169">
        <v>0</v>
      </c>
      <c r="EL169">
        <v>0</v>
      </c>
      <c r="EM169">
        <v>0</v>
      </c>
      <c r="EN169">
        <v>0</v>
      </c>
      <c r="EO169">
        <v>1.5625</v>
      </c>
      <c r="EP169">
        <v>458.74799999999999</v>
      </c>
      <c r="EQ169">
        <v>6</v>
      </c>
      <c r="ER169">
        <v>0</v>
      </c>
      <c r="ES169">
        <v>6</v>
      </c>
      <c r="ET169">
        <v>3042.98</v>
      </c>
      <c r="EU169">
        <v>0</v>
      </c>
      <c r="EV169">
        <v>0</v>
      </c>
      <c r="EW169">
        <v>0</v>
      </c>
      <c r="EX169">
        <v>0</v>
      </c>
      <c r="EY169">
        <v>1.7963</v>
      </c>
      <c r="EZ169">
        <v>694.86199999999997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</row>
    <row r="170" spans="1:184" customFormat="1" ht="12.75" x14ac:dyDescent="0.2">
      <c r="A170">
        <v>2140</v>
      </c>
      <c r="B170">
        <f t="shared" si="2"/>
        <v>167</v>
      </c>
      <c r="C170">
        <v>1</v>
      </c>
      <c r="D170" t="s">
        <v>767</v>
      </c>
      <c r="E170" t="s">
        <v>290</v>
      </c>
      <c r="F170">
        <v>600107299</v>
      </c>
      <c r="G170">
        <v>12</v>
      </c>
      <c r="H170" t="s">
        <v>583</v>
      </c>
      <c r="I170" t="s">
        <v>99</v>
      </c>
      <c r="J170">
        <v>1</v>
      </c>
      <c r="K170">
        <v>24</v>
      </c>
      <c r="L170" t="s">
        <v>584</v>
      </c>
      <c r="M170" t="s">
        <v>768</v>
      </c>
      <c r="N170" t="s">
        <v>586</v>
      </c>
      <c r="O170">
        <v>2</v>
      </c>
      <c r="P170" t="s">
        <v>587</v>
      </c>
      <c r="Q170" t="s">
        <v>393</v>
      </c>
      <c r="R170" s="207">
        <v>45670.394618055558</v>
      </c>
      <c r="S170">
        <v>600107299</v>
      </c>
      <c r="W170">
        <v>3.1063000000000001</v>
      </c>
      <c r="X170">
        <v>2.9230999999999998</v>
      </c>
      <c r="Y170">
        <v>0</v>
      </c>
      <c r="Z170">
        <v>0.1832</v>
      </c>
      <c r="AA170">
        <v>3.1667000000000001</v>
      </c>
      <c r="AB170">
        <v>1341.2929999999999</v>
      </c>
      <c r="AC170">
        <v>1296.4859999999999</v>
      </c>
      <c r="AD170">
        <v>846.41099999999994</v>
      </c>
      <c r="AE170">
        <v>207.52200000000002</v>
      </c>
      <c r="AF170">
        <v>55.012</v>
      </c>
      <c r="AG170">
        <v>80.850999999999999</v>
      </c>
      <c r="AH170">
        <v>60.802999999999997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44.807000000000002</v>
      </c>
      <c r="AO170">
        <v>26.6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26.6</v>
      </c>
      <c r="AV170">
        <v>0</v>
      </c>
      <c r="AW170">
        <v>45.887</v>
      </c>
      <c r="AX170">
        <v>0</v>
      </c>
      <c r="AY170">
        <v>0</v>
      </c>
      <c r="AZ170">
        <v>0</v>
      </c>
      <c r="BA170">
        <v>1310.4259999999999</v>
      </c>
      <c r="BB170">
        <v>0</v>
      </c>
      <c r="BC170">
        <v>4</v>
      </c>
      <c r="BD170">
        <v>4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2.1063000000000001</v>
      </c>
      <c r="BK170">
        <v>1091.152</v>
      </c>
      <c r="BL170">
        <v>662.90899999999999</v>
      </c>
      <c r="BM170">
        <v>192.11600000000001</v>
      </c>
      <c r="BN170">
        <v>55.012</v>
      </c>
      <c r="BO170">
        <v>74.424999999999997</v>
      </c>
      <c r="BP170">
        <v>60.802999999999997</v>
      </c>
      <c r="BQ170">
        <v>0</v>
      </c>
      <c r="BR170">
        <v>0</v>
      </c>
      <c r="BS170">
        <v>0</v>
      </c>
      <c r="BT170">
        <v>2</v>
      </c>
      <c r="BU170">
        <v>1057.3910000000001</v>
      </c>
      <c r="BV170">
        <v>0</v>
      </c>
      <c r="BW170">
        <v>0</v>
      </c>
      <c r="BX170">
        <v>0</v>
      </c>
      <c r="BY170">
        <v>0</v>
      </c>
      <c r="BZ170">
        <v>0.81679999999999997</v>
      </c>
      <c r="CA170">
        <v>205.334</v>
      </c>
      <c r="CB170">
        <v>183.50200000000001</v>
      </c>
      <c r="CC170">
        <v>15.406000000000001</v>
      </c>
      <c r="CD170">
        <v>0</v>
      </c>
      <c r="CE170">
        <v>6.4260000000000002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0.56679999999999997</v>
      </c>
      <c r="CM170">
        <v>144.4</v>
      </c>
      <c r="CN170">
        <v>0.25</v>
      </c>
      <c r="CO170">
        <v>60.933999999999997</v>
      </c>
      <c r="CP170">
        <v>0</v>
      </c>
      <c r="CQ170">
        <v>0</v>
      </c>
      <c r="CR170">
        <v>1.1063000000000001</v>
      </c>
      <c r="CS170">
        <v>406.39400000000001</v>
      </c>
      <c r="CT170">
        <v>0.81679999999999997</v>
      </c>
      <c r="CU170">
        <v>205.334</v>
      </c>
      <c r="CV170">
        <v>0</v>
      </c>
      <c r="CW170">
        <v>45.887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0.10630000000000001</v>
      </c>
      <c r="DG170">
        <v>33.761000000000003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1105.0920000000001</v>
      </c>
      <c r="EA170">
        <v>0</v>
      </c>
      <c r="EB170">
        <v>205.334</v>
      </c>
      <c r="EC170">
        <v>0</v>
      </c>
      <c r="ED170">
        <v>3.1063000000000001</v>
      </c>
      <c r="EE170">
        <v>3.1667000000000001</v>
      </c>
      <c r="EF170">
        <v>1341.2929999999999</v>
      </c>
      <c r="EG170">
        <v>2.1063000000000001</v>
      </c>
      <c r="EH170">
        <v>1091.152</v>
      </c>
      <c r="EI170">
        <v>2</v>
      </c>
      <c r="EJ170">
        <v>1057.3910000000001</v>
      </c>
      <c r="EK170">
        <v>0</v>
      </c>
      <c r="EL170">
        <v>0</v>
      </c>
      <c r="EM170">
        <v>0</v>
      </c>
      <c r="EN170">
        <v>0</v>
      </c>
      <c r="EO170">
        <v>1</v>
      </c>
      <c r="EP170">
        <v>250.14099999999999</v>
      </c>
      <c r="EQ170">
        <v>26.6</v>
      </c>
      <c r="ER170">
        <v>21.6</v>
      </c>
      <c r="ES170">
        <v>5</v>
      </c>
      <c r="ET170">
        <v>1367.893</v>
      </c>
      <c r="EU170">
        <v>0</v>
      </c>
      <c r="EV170">
        <v>0</v>
      </c>
      <c r="EW170">
        <v>0</v>
      </c>
      <c r="EX170">
        <v>0</v>
      </c>
      <c r="EY170">
        <v>0.10630000000000001</v>
      </c>
      <c r="EZ170">
        <v>33.761000000000003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</row>
    <row r="171" spans="1:184" customFormat="1" ht="12.75" x14ac:dyDescent="0.2">
      <c r="A171">
        <v>2142</v>
      </c>
      <c r="B171">
        <f t="shared" si="2"/>
        <v>168</v>
      </c>
      <c r="C171">
        <v>1</v>
      </c>
      <c r="D171" t="s">
        <v>769</v>
      </c>
      <c r="E171" t="s">
        <v>290</v>
      </c>
      <c r="F171">
        <v>600107426</v>
      </c>
      <c r="G171">
        <v>12</v>
      </c>
      <c r="H171" t="s">
        <v>583</v>
      </c>
      <c r="I171" t="s">
        <v>99</v>
      </c>
      <c r="J171">
        <v>1</v>
      </c>
      <c r="K171">
        <v>24</v>
      </c>
      <c r="L171" t="s">
        <v>584</v>
      </c>
      <c r="M171" t="s">
        <v>770</v>
      </c>
      <c r="N171" t="s">
        <v>586</v>
      </c>
      <c r="O171">
        <v>2</v>
      </c>
      <c r="P171" t="s">
        <v>587</v>
      </c>
      <c r="Q171" t="s">
        <v>3358</v>
      </c>
      <c r="R171" s="207">
        <v>45665.065810185188</v>
      </c>
      <c r="S171">
        <v>600107426</v>
      </c>
      <c r="T171" t="s">
        <v>3358</v>
      </c>
      <c r="U171" s="207">
        <v>45665.067569444444</v>
      </c>
      <c r="V171">
        <v>600107426</v>
      </c>
      <c r="W171">
        <v>7.9207999999999998</v>
      </c>
      <c r="X171">
        <v>7.0396000000000001</v>
      </c>
      <c r="Y171">
        <v>0</v>
      </c>
      <c r="Z171">
        <v>0.88119999999999998</v>
      </c>
      <c r="AA171">
        <v>9.2419000000000011</v>
      </c>
      <c r="AB171">
        <v>3495.5540000000001</v>
      </c>
      <c r="AC171">
        <v>2977.8450000000003</v>
      </c>
      <c r="AD171">
        <v>2009.69</v>
      </c>
      <c r="AE171">
        <v>457.85700000000003</v>
      </c>
      <c r="AF171">
        <v>162.24599999999998</v>
      </c>
      <c r="AG171">
        <v>246.15899999999999</v>
      </c>
      <c r="AH171">
        <v>101.893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517.70899999999995</v>
      </c>
      <c r="AO171">
        <v>78.3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78.3</v>
      </c>
      <c r="AV171">
        <v>0.3</v>
      </c>
      <c r="AW171">
        <v>0</v>
      </c>
      <c r="AX171">
        <v>119.146</v>
      </c>
      <c r="AY171">
        <v>0</v>
      </c>
      <c r="AZ171">
        <v>0</v>
      </c>
      <c r="BA171">
        <v>3038.9979999999996</v>
      </c>
      <c r="BB171">
        <v>0</v>
      </c>
      <c r="BC171">
        <v>9</v>
      </c>
      <c r="BD171">
        <v>9</v>
      </c>
      <c r="BE171">
        <v>0</v>
      </c>
      <c r="BF171">
        <v>0</v>
      </c>
      <c r="BG171">
        <v>0</v>
      </c>
      <c r="BH171">
        <v>119.146</v>
      </c>
      <c r="BI171">
        <v>0</v>
      </c>
      <c r="BJ171">
        <v>4.3666999999999998</v>
      </c>
      <c r="BK171">
        <v>2175.2869999999998</v>
      </c>
      <c r="BL171">
        <v>1368.1990000000001</v>
      </c>
      <c r="BM171">
        <v>371.23399999999998</v>
      </c>
      <c r="BN171">
        <v>141.25399999999999</v>
      </c>
      <c r="BO171">
        <v>208.15899999999999</v>
      </c>
      <c r="BP171">
        <v>86.441000000000003</v>
      </c>
      <c r="BQ171">
        <v>0</v>
      </c>
      <c r="BR171">
        <v>0</v>
      </c>
      <c r="BS171">
        <v>0</v>
      </c>
      <c r="BT171">
        <v>4.3666999999999998</v>
      </c>
      <c r="BU171">
        <v>2175.2869999999998</v>
      </c>
      <c r="BV171">
        <v>0</v>
      </c>
      <c r="BW171">
        <v>0</v>
      </c>
      <c r="BX171">
        <v>0</v>
      </c>
      <c r="BY171">
        <v>0</v>
      </c>
      <c r="BZ171">
        <v>2.6728999999999998</v>
      </c>
      <c r="CA171">
        <v>802.55799999999999</v>
      </c>
      <c r="CB171">
        <v>641.49099999999999</v>
      </c>
      <c r="CC171">
        <v>86.62299999999999</v>
      </c>
      <c r="CD171">
        <v>20.991999999999997</v>
      </c>
      <c r="CE171">
        <v>38</v>
      </c>
      <c r="CF171">
        <v>15.452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0.99329999999999996</v>
      </c>
      <c r="CM171">
        <v>285.69799999999998</v>
      </c>
      <c r="CN171">
        <v>1.3795999999999999</v>
      </c>
      <c r="CO171">
        <v>422.26600000000002</v>
      </c>
      <c r="CP171">
        <v>0.3</v>
      </c>
      <c r="CQ171">
        <v>94.593999999999994</v>
      </c>
      <c r="CR171">
        <v>3.3666999999999998</v>
      </c>
      <c r="CS171">
        <v>1446.6379999999999</v>
      </c>
      <c r="CT171">
        <v>2.2932999999999999</v>
      </c>
      <c r="CU171">
        <v>643.95299999999997</v>
      </c>
      <c r="CV171">
        <v>0</v>
      </c>
      <c r="CW171">
        <v>0</v>
      </c>
      <c r="CX171">
        <v>24.552</v>
      </c>
      <c r="CY171">
        <v>0</v>
      </c>
      <c r="CZ171">
        <v>0</v>
      </c>
      <c r="DA171">
        <v>0.3</v>
      </c>
      <c r="DB171">
        <v>94.593999999999994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2213.2310000000002</v>
      </c>
      <c r="EA171">
        <v>0</v>
      </c>
      <c r="EB171">
        <v>825.76700000000005</v>
      </c>
      <c r="EC171">
        <v>0</v>
      </c>
      <c r="ED171">
        <v>7.9207999999999998</v>
      </c>
      <c r="EE171">
        <v>9.2419000000000011</v>
      </c>
      <c r="EF171">
        <v>3495.5540000000001</v>
      </c>
      <c r="EG171">
        <v>4.3666999999999998</v>
      </c>
      <c r="EH171">
        <v>2258.2869999999998</v>
      </c>
      <c r="EI171">
        <v>4.3666999999999998</v>
      </c>
      <c r="EJ171">
        <v>2258.2869999999998</v>
      </c>
      <c r="EK171">
        <v>0</v>
      </c>
      <c r="EL171">
        <v>0</v>
      </c>
      <c r="EM171">
        <v>0</v>
      </c>
      <c r="EN171">
        <v>0</v>
      </c>
      <c r="EO171">
        <v>3.5541</v>
      </c>
      <c r="EP171">
        <v>1237.2669999999998</v>
      </c>
      <c r="EQ171">
        <v>78.3</v>
      </c>
      <c r="ER171">
        <v>0</v>
      </c>
      <c r="ES171">
        <v>78.3</v>
      </c>
      <c r="ET171">
        <v>3573.8540000000003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0.3</v>
      </c>
      <c r="FJ171">
        <v>119.146</v>
      </c>
      <c r="FK171">
        <v>0</v>
      </c>
      <c r="FL171">
        <v>24.552</v>
      </c>
      <c r="FM171">
        <v>0.3</v>
      </c>
      <c r="FN171">
        <v>94.593999999999994</v>
      </c>
      <c r="FO171">
        <v>0</v>
      </c>
      <c r="FP171">
        <v>0</v>
      </c>
      <c r="FQ171">
        <v>0</v>
      </c>
      <c r="FR171">
        <v>119.146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</row>
    <row r="172" spans="1:184" customFormat="1" ht="12.75" x14ac:dyDescent="0.2">
      <c r="A172">
        <v>2146</v>
      </c>
      <c r="B172">
        <f t="shared" si="2"/>
        <v>169</v>
      </c>
      <c r="C172">
        <v>1</v>
      </c>
      <c r="D172" t="s">
        <v>771</v>
      </c>
      <c r="E172" t="s">
        <v>290</v>
      </c>
      <c r="F172">
        <v>600107884</v>
      </c>
      <c r="G172">
        <v>12</v>
      </c>
      <c r="H172" t="s">
        <v>583</v>
      </c>
      <c r="I172" t="s">
        <v>99</v>
      </c>
      <c r="J172">
        <v>1</v>
      </c>
      <c r="K172">
        <v>24</v>
      </c>
      <c r="L172" t="s">
        <v>584</v>
      </c>
      <c r="M172" t="s">
        <v>772</v>
      </c>
      <c r="N172" t="s">
        <v>586</v>
      </c>
      <c r="O172">
        <v>2</v>
      </c>
      <c r="P172" t="s">
        <v>587</v>
      </c>
      <c r="Q172" t="s">
        <v>733</v>
      </c>
      <c r="R172" s="207">
        <v>45669.563564814816</v>
      </c>
      <c r="S172">
        <v>600107884</v>
      </c>
      <c r="T172" t="s">
        <v>733</v>
      </c>
      <c r="U172" s="207">
        <v>45669.56821759259</v>
      </c>
      <c r="V172">
        <v>600107884</v>
      </c>
      <c r="W172">
        <v>10.57</v>
      </c>
      <c r="X172">
        <v>10.57</v>
      </c>
      <c r="Y172">
        <v>0</v>
      </c>
      <c r="Z172">
        <v>0</v>
      </c>
      <c r="AA172">
        <v>11.082000000000001</v>
      </c>
      <c r="AB172">
        <v>4812.0969999999998</v>
      </c>
      <c r="AC172">
        <v>4797.7969999999996</v>
      </c>
      <c r="AD172">
        <v>3065.5650000000001</v>
      </c>
      <c r="AE172">
        <v>766.56799999999998</v>
      </c>
      <c r="AF172">
        <v>43.417999999999999</v>
      </c>
      <c r="AG172">
        <v>819.94</v>
      </c>
      <c r="AH172">
        <v>71.966999999999999</v>
      </c>
      <c r="AI172">
        <v>0</v>
      </c>
      <c r="AJ172">
        <v>0</v>
      </c>
      <c r="AK172">
        <v>0.13500000000000001</v>
      </c>
      <c r="AL172">
        <v>0</v>
      </c>
      <c r="AM172">
        <v>0</v>
      </c>
      <c r="AN172">
        <v>14.3</v>
      </c>
      <c r="AO172">
        <v>22.8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22.8</v>
      </c>
      <c r="AV172">
        <v>0.4</v>
      </c>
      <c r="AW172">
        <v>30.204000000000001</v>
      </c>
      <c r="AX172">
        <v>120.98399999999999</v>
      </c>
      <c r="AY172">
        <v>0</v>
      </c>
      <c r="AZ172">
        <v>0</v>
      </c>
      <c r="BA172">
        <v>4884.9830000000002</v>
      </c>
      <c r="BB172">
        <v>0</v>
      </c>
      <c r="BC172">
        <v>11</v>
      </c>
      <c r="BD172">
        <v>11</v>
      </c>
      <c r="BE172">
        <v>0</v>
      </c>
      <c r="BF172">
        <v>0</v>
      </c>
      <c r="BG172">
        <v>1</v>
      </c>
      <c r="BH172">
        <v>120.98399999999999</v>
      </c>
      <c r="BI172">
        <v>0</v>
      </c>
      <c r="BJ172">
        <v>7.42</v>
      </c>
      <c r="BK172">
        <v>3887.444</v>
      </c>
      <c r="BL172">
        <v>2397.5830000000001</v>
      </c>
      <c r="BM172">
        <v>679.91600000000005</v>
      </c>
      <c r="BN172">
        <v>41.805999999999997</v>
      </c>
      <c r="BO172">
        <v>665.96799999999996</v>
      </c>
      <c r="BP172">
        <v>71.966999999999999</v>
      </c>
      <c r="BQ172">
        <v>0</v>
      </c>
      <c r="BR172">
        <v>0</v>
      </c>
      <c r="BS172">
        <v>0</v>
      </c>
      <c r="BT172">
        <v>6.2512999999999996</v>
      </c>
      <c r="BU172">
        <v>3445.0259999999998</v>
      </c>
      <c r="BV172">
        <v>0</v>
      </c>
      <c r="BW172">
        <v>0</v>
      </c>
      <c r="BX172">
        <v>0</v>
      </c>
      <c r="BY172">
        <v>0</v>
      </c>
      <c r="BZ172">
        <v>3.15</v>
      </c>
      <c r="CA172">
        <v>910.35300000000007</v>
      </c>
      <c r="CB172">
        <v>667.98199999999997</v>
      </c>
      <c r="CC172">
        <v>86.651999999999987</v>
      </c>
      <c r="CD172">
        <v>1.6120000000000001</v>
      </c>
      <c r="CE172">
        <v>153.97200000000001</v>
      </c>
      <c r="CF172">
        <v>0</v>
      </c>
      <c r="CG172">
        <v>0</v>
      </c>
      <c r="CH172">
        <v>0</v>
      </c>
      <c r="CI172">
        <v>0.13500000000000001</v>
      </c>
      <c r="CJ172">
        <v>0</v>
      </c>
      <c r="CK172">
        <v>0</v>
      </c>
      <c r="CL172">
        <v>2</v>
      </c>
      <c r="CM172">
        <v>622.09900000000005</v>
      </c>
      <c r="CN172">
        <v>0.75</v>
      </c>
      <c r="CO172">
        <v>183.63800000000001</v>
      </c>
      <c r="CP172">
        <v>0.4</v>
      </c>
      <c r="CQ172">
        <v>104.616</v>
      </c>
      <c r="CR172">
        <v>6.2534000000000001</v>
      </c>
      <c r="CS172">
        <v>2985.06</v>
      </c>
      <c r="CT172">
        <v>3.15</v>
      </c>
      <c r="CU172">
        <v>910.35300000000007</v>
      </c>
      <c r="CV172">
        <v>0</v>
      </c>
      <c r="CW172">
        <v>30.204000000000001</v>
      </c>
      <c r="CX172">
        <v>16.367999999999999</v>
      </c>
      <c r="CY172">
        <v>0</v>
      </c>
      <c r="CZ172">
        <v>0</v>
      </c>
      <c r="DA172">
        <v>0.4</v>
      </c>
      <c r="DB172">
        <v>104.616</v>
      </c>
      <c r="DC172">
        <v>0</v>
      </c>
      <c r="DD172">
        <v>0</v>
      </c>
      <c r="DE172">
        <v>0</v>
      </c>
      <c r="DF172">
        <v>1.1687000000000001</v>
      </c>
      <c r="DG172">
        <v>442.41800000000001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3957.96</v>
      </c>
      <c r="EA172">
        <v>0</v>
      </c>
      <c r="EB172">
        <v>927.02300000000002</v>
      </c>
      <c r="EC172">
        <v>0</v>
      </c>
      <c r="ED172">
        <v>10.57</v>
      </c>
      <c r="EE172">
        <v>11.082000000000001</v>
      </c>
      <c r="EF172">
        <v>4812.0969999999998</v>
      </c>
      <c r="EG172">
        <v>7.42</v>
      </c>
      <c r="EH172">
        <v>3901.7440000000001</v>
      </c>
      <c r="EI172">
        <v>6.2512999999999996</v>
      </c>
      <c r="EJ172">
        <v>3459.326</v>
      </c>
      <c r="EK172">
        <v>0</v>
      </c>
      <c r="EL172">
        <v>0</v>
      </c>
      <c r="EM172">
        <v>0</v>
      </c>
      <c r="EN172">
        <v>0</v>
      </c>
      <c r="EO172">
        <v>3.15</v>
      </c>
      <c r="EP172">
        <v>910.35300000000007</v>
      </c>
      <c r="EQ172">
        <v>22.8</v>
      </c>
      <c r="ER172">
        <v>0</v>
      </c>
      <c r="ES172">
        <v>22.8</v>
      </c>
      <c r="ET172">
        <v>4834.8969999999999</v>
      </c>
      <c r="EU172">
        <v>0</v>
      </c>
      <c r="EV172">
        <v>0</v>
      </c>
      <c r="EW172">
        <v>0</v>
      </c>
      <c r="EX172">
        <v>0</v>
      </c>
      <c r="EY172">
        <v>1.1687000000000001</v>
      </c>
      <c r="EZ172">
        <v>442.41800000000001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0.4</v>
      </c>
      <c r="FJ172">
        <v>120.98399999999999</v>
      </c>
      <c r="FK172">
        <v>0</v>
      </c>
      <c r="FL172">
        <v>16.367999999999999</v>
      </c>
      <c r="FM172">
        <v>0.4</v>
      </c>
      <c r="FN172">
        <v>104.616</v>
      </c>
      <c r="FO172">
        <v>0</v>
      </c>
      <c r="FP172">
        <v>0</v>
      </c>
      <c r="FQ172">
        <v>0</v>
      </c>
      <c r="FR172">
        <v>120.98399999999999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</row>
    <row r="173" spans="1:184" customFormat="1" ht="12.75" x14ac:dyDescent="0.2">
      <c r="A173">
        <v>2149</v>
      </c>
      <c r="B173">
        <f t="shared" si="2"/>
        <v>170</v>
      </c>
      <c r="C173">
        <v>1</v>
      </c>
      <c r="D173" t="s">
        <v>773</v>
      </c>
      <c r="E173" t="s">
        <v>290</v>
      </c>
      <c r="F173">
        <v>600107329</v>
      </c>
      <c r="G173">
        <v>12</v>
      </c>
      <c r="H173" t="s">
        <v>583</v>
      </c>
      <c r="I173" t="s">
        <v>99</v>
      </c>
      <c r="J173">
        <v>1</v>
      </c>
      <c r="K173">
        <v>24</v>
      </c>
      <c r="L173" t="s">
        <v>584</v>
      </c>
      <c r="M173" t="s">
        <v>774</v>
      </c>
      <c r="N173" t="s">
        <v>586</v>
      </c>
      <c r="O173">
        <v>2</v>
      </c>
      <c r="P173" t="s">
        <v>587</v>
      </c>
      <c r="Q173" t="s">
        <v>588</v>
      </c>
      <c r="R173" s="207">
        <v>45659.904652777775</v>
      </c>
      <c r="S173">
        <v>600107329</v>
      </c>
      <c r="W173">
        <v>6.8868</v>
      </c>
      <c r="X173">
        <v>6.8868</v>
      </c>
      <c r="Y173">
        <v>0</v>
      </c>
      <c r="Z173">
        <v>0</v>
      </c>
      <c r="AA173">
        <v>7.3197999999999999</v>
      </c>
      <c r="AB173">
        <v>2857.5649999999996</v>
      </c>
      <c r="AC173">
        <v>2840.0649999999996</v>
      </c>
      <c r="AD173">
        <v>1867.3920000000001</v>
      </c>
      <c r="AE173">
        <v>493.4</v>
      </c>
      <c r="AF173">
        <v>74.391999999999996</v>
      </c>
      <c r="AG173">
        <v>281.77699999999999</v>
      </c>
      <c r="AH173">
        <v>74.608999999999995</v>
      </c>
      <c r="AI173">
        <v>0</v>
      </c>
      <c r="AJ173">
        <v>0</v>
      </c>
      <c r="AK173">
        <v>0</v>
      </c>
      <c r="AL173">
        <v>0</v>
      </c>
      <c r="AM173">
        <v>15.5</v>
      </c>
      <c r="AN173">
        <v>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48.494999999999997</v>
      </c>
      <c r="AX173">
        <v>0</v>
      </c>
      <c r="AY173">
        <v>0</v>
      </c>
      <c r="AZ173">
        <v>0</v>
      </c>
      <c r="BA173">
        <v>2929.0509999999999</v>
      </c>
      <c r="BB173">
        <v>0</v>
      </c>
      <c r="BC173">
        <v>8</v>
      </c>
      <c r="BD173">
        <v>8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5.0617999999999999</v>
      </c>
      <c r="BK173">
        <v>2356.0680000000002</v>
      </c>
      <c r="BL173">
        <v>1509.433</v>
      </c>
      <c r="BM173">
        <v>435.84500000000003</v>
      </c>
      <c r="BN173">
        <v>69.509</v>
      </c>
      <c r="BO173">
        <v>218.17699999999999</v>
      </c>
      <c r="BP173">
        <v>74.608999999999995</v>
      </c>
      <c r="BQ173">
        <v>0</v>
      </c>
      <c r="BR173">
        <v>0</v>
      </c>
      <c r="BS173">
        <v>0</v>
      </c>
      <c r="BT173">
        <v>4.0617999999999999</v>
      </c>
      <c r="BU173">
        <v>2013.2829999999999</v>
      </c>
      <c r="BV173">
        <v>0</v>
      </c>
      <c r="BW173">
        <v>0</v>
      </c>
      <c r="BX173">
        <v>0</v>
      </c>
      <c r="BY173">
        <v>0</v>
      </c>
      <c r="BZ173">
        <v>1.8250000000000002</v>
      </c>
      <c r="CA173">
        <v>483.99700000000001</v>
      </c>
      <c r="CB173">
        <v>357.959</v>
      </c>
      <c r="CC173">
        <v>57.555000000000007</v>
      </c>
      <c r="CD173">
        <v>4.883</v>
      </c>
      <c r="CE173">
        <v>63.6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1.2250000000000001</v>
      </c>
      <c r="CM173">
        <v>329.08300000000003</v>
      </c>
      <c r="CN173">
        <v>0.6</v>
      </c>
      <c r="CO173">
        <v>154.91399999999999</v>
      </c>
      <c r="CP173">
        <v>0</v>
      </c>
      <c r="CQ173">
        <v>0</v>
      </c>
      <c r="CR173">
        <v>4.0617999999999999</v>
      </c>
      <c r="CS173">
        <v>1674.2070000000001</v>
      </c>
      <c r="CT173">
        <v>1.8250000000000002</v>
      </c>
      <c r="CU173">
        <v>483.99700000000001</v>
      </c>
      <c r="CV173">
        <v>0</v>
      </c>
      <c r="CW173">
        <v>48.494999999999997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1</v>
      </c>
      <c r="DG173">
        <v>342.78500000000003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2408.9259999999999</v>
      </c>
      <c r="EA173">
        <v>0</v>
      </c>
      <c r="EB173">
        <v>520.125</v>
      </c>
      <c r="EC173">
        <v>0</v>
      </c>
      <c r="ED173">
        <v>6.8868</v>
      </c>
      <c r="EE173">
        <v>7.3197999999999999</v>
      </c>
      <c r="EF173">
        <v>2857.5649999999996</v>
      </c>
      <c r="EG173">
        <v>5.0617999999999999</v>
      </c>
      <c r="EH173">
        <v>2373.5680000000002</v>
      </c>
      <c r="EI173">
        <v>4.0617999999999999</v>
      </c>
      <c r="EJ173">
        <v>2030.7829999999999</v>
      </c>
      <c r="EK173">
        <v>0</v>
      </c>
      <c r="EL173">
        <v>0</v>
      </c>
      <c r="EM173">
        <v>0</v>
      </c>
      <c r="EN173">
        <v>0</v>
      </c>
      <c r="EO173">
        <v>1.8250000000000002</v>
      </c>
      <c r="EP173">
        <v>483.99700000000001</v>
      </c>
      <c r="EQ173">
        <v>0</v>
      </c>
      <c r="ER173">
        <v>0</v>
      </c>
      <c r="ES173">
        <v>0</v>
      </c>
      <c r="ET173">
        <v>2857.5649999999996</v>
      </c>
      <c r="EU173">
        <v>0</v>
      </c>
      <c r="EV173">
        <v>0</v>
      </c>
      <c r="EW173">
        <v>0</v>
      </c>
      <c r="EX173">
        <v>0</v>
      </c>
      <c r="EY173">
        <v>1</v>
      </c>
      <c r="EZ173">
        <v>342.78500000000003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</row>
    <row r="174" spans="1:184" customFormat="1" ht="12.75" x14ac:dyDescent="0.2">
      <c r="A174">
        <v>2154</v>
      </c>
      <c r="B174">
        <f t="shared" si="2"/>
        <v>171</v>
      </c>
      <c r="C174">
        <v>1</v>
      </c>
      <c r="D174" t="s">
        <v>775</v>
      </c>
      <c r="E174" t="s">
        <v>290</v>
      </c>
      <c r="F174">
        <v>600107388</v>
      </c>
      <c r="G174">
        <v>12</v>
      </c>
      <c r="H174" t="s">
        <v>583</v>
      </c>
      <c r="I174" t="s">
        <v>99</v>
      </c>
      <c r="J174">
        <v>1</v>
      </c>
      <c r="K174">
        <v>24</v>
      </c>
      <c r="L174" t="s">
        <v>584</v>
      </c>
      <c r="M174" t="s">
        <v>776</v>
      </c>
      <c r="N174" t="s">
        <v>586</v>
      </c>
      <c r="O174">
        <v>2</v>
      </c>
      <c r="P174" t="s">
        <v>587</v>
      </c>
      <c r="Q174" t="s">
        <v>593</v>
      </c>
      <c r="R174" s="207">
        <v>45660.838865740741</v>
      </c>
      <c r="S174">
        <v>600107388</v>
      </c>
      <c r="T174" t="s">
        <v>593</v>
      </c>
      <c r="U174" s="207">
        <v>45664.565983796296</v>
      </c>
      <c r="V174">
        <v>600107388</v>
      </c>
      <c r="W174">
        <v>11.5495</v>
      </c>
      <c r="X174">
        <v>11.5495</v>
      </c>
      <c r="Y174">
        <v>0</v>
      </c>
      <c r="Z174">
        <v>0</v>
      </c>
      <c r="AA174">
        <v>11.940899999999999</v>
      </c>
      <c r="AB174">
        <v>4942.9759999999997</v>
      </c>
      <c r="AC174">
        <v>4935.3760000000002</v>
      </c>
      <c r="AD174">
        <v>3243.7129999999997</v>
      </c>
      <c r="AE174">
        <v>682.95699999999999</v>
      </c>
      <c r="AF174">
        <v>72.542999999999992</v>
      </c>
      <c r="AG174">
        <v>823.93299999999999</v>
      </c>
      <c r="AH174">
        <v>112.22999999999999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7.6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0.5</v>
      </c>
      <c r="AW174">
        <v>0</v>
      </c>
      <c r="AX174">
        <v>162.78299999999999</v>
      </c>
      <c r="AY174">
        <v>0</v>
      </c>
      <c r="AZ174">
        <v>0</v>
      </c>
      <c r="BA174">
        <v>5037.4250000000002</v>
      </c>
      <c r="BB174">
        <v>0</v>
      </c>
      <c r="BC174">
        <v>12</v>
      </c>
      <c r="BD174">
        <v>12</v>
      </c>
      <c r="BE174">
        <v>0</v>
      </c>
      <c r="BF174">
        <v>0</v>
      </c>
      <c r="BG174">
        <v>0</v>
      </c>
      <c r="BH174">
        <v>162.78299999999999</v>
      </c>
      <c r="BI174">
        <v>0</v>
      </c>
      <c r="BJ174">
        <v>6.9038000000000004</v>
      </c>
      <c r="BK174">
        <v>3356.8850000000002</v>
      </c>
      <c r="BL174">
        <v>2172.1779999999999</v>
      </c>
      <c r="BM174">
        <v>550.11599999999999</v>
      </c>
      <c r="BN174">
        <v>58.491999999999997</v>
      </c>
      <c r="BO174">
        <v>479.93299999999999</v>
      </c>
      <c r="BP174">
        <v>96.165999999999997</v>
      </c>
      <c r="BQ174">
        <v>0</v>
      </c>
      <c r="BR174">
        <v>0</v>
      </c>
      <c r="BS174">
        <v>0</v>
      </c>
      <c r="BT174">
        <v>6.1074999999999999</v>
      </c>
      <c r="BU174">
        <v>3035.0990000000002</v>
      </c>
      <c r="BV174">
        <v>0</v>
      </c>
      <c r="BW174">
        <v>0</v>
      </c>
      <c r="BX174">
        <v>0</v>
      </c>
      <c r="BY174">
        <v>0</v>
      </c>
      <c r="BZ174">
        <v>4.6456999999999997</v>
      </c>
      <c r="CA174">
        <v>1578.491</v>
      </c>
      <c r="CB174">
        <v>1071.5350000000001</v>
      </c>
      <c r="CC174">
        <v>132.84100000000001</v>
      </c>
      <c r="CD174">
        <v>14.051</v>
      </c>
      <c r="CE174">
        <v>344</v>
      </c>
      <c r="CF174">
        <v>16.064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1.8331999999999999</v>
      </c>
      <c r="CM174">
        <v>552.13599999999997</v>
      </c>
      <c r="CN174">
        <v>2.3125</v>
      </c>
      <c r="CO174">
        <v>884.71400000000006</v>
      </c>
      <c r="CP174">
        <v>0.5</v>
      </c>
      <c r="CQ174">
        <v>141.64099999999999</v>
      </c>
      <c r="CR174">
        <v>5.9038000000000004</v>
      </c>
      <c r="CS174">
        <v>2610.7629999999999</v>
      </c>
      <c r="CT174">
        <v>4.1456999999999997</v>
      </c>
      <c r="CU174">
        <v>1279.1770000000001</v>
      </c>
      <c r="CV174">
        <v>0</v>
      </c>
      <c r="CW174">
        <v>0</v>
      </c>
      <c r="CX174">
        <v>21.141999999999999</v>
      </c>
      <c r="CY174">
        <v>0</v>
      </c>
      <c r="CZ174">
        <v>0</v>
      </c>
      <c r="DA174">
        <v>0.5</v>
      </c>
      <c r="DB174">
        <v>141.64099999999999</v>
      </c>
      <c r="DC174">
        <v>0</v>
      </c>
      <c r="DD174">
        <v>0</v>
      </c>
      <c r="DE174">
        <v>0</v>
      </c>
      <c r="DF174">
        <v>0.79630000000000001</v>
      </c>
      <c r="DG174">
        <v>321.786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3440.3679999999999</v>
      </c>
      <c r="EA174">
        <v>0</v>
      </c>
      <c r="EB174">
        <v>1597.057</v>
      </c>
      <c r="EC174">
        <v>0</v>
      </c>
      <c r="ED174">
        <v>11.5495</v>
      </c>
      <c r="EE174">
        <v>11.940899999999999</v>
      </c>
      <c r="EF174">
        <v>4942.9759999999997</v>
      </c>
      <c r="EG174">
        <v>6.9038000000000004</v>
      </c>
      <c r="EH174">
        <v>3356.8850000000002</v>
      </c>
      <c r="EI174">
        <v>6.1074999999999999</v>
      </c>
      <c r="EJ174">
        <v>3035.0990000000002</v>
      </c>
      <c r="EK174">
        <v>0</v>
      </c>
      <c r="EL174">
        <v>0</v>
      </c>
      <c r="EM174">
        <v>0</v>
      </c>
      <c r="EN174">
        <v>0</v>
      </c>
      <c r="EO174">
        <v>4.6456999999999997</v>
      </c>
      <c r="EP174">
        <v>1586.0909999999999</v>
      </c>
      <c r="EQ174">
        <v>0</v>
      </c>
      <c r="ER174">
        <v>0</v>
      </c>
      <c r="ES174">
        <v>0</v>
      </c>
      <c r="ET174">
        <v>4942.9759999999997</v>
      </c>
      <c r="EU174">
        <v>0</v>
      </c>
      <c r="EV174">
        <v>0</v>
      </c>
      <c r="EW174">
        <v>0</v>
      </c>
      <c r="EX174">
        <v>0</v>
      </c>
      <c r="EY174">
        <v>0.79630000000000001</v>
      </c>
      <c r="EZ174">
        <v>321.786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0.5</v>
      </c>
      <c r="FJ174">
        <v>162.78299999999999</v>
      </c>
      <c r="FK174">
        <v>0</v>
      </c>
      <c r="FL174">
        <v>21.141999999999999</v>
      </c>
      <c r="FM174">
        <v>0.5</v>
      </c>
      <c r="FN174">
        <v>141.64099999999999</v>
      </c>
      <c r="FO174">
        <v>0</v>
      </c>
      <c r="FP174">
        <v>0</v>
      </c>
      <c r="FQ174">
        <v>0</v>
      </c>
      <c r="FR174">
        <v>162.78299999999999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</row>
    <row r="175" spans="1:184" customFormat="1" ht="12.75" x14ac:dyDescent="0.2">
      <c r="A175">
        <v>2157</v>
      </c>
      <c r="B175">
        <f t="shared" si="2"/>
        <v>172</v>
      </c>
      <c r="C175">
        <v>1</v>
      </c>
      <c r="D175" t="s">
        <v>777</v>
      </c>
      <c r="E175" t="s">
        <v>290</v>
      </c>
      <c r="F175">
        <v>600107507</v>
      </c>
      <c r="G175">
        <v>12</v>
      </c>
      <c r="H175" t="s">
        <v>583</v>
      </c>
      <c r="I175" t="s">
        <v>99</v>
      </c>
      <c r="J175">
        <v>1</v>
      </c>
      <c r="K175">
        <v>24</v>
      </c>
      <c r="L175" t="s">
        <v>584</v>
      </c>
      <c r="M175" t="s">
        <v>778</v>
      </c>
      <c r="N175" t="s">
        <v>586</v>
      </c>
      <c r="O175">
        <v>2</v>
      </c>
      <c r="P175" t="s">
        <v>587</v>
      </c>
      <c r="Q175" t="s">
        <v>3446</v>
      </c>
      <c r="R175" s="207">
        <v>45664.877210648148</v>
      </c>
      <c r="S175">
        <v>600107507</v>
      </c>
      <c r="W175">
        <v>17.581299999999999</v>
      </c>
      <c r="X175">
        <v>17.581299999999999</v>
      </c>
      <c r="Y175">
        <v>0</v>
      </c>
      <c r="Z175">
        <v>0</v>
      </c>
      <c r="AA175">
        <v>19.898700000000002</v>
      </c>
      <c r="AB175">
        <v>8109.3029999999999</v>
      </c>
      <c r="AC175">
        <v>8029.3029999999999</v>
      </c>
      <c r="AD175">
        <v>4985.8850000000002</v>
      </c>
      <c r="AE175">
        <v>1220.702</v>
      </c>
      <c r="AF175">
        <v>80.132999999999996</v>
      </c>
      <c r="AG175">
        <v>1623.9649999999999</v>
      </c>
      <c r="AH175">
        <v>114.791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80</v>
      </c>
      <c r="AO175">
        <v>54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54</v>
      </c>
      <c r="AV175">
        <v>0.3417</v>
      </c>
      <c r="AW175">
        <v>3.827</v>
      </c>
      <c r="AX175">
        <v>181.738</v>
      </c>
      <c r="AY175">
        <v>0</v>
      </c>
      <c r="AZ175">
        <v>0</v>
      </c>
      <c r="BA175">
        <v>8115.174</v>
      </c>
      <c r="BB175">
        <v>0</v>
      </c>
      <c r="BC175">
        <v>22</v>
      </c>
      <c r="BD175">
        <v>22</v>
      </c>
      <c r="BE175">
        <v>0</v>
      </c>
      <c r="BF175">
        <v>0</v>
      </c>
      <c r="BG175">
        <v>3</v>
      </c>
      <c r="BH175">
        <v>181.738</v>
      </c>
      <c r="BI175">
        <v>0</v>
      </c>
      <c r="BJ175">
        <v>11.5036</v>
      </c>
      <c r="BK175">
        <v>5793.0860000000002</v>
      </c>
      <c r="BL175">
        <v>3566.623</v>
      </c>
      <c r="BM175">
        <v>999.34199999999998</v>
      </c>
      <c r="BN175">
        <v>63.765000000000001</v>
      </c>
      <c r="BO175">
        <v>1055.4649999999999</v>
      </c>
      <c r="BP175">
        <v>104.06399999999999</v>
      </c>
      <c r="BQ175">
        <v>0</v>
      </c>
      <c r="BR175">
        <v>0</v>
      </c>
      <c r="BS175">
        <v>0</v>
      </c>
      <c r="BT175">
        <v>10.4114</v>
      </c>
      <c r="BU175">
        <v>5363.6310000000003</v>
      </c>
      <c r="BV175">
        <v>0</v>
      </c>
      <c r="BW175">
        <v>0</v>
      </c>
      <c r="BX175">
        <v>0</v>
      </c>
      <c r="BY175">
        <v>0</v>
      </c>
      <c r="BZ175">
        <v>6.0777000000000001</v>
      </c>
      <c r="CA175">
        <v>2236.2169999999996</v>
      </c>
      <c r="CB175">
        <v>1419.2619999999999</v>
      </c>
      <c r="CC175">
        <v>221.36</v>
      </c>
      <c r="CD175">
        <v>16.367999999999999</v>
      </c>
      <c r="CE175">
        <v>568.5</v>
      </c>
      <c r="CF175">
        <v>10.727</v>
      </c>
      <c r="CG175">
        <v>0</v>
      </c>
      <c r="CH175">
        <v>0</v>
      </c>
      <c r="CI175">
        <v>0</v>
      </c>
      <c r="CJ175">
        <v>0.16669999999999999</v>
      </c>
      <c r="CK175">
        <v>125.012</v>
      </c>
      <c r="CL175">
        <v>2.625</v>
      </c>
      <c r="CM175">
        <v>889.10299999999995</v>
      </c>
      <c r="CN175">
        <v>2.9860000000000002</v>
      </c>
      <c r="CO175">
        <v>1074.3399999999999</v>
      </c>
      <c r="CP175">
        <v>0.3</v>
      </c>
      <c r="CQ175">
        <v>147.762</v>
      </c>
      <c r="CR175">
        <v>9.5036000000000005</v>
      </c>
      <c r="CS175">
        <v>4464.1379999999999</v>
      </c>
      <c r="CT175">
        <v>5.5777000000000001</v>
      </c>
      <c r="CU175">
        <v>2020.9569999999999</v>
      </c>
      <c r="CV175">
        <v>0</v>
      </c>
      <c r="CW175">
        <v>3.827</v>
      </c>
      <c r="CX175">
        <v>19.2</v>
      </c>
      <c r="CY175">
        <v>0</v>
      </c>
      <c r="CZ175">
        <v>0</v>
      </c>
      <c r="DA175">
        <v>0.3417</v>
      </c>
      <c r="DB175">
        <v>162.53800000000001</v>
      </c>
      <c r="DC175">
        <v>0</v>
      </c>
      <c r="DD175">
        <v>0</v>
      </c>
      <c r="DE175">
        <v>0</v>
      </c>
      <c r="DF175">
        <v>1.0922000000000001</v>
      </c>
      <c r="DG175">
        <v>429.45499999999998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5871.4930000000004</v>
      </c>
      <c r="EA175">
        <v>0</v>
      </c>
      <c r="EB175">
        <v>2243.6809999999996</v>
      </c>
      <c r="EC175">
        <v>0</v>
      </c>
      <c r="ED175">
        <v>17.581299999999999</v>
      </c>
      <c r="EE175">
        <v>19.898700000000002</v>
      </c>
      <c r="EF175">
        <v>8109.3029999999999</v>
      </c>
      <c r="EG175">
        <v>11.5036</v>
      </c>
      <c r="EH175">
        <v>5873.0860000000002</v>
      </c>
      <c r="EI175">
        <v>10.4114</v>
      </c>
      <c r="EJ175">
        <v>5443.6310000000003</v>
      </c>
      <c r="EK175">
        <v>0</v>
      </c>
      <c r="EL175">
        <v>0</v>
      </c>
      <c r="EM175">
        <v>0</v>
      </c>
      <c r="EN175">
        <v>0</v>
      </c>
      <c r="EO175">
        <v>6.0777000000000001</v>
      </c>
      <c r="EP175">
        <v>2236.2169999999996</v>
      </c>
      <c r="EQ175">
        <v>54</v>
      </c>
      <c r="ER175">
        <v>42</v>
      </c>
      <c r="ES175">
        <v>12</v>
      </c>
      <c r="ET175">
        <v>8163.3029999999999</v>
      </c>
      <c r="EU175">
        <v>0</v>
      </c>
      <c r="EV175">
        <v>0</v>
      </c>
      <c r="EW175">
        <v>0</v>
      </c>
      <c r="EX175">
        <v>0</v>
      </c>
      <c r="EY175">
        <v>1.0922000000000001</v>
      </c>
      <c r="EZ175">
        <v>429.45499999999998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0.3417</v>
      </c>
      <c r="FJ175">
        <v>181.738</v>
      </c>
      <c r="FK175">
        <v>0</v>
      </c>
      <c r="FL175">
        <v>19.2</v>
      </c>
      <c r="FM175">
        <v>0.3417</v>
      </c>
      <c r="FN175">
        <v>162.53800000000001</v>
      </c>
      <c r="FO175">
        <v>0</v>
      </c>
      <c r="FP175">
        <v>0</v>
      </c>
      <c r="FQ175">
        <v>0</v>
      </c>
      <c r="FR175">
        <v>181.738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</row>
    <row r="176" spans="1:184" customFormat="1" ht="12.75" x14ac:dyDescent="0.2">
      <c r="A176">
        <v>2160</v>
      </c>
      <c r="B176">
        <f t="shared" si="2"/>
        <v>173</v>
      </c>
      <c r="C176">
        <v>1</v>
      </c>
      <c r="D176" t="s">
        <v>779</v>
      </c>
      <c r="E176" t="s">
        <v>290</v>
      </c>
      <c r="F176">
        <v>600106691</v>
      </c>
      <c r="G176">
        <v>12</v>
      </c>
      <c r="H176" t="s">
        <v>583</v>
      </c>
      <c r="I176" t="s">
        <v>99</v>
      </c>
      <c r="J176">
        <v>1</v>
      </c>
      <c r="K176">
        <v>24</v>
      </c>
      <c r="L176" t="s">
        <v>584</v>
      </c>
      <c r="M176" t="s">
        <v>780</v>
      </c>
      <c r="N176" t="s">
        <v>586</v>
      </c>
      <c r="O176">
        <v>2</v>
      </c>
      <c r="P176" t="s">
        <v>587</v>
      </c>
      <c r="Q176" t="s">
        <v>3390</v>
      </c>
      <c r="R176" s="207">
        <v>45661.763819444444</v>
      </c>
      <c r="S176">
        <v>600106691</v>
      </c>
      <c r="T176" t="s">
        <v>3390</v>
      </c>
      <c r="U176" s="207">
        <v>45661.764999999999</v>
      </c>
      <c r="V176">
        <v>600106691</v>
      </c>
      <c r="W176">
        <v>11.6069</v>
      </c>
      <c r="X176">
        <v>11.6069</v>
      </c>
      <c r="Y176">
        <v>0</v>
      </c>
      <c r="Z176">
        <v>0</v>
      </c>
      <c r="AA176">
        <v>13.295999999999999</v>
      </c>
      <c r="AB176">
        <v>5055.9980000000005</v>
      </c>
      <c r="AC176">
        <v>5035.9980000000005</v>
      </c>
      <c r="AD176">
        <v>3273.7020000000002</v>
      </c>
      <c r="AE176">
        <v>783.93500000000006</v>
      </c>
      <c r="AF176">
        <v>139.46100000000001</v>
      </c>
      <c r="AG176">
        <v>724.00400000000002</v>
      </c>
      <c r="AH176">
        <v>114.896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20</v>
      </c>
      <c r="AO176">
        <v>28.599</v>
      </c>
      <c r="AP176">
        <v>14.199</v>
      </c>
      <c r="AQ176">
        <v>14.199</v>
      </c>
      <c r="AR176">
        <v>0</v>
      </c>
      <c r="AS176">
        <v>0</v>
      </c>
      <c r="AT176">
        <v>0</v>
      </c>
      <c r="AU176">
        <v>14.4</v>
      </c>
      <c r="AV176">
        <v>0.33329999999999999</v>
      </c>
      <c r="AW176">
        <v>0</v>
      </c>
      <c r="AX176">
        <v>124.693</v>
      </c>
      <c r="AY176">
        <v>14.199</v>
      </c>
      <c r="AZ176">
        <v>0</v>
      </c>
      <c r="BA176">
        <v>5074.8419999999996</v>
      </c>
      <c r="BB176">
        <v>14.199</v>
      </c>
      <c r="BC176">
        <v>12</v>
      </c>
      <c r="BD176">
        <v>12</v>
      </c>
      <c r="BE176">
        <v>0</v>
      </c>
      <c r="BF176">
        <v>1</v>
      </c>
      <c r="BG176">
        <v>1</v>
      </c>
      <c r="BH176">
        <v>124.693</v>
      </c>
      <c r="BI176">
        <v>14.199</v>
      </c>
      <c r="BJ176">
        <v>6.9210000000000003</v>
      </c>
      <c r="BK176">
        <v>3477.192</v>
      </c>
      <c r="BL176">
        <v>2201.0529999999999</v>
      </c>
      <c r="BM176">
        <v>623.08100000000002</v>
      </c>
      <c r="BN176">
        <v>62.021000000000001</v>
      </c>
      <c r="BO176">
        <v>498.00400000000002</v>
      </c>
      <c r="BP176">
        <v>93.033000000000001</v>
      </c>
      <c r="BQ176">
        <v>0</v>
      </c>
      <c r="BR176">
        <v>0</v>
      </c>
      <c r="BS176">
        <v>0</v>
      </c>
      <c r="BT176">
        <v>6.1737000000000002</v>
      </c>
      <c r="BU176">
        <v>3208.8220000000001</v>
      </c>
      <c r="BV176">
        <v>0</v>
      </c>
      <c r="BW176">
        <v>0</v>
      </c>
      <c r="BX176">
        <v>0</v>
      </c>
      <c r="BY176">
        <v>0</v>
      </c>
      <c r="BZ176">
        <v>4.6859000000000002</v>
      </c>
      <c r="CA176">
        <v>1558.806</v>
      </c>
      <c r="CB176">
        <v>1072.6490000000001</v>
      </c>
      <c r="CC176">
        <v>160.85399999999998</v>
      </c>
      <c r="CD176">
        <v>77.44</v>
      </c>
      <c r="CE176">
        <v>226</v>
      </c>
      <c r="CF176">
        <v>21.863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1.9167000000000001</v>
      </c>
      <c r="CM176">
        <v>528.64599999999996</v>
      </c>
      <c r="CN176">
        <v>2.4359000000000002</v>
      </c>
      <c r="CO176">
        <v>912.96900000000005</v>
      </c>
      <c r="CP176">
        <v>0.33329999999999999</v>
      </c>
      <c r="CQ176">
        <v>117.191</v>
      </c>
      <c r="CR176">
        <v>5.9210000000000003</v>
      </c>
      <c r="CS176">
        <v>2752.018</v>
      </c>
      <c r="CT176">
        <v>4.1859000000000002</v>
      </c>
      <c r="CU176">
        <v>1310.25</v>
      </c>
      <c r="CV176">
        <v>0</v>
      </c>
      <c r="CW176">
        <v>0</v>
      </c>
      <c r="CX176">
        <v>7.5019999999999998</v>
      </c>
      <c r="CY176">
        <v>0</v>
      </c>
      <c r="CZ176">
        <v>0</v>
      </c>
      <c r="DA176">
        <v>0.33329999999999999</v>
      </c>
      <c r="DB176">
        <v>117.191</v>
      </c>
      <c r="DC176">
        <v>0</v>
      </c>
      <c r="DD176">
        <v>14.199</v>
      </c>
      <c r="DE176">
        <v>0</v>
      </c>
      <c r="DF176">
        <v>0.74729999999999996</v>
      </c>
      <c r="DG176">
        <v>268.37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3492.248</v>
      </c>
      <c r="EA176">
        <v>0</v>
      </c>
      <c r="EB176">
        <v>1582.5940000000001</v>
      </c>
      <c r="EC176">
        <v>14.199</v>
      </c>
      <c r="ED176">
        <v>11.6069</v>
      </c>
      <c r="EE176">
        <v>13.295999999999999</v>
      </c>
      <c r="EF176">
        <v>5055.9980000000005</v>
      </c>
      <c r="EG176">
        <v>6.9210000000000003</v>
      </c>
      <c r="EH176">
        <v>3497.192</v>
      </c>
      <c r="EI176">
        <v>6.1737000000000002</v>
      </c>
      <c r="EJ176">
        <v>3228.8220000000001</v>
      </c>
      <c r="EK176">
        <v>0</v>
      </c>
      <c r="EL176">
        <v>0</v>
      </c>
      <c r="EM176">
        <v>0</v>
      </c>
      <c r="EN176">
        <v>0</v>
      </c>
      <c r="EO176">
        <v>4.6859000000000002</v>
      </c>
      <c r="EP176">
        <v>1558.806</v>
      </c>
      <c r="EQ176">
        <v>28.599</v>
      </c>
      <c r="ER176">
        <v>0</v>
      </c>
      <c r="ES176">
        <v>28.599</v>
      </c>
      <c r="ET176">
        <v>5084.5969999999998</v>
      </c>
      <c r="EU176">
        <v>0</v>
      </c>
      <c r="EV176">
        <v>0</v>
      </c>
      <c r="EW176">
        <v>0</v>
      </c>
      <c r="EX176">
        <v>0</v>
      </c>
      <c r="EY176">
        <v>0.74729999999999996</v>
      </c>
      <c r="EZ176">
        <v>268.37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0.33329999999999999</v>
      </c>
      <c r="FJ176">
        <v>124.693</v>
      </c>
      <c r="FK176">
        <v>0</v>
      </c>
      <c r="FL176">
        <v>7.5019999999999998</v>
      </c>
      <c r="FM176">
        <v>0.33329999999999999</v>
      </c>
      <c r="FN176">
        <v>117.191</v>
      </c>
      <c r="FO176">
        <v>14.199</v>
      </c>
      <c r="FP176">
        <v>0</v>
      </c>
      <c r="FQ176">
        <v>14.199</v>
      </c>
      <c r="FR176">
        <v>138.892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</row>
    <row r="177" spans="1:184" customFormat="1" ht="12.75" x14ac:dyDescent="0.2">
      <c r="A177">
        <v>2161</v>
      </c>
      <c r="B177">
        <f t="shared" si="2"/>
        <v>174</v>
      </c>
      <c r="C177">
        <v>1</v>
      </c>
      <c r="D177" t="s">
        <v>781</v>
      </c>
      <c r="E177" t="s">
        <v>290</v>
      </c>
      <c r="F177">
        <v>600106942</v>
      </c>
      <c r="G177">
        <v>12</v>
      </c>
      <c r="H177" t="s">
        <v>583</v>
      </c>
      <c r="I177" t="s">
        <v>99</v>
      </c>
      <c r="J177">
        <v>1</v>
      </c>
      <c r="K177">
        <v>24</v>
      </c>
      <c r="L177" t="s">
        <v>584</v>
      </c>
      <c r="M177" t="s">
        <v>782</v>
      </c>
      <c r="N177" t="s">
        <v>586</v>
      </c>
      <c r="O177">
        <v>2</v>
      </c>
      <c r="P177" t="s">
        <v>587</v>
      </c>
      <c r="Q177" t="s">
        <v>694</v>
      </c>
      <c r="R177" s="207">
        <v>45668.83388888889</v>
      </c>
      <c r="S177">
        <v>600106942</v>
      </c>
      <c r="W177">
        <v>10.427200000000001</v>
      </c>
      <c r="X177">
        <v>10.3942</v>
      </c>
      <c r="Y177">
        <v>0</v>
      </c>
      <c r="Z177">
        <v>3.3000000000000002E-2</v>
      </c>
      <c r="AA177">
        <v>11.1754</v>
      </c>
      <c r="AB177">
        <v>4240.6149999999998</v>
      </c>
      <c r="AC177">
        <v>4193.3220000000001</v>
      </c>
      <c r="AD177">
        <v>2601.9849999999997</v>
      </c>
      <c r="AE177">
        <v>645.69299999999998</v>
      </c>
      <c r="AF177">
        <v>214.35700000000003</v>
      </c>
      <c r="AG177">
        <v>596.66100000000006</v>
      </c>
      <c r="AH177">
        <v>89.176000000000002</v>
      </c>
      <c r="AI177">
        <v>0</v>
      </c>
      <c r="AJ177">
        <v>14.743</v>
      </c>
      <c r="AK177">
        <v>4.5039999999999996</v>
      </c>
      <c r="AL177">
        <v>0</v>
      </c>
      <c r="AM177">
        <v>40</v>
      </c>
      <c r="AN177">
        <v>7.2930000000000001</v>
      </c>
      <c r="AO177">
        <v>96.837000000000003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96.837000000000003</v>
      </c>
      <c r="AV177">
        <v>0</v>
      </c>
      <c r="AW177">
        <v>10.702</v>
      </c>
      <c r="AX177">
        <v>0</v>
      </c>
      <c r="AY177">
        <v>0</v>
      </c>
      <c r="AZ177">
        <v>15.500999999999999</v>
      </c>
      <c r="BA177">
        <v>4226.5140000000001</v>
      </c>
      <c r="BB177">
        <v>0</v>
      </c>
      <c r="BC177">
        <v>11</v>
      </c>
      <c r="BD177">
        <v>11</v>
      </c>
      <c r="BE177">
        <v>0</v>
      </c>
      <c r="BF177">
        <v>0</v>
      </c>
      <c r="BG177">
        <v>1</v>
      </c>
      <c r="BH177">
        <v>0</v>
      </c>
      <c r="BI177">
        <v>0</v>
      </c>
      <c r="BJ177">
        <v>6.6097000000000001</v>
      </c>
      <c r="BK177">
        <v>3258.5549999999998</v>
      </c>
      <c r="BL177">
        <v>2074.3870000000002</v>
      </c>
      <c r="BM177">
        <v>551.93399999999997</v>
      </c>
      <c r="BN177">
        <v>87.947000000000003</v>
      </c>
      <c r="BO177">
        <v>409.661</v>
      </c>
      <c r="BP177">
        <v>89.176000000000002</v>
      </c>
      <c r="BQ177">
        <v>0</v>
      </c>
      <c r="BR177">
        <v>14.743</v>
      </c>
      <c r="BS177">
        <v>4.5039999999999996</v>
      </c>
      <c r="BT177">
        <v>5.9718</v>
      </c>
      <c r="BU177">
        <v>3021.0839999999998</v>
      </c>
      <c r="BV177">
        <v>0</v>
      </c>
      <c r="BW177">
        <v>0</v>
      </c>
      <c r="BX177">
        <v>0</v>
      </c>
      <c r="BY177">
        <v>0</v>
      </c>
      <c r="BZ177">
        <v>3.7845</v>
      </c>
      <c r="CA177">
        <v>934.76700000000005</v>
      </c>
      <c r="CB177">
        <v>527.59799999999996</v>
      </c>
      <c r="CC177">
        <v>93.758999999999986</v>
      </c>
      <c r="CD177">
        <v>126.41</v>
      </c>
      <c r="CE177">
        <v>187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2.2265999999999999</v>
      </c>
      <c r="CM177">
        <v>543.66800000000001</v>
      </c>
      <c r="CN177">
        <v>1.5579000000000001</v>
      </c>
      <c r="CO177">
        <v>391.09899999999999</v>
      </c>
      <c r="CP177">
        <v>0</v>
      </c>
      <c r="CQ177">
        <v>0</v>
      </c>
      <c r="CR177">
        <v>5.6097000000000001</v>
      </c>
      <c r="CS177">
        <v>2599.029</v>
      </c>
      <c r="CT177">
        <v>3.7845</v>
      </c>
      <c r="CU177">
        <v>934.76700000000005</v>
      </c>
      <c r="CV177">
        <v>0</v>
      </c>
      <c r="CW177">
        <v>10.702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15.500999999999999</v>
      </c>
      <c r="DF177">
        <v>0.63790000000000002</v>
      </c>
      <c r="DG177">
        <v>237.471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3283.2440000000001</v>
      </c>
      <c r="EA177">
        <v>0</v>
      </c>
      <c r="EB177">
        <v>943.27</v>
      </c>
      <c r="EC177">
        <v>0</v>
      </c>
      <c r="ED177">
        <v>10.427200000000001</v>
      </c>
      <c r="EE177">
        <v>11.1754</v>
      </c>
      <c r="EF177">
        <v>4240.6149999999998</v>
      </c>
      <c r="EG177">
        <v>6.6097000000000001</v>
      </c>
      <c r="EH177">
        <v>3298.5549999999998</v>
      </c>
      <c r="EI177">
        <v>5.9718</v>
      </c>
      <c r="EJ177">
        <v>3061.0839999999998</v>
      </c>
      <c r="EK177">
        <v>0</v>
      </c>
      <c r="EL177">
        <v>0</v>
      </c>
      <c r="EM177">
        <v>0</v>
      </c>
      <c r="EN177">
        <v>0</v>
      </c>
      <c r="EO177">
        <v>3.8174999999999999</v>
      </c>
      <c r="EP177">
        <v>942.06</v>
      </c>
      <c r="EQ177">
        <v>96.837000000000003</v>
      </c>
      <c r="ER177">
        <v>0</v>
      </c>
      <c r="ES177">
        <v>96.837000000000003</v>
      </c>
      <c r="ET177">
        <v>4337.4520000000002</v>
      </c>
      <c r="EU177">
        <v>0</v>
      </c>
      <c r="EV177">
        <v>0</v>
      </c>
      <c r="EW177">
        <v>0</v>
      </c>
      <c r="EX177">
        <v>0</v>
      </c>
      <c r="EY177">
        <v>0.63790000000000002</v>
      </c>
      <c r="EZ177">
        <v>237.471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</row>
    <row r="178" spans="1:184" customFormat="1" ht="12.75" x14ac:dyDescent="0.2">
      <c r="A178">
        <v>2162</v>
      </c>
      <c r="B178">
        <f t="shared" si="2"/>
        <v>175</v>
      </c>
      <c r="C178">
        <v>1</v>
      </c>
      <c r="D178" t="s">
        <v>783</v>
      </c>
      <c r="E178" t="s">
        <v>290</v>
      </c>
      <c r="F178">
        <v>600106721</v>
      </c>
      <c r="G178">
        <v>12</v>
      </c>
      <c r="H178" t="s">
        <v>583</v>
      </c>
      <c r="I178" t="s">
        <v>784</v>
      </c>
      <c r="J178">
        <v>1</v>
      </c>
      <c r="K178">
        <v>24</v>
      </c>
      <c r="L178" t="s">
        <v>584</v>
      </c>
      <c r="M178" t="s">
        <v>785</v>
      </c>
      <c r="N178" t="s">
        <v>586</v>
      </c>
      <c r="O178">
        <v>2</v>
      </c>
      <c r="P178" t="s">
        <v>587</v>
      </c>
      <c r="Q178" t="s">
        <v>588</v>
      </c>
      <c r="R178" s="207">
        <v>45665.896990740737</v>
      </c>
      <c r="S178">
        <v>600106721</v>
      </c>
      <c r="T178" t="s">
        <v>588</v>
      </c>
      <c r="U178" s="207">
        <v>45665.901469907411</v>
      </c>
      <c r="V178">
        <v>600106721</v>
      </c>
      <c r="W178">
        <v>15.1797</v>
      </c>
      <c r="X178">
        <v>15.1797</v>
      </c>
      <c r="Y178">
        <v>0</v>
      </c>
      <c r="Z178">
        <v>0</v>
      </c>
      <c r="AA178">
        <v>17.618099999999998</v>
      </c>
      <c r="AB178">
        <v>6411.7110000000002</v>
      </c>
      <c r="AC178">
        <v>6398.4610000000002</v>
      </c>
      <c r="AD178">
        <v>4123.2190000000001</v>
      </c>
      <c r="AE178">
        <v>1154.953</v>
      </c>
      <c r="AF178">
        <v>93.162000000000006</v>
      </c>
      <c r="AG178">
        <v>905.06399999999996</v>
      </c>
      <c r="AH178">
        <v>107.31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13.25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8.3299999999999999E-2</v>
      </c>
      <c r="AW178">
        <v>14.753</v>
      </c>
      <c r="AX178">
        <v>30.135999999999999</v>
      </c>
      <c r="AY178">
        <v>0</v>
      </c>
      <c r="AZ178">
        <v>0</v>
      </c>
      <c r="BA178">
        <v>6493.2660000000005</v>
      </c>
      <c r="BB178">
        <v>0</v>
      </c>
      <c r="BC178">
        <v>17</v>
      </c>
      <c r="BD178">
        <v>17</v>
      </c>
      <c r="BE178">
        <v>0</v>
      </c>
      <c r="BF178">
        <v>0</v>
      </c>
      <c r="BG178">
        <v>1</v>
      </c>
      <c r="BH178">
        <v>30.135999999999999</v>
      </c>
      <c r="BI178">
        <v>0</v>
      </c>
      <c r="BJ178">
        <v>10.9681</v>
      </c>
      <c r="BK178">
        <v>5188.3040000000001</v>
      </c>
      <c r="BL178">
        <v>3219.875</v>
      </c>
      <c r="BM178">
        <v>1043.8779999999999</v>
      </c>
      <c r="BN178">
        <v>84.424000000000007</v>
      </c>
      <c r="BO178">
        <v>718.06399999999996</v>
      </c>
      <c r="BP178">
        <v>107.31</v>
      </c>
      <c r="BQ178">
        <v>0</v>
      </c>
      <c r="BR178">
        <v>0</v>
      </c>
      <c r="BS178">
        <v>0</v>
      </c>
      <c r="BT178">
        <v>8.1140000000000008</v>
      </c>
      <c r="BU178">
        <v>4148.7759999999998</v>
      </c>
      <c r="BV178">
        <v>0</v>
      </c>
      <c r="BW178">
        <v>0</v>
      </c>
      <c r="BX178">
        <v>0</v>
      </c>
      <c r="BY178">
        <v>0</v>
      </c>
      <c r="BZ178">
        <v>4.2115999999999998</v>
      </c>
      <c r="CA178">
        <v>1210.1569999999999</v>
      </c>
      <c r="CB178">
        <v>903.34400000000005</v>
      </c>
      <c r="CC178">
        <v>111.075</v>
      </c>
      <c r="CD178">
        <v>8.7379999999999995</v>
      </c>
      <c r="CE178">
        <v>187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3.1282999999999999</v>
      </c>
      <c r="CM178">
        <v>886.02200000000005</v>
      </c>
      <c r="CN178">
        <v>1</v>
      </c>
      <c r="CO178">
        <v>299.09899999999999</v>
      </c>
      <c r="CP178">
        <v>8.3299999999999999E-2</v>
      </c>
      <c r="CQ178">
        <v>25.036000000000001</v>
      </c>
      <c r="CR178">
        <v>9.6348000000000003</v>
      </c>
      <c r="CS178">
        <v>4285.0659999999998</v>
      </c>
      <c r="CT178">
        <v>4.2115999999999998</v>
      </c>
      <c r="CU178">
        <v>1210.1569999999999</v>
      </c>
      <c r="CV178">
        <v>0</v>
      </c>
      <c r="CW178">
        <v>14.753</v>
      </c>
      <c r="CX178">
        <v>5.0999999999999996</v>
      </c>
      <c r="CY178">
        <v>0</v>
      </c>
      <c r="CZ178">
        <v>0</v>
      </c>
      <c r="DA178">
        <v>8.3299999999999999E-2</v>
      </c>
      <c r="DB178">
        <v>25.036000000000001</v>
      </c>
      <c r="DC178">
        <v>0</v>
      </c>
      <c r="DD178">
        <v>0</v>
      </c>
      <c r="DE178">
        <v>0</v>
      </c>
      <c r="DF178">
        <v>2.8540999999999999</v>
      </c>
      <c r="DG178">
        <v>1039.528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5272.8860000000004</v>
      </c>
      <c r="EA178">
        <v>0</v>
      </c>
      <c r="EB178">
        <v>1220.3799999999999</v>
      </c>
      <c r="EC178">
        <v>0</v>
      </c>
      <c r="ED178">
        <v>15.1797</v>
      </c>
      <c r="EE178">
        <v>17.618099999999998</v>
      </c>
      <c r="EF178">
        <v>6411.7110000000002</v>
      </c>
      <c r="EG178">
        <v>10.9681</v>
      </c>
      <c r="EH178">
        <v>5201.5540000000001</v>
      </c>
      <c r="EI178">
        <v>8.1140000000000008</v>
      </c>
      <c r="EJ178">
        <v>4162.0259999999998</v>
      </c>
      <c r="EK178">
        <v>0</v>
      </c>
      <c r="EL178">
        <v>0</v>
      </c>
      <c r="EM178">
        <v>0</v>
      </c>
      <c r="EN178">
        <v>0</v>
      </c>
      <c r="EO178">
        <v>4.2115999999999998</v>
      </c>
      <c r="EP178">
        <v>1210.1569999999999</v>
      </c>
      <c r="EQ178">
        <v>0</v>
      </c>
      <c r="ER178">
        <v>0</v>
      </c>
      <c r="ES178">
        <v>0</v>
      </c>
      <c r="ET178">
        <v>6411.7110000000002</v>
      </c>
      <c r="EU178">
        <v>0</v>
      </c>
      <c r="EV178">
        <v>0</v>
      </c>
      <c r="EW178">
        <v>0</v>
      </c>
      <c r="EX178">
        <v>0</v>
      </c>
      <c r="EY178">
        <v>2.8540999999999999</v>
      </c>
      <c r="EZ178">
        <v>1039.528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8.3299999999999999E-2</v>
      </c>
      <c r="FJ178">
        <v>30.135999999999999</v>
      </c>
      <c r="FK178">
        <v>0</v>
      </c>
      <c r="FL178">
        <v>5.0999999999999996</v>
      </c>
      <c r="FM178">
        <v>8.3299999999999999E-2</v>
      </c>
      <c r="FN178">
        <v>25.036000000000001</v>
      </c>
      <c r="FO178">
        <v>0</v>
      </c>
      <c r="FP178">
        <v>0</v>
      </c>
      <c r="FQ178">
        <v>0</v>
      </c>
      <c r="FR178">
        <v>30.135999999999999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</row>
    <row r="179" spans="1:184" customFormat="1" ht="12.75" x14ac:dyDescent="0.2">
      <c r="A179">
        <v>2163</v>
      </c>
      <c r="B179">
        <f t="shared" si="2"/>
        <v>176</v>
      </c>
      <c r="C179">
        <v>1</v>
      </c>
      <c r="D179" t="s">
        <v>786</v>
      </c>
      <c r="E179" t="s">
        <v>290</v>
      </c>
      <c r="F179">
        <v>600107761</v>
      </c>
      <c r="G179">
        <v>12</v>
      </c>
      <c r="H179" t="s">
        <v>583</v>
      </c>
      <c r="I179" t="s">
        <v>99</v>
      </c>
      <c r="J179">
        <v>1</v>
      </c>
      <c r="K179">
        <v>24</v>
      </c>
      <c r="L179" t="s">
        <v>584</v>
      </c>
      <c r="M179" t="s">
        <v>787</v>
      </c>
      <c r="N179" t="s">
        <v>586</v>
      </c>
      <c r="O179">
        <v>2</v>
      </c>
      <c r="P179" t="s">
        <v>587</v>
      </c>
      <c r="Q179" t="s">
        <v>3367</v>
      </c>
      <c r="R179" s="207">
        <v>45671.855983796297</v>
      </c>
      <c r="S179">
        <v>600107761</v>
      </c>
      <c r="T179" t="s">
        <v>3367</v>
      </c>
      <c r="U179" s="207">
        <v>45685.813310185185</v>
      </c>
      <c r="V179">
        <v>600107761</v>
      </c>
      <c r="W179">
        <v>21.374399999999998</v>
      </c>
      <c r="X179">
        <v>21.374399999999998</v>
      </c>
      <c r="Y179">
        <v>0</v>
      </c>
      <c r="Z179">
        <v>0</v>
      </c>
      <c r="AA179">
        <v>21.979700000000001</v>
      </c>
      <c r="AB179">
        <v>9549.6880000000001</v>
      </c>
      <c r="AC179">
        <v>9420.5290000000005</v>
      </c>
      <c r="AD179">
        <v>6347.7560000000003</v>
      </c>
      <c r="AE179">
        <v>1323.578</v>
      </c>
      <c r="AF179">
        <v>115.71000000000001</v>
      </c>
      <c r="AG179">
        <v>1490.827</v>
      </c>
      <c r="AH179">
        <v>132.369</v>
      </c>
      <c r="AI179">
        <v>0</v>
      </c>
      <c r="AJ179">
        <v>0</v>
      </c>
      <c r="AK179">
        <v>0</v>
      </c>
      <c r="AL179">
        <v>48.3</v>
      </c>
      <c r="AM179">
        <v>0</v>
      </c>
      <c r="AN179">
        <v>80.858999999999995</v>
      </c>
      <c r="AO179">
        <v>128.28899999999999</v>
      </c>
      <c r="AP179">
        <v>9.0090000000000003</v>
      </c>
      <c r="AQ179">
        <v>9.0090000000000003</v>
      </c>
      <c r="AR179">
        <v>0</v>
      </c>
      <c r="AS179">
        <v>0</v>
      </c>
      <c r="AT179">
        <v>48.968000000000004</v>
      </c>
      <c r="AU179">
        <v>70.311999999999998</v>
      </c>
      <c r="AV179">
        <v>0.5</v>
      </c>
      <c r="AW179">
        <v>0</v>
      </c>
      <c r="AX179">
        <v>117.63800000000001</v>
      </c>
      <c r="AY179">
        <v>0</v>
      </c>
      <c r="AZ179">
        <v>10.289</v>
      </c>
      <c r="BA179">
        <v>9460.8089999999993</v>
      </c>
      <c r="BB179">
        <v>9.0090000000000003</v>
      </c>
      <c r="BC179">
        <v>22</v>
      </c>
      <c r="BD179">
        <v>22</v>
      </c>
      <c r="BE179">
        <v>0</v>
      </c>
      <c r="BF179">
        <v>0</v>
      </c>
      <c r="BG179">
        <v>1</v>
      </c>
      <c r="BH179">
        <v>117.63800000000001</v>
      </c>
      <c r="BI179">
        <v>0</v>
      </c>
      <c r="BJ179">
        <v>14.0505</v>
      </c>
      <c r="BK179">
        <v>6749.7879999999996</v>
      </c>
      <c r="BL179">
        <v>4443.9480000000003</v>
      </c>
      <c r="BM179">
        <v>1066.442</v>
      </c>
      <c r="BN179">
        <v>83.41</v>
      </c>
      <c r="BO179">
        <v>1035.2</v>
      </c>
      <c r="BP179">
        <v>110.499</v>
      </c>
      <c r="BQ179">
        <v>0</v>
      </c>
      <c r="BR179">
        <v>0</v>
      </c>
      <c r="BS179">
        <v>0</v>
      </c>
      <c r="BT179">
        <v>12.221</v>
      </c>
      <c r="BU179">
        <v>5673.9080000000004</v>
      </c>
      <c r="BV179">
        <v>0</v>
      </c>
      <c r="BW179">
        <v>0</v>
      </c>
      <c r="BX179">
        <v>0</v>
      </c>
      <c r="BY179">
        <v>0</v>
      </c>
      <c r="BZ179">
        <v>7.3239000000000001</v>
      </c>
      <c r="CA179">
        <v>2670.741</v>
      </c>
      <c r="CB179">
        <v>1903.808</v>
      </c>
      <c r="CC179">
        <v>257.13599999999997</v>
      </c>
      <c r="CD179">
        <v>32.299999999999997</v>
      </c>
      <c r="CE179">
        <v>455.62700000000001</v>
      </c>
      <c r="CF179">
        <v>21.87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3.1145999999999998</v>
      </c>
      <c r="CM179">
        <v>1305.8430000000001</v>
      </c>
      <c r="CN179">
        <v>3.7092999999999998</v>
      </c>
      <c r="CO179">
        <v>1247.26</v>
      </c>
      <c r="CP179">
        <v>0.5</v>
      </c>
      <c r="CQ179">
        <v>117.63800000000001</v>
      </c>
      <c r="CR179">
        <v>12.3005</v>
      </c>
      <c r="CS179">
        <v>6048.3559999999998</v>
      </c>
      <c r="CT179">
        <v>6.7538999999999998</v>
      </c>
      <c r="CU179">
        <v>2405.64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0.5</v>
      </c>
      <c r="DB179">
        <v>117.63800000000001</v>
      </c>
      <c r="DC179">
        <v>0</v>
      </c>
      <c r="DD179">
        <v>9.0090000000000003</v>
      </c>
      <c r="DE179">
        <v>10.289</v>
      </c>
      <c r="DF179">
        <v>1.8294999999999999</v>
      </c>
      <c r="DG179">
        <v>1075.8800000000001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6776.8789999999999</v>
      </c>
      <c r="EA179">
        <v>0</v>
      </c>
      <c r="EB179">
        <v>2683.9300000000003</v>
      </c>
      <c r="EC179">
        <v>9.0090000000000003</v>
      </c>
      <c r="ED179">
        <v>21.374399999999998</v>
      </c>
      <c r="EE179">
        <v>21.979700000000001</v>
      </c>
      <c r="EF179">
        <v>9549.6880000000001</v>
      </c>
      <c r="EG179">
        <v>14.0505</v>
      </c>
      <c r="EH179">
        <v>6829.7879999999996</v>
      </c>
      <c r="EI179">
        <v>12.221</v>
      </c>
      <c r="EJ179">
        <v>5703.9080000000004</v>
      </c>
      <c r="EK179">
        <v>0</v>
      </c>
      <c r="EL179">
        <v>0</v>
      </c>
      <c r="EM179">
        <v>0</v>
      </c>
      <c r="EN179">
        <v>0</v>
      </c>
      <c r="EO179">
        <v>7.3239000000000001</v>
      </c>
      <c r="EP179">
        <v>2719.8999999999996</v>
      </c>
      <c r="EQ179">
        <v>128.28899999999999</v>
      </c>
      <c r="ER179">
        <v>39.427999999999997</v>
      </c>
      <c r="ES179">
        <v>88.861000000000004</v>
      </c>
      <c r="ET179">
        <v>9677.976999999999</v>
      </c>
      <c r="EU179">
        <v>0</v>
      </c>
      <c r="EV179">
        <v>0</v>
      </c>
      <c r="EW179">
        <v>0</v>
      </c>
      <c r="EX179">
        <v>0</v>
      </c>
      <c r="EY179">
        <v>1.8294999999999999</v>
      </c>
      <c r="EZ179">
        <v>1125.8800000000001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0.5</v>
      </c>
      <c r="FJ179">
        <v>117.63800000000001</v>
      </c>
      <c r="FK179">
        <v>0</v>
      </c>
      <c r="FL179">
        <v>0</v>
      </c>
      <c r="FM179">
        <v>0.5</v>
      </c>
      <c r="FN179">
        <v>117.63800000000001</v>
      </c>
      <c r="FO179">
        <v>0</v>
      </c>
      <c r="FP179">
        <v>0</v>
      </c>
      <c r="FQ179">
        <v>0</v>
      </c>
      <c r="FR179">
        <v>117.63800000000001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</row>
    <row r="180" spans="1:184" customFormat="1" ht="12.75" x14ac:dyDescent="0.2">
      <c r="A180">
        <v>2164</v>
      </c>
      <c r="B180">
        <f t="shared" si="2"/>
        <v>177</v>
      </c>
      <c r="C180">
        <v>1</v>
      </c>
      <c r="D180" t="s">
        <v>788</v>
      </c>
      <c r="E180" t="s">
        <v>290</v>
      </c>
      <c r="F180">
        <v>600106837</v>
      </c>
      <c r="G180">
        <v>12</v>
      </c>
      <c r="H180" t="s">
        <v>583</v>
      </c>
      <c r="I180" t="s">
        <v>99</v>
      </c>
      <c r="J180">
        <v>1</v>
      </c>
      <c r="K180">
        <v>24</v>
      </c>
      <c r="L180" t="s">
        <v>584</v>
      </c>
      <c r="M180" t="s">
        <v>789</v>
      </c>
      <c r="N180" t="s">
        <v>586</v>
      </c>
      <c r="O180">
        <v>2</v>
      </c>
      <c r="P180" t="s">
        <v>587</v>
      </c>
      <c r="Q180" t="s">
        <v>588</v>
      </c>
      <c r="R180" s="207">
        <v>45660.621203703704</v>
      </c>
      <c r="S180">
        <v>600106837</v>
      </c>
      <c r="T180" t="s">
        <v>588</v>
      </c>
      <c r="U180" s="207">
        <v>45660.623981481483</v>
      </c>
      <c r="V180">
        <v>600106837</v>
      </c>
      <c r="W180">
        <v>11.243499999999999</v>
      </c>
      <c r="X180">
        <v>11.243499999999999</v>
      </c>
      <c r="Y180">
        <v>0</v>
      </c>
      <c r="Z180">
        <v>0</v>
      </c>
      <c r="AA180">
        <v>13.682700000000001</v>
      </c>
      <c r="AB180">
        <v>4897.0150000000003</v>
      </c>
      <c r="AC180">
        <v>4877.0150000000003</v>
      </c>
      <c r="AD180">
        <v>3325.4170000000004</v>
      </c>
      <c r="AE180">
        <v>580.91700000000003</v>
      </c>
      <c r="AF180">
        <v>82.241</v>
      </c>
      <c r="AG180">
        <v>763.21799999999996</v>
      </c>
      <c r="AH180">
        <v>125.22199999999999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20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0.5</v>
      </c>
      <c r="AW180">
        <v>0</v>
      </c>
      <c r="AX180">
        <v>163.65600000000001</v>
      </c>
      <c r="AY180">
        <v>0</v>
      </c>
      <c r="AZ180">
        <v>0</v>
      </c>
      <c r="BA180">
        <v>4907.192</v>
      </c>
      <c r="BB180">
        <v>0</v>
      </c>
      <c r="BC180">
        <v>14</v>
      </c>
      <c r="BD180">
        <v>14</v>
      </c>
      <c r="BE180">
        <v>0</v>
      </c>
      <c r="BF180">
        <v>0</v>
      </c>
      <c r="BG180">
        <v>0</v>
      </c>
      <c r="BH180">
        <v>116.16200000000001</v>
      </c>
      <c r="BI180">
        <v>0</v>
      </c>
      <c r="BJ180">
        <v>6.4987000000000004</v>
      </c>
      <c r="BK180">
        <v>3336.7959999999998</v>
      </c>
      <c r="BL180">
        <v>2246.8969999999999</v>
      </c>
      <c r="BM180">
        <v>435.24099999999999</v>
      </c>
      <c r="BN180">
        <v>71.253</v>
      </c>
      <c r="BO180">
        <v>476.21800000000002</v>
      </c>
      <c r="BP180">
        <v>107.187</v>
      </c>
      <c r="BQ180">
        <v>0</v>
      </c>
      <c r="BR180">
        <v>0</v>
      </c>
      <c r="BS180">
        <v>0</v>
      </c>
      <c r="BT180">
        <v>6.4569999999999999</v>
      </c>
      <c r="BU180">
        <v>3323.5810000000001</v>
      </c>
      <c r="BV180">
        <v>0</v>
      </c>
      <c r="BW180">
        <v>0</v>
      </c>
      <c r="BX180">
        <v>0</v>
      </c>
      <c r="BY180">
        <v>0</v>
      </c>
      <c r="BZ180">
        <v>4.7447999999999997</v>
      </c>
      <c r="CA180">
        <v>1540.2190000000001</v>
      </c>
      <c r="CB180">
        <v>1078.52</v>
      </c>
      <c r="CC180">
        <v>145.67599999999999</v>
      </c>
      <c r="CD180">
        <v>10.988</v>
      </c>
      <c r="CE180">
        <v>287</v>
      </c>
      <c r="CF180">
        <v>18.035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1.9375</v>
      </c>
      <c r="CM180">
        <v>494.726</v>
      </c>
      <c r="CN180">
        <v>2.3073000000000001</v>
      </c>
      <c r="CO180">
        <v>886.84500000000003</v>
      </c>
      <c r="CP180">
        <v>0.5</v>
      </c>
      <c r="CQ180">
        <v>158.648</v>
      </c>
      <c r="CR180">
        <v>5.4987000000000004</v>
      </c>
      <c r="CS180">
        <v>2600.078</v>
      </c>
      <c r="CT180">
        <v>4.2447999999999997</v>
      </c>
      <c r="CU180">
        <v>1281.2370000000001</v>
      </c>
      <c r="CV180">
        <v>0</v>
      </c>
      <c r="CW180">
        <v>0</v>
      </c>
      <c r="CX180">
        <v>5.008</v>
      </c>
      <c r="CY180">
        <v>0</v>
      </c>
      <c r="CZ180">
        <v>0</v>
      </c>
      <c r="DA180">
        <v>0.5</v>
      </c>
      <c r="DB180">
        <v>158.648</v>
      </c>
      <c r="DC180">
        <v>0</v>
      </c>
      <c r="DD180">
        <v>0</v>
      </c>
      <c r="DE180">
        <v>0</v>
      </c>
      <c r="DF180">
        <v>4.1700000000000001E-2</v>
      </c>
      <c r="DG180">
        <v>13.215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3354.6080000000002</v>
      </c>
      <c r="EA180">
        <v>0</v>
      </c>
      <c r="EB180">
        <v>1552.5840000000001</v>
      </c>
      <c r="EC180">
        <v>0</v>
      </c>
      <c r="ED180">
        <v>11.243499999999999</v>
      </c>
      <c r="EE180">
        <v>13.682700000000001</v>
      </c>
      <c r="EF180">
        <v>4897.0150000000003</v>
      </c>
      <c r="EG180">
        <v>6.4987000000000004</v>
      </c>
      <c r="EH180">
        <v>3356.7959999999998</v>
      </c>
      <c r="EI180">
        <v>6.4569999999999999</v>
      </c>
      <c r="EJ180">
        <v>3343.5810000000001</v>
      </c>
      <c r="EK180">
        <v>0</v>
      </c>
      <c r="EL180">
        <v>0</v>
      </c>
      <c r="EM180">
        <v>0</v>
      </c>
      <c r="EN180">
        <v>0</v>
      </c>
      <c r="EO180">
        <v>4.7447999999999997</v>
      </c>
      <c r="EP180">
        <v>1540.2190000000001</v>
      </c>
      <c r="EQ180">
        <v>0</v>
      </c>
      <c r="ER180">
        <v>0</v>
      </c>
      <c r="ES180">
        <v>0</v>
      </c>
      <c r="ET180">
        <v>4897.0150000000003</v>
      </c>
      <c r="EU180">
        <v>0</v>
      </c>
      <c r="EV180">
        <v>0</v>
      </c>
      <c r="EW180">
        <v>0</v>
      </c>
      <c r="EX180">
        <v>0</v>
      </c>
      <c r="EY180">
        <v>4.1700000000000001E-2</v>
      </c>
      <c r="EZ180">
        <v>13.215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0.5</v>
      </c>
      <c r="FJ180">
        <v>163.65600000000001</v>
      </c>
      <c r="FK180">
        <v>0</v>
      </c>
      <c r="FL180">
        <v>5.008</v>
      </c>
      <c r="FM180">
        <v>0.5</v>
      </c>
      <c r="FN180">
        <v>158.648</v>
      </c>
      <c r="FO180">
        <v>0</v>
      </c>
      <c r="FP180">
        <v>0</v>
      </c>
      <c r="FQ180">
        <v>0</v>
      </c>
      <c r="FR180">
        <v>163.65600000000001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</row>
    <row r="181" spans="1:184" customFormat="1" ht="12.75" x14ac:dyDescent="0.2">
      <c r="A181">
        <v>2167</v>
      </c>
      <c r="B181">
        <f t="shared" si="2"/>
        <v>178</v>
      </c>
      <c r="C181">
        <v>1</v>
      </c>
      <c r="D181" t="s">
        <v>790</v>
      </c>
      <c r="E181" t="s">
        <v>290</v>
      </c>
      <c r="F181">
        <v>600107281</v>
      </c>
      <c r="G181">
        <v>12</v>
      </c>
      <c r="H181" t="s">
        <v>583</v>
      </c>
      <c r="I181" t="s">
        <v>791</v>
      </c>
      <c r="J181">
        <v>1</v>
      </c>
      <c r="K181">
        <v>24</v>
      </c>
      <c r="L181" t="s">
        <v>584</v>
      </c>
      <c r="M181" t="s">
        <v>792</v>
      </c>
      <c r="N181" t="s">
        <v>586</v>
      </c>
      <c r="O181">
        <v>2</v>
      </c>
      <c r="P181" t="s">
        <v>587</v>
      </c>
      <c r="Q181" t="s">
        <v>588</v>
      </c>
      <c r="R181" s="207">
        <v>45664.472569444442</v>
      </c>
      <c r="S181">
        <v>600107281</v>
      </c>
      <c r="W181">
        <v>11.6006</v>
      </c>
      <c r="X181">
        <v>11.6006</v>
      </c>
      <c r="Y181">
        <v>0</v>
      </c>
      <c r="Z181">
        <v>0</v>
      </c>
      <c r="AA181">
        <v>13.615399999999999</v>
      </c>
      <c r="AB181">
        <v>5154.0369999999994</v>
      </c>
      <c r="AC181">
        <v>5054.0369999999994</v>
      </c>
      <c r="AD181">
        <v>3368.239</v>
      </c>
      <c r="AE181">
        <v>739.27499999999998</v>
      </c>
      <c r="AF181">
        <v>75.968000000000004</v>
      </c>
      <c r="AG181">
        <v>769.28099999999995</v>
      </c>
      <c r="AH181">
        <v>101.274</v>
      </c>
      <c r="AI181">
        <v>0</v>
      </c>
      <c r="AJ181">
        <v>0</v>
      </c>
      <c r="AK181">
        <v>0</v>
      </c>
      <c r="AL181">
        <v>0</v>
      </c>
      <c r="AM181">
        <v>60</v>
      </c>
      <c r="AN181">
        <v>40</v>
      </c>
      <c r="AO181">
        <v>38</v>
      </c>
      <c r="AP181">
        <v>20</v>
      </c>
      <c r="AQ181">
        <v>20</v>
      </c>
      <c r="AR181">
        <v>0</v>
      </c>
      <c r="AS181">
        <v>0</v>
      </c>
      <c r="AT181">
        <v>18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5138.41</v>
      </c>
      <c r="BB181">
        <v>20</v>
      </c>
      <c r="BC181">
        <v>14</v>
      </c>
      <c r="BD181">
        <v>14</v>
      </c>
      <c r="BE181">
        <v>0</v>
      </c>
      <c r="BF181">
        <v>0</v>
      </c>
      <c r="BG181">
        <v>1</v>
      </c>
      <c r="BH181">
        <v>0</v>
      </c>
      <c r="BI181">
        <v>0</v>
      </c>
      <c r="BJ181">
        <v>7.6731999999999996</v>
      </c>
      <c r="BK181">
        <v>3694.52</v>
      </c>
      <c r="BL181">
        <v>2418.3229999999999</v>
      </c>
      <c r="BM181">
        <v>593.97699999999998</v>
      </c>
      <c r="BN181">
        <v>72.343000000000004</v>
      </c>
      <c r="BO181">
        <v>528.78099999999995</v>
      </c>
      <c r="BP181">
        <v>81.096000000000004</v>
      </c>
      <c r="BQ181">
        <v>0</v>
      </c>
      <c r="BR181">
        <v>0</v>
      </c>
      <c r="BS181">
        <v>0</v>
      </c>
      <c r="BT181">
        <v>6.1174999999999997</v>
      </c>
      <c r="BU181">
        <v>3141.739</v>
      </c>
      <c r="BV181">
        <v>0</v>
      </c>
      <c r="BW181">
        <v>0</v>
      </c>
      <c r="BX181">
        <v>0</v>
      </c>
      <c r="BY181">
        <v>0</v>
      </c>
      <c r="BZ181">
        <v>3.9274</v>
      </c>
      <c r="CA181">
        <v>1359.5169999999998</v>
      </c>
      <c r="CB181">
        <v>949.91599999999994</v>
      </c>
      <c r="CC181">
        <v>145.298</v>
      </c>
      <c r="CD181">
        <v>3.625</v>
      </c>
      <c r="CE181">
        <v>240.5</v>
      </c>
      <c r="CF181">
        <v>20.178000000000001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1.8125</v>
      </c>
      <c r="CM181">
        <v>563.50099999999998</v>
      </c>
      <c r="CN181">
        <v>2.1149</v>
      </c>
      <c r="CO181">
        <v>796.01599999999996</v>
      </c>
      <c r="CP181">
        <v>0</v>
      </c>
      <c r="CQ181">
        <v>0</v>
      </c>
      <c r="CR181">
        <v>6.6731999999999996</v>
      </c>
      <c r="CS181">
        <v>2985.2109999999998</v>
      </c>
      <c r="CT181">
        <v>3.4287999999999998</v>
      </c>
      <c r="CU181">
        <v>1104.0989999999999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10.36</v>
      </c>
      <c r="DD181">
        <v>9.64</v>
      </c>
      <c r="DE181">
        <v>0</v>
      </c>
      <c r="DF181">
        <v>1.5557000000000001</v>
      </c>
      <c r="DG181">
        <v>552.78099999999995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3772.68</v>
      </c>
      <c r="EA181">
        <v>10.36</v>
      </c>
      <c r="EB181">
        <v>1365.73</v>
      </c>
      <c r="EC181">
        <v>9.64</v>
      </c>
      <c r="ED181">
        <v>11.6006</v>
      </c>
      <c r="EE181">
        <v>13.615399999999999</v>
      </c>
      <c r="EF181">
        <v>5154.0369999999994</v>
      </c>
      <c r="EG181">
        <v>7.6731999999999996</v>
      </c>
      <c r="EH181">
        <v>3769.52</v>
      </c>
      <c r="EI181">
        <v>6.1174999999999997</v>
      </c>
      <c r="EJ181">
        <v>3211.739</v>
      </c>
      <c r="EK181">
        <v>0</v>
      </c>
      <c r="EL181">
        <v>0</v>
      </c>
      <c r="EM181">
        <v>0</v>
      </c>
      <c r="EN181">
        <v>0</v>
      </c>
      <c r="EO181">
        <v>3.9274</v>
      </c>
      <c r="EP181">
        <v>1384.5169999999998</v>
      </c>
      <c r="EQ181">
        <v>38</v>
      </c>
      <c r="ER181">
        <v>28.36</v>
      </c>
      <c r="ES181">
        <v>9.64</v>
      </c>
      <c r="ET181">
        <v>5192.0369999999994</v>
      </c>
      <c r="EU181">
        <v>0</v>
      </c>
      <c r="EV181">
        <v>0</v>
      </c>
      <c r="EW181">
        <v>0</v>
      </c>
      <c r="EX181">
        <v>0</v>
      </c>
      <c r="EY181">
        <v>1.5557000000000001</v>
      </c>
      <c r="EZ181">
        <v>557.78099999999995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</row>
    <row r="182" spans="1:184" customFormat="1" ht="12.75" x14ac:dyDescent="0.2">
      <c r="A182">
        <v>2168</v>
      </c>
      <c r="B182">
        <f t="shared" si="2"/>
        <v>179</v>
      </c>
      <c r="C182">
        <v>1</v>
      </c>
      <c r="D182" t="s">
        <v>793</v>
      </c>
      <c r="E182" t="s">
        <v>290</v>
      </c>
      <c r="F182">
        <v>600107035</v>
      </c>
      <c r="G182">
        <v>12</v>
      </c>
      <c r="H182" t="s">
        <v>583</v>
      </c>
      <c r="I182" t="s">
        <v>99</v>
      </c>
      <c r="J182">
        <v>1</v>
      </c>
      <c r="K182">
        <v>24</v>
      </c>
      <c r="L182" t="s">
        <v>584</v>
      </c>
      <c r="M182" t="s">
        <v>794</v>
      </c>
      <c r="N182" t="s">
        <v>586</v>
      </c>
      <c r="O182">
        <v>2</v>
      </c>
      <c r="P182" t="s">
        <v>587</v>
      </c>
      <c r="Q182" t="s">
        <v>3390</v>
      </c>
      <c r="R182" s="207">
        <v>45665.669618055559</v>
      </c>
      <c r="S182">
        <v>600107035</v>
      </c>
      <c r="T182" t="s">
        <v>3390</v>
      </c>
      <c r="U182" s="207">
        <v>45665.67564814815</v>
      </c>
      <c r="V182">
        <v>600107035</v>
      </c>
      <c r="W182">
        <v>11.9377</v>
      </c>
      <c r="X182">
        <v>11.512699999999999</v>
      </c>
      <c r="Y182">
        <v>0</v>
      </c>
      <c r="Z182">
        <v>0.42499999999999999</v>
      </c>
      <c r="AA182">
        <v>13.274100000000001</v>
      </c>
      <c r="AB182">
        <v>4859.8649999999998</v>
      </c>
      <c r="AC182">
        <v>4639.5779999999995</v>
      </c>
      <c r="AD182">
        <v>3295.9120000000003</v>
      </c>
      <c r="AE182">
        <v>540.77</v>
      </c>
      <c r="AF182">
        <v>81.650000000000006</v>
      </c>
      <c r="AG182">
        <v>602.56200000000001</v>
      </c>
      <c r="AH182">
        <v>95.087999999999994</v>
      </c>
      <c r="AI182">
        <v>0</v>
      </c>
      <c r="AJ182">
        <v>3.2730000000000001</v>
      </c>
      <c r="AK182">
        <v>0.71799999999999997</v>
      </c>
      <c r="AL182">
        <v>0</v>
      </c>
      <c r="AM182">
        <v>49.5</v>
      </c>
      <c r="AN182">
        <v>170.78700000000001</v>
      </c>
      <c r="AO182">
        <v>8.2799999999999994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8.2799999999999994</v>
      </c>
      <c r="AV182">
        <v>0.41860000000000003</v>
      </c>
      <c r="AW182">
        <v>19.605</v>
      </c>
      <c r="AX182">
        <v>131.86199999999999</v>
      </c>
      <c r="AY182">
        <v>0</v>
      </c>
      <c r="AZ182">
        <v>0</v>
      </c>
      <c r="BA182">
        <v>4688.665</v>
      </c>
      <c r="BB182">
        <v>0</v>
      </c>
      <c r="BC182">
        <v>13</v>
      </c>
      <c r="BD182">
        <v>13</v>
      </c>
      <c r="BE182">
        <v>0</v>
      </c>
      <c r="BF182">
        <v>0</v>
      </c>
      <c r="BG182">
        <v>0</v>
      </c>
      <c r="BH182">
        <v>131.86199999999999</v>
      </c>
      <c r="BI182">
        <v>0</v>
      </c>
      <c r="BJ182">
        <v>7.3053999999999997</v>
      </c>
      <c r="BK182">
        <v>3178.3969999999999</v>
      </c>
      <c r="BL182">
        <v>2323.5509999999999</v>
      </c>
      <c r="BM182">
        <v>392.52800000000002</v>
      </c>
      <c r="BN182">
        <v>42.893999999999998</v>
      </c>
      <c r="BO182">
        <v>312.05</v>
      </c>
      <c r="BP182">
        <v>84.337999999999994</v>
      </c>
      <c r="BQ182">
        <v>0</v>
      </c>
      <c r="BR182">
        <v>2.8210000000000002</v>
      </c>
      <c r="BS182">
        <v>0.61</v>
      </c>
      <c r="BT182">
        <v>6.5452000000000004</v>
      </c>
      <c r="BU182">
        <v>2901.0839999999998</v>
      </c>
      <c r="BV182">
        <v>0</v>
      </c>
      <c r="BW182">
        <v>0</v>
      </c>
      <c r="BX182">
        <v>0</v>
      </c>
      <c r="BY182">
        <v>0</v>
      </c>
      <c r="BZ182">
        <v>4.2073</v>
      </c>
      <c r="CA182">
        <v>1461.181</v>
      </c>
      <c r="CB182">
        <v>972.36099999999988</v>
      </c>
      <c r="CC182">
        <v>148.24199999999999</v>
      </c>
      <c r="CD182">
        <v>38.756</v>
      </c>
      <c r="CE182">
        <v>290.512</v>
      </c>
      <c r="CF182">
        <v>10.75</v>
      </c>
      <c r="CG182">
        <v>0</v>
      </c>
      <c r="CH182">
        <v>0.45200000000000001</v>
      </c>
      <c r="CI182">
        <v>0.108</v>
      </c>
      <c r="CJ182">
        <v>0</v>
      </c>
      <c r="CK182">
        <v>0</v>
      </c>
      <c r="CL182">
        <v>1.425</v>
      </c>
      <c r="CM182">
        <v>491.75400000000002</v>
      </c>
      <c r="CN182">
        <v>2.3637000000000001</v>
      </c>
      <c r="CO182">
        <v>849.5</v>
      </c>
      <c r="CP182">
        <v>0.41860000000000003</v>
      </c>
      <c r="CQ182">
        <v>119.92700000000001</v>
      </c>
      <c r="CR182">
        <v>6.3053999999999997</v>
      </c>
      <c r="CS182">
        <v>2515.6959999999999</v>
      </c>
      <c r="CT182">
        <v>3.8247</v>
      </c>
      <c r="CU182">
        <v>1248.931</v>
      </c>
      <c r="CV182">
        <v>0</v>
      </c>
      <c r="CW182">
        <v>19.605</v>
      </c>
      <c r="CX182">
        <v>11.935</v>
      </c>
      <c r="CY182">
        <v>0</v>
      </c>
      <c r="CZ182">
        <v>0</v>
      </c>
      <c r="DA182">
        <v>0.41860000000000003</v>
      </c>
      <c r="DB182">
        <v>119.92700000000001</v>
      </c>
      <c r="DC182">
        <v>0</v>
      </c>
      <c r="DD182">
        <v>0</v>
      </c>
      <c r="DE182">
        <v>0</v>
      </c>
      <c r="DF182">
        <v>0.76019999999999999</v>
      </c>
      <c r="DG182">
        <v>277.31299999999999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3215.221</v>
      </c>
      <c r="EA182">
        <v>0</v>
      </c>
      <c r="EB182">
        <v>1473.444</v>
      </c>
      <c r="EC182">
        <v>0</v>
      </c>
      <c r="ED182">
        <v>11.9377</v>
      </c>
      <c r="EE182">
        <v>13.274100000000001</v>
      </c>
      <c r="EF182">
        <v>4859.8649999999998</v>
      </c>
      <c r="EG182">
        <v>7.3053999999999997</v>
      </c>
      <c r="EH182">
        <v>3212.3969999999999</v>
      </c>
      <c r="EI182">
        <v>6.5452000000000004</v>
      </c>
      <c r="EJ182">
        <v>2935.0839999999998</v>
      </c>
      <c r="EK182">
        <v>0</v>
      </c>
      <c r="EL182">
        <v>0</v>
      </c>
      <c r="EM182">
        <v>0</v>
      </c>
      <c r="EN182">
        <v>0</v>
      </c>
      <c r="EO182">
        <v>4.6323000000000008</v>
      </c>
      <c r="EP182">
        <v>1647.4679999999998</v>
      </c>
      <c r="EQ182">
        <v>8.2799999999999994</v>
      </c>
      <c r="ER182">
        <v>0</v>
      </c>
      <c r="ES182">
        <v>8.2799999999999994</v>
      </c>
      <c r="ET182">
        <v>4868.1450000000004</v>
      </c>
      <c r="EU182">
        <v>0</v>
      </c>
      <c r="EV182">
        <v>0</v>
      </c>
      <c r="EW182">
        <v>0</v>
      </c>
      <c r="EX182">
        <v>0</v>
      </c>
      <c r="EY182">
        <v>0.76019999999999999</v>
      </c>
      <c r="EZ182">
        <v>277.31299999999999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0.41860000000000003</v>
      </c>
      <c r="FJ182">
        <v>131.86199999999999</v>
      </c>
      <c r="FK182">
        <v>0</v>
      </c>
      <c r="FL182">
        <v>11.935</v>
      </c>
      <c r="FM182">
        <v>0.41860000000000003</v>
      </c>
      <c r="FN182">
        <v>119.92700000000001</v>
      </c>
      <c r="FO182">
        <v>0</v>
      </c>
      <c r="FP182">
        <v>0</v>
      </c>
      <c r="FQ182">
        <v>0</v>
      </c>
      <c r="FR182">
        <v>131.86199999999999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</row>
    <row r="183" spans="1:184" customFormat="1" ht="12.75" x14ac:dyDescent="0.2">
      <c r="A183">
        <v>2169</v>
      </c>
      <c r="B183">
        <f t="shared" si="2"/>
        <v>180</v>
      </c>
      <c r="C183">
        <v>1</v>
      </c>
      <c r="D183" t="s">
        <v>795</v>
      </c>
      <c r="E183" t="s">
        <v>290</v>
      </c>
      <c r="F183">
        <v>600106586</v>
      </c>
      <c r="G183">
        <v>12</v>
      </c>
      <c r="H183" t="s">
        <v>583</v>
      </c>
      <c r="I183" t="s">
        <v>99</v>
      </c>
      <c r="J183">
        <v>1</v>
      </c>
      <c r="K183">
        <v>24</v>
      </c>
      <c r="L183" t="s">
        <v>584</v>
      </c>
      <c r="M183" t="s">
        <v>796</v>
      </c>
      <c r="N183" t="s">
        <v>586</v>
      </c>
      <c r="O183">
        <v>2</v>
      </c>
      <c r="P183" t="s">
        <v>587</v>
      </c>
      <c r="Q183" t="s">
        <v>3390</v>
      </c>
      <c r="R183" s="207">
        <v>45665.569710648146</v>
      </c>
      <c r="S183">
        <v>600106586</v>
      </c>
      <c r="W183">
        <v>22.752300000000002</v>
      </c>
      <c r="X183">
        <v>21.945</v>
      </c>
      <c r="Y183">
        <v>0</v>
      </c>
      <c r="Z183">
        <v>0.80730000000000002</v>
      </c>
      <c r="AA183">
        <v>24.461600000000001</v>
      </c>
      <c r="AB183">
        <v>9904.1190000000006</v>
      </c>
      <c r="AC183">
        <v>9651.7350000000006</v>
      </c>
      <c r="AD183">
        <v>6364.6959999999999</v>
      </c>
      <c r="AE183">
        <v>1322.905</v>
      </c>
      <c r="AF183">
        <v>235.739</v>
      </c>
      <c r="AG183">
        <v>1525.1369999999999</v>
      </c>
      <c r="AH183">
        <v>144.018</v>
      </c>
      <c r="AI183">
        <v>0</v>
      </c>
      <c r="AJ183">
        <v>9.375</v>
      </c>
      <c r="AK183">
        <v>0</v>
      </c>
      <c r="AL183">
        <v>0</v>
      </c>
      <c r="AM183">
        <v>0</v>
      </c>
      <c r="AN183">
        <v>252.38399999999999</v>
      </c>
      <c r="AO183">
        <v>73.962000000000003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73.962000000000003</v>
      </c>
      <c r="AV183">
        <v>0</v>
      </c>
      <c r="AW183">
        <v>0</v>
      </c>
      <c r="AX183">
        <v>23.87</v>
      </c>
      <c r="AY183">
        <v>0</v>
      </c>
      <c r="AZ183">
        <v>49.865000000000002</v>
      </c>
      <c r="BA183">
        <v>9693.3909999999996</v>
      </c>
      <c r="BB183">
        <v>0</v>
      </c>
      <c r="BC183">
        <v>25</v>
      </c>
      <c r="BD183">
        <v>25</v>
      </c>
      <c r="BE183">
        <v>0</v>
      </c>
      <c r="BF183">
        <v>0</v>
      </c>
      <c r="BG183">
        <v>1</v>
      </c>
      <c r="BH183">
        <v>23.87</v>
      </c>
      <c r="BI183">
        <v>0</v>
      </c>
      <c r="BJ183">
        <v>15.434200000000001</v>
      </c>
      <c r="BK183">
        <v>7394.6970000000001</v>
      </c>
      <c r="BL183">
        <v>4896.9430000000002</v>
      </c>
      <c r="BM183">
        <v>1112.6300000000001</v>
      </c>
      <c r="BN183">
        <v>89.456999999999994</v>
      </c>
      <c r="BO183">
        <v>1123.211</v>
      </c>
      <c r="BP183">
        <v>113.21599999999999</v>
      </c>
      <c r="BQ183">
        <v>0</v>
      </c>
      <c r="BR183">
        <v>9.375</v>
      </c>
      <c r="BS183">
        <v>0</v>
      </c>
      <c r="BT183">
        <v>12.474299999999999</v>
      </c>
      <c r="BU183">
        <v>6246.53</v>
      </c>
      <c r="BV183">
        <v>0</v>
      </c>
      <c r="BW183">
        <v>0</v>
      </c>
      <c r="BX183">
        <v>0</v>
      </c>
      <c r="BY183">
        <v>0</v>
      </c>
      <c r="BZ183">
        <v>6.5107999999999997</v>
      </c>
      <c r="CA183">
        <v>2257.038</v>
      </c>
      <c r="CB183">
        <v>1467.7529999999999</v>
      </c>
      <c r="CC183">
        <v>210.27499999999998</v>
      </c>
      <c r="CD183">
        <v>146.28200000000001</v>
      </c>
      <c r="CE183">
        <v>401.92599999999999</v>
      </c>
      <c r="CF183">
        <v>30.802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3.5889000000000002</v>
      </c>
      <c r="CM183">
        <v>1092.519</v>
      </c>
      <c r="CN183">
        <v>2.9218999999999999</v>
      </c>
      <c r="CO183">
        <v>1164.519</v>
      </c>
      <c r="CP183">
        <v>0</v>
      </c>
      <c r="CQ183">
        <v>0</v>
      </c>
      <c r="CR183">
        <v>14.434200000000001</v>
      </c>
      <c r="CS183">
        <v>6586.2910000000002</v>
      </c>
      <c r="CT183">
        <v>4.7607999999999997</v>
      </c>
      <c r="CU183">
        <v>1463.0889999999999</v>
      </c>
      <c r="CV183">
        <v>0</v>
      </c>
      <c r="CW183">
        <v>0</v>
      </c>
      <c r="CX183">
        <v>23.87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49.865000000000002</v>
      </c>
      <c r="DF183">
        <v>2.9599000000000002</v>
      </c>
      <c r="DG183">
        <v>1148.1669999999999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7424.982</v>
      </c>
      <c r="EA183">
        <v>0</v>
      </c>
      <c r="EB183">
        <v>2268.4090000000001</v>
      </c>
      <c r="EC183">
        <v>0</v>
      </c>
      <c r="ED183">
        <v>22.752300000000002</v>
      </c>
      <c r="EE183">
        <v>24.461600000000001</v>
      </c>
      <c r="EF183">
        <v>9904.1190000000006</v>
      </c>
      <c r="EG183">
        <v>15.434200000000001</v>
      </c>
      <c r="EH183">
        <v>7431.9470000000001</v>
      </c>
      <c r="EI183">
        <v>12.474299999999999</v>
      </c>
      <c r="EJ183">
        <v>6278.98</v>
      </c>
      <c r="EK183">
        <v>0</v>
      </c>
      <c r="EL183">
        <v>0</v>
      </c>
      <c r="EM183">
        <v>0</v>
      </c>
      <c r="EN183">
        <v>0</v>
      </c>
      <c r="EO183">
        <v>7.3181000000000003</v>
      </c>
      <c r="EP183">
        <v>2472.172</v>
      </c>
      <c r="EQ183">
        <v>73.962000000000003</v>
      </c>
      <c r="ER183">
        <v>73.962000000000003</v>
      </c>
      <c r="ES183">
        <v>0</v>
      </c>
      <c r="ET183">
        <v>9978.0810000000001</v>
      </c>
      <c r="EU183">
        <v>0</v>
      </c>
      <c r="EV183">
        <v>0</v>
      </c>
      <c r="EW183">
        <v>0</v>
      </c>
      <c r="EX183">
        <v>0</v>
      </c>
      <c r="EY183">
        <v>2.9599000000000002</v>
      </c>
      <c r="EZ183">
        <v>1152.9670000000001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23.87</v>
      </c>
      <c r="FK183">
        <v>0</v>
      </c>
      <c r="FL183">
        <v>23.87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23.87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</row>
    <row r="184" spans="1:184" customFormat="1" ht="12.75" x14ac:dyDescent="0.2">
      <c r="A184">
        <v>2172</v>
      </c>
      <c r="B184">
        <f t="shared" si="2"/>
        <v>181</v>
      </c>
      <c r="C184">
        <v>1</v>
      </c>
      <c r="D184" t="s">
        <v>797</v>
      </c>
      <c r="E184" t="s">
        <v>290</v>
      </c>
      <c r="F184">
        <v>600106497</v>
      </c>
      <c r="G184">
        <v>12</v>
      </c>
      <c r="H184" t="s">
        <v>583</v>
      </c>
      <c r="I184" t="s">
        <v>798</v>
      </c>
      <c r="J184">
        <v>1</v>
      </c>
      <c r="K184">
        <v>24</v>
      </c>
      <c r="L184" t="s">
        <v>584</v>
      </c>
      <c r="M184" t="s">
        <v>799</v>
      </c>
      <c r="N184" t="s">
        <v>586</v>
      </c>
      <c r="O184">
        <v>2</v>
      </c>
      <c r="P184" t="s">
        <v>587</v>
      </c>
      <c r="Q184" t="s">
        <v>588</v>
      </c>
      <c r="R184" s="207">
        <v>45660.511412037034</v>
      </c>
      <c r="S184">
        <v>600106497</v>
      </c>
      <c r="T184" t="s">
        <v>588</v>
      </c>
      <c r="U184" s="207">
        <v>45660.515787037039</v>
      </c>
      <c r="V184">
        <v>600106497</v>
      </c>
      <c r="W184">
        <v>17.680099999999999</v>
      </c>
      <c r="X184">
        <v>17.680099999999999</v>
      </c>
      <c r="Y184">
        <v>0</v>
      </c>
      <c r="Z184">
        <v>0</v>
      </c>
      <c r="AA184">
        <v>19.024099999999997</v>
      </c>
      <c r="AB184">
        <v>7608.57</v>
      </c>
      <c r="AC184">
        <v>7586.57</v>
      </c>
      <c r="AD184">
        <v>5257.1170000000002</v>
      </c>
      <c r="AE184">
        <v>950.96199999999999</v>
      </c>
      <c r="AF184">
        <v>138.87299999999999</v>
      </c>
      <c r="AG184">
        <v>1056.376</v>
      </c>
      <c r="AH184">
        <v>139.58699999999999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22</v>
      </c>
      <c r="AO184">
        <v>74.3</v>
      </c>
      <c r="AP184">
        <v>49.1</v>
      </c>
      <c r="AQ184">
        <v>49.1</v>
      </c>
      <c r="AR184">
        <v>0</v>
      </c>
      <c r="AS184">
        <v>0</v>
      </c>
      <c r="AT184">
        <v>15.2</v>
      </c>
      <c r="AU184">
        <v>10</v>
      </c>
      <c r="AV184">
        <v>0.5</v>
      </c>
      <c r="AW184">
        <v>33.381</v>
      </c>
      <c r="AX184">
        <v>150.97200000000001</v>
      </c>
      <c r="AY184">
        <v>25.6</v>
      </c>
      <c r="AZ184">
        <v>10.273999999999999</v>
      </c>
      <c r="BA184">
        <v>7616.5</v>
      </c>
      <c r="BB184">
        <v>49.1</v>
      </c>
      <c r="BC184">
        <v>18</v>
      </c>
      <c r="BD184">
        <v>18</v>
      </c>
      <c r="BE184">
        <v>1</v>
      </c>
      <c r="BF184">
        <v>0</v>
      </c>
      <c r="BG184">
        <v>0</v>
      </c>
      <c r="BH184">
        <v>150.97200000000001</v>
      </c>
      <c r="BI184">
        <v>25.6</v>
      </c>
      <c r="BJ184">
        <v>11.4876</v>
      </c>
      <c r="BK184">
        <v>5426.1350000000002</v>
      </c>
      <c r="BL184">
        <v>3709.5479999999998</v>
      </c>
      <c r="BM184">
        <v>769.74699999999996</v>
      </c>
      <c r="BN184">
        <v>99.218000000000004</v>
      </c>
      <c r="BO184">
        <v>700.2</v>
      </c>
      <c r="BP184">
        <v>103.767</v>
      </c>
      <c r="BQ184">
        <v>0</v>
      </c>
      <c r="BR184">
        <v>0</v>
      </c>
      <c r="BS184">
        <v>0</v>
      </c>
      <c r="BT184">
        <v>8.1611999999999991</v>
      </c>
      <c r="BU184">
        <v>4178.0959999999995</v>
      </c>
      <c r="BV184">
        <v>0</v>
      </c>
      <c r="BW184">
        <v>0</v>
      </c>
      <c r="BX184">
        <v>0</v>
      </c>
      <c r="BY184">
        <v>0</v>
      </c>
      <c r="BZ184">
        <v>6.1924999999999999</v>
      </c>
      <c r="CA184">
        <v>2160.4349999999999</v>
      </c>
      <c r="CB184">
        <v>1547.569</v>
      </c>
      <c r="CC184">
        <v>181.21499999999997</v>
      </c>
      <c r="CD184">
        <v>39.655000000000001</v>
      </c>
      <c r="CE184">
        <v>356.17600000000004</v>
      </c>
      <c r="CF184">
        <v>35.82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2.9270999999999998</v>
      </c>
      <c r="CM184">
        <v>954.81500000000005</v>
      </c>
      <c r="CN184">
        <v>2.7654000000000001</v>
      </c>
      <c r="CO184">
        <v>1062.848</v>
      </c>
      <c r="CP184">
        <v>0.5</v>
      </c>
      <c r="CQ184">
        <v>142.77199999999999</v>
      </c>
      <c r="CR184">
        <v>10.4876</v>
      </c>
      <c r="CS184">
        <v>4672.5749999999998</v>
      </c>
      <c r="CT184">
        <v>4.5924999999999994</v>
      </c>
      <c r="CU184">
        <v>1504.6659999999999</v>
      </c>
      <c r="CV184">
        <v>0</v>
      </c>
      <c r="CW184">
        <v>33.381</v>
      </c>
      <c r="CX184">
        <v>8.1999999999999993</v>
      </c>
      <c r="CY184">
        <v>0</v>
      </c>
      <c r="CZ184">
        <v>0</v>
      </c>
      <c r="DA184">
        <v>0.5</v>
      </c>
      <c r="DB184">
        <v>142.77199999999999</v>
      </c>
      <c r="DC184">
        <v>21.3</v>
      </c>
      <c r="DD184">
        <v>27.8</v>
      </c>
      <c r="DE184">
        <v>10.273999999999999</v>
      </c>
      <c r="DF184">
        <v>3.3264</v>
      </c>
      <c r="DG184">
        <v>1248.039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5448.9989999999998</v>
      </c>
      <c r="EA184">
        <v>21.3</v>
      </c>
      <c r="EB184">
        <v>2167.5010000000002</v>
      </c>
      <c r="EC184">
        <v>27.8</v>
      </c>
      <c r="ED184">
        <v>17.680099999999999</v>
      </c>
      <c r="EE184">
        <v>19.024099999999997</v>
      </c>
      <c r="EF184">
        <v>7608.57</v>
      </c>
      <c r="EG184">
        <v>11.4876</v>
      </c>
      <c r="EH184">
        <v>5426.1350000000002</v>
      </c>
      <c r="EI184">
        <v>8.1611999999999991</v>
      </c>
      <c r="EJ184">
        <v>4178.0959999999995</v>
      </c>
      <c r="EK184">
        <v>0</v>
      </c>
      <c r="EL184">
        <v>0</v>
      </c>
      <c r="EM184">
        <v>0</v>
      </c>
      <c r="EN184">
        <v>0</v>
      </c>
      <c r="EO184">
        <v>6.1924999999999999</v>
      </c>
      <c r="EP184">
        <v>2182.4349999999999</v>
      </c>
      <c r="EQ184">
        <v>74.3</v>
      </c>
      <c r="ER184">
        <v>21.3</v>
      </c>
      <c r="ES184">
        <v>53</v>
      </c>
      <c r="ET184">
        <v>7682.87</v>
      </c>
      <c r="EU184">
        <v>0</v>
      </c>
      <c r="EV184">
        <v>0</v>
      </c>
      <c r="EW184">
        <v>0</v>
      </c>
      <c r="EX184">
        <v>0</v>
      </c>
      <c r="EY184">
        <v>3.3264</v>
      </c>
      <c r="EZ184">
        <v>1248.039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0.5</v>
      </c>
      <c r="FJ184">
        <v>150.97200000000001</v>
      </c>
      <c r="FK184">
        <v>0</v>
      </c>
      <c r="FL184">
        <v>8.1999999999999993</v>
      </c>
      <c r="FM184">
        <v>0.5</v>
      </c>
      <c r="FN184">
        <v>142.77199999999999</v>
      </c>
      <c r="FO184">
        <v>25.6</v>
      </c>
      <c r="FP184">
        <v>0</v>
      </c>
      <c r="FQ184">
        <v>25.6</v>
      </c>
      <c r="FR184">
        <v>176.572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</row>
    <row r="185" spans="1:184" customFormat="1" ht="12.75" x14ac:dyDescent="0.2">
      <c r="A185">
        <v>2174</v>
      </c>
      <c r="B185">
        <f t="shared" si="2"/>
        <v>182</v>
      </c>
      <c r="C185">
        <v>1</v>
      </c>
      <c r="D185" t="s">
        <v>800</v>
      </c>
      <c r="E185" t="s">
        <v>290</v>
      </c>
      <c r="F185">
        <v>600107485</v>
      </c>
      <c r="G185">
        <v>12</v>
      </c>
      <c r="H185" t="s">
        <v>583</v>
      </c>
      <c r="I185" t="s">
        <v>99</v>
      </c>
      <c r="J185">
        <v>1</v>
      </c>
      <c r="K185">
        <v>24</v>
      </c>
      <c r="L185" t="s">
        <v>584</v>
      </c>
      <c r="M185" t="s">
        <v>801</v>
      </c>
      <c r="N185" t="s">
        <v>586</v>
      </c>
      <c r="O185">
        <v>2</v>
      </c>
      <c r="P185" t="s">
        <v>587</v>
      </c>
      <c r="Q185" t="s">
        <v>733</v>
      </c>
      <c r="R185" s="207">
        <v>45669.548379629632</v>
      </c>
      <c r="S185">
        <v>600107485</v>
      </c>
      <c r="T185" t="s">
        <v>733</v>
      </c>
      <c r="U185" s="207">
        <v>45671.711631944447</v>
      </c>
      <c r="V185">
        <v>600107485</v>
      </c>
      <c r="W185">
        <v>8.8207000000000004</v>
      </c>
      <c r="X185">
        <v>8.8207000000000004</v>
      </c>
      <c r="Y185">
        <v>0</v>
      </c>
      <c r="Z185">
        <v>0</v>
      </c>
      <c r="AA185">
        <v>9.3360000000000003</v>
      </c>
      <c r="AB185">
        <v>4089.4050000000002</v>
      </c>
      <c r="AC185">
        <v>4065.9050000000002</v>
      </c>
      <c r="AD185">
        <v>2602.047</v>
      </c>
      <c r="AE185">
        <v>593.01200000000006</v>
      </c>
      <c r="AF185">
        <v>198.78300000000002</v>
      </c>
      <c r="AG185">
        <v>596.56700000000001</v>
      </c>
      <c r="AH185">
        <v>75.495999999999995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23.5</v>
      </c>
      <c r="AO185">
        <v>20.2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20.2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4073.145</v>
      </c>
      <c r="BB185">
        <v>0</v>
      </c>
      <c r="BC185">
        <v>8</v>
      </c>
      <c r="BD185">
        <v>8</v>
      </c>
      <c r="BE185">
        <v>0</v>
      </c>
      <c r="BF185">
        <v>1</v>
      </c>
      <c r="BG185">
        <v>1</v>
      </c>
      <c r="BH185">
        <v>0</v>
      </c>
      <c r="BI185">
        <v>0</v>
      </c>
      <c r="BJ185">
        <v>5.9617000000000004</v>
      </c>
      <c r="BK185">
        <v>3296.8470000000002</v>
      </c>
      <c r="BL185">
        <v>2039.0730000000001</v>
      </c>
      <c r="BM185">
        <v>511.88299999999998</v>
      </c>
      <c r="BN185">
        <v>184.828</v>
      </c>
      <c r="BO185">
        <v>485.56700000000001</v>
      </c>
      <c r="BP185">
        <v>75.495999999999995</v>
      </c>
      <c r="BQ185">
        <v>0</v>
      </c>
      <c r="BR185">
        <v>0</v>
      </c>
      <c r="BS185">
        <v>0</v>
      </c>
      <c r="BT185">
        <v>5.9617000000000004</v>
      </c>
      <c r="BU185">
        <v>3296.8470000000002</v>
      </c>
      <c r="BV185">
        <v>0</v>
      </c>
      <c r="BW185">
        <v>0</v>
      </c>
      <c r="BX185">
        <v>0</v>
      </c>
      <c r="BY185">
        <v>0</v>
      </c>
      <c r="BZ185">
        <v>2.859</v>
      </c>
      <c r="CA185">
        <v>769.05799999999999</v>
      </c>
      <c r="CB185">
        <v>562.97400000000005</v>
      </c>
      <c r="CC185">
        <v>81.129000000000005</v>
      </c>
      <c r="CD185">
        <v>13.955</v>
      </c>
      <c r="CE185">
        <v>111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2.359</v>
      </c>
      <c r="CM185">
        <v>638.30499999999995</v>
      </c>
      <c r="CN185">
        <v>0.5</v>
      </c>
      <c r="CO185">
        <v>130.75299999999999</v>
      </c>
      <c r="CP185">
        <v>0</v>
      </c>
      <c r="CQ185">
        <v>0</v>
      </c>
      <c r="CR185">
        <v>4.9617000000000004</v>
      </c>
      <c r="CS185">
        <v>2591.2710000000002</v>
      </c>
      <c r="CT185">
        <v>2.859</v>
      </c>
      <c r="CU185">
        <v>769.05799999999999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3304.087</v>
      </c>
      <c r="EA185">
        <v>0</v>
      </c>
      <c r="EB185">
        <v>769.05799999999999</v>
      </c>
      <c r="EC185">
        <v>0</v>
      </c>
      <c r="ED185">
        <v>8.8207000000000004</v>
      </c>
      <c r="EE185">
        <v>9.3360000000000003</v>
      </c>
      <c r="EF185">
        <v>4089.4050000000002</v>
      </c>
      <c r="EG185">
        <v>5.9617000000000004</v>
      </c>
      <c r="EH185">
        <v>3320.3470000000002</v>
      </c>
      <c r="EI185">
        <v>5.9617000000000004</v>
      </c>
      <c r="EJ185">
        <v>3320.3470000000002</v>
      </c>
      <c r="EK185">
        <v>0</v>
      </c>
      <c r="EL185">
        <v>0</v>
      </c>
      <c r="EM185">
        <v>0</v>
      </c>
      <c r="EN185">
        <v>0</v>
      </c>
      <c r="EO185">
        <v>2.859</v>
      </c>
      <c r="EP185">
        <v>769.05799999999999</v>
      </c>
      <c r="EQ185">
        <v>20.2</v>
      </c>
      <c r="ER185">
        <v>10.9</v>
      </c>
      <c r="ES185">
        <v>9.3000000000000007</v>
      </c>
      <c r="ET185">
        <v>4109.6049999999996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</row>
    <row r="186" spans="1:184" customFormat="1" ht="12.75" x14ac:dyDescent="0.2">
      <c r="A186">
        <v>2175</v>
      </c>
      <c r="B186">
        <f t="shared" si="2"/>
        <v>183</v>
      </c>
      <c r="C186">
        <v>1</v>
      </c>
      <c r="D186" t="s">
        <v>802</v>
      </c>
      <c r="E186" t="s">
        <v>290</v>
      </c>
      <c r="F186">
        <v>600107655</v>
      </c>
      <c r="G186">
        <v>12</v>
      </c>
      <c r="H186" t="s">
        <v>583</v>
      </c>
      <c r="I186" t="s">
        <v>99</v>
      </c>
      <c r="J186">
        <v>1</v>
      </c>
      <c r="K186">
        <v>24</v>
      </c>
      <c r="L186" t="s">
        <v>584</v>
      </c>
      <c r="M186" t="s">
        <v>803</v>
      </c>
      <c r="N186" t="s">
        <v>586</v>
      </c>
      <c r="O186">
        <v>2</v>
      </c>
      <c r="P186" t="s">
        <v>587</v>
      </c>
      <c r="Q186" t="s">
        <v>669</v>
      </c>
      <c r="R186" s="207">
        <v>45660.469131944446</v>
      </c>
      <c r="S186">
        <v>600107655</v>
      </c>
      <c r="W186">
        <v>16.700699999999998</v>
      </c>
      <c r="X186">
        <v>16.700699999999998</v>
      </c>
      <c r="Y186">
        <v>0</v>
      </c>
      <c r="Z186">
        <v>0</v>
      </c>
      <c r="AA186">
        <v>18.5748</v>
      </c>
      <c r="AB186">
        <v>7525.4439999999995</v>
      </c>
      <c r="AC186">
        <v>7500.4439999999995</v>
      </c>
      <c r="AD186">
        <v>4955.3919999999998</v>
      </c>
      <c r="AE186">
        <v>975.83400000000006</v>
      </c>
      <c r="AF186">
        <v>188.185</v>
      </c>
      <c r="AG186">
        <v>1267.164</v>
      </c>
      <c r="AH186">
        <v>100.68</v>
      </c>
      <c r="AI186">
        <v>0</v>
      </c>
      <c r="AJ186">
        <v>12.231</v>
      </c>
      <c r="AK186">
        <v>0.95799999999999996</v>
      </c>
      <c r="AL186">
        <v>0</v>
      </c>
      <c r="AM186">
        <v>25</v>
      </c>
      <c r="AN186">
        <v>0</v>
      </c>
      <c r="AO186">
        <v>62.1</v>
      </c>
      <c r="AP186">
        <v>18.239999999999998</v>
      </c>
      <c r="AQ186">
        <v>18.239999999999998</v>
      </c>
      <c r="AR186">
        <v>0</v>
      </c>
      <c r="AS186">
        <v>0</v>
      </c>
      <c r="AT186">
        <v>18.399999999999999</v>
      </c>
      <c r="AU186">
        <v>25.46</v>
      </c>
      <c r="AV186">
        <v>0.5</v>
      </c>
      <c r="AW186">
        <v>0</v>
      </c>
      <c r="AX186">
        <v>133.19300000000001</v>
      </c>
      <c r="AY186">
        <v>0</v>
      </c>
      <c r="AZ186">
        <v>0</v>
      </c>
      <c r="BA186">
        <v>7539.143</v>
      </c>
      <c r="BB186">
        <v>18.239999999999998</v>
      </c>
      <c r="BC186">
        <v>19</v>
      </c>
      <c r="BD186">
        <v>19</v>
      </c>
      <c r="BE186">
        <v>0</v>
      </c>
      <c r="BF186">
        <v>2</v>
      </c>
      <c r="BG186">
        <v>0</v>
      </c>
      <c r="BH186">
        <v>91.013999999999996</v>
      </c>
      <c r="BI186">
        <v>0</v>
      </c>
      <c r="BJ186">
        <v>11.874499999999999</v>
      </c>
      <c r="BK186">
        <v>5842.415</v>
      </c>
      <c r="BL186">
        <v>3846.6419999999998</v>
      </c>
      <c r="BM186">
        <v>826.40599999999995</v>
      </c>
      <c r="BN186">
        <v>138.023</v>
      </c>
      <c r="BO186">
        <v>930.66399999999999</v>
      </c>
      <c r="BP186">
        <v>100.68</v>
      </c>
      <c r="BQ186">
        <v>0</v>
      </c>
      <c r="BR186">
        <v>0</v>
      </c>
      <c r="BS186">
        <v>0</v>
      </c>
      <c r="BT186">
        <v>8.9885000000000002</v>
      </c>
      <c r="BU186">
        <v>4728.7700000000004</v>
      </c>
      <c r="BV186">
        <v>0</v>
      </c>
      <c r="BW186">
        <v>0</v>
      </c>
      <c r="BX186">
        <v>0</v>
      </c>
      <c r="BY186">
        <v>0</v>
      </c>
      <c r="BZ186">
        <v>4.8262</v>
      </c>
      <c r="CA186">
        <v>1658.029</v>
      </c>
      <c r="CB186">
        <v>1108.75</v>
      </c>
      <c r="CC186">
        <v>149.428</v>
      </c>
      <c r="CD186">
        <v>50.162000000000006</v>
      </c>
      <c r="CE186">
        <v>336.5</v>
      </c>
      <c r="CF186">
        <v>0</v>
      </c>
      <c r="CG186">
        <v>0</v>
      </c>
      <c r="CH186">
        <v>12.231</v>
      </c>
      <c r="CI186">
        <v>0.95799999999999996</v>
      </c>
      <c r="CJ186">
        <v>0</v>
      </c>
      <c r="CK186">
        <v>0</v>
      </c>
      <c r="CL186">
        <v>2</v>
      </c>
      <c r="CM186">
        <v>683.44500000000005</v>
      </c>
      <c r="CN186">
        <v>2.3262</v>
      </c>
      <c r="CO186">
        <v>850.57500000000005</v>
      </c>
      <c r="CP186">
        <v>0.5</v>
      </c>
      <c r="CQ186">
        <v>124.009</v>
      </c>
      <c r="CR186">
        <v>10.874499999999999</v>
      </c>
      <c r="CS186">
        <v>5143.4830000000002</v>
      </c>
      <c r="CT186">
        <v>4.8262</v>
      </c>
      <c r="CU186">
        <v>1658.029</v>
      </c>
      <c r="CV186">
        <v>0</v>
      </c>
      <c r="CW186">
        <v>0</v>
      </c>
      <c r="CX186">
        <v>9.1839999999999993</v>
      </c>
      <c r="CY186">
        <v>0</v>
      </c>
      <c r="CZ186">
        <v>0</v>
      </c>
      <c r="DA186">
        <v>0.5</v>
      </c>
      <c r="DB186">
        <v>124.009</v>
      </c>
      <c r="DC186">
        <v>6</v>
      </c>
      <c r="DD186">
        <v>12.24</v>
      </c>
      <c r="DE186">
        <v>0</v>
      </c>
      <c r="DF186">
        <v>2.8860000000000001</v>
      </c>
      <c r="DG186">
        <v>1113.645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5869.375</v>
      </c>
      <c r="EA186">
        <v>6</v>
      </c>
      <c r="EB186">
        <v>1669.768</v>
      </c>
      <c r="EC186">
        <v>12.24</v>
      </c>
      <c r="ED186">
        <v>16.700699999999998</v>
      </c>
      <c r="EE186">
        <v>18.5748</v>
      </c>
      <c r="EF186">
        <v>7525.4439999999995</v>
      </c>
      <c r="EG186">
        <v>11.874499999999999</v>
      </c>
      <c r="EH186">
        <v>5867.415</v>
      </c>
      <c r="EI186">
        <v>8.9885000000000002</v>
      </c>
      <c r="EJ186">
        <v>4753.7700000000004</v>
      </c>
      <c r="EK186">
        <v>0</v>
      </c>
      <c r="EL186">
        <v>0</v>
      </c>
      <c r="EM186">
        <v>0</v>
      </c>
      <c r="EN186">
        <v>0</v>
      </c>
      <c r="EO186">
        <v>4.8262</v>
      </c>
      <c r="EP186">
        <v>1658.029</v>
      </c>
      <c r="EQ186">
        <v>62.1</v>
      </c>
      <c r="ER186">
        <v>49.86</v>
      </c>
      <c r="ES186">
        <v>12.24</v>
      </c>
      <c r="ET186">
        <v>7587.5439999999999</v>
      </c>
      <c r="EU186">
        <v>0</v>
      </c>
      <c r="EV186">
        <v>0</v>
      </c>
      <c r="EW186">
        <v>0</v>
      </c>
      <c r="EX186">
        <v>0</v>
      </c>
      <c r="EY186">
        <v>2.8860000000000001</v>
      </c>
      <c r="EZ186">
        <v>1113.645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0.5</v>
      </c>
      <c r="FJ186">
        <v>133.19300000000001</v>
      </c>
      <c r="FK186">
        <v>0</v>
      </c>
      <c r="FL186">
        <v>9.1839999999999993</v>
      </c>
      <c r="FM186">
        <v>0.5</v>
      </c>
      <c r="FN186">
        <v>124.009</v>
      </c>
      <c r="FO186">
        <v>0</v>
      </c>
      <c r="FP186">
        <v>0</v>
      </c>
      <c r="FQ186">
        <v>0</v>
      </c>
      <c r="FR186">
        <v>133.19300000000001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</row>
    <row r="187" spans="1:184" customFormat="1" ht="12.75" x14ac:dyDescent="0.2">
      <c r="A187">
        <v>2176</v>
      </c>
      <c r="B187">
        <f t="shared" si="2"/>
        <v>184</v>
      </c>
      <c r="C187">
        <v>1</v>
      </c>
      <c r="D187" t="s">
        <v>804</v>
      </c>
      <c r="E187" t="s">
        <v>290</v>
      </c>
      <c r="F187">
        <v>600107779</v>
      </c>
      <c r="G187">
        <v>12</v>
      </c>
      <c r="H187" t="s">
        <v>583</v>
      </c>
      <c r="I187" t="s">
        <v>99</v>
      </c>
      <c r="J187">
        <v>1</v>
      </c>
      <c r="K187">
        <v>24</v>
      </c>
      <c r="L187" t="s">
        <v>584</v>
      </c>
      <c r="M187" t="s">
        <v>805</v>
      </c>
      <c r="N187" t="s">
        <v>586</v>
      </c>
      <c r="O187">
        <v>2</v>
      </c>
      <c r="P187" t="s">
        <v>587</v>
      </c>
      <c r="Q187" t="s">
        <v>393</v>
      </c>
      <c r="R187" s="207">
        <v>45670.409016203703</v>
      </c>
      <c r="S187">
        <v>600107779</v>
      </c>
      <c r="T187" t="s">
        <v>393</v>
      </c>
      <c r="U187" s="207">
        <v>45674.414849537039</v>
      </c>
      <c r="V187">
        <v>600107779</v>
      </c>
      <c r="W187">
        <v>8.5352999999999994</v>
      </c>
      <c r="X187">
        <v>8.5352999999999994</v>
      </c>
      <c r="Y187">
        <v>0</v>
      </c>
      <c r="Z187">
        <v>0</v>
      </c>
      <c r="AA187">
        <v>9.2645</v>
      </c>
      <c r="AB187">
        <v>3427.3240000000001</v>
      </c>
      <c r="AC187">
        <v>3388.3240000000001</v>
      </c>
      <c r="AD187">
        <v>2255.3339999999998</v>
      </c>
      <c r="AE187">
        <v>615.505</v>
      </c>
      <c r="AF187">
        <v>63.223999999999997</v>
      </c>
      <c r="AG187">
        <v>357.238</v>
      </c>
      <c r="AH187">
        <v>97.022999999999996</v>
      </c>
      <c r="AI187">
        <v>0</v>
      </c>
      <c r="AJ187">
        <v>0</v>
      </c>
      <c r="AK187">
        <v>0</v>
      </c>
      <c r="AL187">
        <v>0</v>
      </c>
      <c r="AM187">
        <v>25</v>
      </c>
      <c r="AN187">
        <v>14</v>
      </c>
      <c r="AO187">
        <v>122.786</v>
      </c>
      <c r="AP187">
        <v>122.786</v>
      </c>
      <c r="AQ187">
        <v>122.786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11.253</v>
      </c>
      <c r="AY187">
        <v>122.786</v>
      </c>
      <c r="AZ187">
        <v>0</v>
      </c>
      <c r="BA187">
        <v>3411.09</v>
      </c>
      <c r="BB187">
        <v>122.786</v>
      </c>
      <c r="BC187">
        <v>9</v>
      </c>
      <c r="BD187">
        <v>9</v>
      </c>
      <c r="BE187">
        <v>0</v>
      </c>
      <c r="BF187">
        <v>0</v>
      </c>
      <c r="BG187">
        <v>2</v>
      </c>
      <c r="BH187">
        <v>11.253</v>
      </c>
      <c r="BI187">
        <v>122.786</v>
      </c>
      <c r="BJ187">
        <v>5.3795000000000002</v>
      </c>
      <c r="BK187">
        <v>2523.0920000000001</v>
      </c>
      <c r="BL187">
        <v>1629.816</v>
      </c>
      <c r="BM187">
        <v>523.19299999999998</v>
      </c>
      <c r="BN187">
        <v>63.223999999999997</v>
      </c>
      <c r="BO187">
        <v>223.238</v>
      </c>
      <c r="BP187">
        <v>83.620999999999995</v>
      </c>
      <c r="BQ187">
        <v>0</v>
      </c>
      <c r="BR187">
        <v>0</v>
      </c>
      <c r="BS187">
        <v>0</v>
      </c>
      <c r="BT187">
        <v>4.3795000000000002</v>
      </c>
      <c r="BU187">
        <v>2193.2020000000002</v>
      </c>
      <c r="BV187">
        <v>0</v>
      </c>
      <c r="BW187">
        <v>0</v>
      </c>
      <c r="BX187">
        <v>0</v>
      </c>
      <c r="BY187">
        <v>0</v>
      </c>
      <c r="BZ187">
        <v>3.1558000000000002</v>
      </c>
      <c r="CA187">
        <v>865.23199999999997</v>
      </c>
      <c r="CB187">
        <v>625.51800000000003</v>
      </c>
      <c r="CC187">
        <v>92.311999999999998</v>
      </c>
      <c r="CD187">
        <v>0</v>
      </c>
      <c r="CE187">
        <v>134</v>
      </c>
      <c r="CF187">
        <v>13.401999999999999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1.44</v>
      </c>
      <c r="CM187">
        <v>387.25400000000002</v>
      </c>
      <c r="CN187">
        <v>1.7158</v>
      </c>
      <c r="CO187">
        <v>477.97800000000001</v>
      </c>
      <c r="CP187">
        <v>0</v>
      </c>
      <c r="CQ187">
        <v>0</v>
      </c>
      <c r="CR187">
        <v>4.3795000000000002</v>
      </c>
      <c r="CS187">
        <v>1784.414</v>
      </c>
      <c r="CT187">
        <v>2.7758000000000003</v>
      </c>
      <c r="CU187">
        <v>697.57899999999995</v>
      </c>
      <c r="CV187">
        <v>0</v>
      </c>
      <c r="CW187">
        <v>0</v>
      </c>
      <c r="CX187">
        <v>11.253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122.786</v>
      </c>
      <c r="DE187">
        <v>0</v>
      </c>
      <c r="DF187">
        <v>1</v>
      </c>
      <c r="DG187">
        <v>329.89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2530.2240000000002</v>
      </c>
      <c r="EA187">
        <v>0</v>
      </c>
      <c r="EB187">
        <v>880.86599999999999</v>
      </c>
      <c r="EC187">
        <v>122.786</v>
      </c>
      <c r="ED187">
        <v>8.5352999999999994</v>
      </c>
      <c r="EE187">
        <v>9.2645</v>
      </c>
      <c r="EF187">
        <v>3427.3240000000001</v>
      </c>
      <c r="EG187">
        <v>5.3795000000000002</v>
      </c>
      <c r="EH187">
        <v>2557.0920000000001</v>
      </c>
      <c r="EI187">
        <v>4.3795000000000002</v>
      </c>
      <c r="EJ187">
        <v>2227.2020000000002</v>
      </c>
      <c r="EK187">
        <v>0</v>
      </c>
      <c r="EL187">
        <v>0</v>
      </c>
      <c r="EM187">
        <v>0</v>
      </c>
      <c r="EN187">
        <v>0</v>
      </c>
      <c r="EO187">
        <v>3.1558000000000002</v>
      </c>
      <c r="EP187">
        <v>870.23199999999997</v>
      </c>
      <c r="EQ187">
        <v>122.786</v>
      </c>
      <c r="ER187">
        <v>0</v>
      </c>
      <c r="ES187">
        <v>122.786</v>
      </c>
      <c r="ET187">
        <v>3550.11</v>
      </c>
      <c r="EU187">
        <v>0</v>
      </c>
      <c r="EV187">
        <v>0</v>
      </c>
      <c r="EW187">
        <v>0</v>
      </c>
      <c r="EX187">
        <v>0</v>
      </c>
      <c r="EY187">
        <v>1</v>
      </c>
      <c r="EZ187">
        <v>329.89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11.253</v>
      </c>
      <c r="FK187">
        <v>0</v>
      </c>
      <c r="FL187">
        <v>11.253</v>
      </c>
      <c r="FM187">
        <v>0</v>
      </c>
      <c r="FN187">
        <v>0</v>
      </c>
      <c r="FO187">
        <v>122.786</v>
      </c>
      <c r="FP187">
        <v>0</v>
      </c>
      <c r="FQ187">
        <v>122.786</v>
      </c>
      <c r="FR187">
        <v>134.03899999999999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</row>
    <row r="188" spans="1:184" customFormat="1" ht="12.75" x14ac:dyDescent="0.2">
      <c r="A188">
        <v>2177</v>
      </c>
      <c r="B188">
        <f t="shared" si="2"/>
        <v>185</v>
      </c>
      <c r="C188">
        <v>1</v>
      </c>
      <c r="D188" t="s">
        <v>806</v>
      </c>
      <c r="E188" t="s">
        <v>290</v>
      </c>
      <c r="F188">
        <v>600107248</v>
      </c>
      <c r="G188">
        <v>12</v>
      </c>
      <c r="H188" t="s">
        <v>583</v>
      </c>
      <c r="I188" t="s">
        <v>99</v>
      </c>
      <c r="J188">
        <v>1</v>
      </c>
      <c r="K188">
        <v>24</v>
      </c>
      <c r="L188" t="s">
        <v>584</v>
      </c>
      <c r="M188" t="s">
        <v>807</v>
      </c>
      <c r="N188" t="s">
        <v>586</v>
      </c>
      <c r="O188">
        <v>2</v>
      </c>
      <c r="P188" t="s">
        <v>587</v>
      </c>
      <c r="Q188" t="s">
        <v>3390</v>
      </c>
      <c r="R188" s="207">
        <v>45664.995717592596</v>
      </c>
      <c r="S188">
        <v>600107248</v>
      </c>
      <c r="W188">
        <v>12.215400000000001</v>
      </c>
      <c r="X188">
        <v>12.215400000000001</v>
      </c>
      <c r="Y188">
        <v>0</v>
      </c>
      <c r="Z188">
        <v>0</v>
      </c>
      <c r="AA188">
        <v>12.735700000000001</v>
      </c>
      <c r="AB188">
        <v>5407.1350000000002</v>
      </c>
      <c r="AC188">
        <v>5243.277</v>
      </c>
      <c r="AD188">
        <v>3586.1109999999999</v>
      </c>
      <c r="AE188">
        <v>703.52</v>
      </c>
      <c r="AF188">
        <v>133.75299999999999</v>
      </c>
      <c r="AG188">
        <v>721.303</v>
      </c>
      <c r="AH188">
        <v>98.59</v>
      </c>
      <c r="AI188">
        <v>0</v>
      </c>
      <c r="AJ188">
        <v>0</v>
      </c>
      <c r="AK188">
        <v>0</v>
      </c>
      <c r="AL188">
        <v>0</v>
      </c>
      <c r="AM188">
        <v>45</v>
      </c>
      <c r="AN188">
        <v>118.858</v>
      </c>
      <c r="AO188">
        <v>22.437999999999999</v>
      </c>
      <c r="AP188">
        <v>18</v>
      </c>
      <c r="AQ188">
        <v>18</v>
      </c>
      <c r="AR188">
        <v>0</v>
      </c>
      <c r="AS188">
        <v>0</v>
      </c>
      <c r="AT188">
        <v>0</v>
      </c>
      <c r="AU188">
        <v>4.4379999999999997</v>
      </c>
      <c r="AV188">
        <v>0.4</v>
      </c>
      <c r="AW188">
        <v>0</v>
      </c>
      <c r="AX188">
        <v>119.273</v>
      </c>
      <c r="AY188">
        <v>18</v>
      </c>
      <c r="AZ188">
        <v>0</v>
      </c>
      <c r="BA188">
        <v>5275.28</v>
      </c>
      <c r="BB188">
        <v>18</v>
      </c>
      <c r="BC188">
        <v>13</v>
      </c>
      <c r="BD188">
        <v>13</v>
      </c>
      <c r="BE188">
        <v>0</v>
      </c>
      <c r="BF188">
        <v>0</v>
      </c>
      <c r="BG188">
        <v>0</v>
      </c>
      <c r="BH188">
        <v>119.273</v>
      </c>
      <c r="BI188">
        <v>18</v>
      </c>
      <c r="BJ188">
        <v>7.7903000000000002</v>
      </c>
      <c r="BK188">
        <v>3724.067</v>
      </c>
      <c r="BL188">
        <v>2532.3290000000002</v>
      </c>
      <c r="BM188">
        <v>581.56500000000005</v>
      </c>
      <c r="BN188">
        <v>63.366</v>
      </c>
      <c r="BO188">
        <v>463</v>
      </c>
      <c r="BP188">
        <v>83.807000000000002</v>
      </c>
      <c r="BQ188">
        <v>0</v>
      </c>
      <c r="BR188">
        <v>0</v>
      </c>
      <c r="BS188">
        <v>0</v>
      </c>
      <c r="BT188">
        <v>6.242</v>
      </c>
      <c r="BU188">
        <v>3153.6819999999998</v>
      </c>
      <c r="BV188">
        <v>0</v>
      </c>
      <c r="BW188">
        <v>0</v>
      </c>
      <c r="BX188">
        <v>0</v>
      </c>
      <c r="BY188">
        <v>0</v>
      </c>
      <c r="BZ188">
        <v>4.4251000000000005</v>
      </c>
      <c r="CA188">
        <v>1519.21</v>
      </c>
      <c r="CB188">
        <v>1053.7820000000002</v>
      </c>
      <c r="CC188">
        <v>121.95499999999998</v>
      </c>
      <c r="CD188">
        <v>70.387</v>
      </c>
      <c r="CE188">
        <v>258.303</v>
      </c>
      <c r="CF188">
        <v>14.782999999999999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1.6084000000000001</v>
      </c>
      <c r="CM188">
        <v>496.20600000000002</v>
      </c>
      <c r="CN188">
        <v>2.4167000000000001</v>
      </c>
      <c r="CO188">
        <v>903.73099999999999</v>
      </c>
      <c r="CP188">
        <v>0.4</v>
      </c>
      <c r="CQ188">
        <v>119.273</v>
      </c>
      <c r="CR188">
        <v>6.7903000000000002</v>
      </c>
      <c r="CS188">
        <v>3029.2179999999998</v>
      </c>
      <c r="CT188">
        <v>3.9251</v>
      </c>
      <c r="CU188">
        <v>1254.6849999999999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0.4</v>
      </c>
      <c r="DB188">
        <v>119.273</v>
      </c>
      <c r="DC188">
        <v>0</v>
      </c>
      <c r="DD188">
        <v>18</v>
      </c>
      <c r="DE188">
        <v>0</v>
      </c>
      <c r="DF188">
        <v>1.5483</v>
      </c>
      <c r="DG188">
        <v>570.38499999999999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3744.9830000000002</v>
      </c>
      <c r="EA188">
        <v>0</v>
      </c>
      <c r="EB188">
        <v>1530.297</v>
      </c>
      <c r="EC188">
        <v>18</v>
      </c>
      <c r="ED188">
        <v>12.215400000000001</v>
      </c>
      <c r="EE188">
        <v>12.735700000000001</v>
      </c>
      <c r="EF188">
        <v>5407.1350000000002</v>
      </c>
      <c r="EG188">
        <v>7.7903000000000002</v>
      </c>
      <c r="EH188">
        <v>3769.067</v>
      </c>
      <c r="EI188">
        <v>6.242</v>
      </c>
      <c r="EJ188">
        <v>3198.6819999999998</v>
      </c>
      <c r="EK188">
        <v>0</v>
      </c>
      <c r="EL188">
        <v>0</v>
      </c>
      <c r="EM188">
        <v>0</v>
      </c>
      <c r="EN188">
        <v>0</v>
      </c>
      <c r="EO188">
        <v>4.4251000000000005</v>
      </c>
      <c r="EP188">
        <v>1638.068</v>
      </c>
      <c r="EQ188">
        <v>22.437999999999999</v>
      </c>
      <c r="ER188">
        <v>1.5</v>
      </c>
      <c r="ES188">
        <v>20.937999999999999</v>
      </c>
      <c r="ET188">
        <v>5429.5729999999994</v>
      </c>
      <c r="EU188">
        <v>0</v>
      </c>
      <c r="EV188">
        <v>0</v>
      </c>
      <c r="EW188">
        <v>0</v>
      </c>
      <c r="EX188">
        <v>0</v>
      </c>
      <c r="EY188">
        <v>1.5483</v>
      </c>
      <c r="EZ188">
        <v>570.38499999999999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0.4</v>
      </c>
      <c r="FJ188">
        <v>119.273</v>
      </c>
      <c r="FK188">
        <v>0</v>
      </c>
      <c r="FL188">
        <v>0</v>
      </c>
      <c r="FM188">
        <v>0.4</v>
      </c>
      <c r="FN188">
        <v>119.273</v>
      </c>
      <c r="FO188">
        <v>18</v>
      </c>
      <c r="FP188">
        <v>0</v>
      </c>
      <c r="FQ188">
        <v>18</v>
      </c>
      <c r="FR188">
        <v>137.273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</row>
    <row r="189" spans="1:184" customFormat="1" ht="12.75" x14ac:dyDescent="0.2">
      <c r="A189">
        <v>2178</v>
      </c>
      <c r="B189">
        <f t="shared" si="2"/>
        <v>186</v>
      </c>
      <c r="C189">
        <v>1</v>
      </c>
      <c r="D189" t="s">
        <v>808</v>
      </c>
      <c r="E189" t="s">
        <v>290</v>
      </c>
      <c r="F189">
        <v>600107787</v>
      </c>
      <c r="G189">
        <v>12</v>
      </c>
      <c r="H189" t="s">
        <v>583</v>
      </c>
      <c r="I189" t="s">
        <v>99</v>
      </c>
      <c r="J189">
        <v>1</v>
      </c>
      <c r="K189">
        <v>24</v>
      </c>
      <c r="L189" t="s">
        <v>584</v>
      </c>
      <c r="M189" t="s">
        <v>809</v>
      </c>
      <c r="N189" t="s">
        <v>586</v>
      </c>
      <c r="O189">
        <v>2</v>
      </c>
      <c r="P189" t="s">
        <v>587</v>
      </c>
      <c r="Q189" t="s">
        <v>3390</v>
      </c>
      <c r="R189" s="207">
        <v>45665.515428240738</v>
      </c>
      <c r="S189">
        <v>600107787</v>
      </c>
      <c r="T189" t="s">
        <v>3390</v>
      </c>
      <c r="U189" s="207">
        <v>45665.516712962963</v>
      </c>
      <c r="V189">
        <v>600107787</v>
      </c>
      <c r="W189">
        <v>17.076599999999999</v>
      </c>
      <c r="X189">
        <v>17.076599999999999</v>
      </c>
      <c r="Y189">
        <v>0</v>
      </c>
      <c r="Z189">
        <v>0</v>
      </c>
      <c r="AA189">
        <v>18.480800000000002</v>
      </c>
      <c r="AB189">
        <v>7269.8890000000001</v>
      </c>
      <c r="AC189">
        <v>7210.0889999999999</v>
      </c>
      <c r="AD189">
        <v>4862.5740000000005</v>
      </c>
      <c r="AE189">
        <v>1111.3359999999998</v>
      </c>
      <c r="AF189">
        <v>243.8</v>
      </c>
      <c r="AG189">
        <v>758.43799999999999</v>
      </c>
      <c r="AH189">
        <v>139.05500000000001</v>
      </c>
      <c r="AI189">
        <v>5.9969999999999999</v>
      </c>
      <c r="AJ189">
        <v>11.801</v>
      </c>
      <c r="AK189">
        <v>0</v>
      </c>
      <c r="AL189">
        <v>0</v>
      </c>
      <c r="AM189">
        <v>46</v>
      </c>
      <c r="AN189">
        <v>13.8</v>
      </c>
      <c r="AO189">
        <v>7.2</v>
      </c>
      <c r="AP189">
        <v>7.2</v>
      </c>
      <c r="AQ189">
        <v>7.2</v>
      </c>
      <c r="AR189">
        <v>0</v>
      </c>
      <c r="AS189">
        <v>0</v>
      </c>
      <c r="AT189">
        <v>0</v>
      </c>
      <c r="AU189">
        <v>0</v>
      </c>
      <c r="AV189">
        <v>0.5</v>
      </c>
      <c r="AW189">
        <v>56.152000000000001</v>
      </c>
      <c r="AX189">
        <v>159.131</v>
      </c>
      <c r="AY189">
        <v>7.2</v>
      </c>
      <c r="AZ189">
        <v>20.936</v>
      </c>
      <c r="BA189">
        <v>7300.6350000000002</v>
      </c>
      <c r="BB189">
        <v>7.2</v>
      </c>
      <c r="BC189">
        <v>18</v>
      </c>
      <c r="BD189">
        <v>18</v>
      </c>
      <c r="BE189">
        <v>0</v>
      </c>
      <c r="BF189">
        <v>0</v>
      </c>
      <c r="BG189">
        <v>1</v>
      </c>
      <c r="BH189">
        <v>159.131</v>
      </c>
      <c r="BI189">
        <v>7.2</v>
      </c>
      <c r="BJ189">
        <v>12.166600000000001</v>
      </c>
      <c r="BK189">
        <v>5671.8059999999996</v>
      </c>
      <c r="BL189">
        <v>3713.1469999999999</v>
      </c>
      <c r="BM189">
        <v>941.88699999999994</v>
      </c>
      <c r="BN189">
        <v>203.244</v>
      </c>
      <c r="BO189">
        <v>599.29300000000001</v>
      </c>
      <c r="BP189">
        <v>123.364</v>
      </c>
      <c r="BQ189">
        <v>5.9969999999999999</v>
      </c>
      <c r="BR189">
        <v>7.7859999999999996</v>
      </c>
      <c r="BS189">
        <v>0</v>
      </c>
      <c r="BT189">
        <v>8.6750000000000007</v>
      </c>
      <c r="BU189">
        <v>4573.1139999999996</v>
      </c>
      <c r="BV189">
        <v>0</v>
      </c>
      <c r="BW189">
        <v>0</v>
      </c>
      <c r="BX189">
        <v>0</v>
      </c>
      <c r="BY189">
        <v>0</v>
      </c>
      <c r="BZ189">
        <v>4.91</v>
      </c>
      <c r="CA189">
        <v>1538.2829999999999</v>
      </c>
      <c r="CB189">
        <v>1149.4270000000001</v>
      </c>
      <c r="CC189">
        <v>169.44900000000001</v>
      </c>
      <c r="CD189">
        <v>40.556000000000004</v>
      </c>
      <c r="CE189">
        <v>159.14499999999998</v>
      </c>
      <c r="CF189">
        <v>15.691000000000001</v>
      </c>
      <c r="CG189">
        <v>0</v>
      </c>
      <c r="CH189">
        <v>4.0149999999999997</v>
      </c>
      <c r="CI189">
        <v>0</v>
      </c>
      <c r="CJ189">
        <v>0</v>
      </c>
      <c r="CK189">
        <v>0</v>
      </c>
      <c r="CL189">
        <v>2</v>
      </c>
      <c r="CM189">
        <v>542.077</v>
      </c>
      <c r="CN189">
        <v>2.41</v>
      </c>
      <c r="CO189">
        <v>849.01</v>
      </c>
      <c r="CP189">
        <v>0.5</v>
      </c>
      <c r="CQ189">
        <v>147.196</v>
      </c>
      <c r="CR189">
        <v>10.166600000000001</v>
      </c>
      <c r="CS189">
        <v>4333.0860000000002</v>
      </c>
      <c r="CT189">
        <v>4.41</v>
      </c>
      <c r="CU189">
        <v>1283.71</v>
      </c>
      <c r="CV189">
        <v>0</v>
      </c>
      <c r="CW189">
        <v>56.152000000000001</v>
      </c>
      <c r="CX189">
        <v>11.935</v>
      </c>
      <c r="CY189">
        <v>0</v>
      </c>
      <c r="CZ189">
        <v>0</v>
      </c>
      <c r="DA189">
        <v>0.5</v>
      </c>
      <c r="DB189">
        <v>147.196</v>
      </c>
      <c r="DC189">
        <v>0</v>
      </c>
      <c r="DD189">
        <v>7.2</v>
      </c>
      <c r="DE189">
        <v>20.936</v>
      </c>
      <c r="DF189">
        <v>3.4916</v>
      </c>
      <c r="DG189">
        <v>1098.692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5747.1729999999998</v>
      </c>
      <c r="EA189">
        <v>0</v>
      </c>
      <c r="EB189">
        <v>1553.462</v>
      </c>
      <c r="EC189">
        <v>7.2</v>
      </c>
      <c r="ED189">
        <v>17.076599999999999</v>
      </c>
      <c r="EE189">
        <v>18.480800000000002</v>
      </c>
      <c r="EF189">
        <v>7269.8890000000001</v>
      </c>
      <c r="EG189">
        <v>12.166600000000001</v>
      </c>
      <c r="EH189">
        <v>5685.6059999999998</v>
      </c>
      <c r="EI189">
        <v>8.6750000000000007</v>
      </c>
      <c r="EJ189">
        <v>4586.9139999999998</v>
      </c>
      <c r="EK189">
        <v>0</v>
      </c>
      <c r="EL189">
        <v>0</v>
      </c>
      <c r="EM189">
        <v>0</v>
      </c>
      <c r="EN189">
        <v>0</v>
      </c>
      <c r="EO189">
        <v>4.91</v>
      </c>
      <c r="EP189">
        <v>1584.2829999999999</v>
      </c>
      <c r="EQ189">
        <v>7.2</v>
      </c>
      <c r="ER189">
        <v>0</v>
      </c>
      <c r="ES189">
        <v>7.2</v>
      </c>
      <c r="ET189">
        <v>7277.0889999999999</v>
      </c>
      <c r="EU189">
        <v>0</v>
      </c>
      <c r="EV189">
        <v>0</v>
      </c>
      <c r="EW189">
        <v>0</v>
      </c>
      <c r="EX189">
        <v>0</v>
      </c>
      <c r="EY189">
        <v>3.4916</v>
      </c>
      <c r="EZ189">
        <v>1098.692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0.5</v>
      </c>
      <c r="FJ189">
        <v>159.131</v>
      </c>
      <c r="FK189">
        <v>0</v>
      </c>
      <c r="FL189">
        <v>11.935</v>
      </c>
      <c r="FM189">
        <v>0.5</v>
      </c>
      <c r="FN189">
        <v>147.196</v>
      </c>
      <c r="FO189">
        <v>7.2</v>
      </c>
      <c r="FP189">
        <v>0</v>
      </c>
      <c r="FQ189">
        <v>7.2</v>
      </c>
      <c r="FR189">
        <v>166.33099999999999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</row>
    <row r="190" spans="1:184" customFormat="1" ht="12.75" x14ac:dyDescent="0.2">
      <c r="A190">
        <v>2179</v>
      </c>
      <c r="B190">
        <f t="shared" si="2"/>
        <v>187</v>
      </c>
      <c r="C190">
        <v>1</v>
      </c>
      <c r="D190" t="s">
        <v>810</v>
      </c>
      <c r="E190" t="s">
        <v>290</v>
      </c>
      <c r="F190">
        <v>600106969</v>
      </c>
      <c r="G190">
        <v>12</v>
      </c>
      <c r="H190" t="s">
        <v>583</v>
      </c>
      <c r="I190" t="s">
        <v>99</v>
      </c>
      <c r="J190">
        <v>1</v>
      </c>
      <c r="K190">
        <v>24</v>
      </c>
      <c r="L190" t="s">
        <v>584</v>
      </c>
      <c r="M190" t="s">
        <v>811</v>
      </c>
      <c r="N190" t="s">
        <v>586</v>
      </c>
      <c r="O190">
        <v>2</v>
      </c>
      <c r="P190" t="s">
        <v>587</v>
      </c>
      <c r="Q190" t="s">
        <v>3390</v>
      </c>
      <c r="R190" s="207">
        <v>45666.8518287037</v>
      </c>
      <c r="S190">
        <v>600106969</v>
      </c>
      <c r="W190">
        <v>14.7225</v>
      </c>
      <c r="X190">
        <v>14.3659</v>
      </c>
      <c r="Y190">
        <v>0</v>
      </c>
      <c r="Z190">
        <v>0.35659999999999997</v>
      </c>
      <c r="AA190">
        <v>16.169799999999999</v>
      </c>
      <c r="AB190">
        <v>6571.8040000000001</v>
      </c>
      <c r="AC190">
        <v>6413.4040000000005</v>
      </c>
      <c r="AD190">
        <v>3915.42</v>
      </c>
      <c r="AE190">
        <v>872.58400000000006</v>
      </c>
      <c r="AF190">
        <v>279.61399999999998</v>
      </c>
      <c r="AG190">
        <v>1199.79</v>
      </c>
      <c r="AH190">
        <v>133.79499999999999</v>
      </c>
      <c r="AI190">
        <v>0</v>
      </c>
      <c r="AJ190">
        <v>0</v>
      </c>
      <c r="AK190">
        <v>0</v>
      </c>
      <c r="AL190">
        <v>0</v>
      </c>
      <c r="AM190">
        <v>10</v>
      </c>
      <c r="AN190">
        <v>148.4</v>
      </c>
      <c r="AO190">
        <v>134.52100000000002</v>
      </c>
      <c r="AP190">
        <v>127.521</v>
      </c>
      <c r="AQ190">
        <v>62.34</v>
      </c>
      <c r="AR190">
        <v>65.180999999999997</v>
      </c>
      <c r="AS190">
        <v>0</v>
      </c>
      <c r="AT190">
        <v>0</v>
      </c>
      <c r="AU190">
        <v>7</v>
      </c>
      <c r="AV190">
        <v>0</v>
      </c>
      <c r="AW190">
        <v>0</v>
      </c>
      <c r="AX190">
        <v>0</v>
      </c>
      <c r="AY190">
        <v>0</v>
      </c>
      <c r="AZ190">
        <v>12.201000000000001</v>
      </c>
      <c r="BA190">
        <v>6492.2669999999998</v>
      </c>
      <c r="BB190">
        <v>127.521</v>
      </c>
      <c r="BC190">
        <v>15</v>
      </c>
      <c r="BD190">
        <v>15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9.5212000000000003</v>
      </c>
      <c r="BK190">
        <v>4870.1059999999998</v>
      </c>
      <c r="BL190">
        <v>3022.1309999999999</v>
      </c>
      <c r="BM190">
        <v>697.37699999999995</v>
      </c>
      <c r="BN190">
        <v>176.27500000000001</v>
      </c>
      <c r="BO190">
        <v>840.39</v>
      </c>
      <c r="BP190">
        <v>121.732</v>
      </c>
      <c r="BQ190">
        <v>0</v>
      </c>
      <c r="BR190">
        <v>0</v>
      </c>
      <c r="BS190">
        <v>0</v>
      </c>
      <c r="BT190">
        <v>8.4461999999999993</v>
      </c>
      <c r="BU190">
        <v>4425.9960000000001</v>
      </c>
      <c r="BV190">
        <v>0</v>
      </c>
      <c r="BW190">
        <v>0</v>
      </c>
      <c r="BX190">
        <v>0</v>
      </c>
      <c r="BY190">
        <v>0</v>
      </c>
      <c r="BZ190">
        <v>4.8446999999999996</v>
      </c>
      <c r="CA190">
        <v>1543.298</v>
      </c>
      <c r="CB190">
        <v>893.28899999999999</v>
      </c>
      <c r="CC190">
        <v>175.20699999999999</v>
      </c>
      <c r="CD190">
        <v>103.339</v>
      </c>
      <c r="CE190">
        <v>359.4</v>
      </c>
      <c r="CF190">
        <v>12.063000000000001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2.9001999999999999</v>
      </c>
      <c r="CM190">
        <v>828.40300000000002</v>
      </c>
      <c r="CN190">
        <v>1.9444999999999999</v>
      </c>
      <c r="CO190">
        <v>714.89499999999998</v>
      </c>
      <c r="CP190">
        <v>0</v>
      </c>
      <c r="CQ190">
        <v>0</v>
      </c>
      <c r="CR190">
        <v>7.5212000000000003</v>
      </c>
      <c r="CS190">
        <v>3527.471</v>
      </c>
      <c r="CT190">
        <v>4.5161999999999995</v>
      </c>
      <c r="CU190">
        <v>1378.7530000000002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62.34</v>
      </c>
      <c r="DD190">
        <v>65.180999999999997</v>
      </c>
      <c r="DE190">
        <v>12.201000000000001</v>
      </c>
      <c r="DF190">
        <v>1.075</v>
      </c>
      <c r="DG190">
        <v>444.11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4924.3310000000001</v>
      </c>
      <c r="EA190">
        <v>62.34</v>
      </c>
      <c r="EB190">
        <v>1567.9359999999999</v>
      </c>
      <c r="EC190">
        <v>65.180999999999997</v>
      </c>
      <c r="ED190">
        <v>14.7225</v>
      </c>
      <c r="EE190">
        <v>16.169799999999999</v>
      </c>
      <c r="EF190">
        <v>6571.8040000000001</v>
      </c>
      <c r="EG190">
        <v>9.5212000000000003</v>
      </c>
      <c r="EH190">
        <v>4874.1059999999998</v>
      </c>
      <c r="EI190">
        <v>8.4461999999999993</v>
      </c>
      <c r="EJ190">
        <v>4429.9960000000001</v>
      </c>
      <c r="EK190">
        <v>0</v>
      </c>
      <c r="EL190">
        <v>0</v>
      </c>
      <c r="EM190">
        <v>0</v>
      </c>
      <c r="EN190">
        <v>0</v>
      </c>
      <c r="EO190">
        <v>5.2012999999999998</v>
      </c>
      <c r="EP190">
        <v>1697.6979999999999</v>
      </c>
      <c r="EQ190">
        <v>134.52100000000002</v>
      </c>
      <c r="ER190">
        <v>62.34</v>
      </c>
      <c r="ES190">
        <v>72.180999999999997</v>
      </c>
      <c r="ET190">
        <v>6706.3249999999998</v>
      </c>
      <c r="EU190">
        <v>0</v>
      </c>
      <c r="EV190">
        <v>0</v>
      </c>
      <c r="EW190">
        <v>0</v>
      </c>
      <c r="EX190">
        <v>0</v>
      </c>
      <c r="EY190">
        <v>1.075</v>
      </c>
      <c r="EZ190">
        <v>444.11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</row>
    <row r="191" spans="1:184" customFormat="1" ht="12.75" x14ac:dyDescent="0.2">
      <c r="A191">
        <v>2180</v>
      </c>
      <c r="B191">
        <f t="shared" si="2"/>
        <v>188</v>
      </c>
      <c r="C191">
        <v>1</v>
      </c>
      <c r="D191" t="s">
        <v>812</v>
      </c>
      <c r="E191" t="s">
        <v>290</v>
      </c>
      <c r="F191">
        <v>600107795</v>
      </c>
      <c r="G191">
        <v>12</v>
      </c>
      <c r="H191" t="s">
        <v>583</v>
      </c>
      <c r="I191" t="s">
        <v>99</v>
      </c>
      <c r="J191">
        <v>1</v>
      </c>
      <c r="K191">
        <v>24</v>
      </c>
      <c r="L191" t="s">
        <v>584</v>
      </c>
      <c r="M191" t="s">
        <v>813</v>
      </c>
      <c r="N191" t="s">
        <v>586</v>
      </c>
      <c r="O191">
        <v>2</v>
      </c>
      <c r="P191" t="s">
        <v>587</v>
      </c>
      <c r="Q191" t="s">
        <v>3520</v>
      </c>
      <c r="R191" s="207">
        <v>45672.636342592596</v>
      </c>
      <c r="S191">
        <v>600107795</v>
      </c>
      <c r="W191">
        <v>14.561500000000001</v>
      </c>
      <c r="X191">
        <v>14.561500000000001</v>
      </c>
      <c r="Y191">
        <v>0</v>
      </c>
      <c r="Z191">
        <v>0</v>
      </c>
      <c r="AA191">
        <v>15.6457</v>
      </c>
      <c r="AB191">
        <v>6105.4350000000004</v>
      </c>
      <c r="AC191">
        <v>6105.4350000000004</v>
      </c>
      <c r="AD191">
        <v>4132.1840000000002</v>
      </c>
      <c r="AE191">
        <v>942.79899999999998</v>
      </c>
      <c r="AF191">
        <v>130.238</v>
      </c>
      <c r="AG191">
        <v>744.21299999999997</v>
      </c>
      <c r="AH191">
        <v>135.97300000000001</v>
      </c>
      <c r="AI191">
        <v>0</v>
      </c>
      <c r="AJ191">
        <v>4.4530000000000003</v>
      </c>
      <c r="AK191">
        <v>0</v>
      </c>
      <c r="AL191">
        <v>0</v>
      </c>
      <c r="AM191">
        <v>0</v>
      </c>
      <c r="AN191">
        <v>0</v>
      </c>
      <c r="AO191">
        <v>10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10</v>
      </c>
      <c r="AV191">
        <v>0</v>
      </c>
      <c r="AW191">
        <v>0</v>
      </c>
      <c r="AX191">
        <v>0</v>
      </c>
      <c r="AY191">
        <v>0</v>
      </c>
      <c r="AZ191">
        <v>15.574999999999999</v>
      </c>
      <c r="BA191">
        <v>6164.1909999999998</v>
      </c>
      <c r="BB191">
        <v>0</v>
      </c>
      <c r="BC191">
        <v>16</v>
      </c>
      <c r="BD191">
        <v>16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9.7040000000000006</v>
      </c>
      <c r="BK191">
        <v>4407.5450000000001</v>
      </c>
      <c r="BL191">
        <v>2897.4850000000001</v>
      </c>
      <c r="BM191">
        <v>769.75199999999995</v>
      </c>
      <c r="BN191">
        <v>101.696</v>
      </c>
      <c r="BO191">
        <v>505.483</v>
      </c>
      <c r="BP191">
        <v>113.101</v>
      </c>
      <c r="BQ191">
        <v>0</v>
      </c>
      <c r="BR191">
        <v>4.4530000000000003</v>
      </c>
      <c r="BS191">
        <v>0</v>
      </c>
      <c r="BT191">
        <v>6.0160999999999998</v>
      </c>
      <c r="BU191">
        <v>3053.6289999999999</v>
      </c>
      <c r="BV191">
        <v>0</v>
      </c>
      <c r="BW191">
        <v>0</v>
      </c>
      <c r="BX191">
        <v>0</v>
      </c>
      <c r="BY191">
        <v>0</v>
      </c>
      <c r="BZ191">
        <v>4.8574999999999999</v>
      </c>
      <c r="CA191">
        <v>1697.8899999999999</v>
      </c>
      <c r="CB191">
        <v>1234.6990000000001</v>
      </c>
      <c r="CC191">
        <v>173.047</v>
      </c>
      <c r="CD191">
        <v>28.542000000000002</v>
      </c>
      <c r="CE191">
        <v>238.73</v>
      </c>
      <c r="CF191">
        <v>22.872</v>
      </c>
      <c r="CG191">
        <v>0</v>
      </c>
      <c r="CH191">
        <v>0</v>
      </c>
      <c r="CI191">
        <v>0</v>
      </c>
      <c r="CJ191">
        <v>0.44390000000000002</v>
      </c>
      <c r="CK191">
        <v>163.01400000000001</v>
      </c>
      <c r="CL191">
        <v>2</v>
      </c>
      <c r="CM191">
        <v>653.78599999999994</v>
      </c>
      <c r="CN191">
        <v>2.4136000000000002</v>
      </c>
      <c r="CO191">
        <v>881.09</v>
      </c>
      <c r="CP191">
        <v>0</v>
      </c>
      <c r="CQ191">
        <v>0</v>
      </c>
      <c r="CR191">
        <v>7.4541000000000004</v>
      </c>
      <c r="CS191">
        <v>2982.4259999999999</v>
      </c>
      <c r="CT191">
        <v>3.4439000000000002</v>
      </c>
      <c r="CU191">
        <v>1131.4829999999999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15.574999999999999</v>
      </c>
      <c r="DF191">
        <v>3.6879</v>
      </c>
      <c r="DG191">
        <v>1353.9159999999999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4454.0479999999998</v>
      </c>
      <c r="EA191">
        <v>0</v>
      </c>
      <c r="EB191">
        <v>1710.143</v>
      </c>
      <c r="EC191">
        <v>0</v>
      </c>
      <c r="ED191">
        <v>14.561500000000001</v>
      </c>
      <c r="EE191">
        <v>15.6457</v>
      </c>
      <c r="EF191">
        <v>6105.4350000000004</v>
      </c>
      <c r="EG191">
        <v>9.7040000000000006</v>
      </c>
      <c r="EH191">
        <v>4407.5450000000001</v>
      </c>
      <c r="EI191">
        <v>6.0160999999999998</v>
      </c>
      <c r="EJ191">
        <v>3053.6289999999999</v>
      </c>
      <c r="EK191">
        <v>0</v>
      </c>
      <c r="EL191">
        <v>0</v>
      </c>
      <c r="EM191">
        <v>0</v>
      </c>
      <c r="EN191">
        <v>0</v>
      </c>
      <c r="EO191">
        <v>4.8574999999999999</v>
      </c>
      <c r="EP191">
        <v>1697.8899999999999</v>
      </c>
      <c r="EQ191">
        <v>10</v>
      </c>
      <c r="ER191">
        <v>0</v>
      </c>
      <c r="ES191">
        <v>10</v>
      </c>
      <c r="ET191">
        <v>6115.4350000000004</v>
      </c>
      <c r="EU191">
        <v>0</v>
      </c>
      <c r="EV191">
        <v>0</v>
      </c>
      <c r="EW191">
        <v>0</v>
      </c>
      <c r="EX191">
        <v>0</v>
      </c>
      <c r="EY191">
        <v>3.6879</v>
      </c>
      <c r="EZ191">
        <v>1353.9159999999999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</row>
    <row r="192" spans="1:184" customFormat="1" ht="12.75" x14ac:dyDescent="0.2">
      <c r="A192">
        <v>2181</v>
      </c>
      <c r="B192">
        <f t="shared" si="2"/>
        <v>189</v>
      </c>
      <c r="C192">
        <v>1</v>
      </c>
      <c r="D192" t="s">
        <v>816</v>
      </c>
      <c r="E192" t="s">
        <v>290</v>
      </c>
      <c r="F192">
        <v>600107736</v>
      </c>
      <c r="G192">
        <v>12</v>
      </c>
      <c r="H192" t="s">
        <v>583</v>
      </c>
      <c r="I192" t="s">
        <v>817</v>
      </c>
      <c r="J192">
        <v>1</v>
      </c>
      <c r="K192">
        <v>24</v>
      </c>
      <c r="L192" t="s">
        <v>584</v>
      </c>
      <c r="M192" t="s">
        <v>818</v>
      </c>
      <c r="N192" t="s">
        <v>586</v>
      </c>
      <c r="O192">
        <v>2</v>
      </c>
      <c r="P192" t="s">
        <v>587</v>
      </c>
      <c r="Q192" t="s">
        <v>3367</v>
      </c>
      <c r="R192" s="207">
        <v>45671.821400462963</v>
      </c>
      <c r="S192">
        <v>600107736</v>
      </c>
      <c r="T192" t="s">
        <v>3367</v>
      </c>
      <c r="U192" s="207">
        <v>45672.668020833335</v>
      </c>
      <c r="V192">
        <v>600107736</v>
      </c>
      <c r="W192">
        <v>22.573399999999999</v>
      </c>
      <c r="X192">
        <v>22.467199999999998</v>
      </c>
      <c r="Y192">
        <v>0</v>
      </c>
      <c r="Z192">
        <v>0.1062</v>
      </c>
      <c r="AA192">
        <v>26.0581</v>
      </c>
      <c r="AB192">
        <v>9744.9660000000003</v>
      </c>
      <c r="AC192">
        <v>9707.371000000001</v>
      </c>
      <c r="AD192">
        <v>6134.49</v>
      </c>
      <c r="AE192">
        <v>1230.431</v>
      </c>
      <c r="AF192">
        <v>184.21799999999999</v>
      </c>
      <c r="AG192">
        <v>1972.4190000000001</v>
      </c>
      <c r="AH192">
        <v>157.11099999999999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37.594999999999999</v>
      </c>
      <c r="AO192">
        <v>83.08</v>
      </c>
      <c r="AP192">
        <v>9.7279999999999998</v>
      </c>
      <c r="AQ192">
        <v>9.7279999999999998</v>
      </c>
      <c r="AR192">
        <v>0</v>
      </c>
      <c r="AS192">
        <v>0</v>
      </c>
      <c r="AT192">
        <v>0</v>
      </c>
      <c r="AU192">
        <v>73.352000000000004</v>
      </c>
      <c r="AV192">
        <v>0.3</v>
      </c>
      <c r="AW192">
        <v>15.141</v>
      </c>
      <c r="AX192">
        <v>159.053</v>
      </c>
      <c r="AY192">
        <v>9.7279999999999998</v>
      </c>
      <c r="AZ192">
        <v>13.561</v>
      </c>
      <c r="BA192">
        <v>9776.4789999999994</v>
      </c>
      <c r="BB192">
        <v>9.7279999999999998</v>
      </c>
      <c r="BC192">
        <v>26</v>
      </c>
      <c r="BD192">
        <v>26</v>
      </c>
      <c r="BE192">
        <v>0</v>
      </c>
      <c r="BF192">
        <v>0</v>
      </c>
      <c r="BG192">
        <v>1</v>
      </c>
      <c r="BH192">
        <v>159.053</v>
      </c>
      <c r="BI192">
        <v>9.7279999999999998</v>
      </c>
      <c r="BJ192">
        <v>15.186299999999999</v>
      </c>
      <c r="BK192">
        <v>7051.6229999999996</v>
      </c>
      <c r="BL192">
        <v>4448.5630000000001</v>
      </c>
      <c r="BM192">
        <v>997.14099999999996</v>
      </c>
      <c r="BN192">
        <v>157.72900000000001</v>
      </c>
      <c r="BO192">
        <v>1281.4190000000001</v>
      </c>
      <c r="BP192">
        <v>138.06899999999999</v>
      </c>
      <c r="BQ192">
        <v>0</v>
      </c>
      <c r="BR192">
        <v>0</v>
      </c>
      <c r="BS192">
        <v>0</v>
      </c>
      <c r="BT192">
        <v>12.0304</v>
      </c>
      <c r="BU192">
        <v>5532.7110000000002</v>
      </c>
      <c r="BV192">
        <v>0</v>
      </c>
      <c r="BW192">
        <v>0</v>
      </c>
      <c r="BX192">
        <v>0</v>
      </c>
      <c r="BY192">
        <v>0</v>
      </c>
      <c r="BZ192">
        <v>7.2808999999999999</v>
      </c>
      <c r="CA192">
        <v>2655.7479999999996</v>
      </c>
      <c r="CB192">
        <v>1685.9269999999999</v>
      </c>
      <c r="CC192">
        <v>233.29000000000002</v>
      </c>
      <c r="CD192">
        <v>26.489000000000004</v>
      </c>
      <c r="CE192">
        <v>691</v>
      </c>
      <c r="CF192">
        <v>19.042000000000002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5.4809000000000001</v>
      </c>
      <c r="CM192">
        <v>2075.3490000000002</v>
      </c>
      <c r="CN192">
        <v>1.5</v>
      </c>
      <c r="CO192">
        <v>470.346</v>
      </c>
      <c r="CP192">
        <v>0.3</v>
      </c>
      <c r="CQ192">
        <v>110.053</v>
      </c>
      <c r="CR192">
        <v>12.5863</v>
      </c>
      <c r="CS192">
        <v>5672.2709999999997</v>
      </c>
      <c r="CT192">
        <v>6.7808999999999999</v>
      </c>
      <c r="CU192">
        <v>2392.181</v>
      </c>
      <c r="CV192">
        <v>0</v>
      </c>
      <c r="CW192">
        <v>15.141</v>
      </c>
      <c r="CX192">
        <v>49</v>
      </c>
      <c r="CY192">
        <v>0</v>
      </c>
      <c r="CZ192">
        <v>0</v>
      </c>
      <c r="DA192">
        <v>0.3</v>
      </c>
      <c r="DB192">
        <v>110.053</v>
      </c>
      <c r="DC192">
        <v>0</v>
      </c>
      <c r="DD192">
        <v>9.7279999999999998</v>
      </c>
      <c r="DE192">
        <v>13.561</v>
      </c>
      <c r="DF192">
        <v>3.1558999999999999</v>
      </c>
      <c r="DG192">
        <v>1518.912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7101.02</v>
      </c>
      <c r="EA192">
        <v>0</v>
      </c>
      <c r="EB192">
        <v>2675.4589999999998</v>
      </c>
      <c r="EC192">
        <v>9.7279999999999998</v>
      </c>
      <c r="ED192">
        <v>22.573399999999999</v>
      </c>
      <c r="EE192">
        <v>26.0581</v>
      </c>
      <c r="EF192">
        <v>9744.9660000000003</v>
      </c>
      <c r="EG192">
        <v>15.186299999999999</v>
      </c>
      <c r="EH192">
        <v>7065.6229999999996</v>
      </c>
      <c r="EI192">
        <v>12.0304</v>
      </c>
      <c r="EJ192">
        <v>5546.7110000000002</v>
      </c>
      <c r="EK192">
        <v>0</v>
      </c>
      <c r="EL192">
        <v>0</v>
      </c>
      <c r="EM192">
        <v>0</v>
      </c>
      <c r="EN192">
        <v>0</v>
      </c>
      <c r="EO192">
        <v>7.3871000000000002</v>
      </c>
      <c r="EP192">
        <v>2679.3429999999998</v>
      </c>
      <c r="EQ192">
        <v>83.08</v>
      </c>
      <c r="ER192">
        <v>3.5</v>
      </c>
      <c r="ES192">
        <v>79.58</v>
      </c>
      <c r="ET192">
        <v>9828.0460000000003</v>
      </c>
      <c r="EU192">
        <v>0</v>
      </c>
      <c r="EV192">
        <v>0</v>
      </c>
      <c r="EW192">
        <v>0</v>
      </c>
      <c r="EX192">
        <v>0</v>
      </c>
      <c r="EY192">
        <v>3.1558999999999999</v>
      </c>
      <c r="EZ192">
        <v>1518.912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0.3</v>
      </c>
      <c r="FJ192">
        <v>159.053</v>
      </c>
      <c r="FK192">
        <v>0</v>
      </c>
      <c r="FL192">
        <v>49</v>
      </c>
      <c r="FM192">
        <v>0.3</v>
      </c>
      <c r="FN192">
        <v>110.053</v>
      </c>
      <c r="FO192">
        <v>9.7279999999999998</v>
      </c>
      <c r="FP192">
        <v>0</v>
      </c>
      <c r="FQ192">
        <v>9.7279999999999998</v>
      </c>
      <c r="FR192">
        <v>168.78100000000001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</row>
    <row r="193" spans="1:184" customFormat="1" ht="12.75" x14ac:dyDescent="0.2">
      <c r="A193">
        <v>2182</v>
      </c>
      <c r="B193">
        <f t="shared" si="2"/>
        <v>190</v>
      </c>
      <c r="C193">
        <v>1</v>
      </c>
      <c r="D193" t="s">
        <v>819</v>
      </c>
      <c r="E193" t="s">
        <v>290</v>
      </c>
      <c r="F193">
        <v>600107604</v>
      </c>
      <c r="G193">
        <v>12</v>
      </c>
      <c r="H193" t="s">
        <v>583</v>
      </c>
      <c r="I193" t="s">
        <v>99</v>
      </c>
      <c r="J193">
        <v>1</v>
      </c>
      <c r="K193">
        <v>24</v>
      </c>
      <c r="L193" t="s">
        <v>584</v>
      </c>
      <c r="M193" t="s">
        <v>820</v>
      </c>
      <c r="N193" t="s">
        <v>586</v>
      </c>
      <c r="O193">
        <v>2</v>
      </c>
      <c r="P193" t="s">
        <v>587</v>
      </c>
      <c r="Q193" t="s">
        <v>593</v>
      </c>
      <c r="R193" s="207">
        <v>45660.784259259257</v>
      </c>
      <c r="S193">
        <v>600107604</v>
      </c>
      <c r="T193" t="s">
        <v>593</v>
      </c>
      <c r="U193" s="207">
        <v>45664.565266203703</v>
      </c>
      <c r="V193">
        <v>600107604</v>
      </c>
      <c r="W193">
        <v>24.705800000000004</v>
      </c>
      <c r="X193">
        <v>24.705800000000004</v>
      </c>
      <c r="Y193">
        <v>0</v>
      </c>
      <c r="Z193">
        <v>0</v>
      </c>
      <c r="AA193">
        <v>24.553599999999999</v>
      </c>
      <c r="AB193">
        <v>11060.461000000001</v>
      </c>
      <c r="AC193">
        <v>11004.461000000001</v>
      </c>
      <c r="AD193">
        <v>7205.0729999999994</v>
      </c>
      <c r="AE193">
        <v>1382.537</v>
      </c>
      <c r="AF193">
        <v>110.161</v>
      </c>
      <c r="AG193">
        <v>2081.6619999999998</v>
      </c>
      <c r="AH193">
        <v>210.762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56</v>
      </c>
      <c r="AO193">
        <v>65.8</v>
      </c>
      <c r="AP193">
        <v>10.5</v>
      </c>
      <c r="AQ193">
        <v>10.5</v>
      </c>
      <c r="AR193">
        <v>0</v>
      </c>
      <c r="AS193">
        <v>0</v>
      </c>
      <c r="AT193">
        <v>40</v>
      </c>
      <c r="AU193">
        <v>15.3</v>
      </c>
      <c r="AV193">
        <v>0.66669999999999996</v>
      </c>
      <c r="AW193">
        <v>14.266</v>
      </c>
      <c r="AX193">
        <v>226.17099999999999</v>
      </c>
      <c r="AY193">
        <v>0</v>
      </c>
      <c r="AZ193">
        <v>0</v>
      </c>
      <c r="BA193">
        <v>11056.453000000001</v>
      </c>
      <c r="BB193">
        <v>10.5</v>
      </c>
      <c r="BC193">
        <v>25</v>
      </c>
      <c r="BD193">
        <v>25</v>
      </c>
      <c r="BE193">
        <v>0</v>
      </c>
      <c r="BF193">
        <v>0</v>
      </c>
      <c r="BG193">
        <v>0</v>
      </c>
      <c r="BH193">
        <v>226.17099999999999</v>
      </c>
      <c r="BI193">
        <v>0</v>
      </c>
      <c r="BJ193">
        <v>14.4367</v>
      </c>
      <c r="BK193">
        <v>7331.7259999999997</v>
      </c>
      <c r="BL193">
        <v>4831.3010000000004</v>
      </c>
      <c r="BM193">
        <v>1037.1189999999999</v>
      </c>
      <c r="BN193">
        <v>72.510999999999996</v>
      </c>
      <c r="BO193">
        <v>1230.8679999999999</v>
      </c>
      <c r="BP193">
        <v>145.661</v>
      </c>
      <c r="BQ193">
        <v>0</v>
      </c>
      <c r="BR193">
        <v>0</v>
      </c>
      <c r="BS193">
        <v>0</v>
      </c>
      <c r="BT193">
        <v>14.2714</v>
      </c>
      <c r="BU193">
        <v>7271.78</v>
      </c>
      <c r="BV193">
        <v>0</v>
      </c>
      <c r="BW193">
        <v>0</v>
      </c>
      <c r="BX193">
        <v>0</v>
      </c>
      <c r="BY193">
        <v>0</v>
      </c>
      <c r="BZ193">
        <v>10.2691</v>
      </c>
      <c r="CA193">
        <v>3672.7350000000001</v>
      </c>
      <c r="CB193">
        <v>2373.7719999999999</v>
      </c>
      <c r="CC193">
        <v>345.41800000000001</v>
      </c>
      <c r="CD193">
        <v>37.65</v>
      </c>
      <c r="CE193">
        <v>850.79399999999998</v>
      </c>
      <c r="CF193">
        <v>65.100999999999999</v>
      </c>
      <c r="CG193">
        <v>0</v>
      </c>
      <c r="CH193">
        <v>0</v>
      </c>
      <c r="CI193">
        <v>0</v>
      </c>
      <c r="CJ193">
        <v>0.31</v>
      </c>
      <c r="CK193">
        <v>118.654</v>
      </c>
      <c r="CL193">
        <v>4.3800999999999997</v>
      </c>
      <c r="CM193">
        <v>1497.6669999999999</v>
      </c>
      <c r="CN193">
        <v>4.9123000000000001</v>
      </c>
      <c r="CO193">
        <v>1854.1110000000001</v>
      </c>
      <c r="CP193">
        <v>0.66669999999999996</v>
      </c>
      <c r="CQ193">
        <v>202.303</v>
      </c>
      <c r="CR193">
        <v>12.4367</v>
      </c>
      <c r="CS193">
        <v>5924.4189999999999</v>
      </c>
      <c r="CT193">
        <v>7.6130999999999993</v>
      </c>
      <c r="CU193">
        <v>2541.4290000000001</v>
      </c>
      <c r="CV193">
        <v>0</v>
      </c>
      <c r="CW193">
        <v>14.266</v>
      </c>
      <c r="CX193">
        <v>23.867999999999999</v>
      </c>
      <c r="CY193">
        <v>0</v>
      </c>
      <c r="CZ193">
        <v>0</v>
      </c>
      <c r="DA193">
        <v>0.66669999999999996</v>
      </c>
      <c r="DB193">
        <v>202.303</v>
      </c>
      <c r="DC193">
        <v>10.5</v>
      </c>
      <c r="DD193">
        <v>0</v>
      </c>
      <c r="DE193">
        <v>0</v>
      </c>
      <c r="DF193">
        <v>0.1653</v>
      </c>
      <c r="DG193">
        <v>59.945999999999998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7374.4560000000001</v>
      </c>
      <c r="EA193">
        <v>10.5</v>
      </c>
      <c r="EB193">
        <v>3681.9970000000003</v>
      </c>
      <c r="EC193">
        <v>0</v>
      </c>
      <c r="ED193">
        <v>24.705800000000004</v>
      </c>
      <c r="EE193">
        <v>24.553599999999999</v>
      </c>
      <c r="EF193">
        <v>11060.461000000001</v>
      </c>
      <c r="EG193">
        <v>14.4367</v>
      </c>
      <c r="EH193">
        <v>7349.7259999999997</v>
      </c>
      <c r="EI193">
        <v>14.2714</v>
      </c>
      <c r="EJ193">
        <v>7289.78</v>
      </c>
      <c r="EK193">
        <v>0</v>
      </c>
      <c r="EL193">
        <v>0</v>
      </c>
      <c r="EM193">
        <v>0</v>
      </c>
      <c r="EN193">
        <v>0</v>
      </c>
      <c r="EO193">
        <v>10.2691</v>
      </c>
      <c r="EP193">
        <v>3710.7350000000001</v>
      </c>
      <c r="EQ193">
        <v>65.8</v>
      </c>
      <c r="ER193">
        <v>50.5</v>
      </c>
      <c r="ES193">
        <v>15.3</v>
      </c>
      <c r="ET193">
        <v>11126.261</v>
      </c>
      <c r="EU193">
        <v>0</v>
      </c>
      <c r="EV193">
        <v>0</v>
      </c>
      <c r="EW193">
        <v>0</v>
      </c>
      <c r="EX193">
        <v>0</v>
      </c>
      <c r="EY193">
        <v>0.1653</v>
      </c>
      <c r="EZ193">
        <v>59.945999999999998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0.66669999999999996</v>
      </c>
      <c r="FJ193">
        <v>226.17099999999999</v>
      </c>
      <c r="FK193">
        <v>0</v>
      </c>
      <c r="FL193">
        <v>23.867999999999999</v>
      </c>
      <c r="FM193">
        <v>0.66669999999999996</v>
      </c>
      <c r="FN193">
        <v>202.303</v>
      </c>
      <c r="FO193">
        <v>0</v>
      </c>
      <c r="FP193">
        <v>0</v>
      </c>
      <c r="FQ193">
        <v>0</v>
      </c>
      <c r="FR193">
        <v>226.17099999999999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</row>
    <row r="194" spans="1:184" customFormat="1" ht="12.75" x14ac:dyDescent="0.2">
      <c r="A194">
        <v>2183</v>
      </c>
      <c r="B194">
        <f t="shared" si="2"/>
        <v>191</v>
      </c>
      <c r="C194">
        <v>1</v>
      </c>
      <c r="D194" t="s">
        <v>821</v>
      </c>
      <c r="E194" t="s">
        <v>290</v>
      </c>
      <c r="F194">
        <v>600107001</v>
      </c>
      <c r="G194">
        <v>12</v>
      </c>
      <c r="H194" t="s">
        <v>583</v>
      </c>
      <c r="I194" t="s">
        <v>99</v>
      </c>
      <c r="J194">
        <v>1</v>
      </c>
      <c r="K194">
        <v>24</v>
      </c>
      <c r="L194" t="s">
        <v>584</v>
      </c>
      <c r="M194" t="s">
        <v>822</v>
      </c>
      <c r="N194" t="s">
        <v>586</v>
      </c>
      <c r="O194">
        <v>2</v>
      </c>
      <c r="P194" t="s">
        <v>587</v>
      </c>
      <c r="Q194" t="s">
        <v>3368</v>
      </c>
      <c r="R194" s="207">
        <v>45660.630231481482</v>
      </c>
      <c r="S194">
        <v>600107001</v>
      </c>
      <c r="W194">
        <v>10.8849</v>
      </c>
      <c r="X194">
        <v>10.8849</v>
      </c>
      <c r="Y194">
        <v>0</v>
      </c>
      <c r="Z194">
        <v>0</v>
      </c>
      <c r="AA194">
        <v>12.015499999999999</v>
      </c>
      <c r="AB194">
        <v>4655.4639999999999</v>
      </c>
      <c r="AC194">
        <v>4640.4639999999999</v>
      </c>
      <c r="AD194">
        <v>2854.1760000000004</v>
      </c>
      <c r="AE194">
        <v>794.48200000000008</v>
      </c>
      <c r="AF194">
        <v>88.07</v>
      </c>
      <c r="AG194">
        <v>773.34899999999993</v>
      </c>
      <c r="AH194">
        <v>117.60299999999999</v>
      </c>
      <c r="AI194">
        <v>0</v>
      </c>
      <c r="AJ194">
        <v>0</v>
      </c>
      <c r="AK194">
        <v>0</v>
      </c>
      <c r="AL194">
        <v>0</v>
      </c>
      <c r="AM194">
        <v>15</v>
      </c>
      <c r="AN194">
        <v>0</v>
      </c>
      <c r="AO194">
        <v>8.2799999999999994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8.2799999999999994</v>
      </c>
      <c r="AV194">
        <v>0</v>
      </c>
      <c r="AW194">
        <v>12.784000000000001</v>
      </c>
      <c r="AX194">
        <v>0</v>
      </c>
      <c r="AY194">
        <v>0</v>
      </c>
      <c r="AZ194">
        <v>0</v>
      </c>
      <c r="BA194">
        <v>4677.598</v>
      </c>
      <c r="BB194">
        <v>0</v>
      </c>
      <c r="BC194">
        <v>12</v>
      </c>
      <c r="BD194">
        <v>12</v>
      </c>
      <c r="BE194">
        <v>0</v>
      </c>
      <c r="BF194">
        <v>0</v>
      </c>
      <c r="BG194">
        <v>1</v>
      </c>
      <c r="BH194">
        <v>0</v>
      </c>
      <c r="BI194">
        <v>0</v>
      </c>
      <c r="BJ194">
        <v>6.6349</v>
      </c>
      <c r="BK194">
        <v>3013.183</v>
      </c>
      <c r="BL194">
        <v>1896.1379999999999</v>
      </c>
      <c r="BM194">
        <v>627.41200000000003</v>
      </c>
      <c r="BN194">
        <v>29.238</v>
      </c>
      <c r="BO194">
        <v>348.9</v>
      </c>
      <c r="BP194">
        <v>98.710999999999999</v>
      </c>
      <c r="BQ194">
        <v>0</v>
      </c>
      <c r="BR194">
        <v>0</v>
      </c>
      <c r="BS194">
        <v>0</v>
      </c>
      <c r="BT194">
        <v>6.2542999999999997</v>
      </c>
      <c r="BU194">
        <v>2888.375</v>
      </c>
      <c r="BV194">
        <v>0</v>
      </c>
      <c r="BW194">
        <v>0</v>
      </c>
      <c r="BX194">
        <v>0</v>
      </c>
      <c r="BY194">
        <v>0</v>
      </c>
      <c r="BZ194">
        <v>4.25</v>
      </c>
      <c r="CA194">
        <v>1627.2809999999999</v>
      </c>
      <c r="CB194">
        <v>958.03800000000001</v>
      </c>
      <c r="CC194">
        <v>167.07</v>
      </c>
      <c r="CD194">
        <v>58.831999999999994</v>
      </c>
      <c r="CE194">
        <v>424.44900000000001</v>
      </c>
      <c r="CF194">
        <v>18.891999999999999</v>
      </c>
      <c r="CG194">
        <v>0</v>
      </c>
      <c r="CH194">
        <v>0</v>
      </c>
      <c r="CI194">
        <v>0</v>
      </c>
      <c r="CJ194">
        <v>0.5</v>
      </c>
      <c r="CK194">
        <v>325.18599999999998</v>
      </c>
      <c r="CL194">
        <v>2</v>
      </c>
      <c r="CM194">
        <v>721.59</v>
      </c>
      <c r="CN194">
        <v>1.75</v>
      </c>
      <c r="CO194">
        <v>580.505</v>
      </c>
      <c r="CP194">
        <v>0</v>
      </c>
      <c r="CQ194">
        <v>0</v>
      </c>
      <c r="CR194">
        <v>5.3849</v>
      </c>
      <c r="CS194">
        <v>2188.634</v>
      </c>
      <c r="CT194">
        <v>3.75</v>
      </c>
      <c r="CU194">
        <v>1302.095</v>
      </c>
      <c r="CV194">
        <v>0</v>
      </c>
      <c r="CW194">
        <v>12.784000000000001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0.38059999999999999</v>
      </c>
      <c r="DG194">
        <v>124.80800000000001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3034.797</v>
      </c>
      <c r="EA194">
        <v>0</v>
      </c>
      <c r="EB194">
        <v>1642.8009999999999</v>
      </c>
      <c r="EC194">
        <v>0</v>
      </c>
      <c r="ED194">
        <v>10.8849</v>
      </c>
      <c r="EE194">
        <v>12.015499999999999</v>
      </c>
      <c r="EF194">
        <v>4655.4639999999999</v>
      </c>
      <c r="EG194">
        <v>6.6349</v>
      </c>
      <c r="EH194">
        <v>3028.183</v>
      </c>
      <c r="EI194">
        <v>6.2542999999999997</v>
      </c>
      <c r="EJ194">
        <v>2903.375</v>
      </c>
      <c r="EK194">
        <v>0</v>
      </c>
      <c r="EL194">
        <v>0</v>
      </c>
      <c r="EM194">
        <v>0</v>
      </c>
      <c r="EN194">
        <v>0</v>
      </c>
      <c r="EO194">
        <v>4.25</v>
      </c>
      <c r="EP194">
        <v>1627.2809999999999</v>
      </c>
      <c r="EQ194">
        <v>8.2799999999999994</v>
      </c>
      <c r="ER194">
        <v>0</v>
      </c>
      <c r="ES194">
        <v>8.2799999999999994</v>
      </c>
      <c r="ET194">
        <v>4663.7439999999997</v>
      </c>
      <c r="EU194">
        <v>0</v>
      </c>
      <c r="EV194">
        <v>0</v>
      </c>
      <c r="EW194">
        <v>0</v>
      </c>
      <c r="EX194">
        <v>0</v>
      </c>
      <c r="EY194">
        <v>0.38059999999999999</v>
      </c>
      <c r="EZ194">
        <v>124.80800000000001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</row>
    <row r="195" spans="1:184" customFormat="1" ht="12.75" x14ac:dyDescent="0.2">
      <c r="A195">
        <v>2184</v>
      </c>
      <c r="B195">
        <f t="shared" si="2"/>
        <v>192</v>
      </c>
      <c r="C195">
        <v>1</v>
      </c>
      <c r="D195" t="s">
        <v>823</v>
      </c>
      <c r="E195" t="s">
        <v>290</v>
      </c>
      <c r="F195">
        <v>600106748</v>
      </c>
      <c r="G195">
        <v>12</v>
      </c>
      <c r="H195" t="s">
        <v>583</v>
      </c>
      <c r="I195" t="s">
        <v>99</v>
      </c>
      <c r="J195">
        <v>1</v>
      </c>
      <c r="K195">
        <v>24</v>
      </c>
      <c r="L195" t="s">
        <v>584</v>
      </c>
      <c r="M195" t="s">
        <v>824</v>
      </c>
      <c r="N195" t="s">
        <v>586</v>
      </c>
      <c r="O195">
        <v>2</v>
      </c>
      <c r="P195" t="s">
        <v>587</v>
      </c>
      <c r="Q195" t="s">
        <v>588</v>
      </c>
      <c r="R195" s="207">
        <v>45660.920486111114</v>
      </c>
      <c r="S195">
        <v>600106748</v>
      </c>
      <c r="T195" t="s">
        <v>588</v>
      </c>
      <c r="U195" s="207">
        <v>45660.949236111112</v>
      </c>
      <c r="V195">
        <v>600106748</v>
      </c>
      <c r="W195">
        <v>10.754299999999999</v>
      </c>
      <c r="X195">
        <v>10.754299999999999</v>
      </c>
      <c r="Y195">
        <v>0</v>
      </c>
      <c r="Z195">
        <v>0</v>
      </c>
      <c r="AA195">
        <v>12.9945</v>
      </c>
      <c r="AB195">
        <v>4793.0990000000002</v>
      </c>
      <c r="AC195">
        <v>4751.0990000000002</v>
      </c>
      <c r="AD195">
        <v>3193.2829999999999</v>
      </c>
      <c r="AE195">
        <v>633.20899999999995</v>
      </c>
      <c r="AF195">
        <v>137.28199999999998</v>
      </c>
      <c r="AG195">
        <v>635.04099999999994</v>
      </c>
      <c r="AH195">
        <v>113.37</v>
      </c>
      <c r="AI195">
        <v>0</v>
      </c>
      <c r="AJ195">
        <v>0</v>
      </c>
      <c r="AK195">
        <v>0</v>
      </c>
      <c r="AL195">
        <v>0</v>
      </c>
      <c r="AM195">
        <v>15</v>
      </c>
      <c r="AN195">
        <v>27</v>
      </c>
      <c r="AO195">
        <v>21.535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21.535</v>
      </c>
      <c r="AV195">
        <v>0.20830000000000001</v>
      </c>
      <c r="AW195">
        <v>38.914000000000001</v>
      </c>
      <c r="AX195">
        <v>85.007999999999996</v>
      </c>
      <c r="AY195">
        <v>0</v>
      </c>
      <c r="AZ195">
        <v>0</v>
      </c>
      <c r="BA195">
        <v>4757.799</v>
      </c>
      <c r="BB195">
        <v>0</v>
      </c>
      <c r="BC195">
        <v>13</v>
      </c>
      <c r="BD195">
        <v>12</v>
      </c>
      <c r="BE195">
        <v>1</v>
      </c>
      <c r="BF195">
        <v>0</v>
      </c>
      <c r="BG195">
        <v>0</v>
      </c>
      <c r="BH195">
        <v>85.007999999999996</v>
      </c>
      <c r="BI195">
        <v>0</v>
      </c>
      <c r="BJ195">
        <v>6.2916999999999996</v>
      </c>
      <c r="BK195">
        <v>3219.42</v>
      </c>
      <c r="BL195">
        <v>2118.58</v>
      </c>
      <c r="BM195">
        <v>479.74</v>
      </c>
      <c r="BN195">
        <v>92.998999999999995</v>
      </c>
      <c r="BO195">
        <v>393.48099999999999</v>
      </c>
      <c r="BP195">
        <v>95.706000000000003</v>
      </c>
      <c r="BQ195">
        <v>0</v>
      </c>
      <c r="BR195">
        <v>0</v>
      </c>
      <c r="BS195">
        <v>0</v>
      </c>
      <c r="BT195">
        <v>6</v>
      </c>
      <c r="BU195">
        <v>3102.84</v>
      </c>
      <c r="BV195">
        <v>0</v>
      </c>
      <c r="BW195">
        <v>0</v>
      </c>
      <c r="BX195">
        <v>0</v>
      </c>
      <c r="BY195">
        <v>0</v>
      </c>
      <c r="BZ195">
        <v>4.4626000000000001</v>
      </c>
      <c r="CA195">
        <v>1531.6790000000001</v>
      </c>
      <c r="CB195">
        <v>1074.703</v>
      </c>
      <c r="CC195">
        <v>153.46899999999999</v>
      </c>
      <c r="CD195">
        <v>44.283000000000001</v>
      </c>
      <c r="CE195">
        <v>241.56</v>
      </c>
      <c r="CF195">
        <v>17.664000000000001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2.0047999999999999</v>
      </c>
      <c r="CM195">
        <v>602.56200000000001</v>
      </c>
      <c r="CN195">
        <v>2.2494999999999998</v>
      </c>
      <c r="CO195">
        <v>858.09</v>
      </c>
      <c r="CP195">
        <v>0.20830000000000001</v>
      </c>
      <c r="CQ195">
        <v>71.027000000000001</v>
      </c>
      <c r="CR195">
        <v>5.2916999999999996</v>
      </c>
      <c r="CS195">
        <v>2451.8330000000001</v>
      </c>
      <c r="CT195">
        <v>4.0825999999999993</v>
      </c>
      <c r="CU195">
        <v>1336.7150000000001</v>
      </c>
      <c r="CV195">
        <v>0</v>
      </c>
      <c r="CW195">
        <v>38.914000000000001</v>
      </c>
      <c r="CX195">
        <v>13.981</v>
      </c>
      <c r="CY195">
        <v>0</v>
      </c>
      <c r="CZ195">
        <v>0</v>
      </c>
      <c r="DA195">
        <v>0.20830000000000001</v>
      </c>
      <c r="DB195">
        <v>71.027000000000001</v>
      </c>
      <c r="DC195">
        <v>0</v>
      </c>
      <c r="DD195">
        <v>0</v>
      </c>
      <c r="DE195">
        <v>0</v>
      </c>
      <c r="DF195">
        <v>0.29170000000000001</v>
      </c>
      <c r="DG195">
        <v>116.58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3219.42</v>
      </c>
      <c r="EA195">
        <v>0</v>
      </c>
      <c r="EB195">
        <v>1538.3789999999999</v>
      </c>
      <c r="EC195">
        <v>0</v>
      </c>
      <c r="ED195">
        <v>10.754299999999999</v>
      </c>
      <c r="EE195">
        <v>12.9945</v>
      </c>
      <c r="EF195">
        <v>4793.0990000000002</v>
      </c>
      <c r="EG195">
        <v>6.2916999999999996</v>
      </c>
      <c r="EH195">
        <v>3246.42</v>
      </c>
      <c r="EI195">
        <v>6</v>
      </c>
      <c r="EJ195">
        <v>3129.84</v>
      </c>
      <c r="EK195">
        <v>0</v>
      </c>
      <c r="EL195">
        <v>0</v>
      </c>
      <c r="EM195">
        <v>0</v>
      </c>
      <c r="EN195">
        <v>0</v>
      </c>
      <c r="EO195">
        <v>4.4626000000000001</v>
      </c>
      <c r="EP195">
        <v>1546.6790000000001</v>
      </c>
      <c r="EQ195">
        <v>21.535</v>
      </c>
      <c r="ER195">
        <v>17.16</v>
      </c>
      <c r="ES195">
        <v>4.375</v>
      </c>
      <c r="ET195">
        <v>4814.634</v>
      </c>
      <c r="EU195">
        <v>0</v>
      </c>
      <c r="EV195">
        <v>0</v>
      </c>
      <c r="EW195">
        <v>0</v>
      </c>
      <c r="EX195">
        <v>0</v>
      </c>
      <c r="EY195">
        <v>0.29170000000000001</v>
      </c>
      <c r="EZ195">
        <v>116.58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0.20830000000000001</v>
      </c>
      <c r="FJ195">
        <v>85.007999999999996</v>
      </c>
      <c r="FK195">
        <v>0</v>
      </c>
      <c r="FL195">
        <v>13.981</v>
      </c>
      <c r="FM195">
        <v>0.20830000000000001</v>
      </c>
      <c r="FN195">
        <v>71.027000000000001</v>
      </c>
      <c r="FO195">
        <v>0</v>
      </c>
      <c r="FP195">
        <v>0</v>
      </c>
      <c r="FQ195">
        <v>0</v>
      </c>
      <c r="FR195">
        <v>85.007999999999996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</row>
    <row r="196" spans="1:184" customFormat="1" ht="12.75" x14ac:dyDescent="0.2">
      <c r="A196">
        <v>2186</v>
      </c>
      <c r="B196">
        <f t="shared" si="2"/>
        <v>193</v>
      </c>
      <c r="C196">
        <v>1</v>
      </c>
      <c r="D196" t="s">
        <v>825</v>
      </c>
      <c r="E196" t="s">
        <v>290</v>
      </c>
      <c r="F196">
        <v>600106471</v>
      </c>
      <c r="G196">
        <v>12</v>
      </c>
      <c r="H196" t="s">
        <v>583</v>
      </c>
      <c r="I196" t="s">
        <v>99</v>
      </c>
      <c r="J196">
        <v>1</v>
      </c>
      <c r="K196">
        <v>24</v>
      </c>
      <c r="L196" t="s">
        <v>584</v>
      </c>
      <c r="M196" t="s">
        <v>826</v>
      </c>
      <c r="N196" t="s">
        <v>586</v>
      </c>
      <c r="O196">
        <v>2</v>
      </c>
      <c r="P196" t="s">
        <v>587</v>
      </c>
      <c r="Q196" t="s">
        <v>393</v>
      </c>
      <c r="R196" s="207">
        <v>45670.41988425926</v>
      </c>
      <c r="S196">
        <v>600106471</v>
      </c>
      <c r="T196" t="s">
        <v>393</v>
      </c>
      <c r="U196" s="207">
        <v>45670.614155092589</v>
      </c>
      <c r="V196">
        <v>600106471</v>
      </c>
      <c r="W196">
        <v>11.571899999999999</v>
      </c>
      <c r="X196">
        <v>11.571899999999999</v>
      </c>
      <c r="Y196">
        <v>0</v>
      </c>
      <c r="Z196">
        <v>0</v>
      </c>
      <c r="AA196">
        <v>12.413500000000001</v>
      </c>
      <c r="AB196">
        <v>5141.9769999999999</v>
      </c>
      <c r="AC196">
        <v>5141.9769999999999</v>
      </c>
      <c r="AD196">
        <v>3397.3089999999997</v>
      </c>
      <c r="AE196">
        <v>845.49900000000002</v>
      </c>
      <c r="AF196">
        <v>46.402000000000001</v>
      </c>
      <c r="AG196">
        <v>707.23500000000001</v>
      </c>
      <c r="AH196">
        <v>141.197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47.35</v>
      </c>
      <c r="AP196">
        <v>42.15</v>
      </c>
      <c r="AQ196">
        <v>42.15</v>
      </c>
      <c r="AR196">
        <v>0</v>
      </c>
      <c r="AS196">
        <v>0</v>
      </c>
      <c r="AT196">
        <v>0</v>
      </c>
      <c r="AU196">
        <v>5.2</v>
      </c>
      <c r="AV196">
        <v>0.16250000000000001</v>
      </c>
      <c r="AW196">
        <v>4.335</v>
      </c>
      <c r="AX196">
        <v>49.238</v>
      </c>
      <c r="AY196">
        <v>0</v>
      </c>
      <c r="AZ196">
        <v>0</v>
      </c>
      <c r="BA196">
        <v>5160.6410000000005</v>
      </c>
      <c r="BB196">
        <v>42.15</v>
      </c>
      <c r="BC196">
        <v>11</v>
      </c>
      <c r="BD196">
        <v>11</v>
      </c>
      <c r="BE196">
        <v>0</v>
      </c>
      <c r="BF196">
        <v>0</v>
      </c>
      <c r="BG196">
        <v>0</v>
      </c>
      <c r="BH196">
        <v>49.238</v>
      </c>
      <c r="BI196">
        <v>0</v>
      </c>
      <c r="BJ196">
        <v>7.3299000000000003</v>
      </c>
      <c r="BK196">
        <v>3746.2080000000001</v>
      </c>
      <c r="BL196">
        <v>2394.62</v>
      </c>
      <c r="BM196">
        <v>710.947</v>
      </c>
      <c r="BN196">
        <v>46.402000000000001</v>
      </c>
      <c r="BO196">
        <v>474.23500000000001</v>
      </c>
      <c r="BP196">
        <v>115.669</v>
      </c>
      <c r="BQ196">
        <v>0</v>
      </c>
      <c r="BR196">
        <v>0</v>
      </c>
      <c r="BS196">
        <v>0</v>
      </c>
      <c r="BT196">
        <v>6.1632999999999996</v>
      </c>
      <c r="BU196">
        <v>3250.8029999999999</v>
      </c>
      <c r="BV196">
        <v>0</v>
      </c>
      <c r="BW196">
        <v>0</v>
      </c>
      <c r="BX196">
        <v>0</v>
      </c>
      <c r="BY196">
        <v>0</v>
      </c>
      <c r="BZ196">
        <v>4.242</v>
      </c>
      <c r="CA196">
        <v>1395.769</v>
      </c>
      <c r="CB196">
        <v>1002.6890000000001</v>
      </c>
      <c r="CC196">
        <v>134.55199999999999</v>
      </c>
      <c r="CD196">
        <v>0</v>
      </c>
      <c r="CE196">
        <v>233</v>
      </c>
      <c r="CF196">
        <v>25.527999999999999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1.9378</v>
      </c>
      <c r="CM196">
        <v>532.32000000000005</v>
      </c>
      <c r="CN196">
        <v>2.1417000000000002</v>
      </c>
      <c r="CO196">
        <v>817.62099999999998</v>
      </c>
      <c r="CP196">
        <v>0.16250000000000001</v>
      </c>
      <c r="CQ196">
        <v>45.828000000000003</v>
      </c>
      <c r="CR196">
        <v>5.83</v>
      </c>
      <c r="CS196">
        <v>2817.701</v>
      </c>
      <c r="CT196">
        <v>2.9752999999999998</v>
      </c>
      <c r="CU196">
        <v>852.04899999999998</v>
      </c>
      <c r="CV196">
        <v>0</v>
      </c>
      <c r="CW196">
        <v>4.335</v>
      </c>
      <c r="CX196">
        <v>3.41</v>
      </c>
      <c r="CY196">
        <v>0</v>
      </c>
      <c r="CZ196">
        <v>0</v>
      </c>
      <c r="DA196">
        <v>0.16250000000000001</v>
      </c>
      <c r="DB196">
        <v>45.828000000000003</v>
      </c>
      <c r="DC196">
        <v>0</v>
      </c>
      <c r="DD196">
        <v>42.15</v>
      </c>
      <c r="DE196">
        <v>0</v>
      </c>
      <c r="DF196">
        <v>1.1666000000000001</v>
      </c>
      <c r="DG196">
        <v>495.40499999999997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3764.8719999999998</v>
      </c>
      <c r="EA196">
        <v>0</v>
      </c>
      <c r="EB196">
        <v>1395.769</v>
      </c>
      <c r="EC196">
        <v>42.15</v>
      </c>
      <c r="ED196">
        <v>11.571899999999999</v>
      </c>
      <c r="EE196">
        <v>12.413500000000001</v>
      </c>
      <c r="EF196">
        <v>5141.9769999999999</v>
      </c>
      <c r="EG196">
        <v>7.3299000000000003</v>
      </c>
      <c r="EH196">
        <v>3746.2080000000001</v>
      </c>
      <c r="EI196">
        <v>6.1632999999999996</v>
      </c>
      <c r="EJ196">
        <v>3250.8029999999999</v>
      </c>
      <c r="EK196">
        <v>0</v>
      </c>
      <c r="EL196">
        <v>0</v>
      </c>
      <c r="EM196">
        <v>0</v>
      </c>
      <c r="EN196">
        <v>0</v>
      </c>
      <c r="EO196">
        <v>4.242</v>
      </c>
      <c r="EP196">
        <v>1395.769</v>
      </c>
      <c r="EQ196">
        <v>47.35</v>
      </c>
      <c r="ER196">
        <v>0</v>
      </c>
      <c r="ES196">
        <v>47.35</v>
      </c>
      <c r="ET196">
        <v>5189.3269999999993</v>
      </c>
      <c r="EU196">
        <v>0</v>
      </c>
      <c r="EV196">
        <v>0</v>
      </c>
      <c r="EW196">
        <v>0</v>
      </c>
      <c r="EX196">
        <v>0</v>
      </c>
      <c r="EY196">
        <v>1.1666000000000001</v>
      </c>
      <c r="EZ196">
        <v>495.40499999999997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0.16250000000000001</v>
      </c>
      <c r="FJ196">
        <v>49.238</v>
      </c>
      <c r="FK196">
        <v>0</v>
      </c>
      <c r="FL196">
        <v>3.41</v>
      </c>
      <c r="FM196">
        <v>0.16250000000000001</v>
      </c>
      <c r="FN196">
        <v>45.828000000000003</v>
      </c>
      <c r="FO196">
        <v>0</v>
      </c>
      <c r="FP196">
        <v>0</v>
      </c>
      <c r="FQ196">
        <v>0</v>
      </c>
      <c r="FR196">
        <v>49.238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</row>
    <row r="197" spans="1:184" customFormat="1" ht="12.75" x14ac:dyDescent="0.2">
      <c r="A197">
        <v>2187</v>
      </c>
      <c r="B197">
        <f t="shared" ref="B197:B260" si="3">ROW(A197)-3</f>
        <v>194</v>
      </c>
      <c r="C197">
        <v>1</v>
      </c>
      <c r="D197" t="s">
        <v>827</v>
      </c>
      <c r="E197" t="s">
        <v>290</v>
      </c>
      <c r="F197">
        <v>600107302</v>
      </c>
      <c r="G197">
        <v>12</v>
      </c>
      <c r="H197" t="s">
        <v>583</v>
      </c>
      <c r="I197" t="s">
        <v>99</v>
      </c>
      <c r="J197">
        <v>1</v>
      </c>
      <c r="K197">
        <v>24</v>
      </c>
      <c r="L197" t="s">
        <v>584</v>
      </c>
      <c r="M197" t="s">
        <v>828</v>
      </c>
      <c r="N197" t="s">
        <v>586</v>
      </c>
      <c r="O197">
        <v>2</v>
      </c>
      <c r="P197" t="s">
        <v>587</v>
      </c>
      <c r="Q197" t="s">
        <v>669</v>
      </c>
      <c r="R197" s="207">
        <v>45660.485266203701</v>
      </c>
      <c r="S197">
        <v>600107302</v>
      </c>
      <c r="W197">
        <v>7.2472000000000003</v>
      </c>
      <c r="X197">
        <v>7.2472000000000003</v>
      </c>
      <c r="Y197">
        <v>0</v>
      </c>
      <c r="Z197">
        <v>0</v>
      </c>
      <c r="AA197">
        <v>8.4111000000000011</v>
      </c>
      <c r="AB197">
        <v>3117.0430000000001</v>
      </c>
      <c r="AC197">
        <v>3100.0430000000001</v>
      </c>
      <c r="AD197">
        <v>1849.0259999999998</v>
      </c>
      <c r="AE197">
        <v>410.73299999999995</v>
      </c>
      <c r="AF197">
        <v>73.584000000000003</v>
      </c>
      <c r="AG197">
        <v>664.94</v>
      </c>
      <c r="AH197">
        <v>90.619</v>
      </c>
      <c r="AI197">
        <v>0</v>
      </c>
      <c r="AJ197">
        <v>0</v>
      </c>
      <c r="AK197">
        <v>0.32500000000000001</v>
      </c>
      <c r="AL197">
        <v>0</v>
      </c>
      <c r="AM197">
        <v>17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10.816000000000001</v>
      </c>
      <c r="AX197">
        <v>0</v>
      </c>
      <c r="AY197">
        <v>0</v>
      </c>
      <c r="AZ197">
        <v>0</v>
      </c>
      <c r="BA197">
        <v>3137.1869999999999</v>
      </c>
      <c r="BB197">
        <v>0</v>
      </c>
      <c r="BC197">
        <v>8</v>
      </c>
      <c r="BD197">
        <v>8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4.3722000000000003</v>
      </c>
      <c r="BK197">
        <v>1830.4590000000001</v>
      </c>
      <c r="BL197">
        <v>1148.5650000000001</v>
      </c>
      <c r="BM197">
        <v>284.55700000000002</v>
      </c>
      <c r="BN197">
        <v>39.792999999999999</v>
      </c>
      <c r="BO197">
        <v>267</v>
      </c>
      <c r="BP197">
        <v>79.727999999999994</v>
      </c>
      <c r="BQ197">
        <v>0</v>
      </c>
      <c r="BR197">
        <v>0</v>
      </c>
      <c r="BS197">
        <v>0</v>
      </c>
      <c r="BT197">
        <v>4.3722000000000003</v>
      </c>
      <c r="BU197">
        <v>1830.4590000000001</v>
      </c>
      <c r="BV197">
        <v>0</v>
      </c>
      <c r="BW197">
        <v>0</v>
      </c>
      <c r="BX197">
        <v>0</v>
      </c>
      <c r="BY197">
        <v>0</v>
      </c>
      <c r="BZ197">
        <v>2.875</v>
      </c>
      <c r="CA197">
        <v>1269.5839999999998</v>
      </c>
      <c r="CB197">
        <v>700.46100000000001</v>
      </c>
      <c r="CC197">
        <v>126.17599999999999</v>
      </c>
      <c r="CD197">
        <v>33.790999999999997</v>
      </c>
      <c r="CE197">
        <v>397.94</v>
      </c>
      <c r="CF197">
        <v>10.891</v>
      </c>
      <c r="CG197">
        <v>0</v>
      </c>
      <c r="CH197">
        <v>0</v>
      </c>
      <c r="CI197">
        <v>0.32500000000000001</v>
      </c>
      <c r="CJ197">
        <v>0</v>
      </c>
      <c r="CK197">
        <v>0</v>
      </c>
      <c r="CL197">
        <v>1.25</v>
      </c>
      <c r="CM197">
        <v>488.20699999999999</v>
      </c>
      <c r="CN197">
        <v>1.625</v>
      </c>
      <c r="CO197">
        <v>781.37699999999995</v>
      </c>
      <c r="CP197">
        <v>0</v>
      </c>
      <c r="CQ197">
        <v>0</v>
      </c>
      <c r="CR197">
        <v>3.3721999999999999</v>
      </c>
      <c r="CS197">
        <v>1183.2239999999999</v>
      </c>
      <c r="CT197">
        <v>2.5</v>
      </c>
      <c r="CU197">
        <v>1024.241</v>
      </c>
      <c r="CV197">
        <v>0</v>
      </c>
      <c r="CW197">
        <v>10.816000000000001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1867.6030000000001</v>
      </c>
      <c r="EA197">
        <v>0</v>
      </c>
      <c r="EB197">
        <v>1269.5839999999998</v>
      </c>
      <c r="EC197">
        <v>0</v>
      </c>
      <c r="ED197">
        <v>7.2472000000000003</v>
      </c>
      <c r="EE197">
        <v>8.4111000000000011</v>
      </c>
      <c r="EF197">
        <v>3117.0430000000001</v>
      </c>
      <c r="EG197">
        <v>4.3722000000000003</v>
      </c>
      <c r="EH197">
        <v>1847.4590000000001</v>
      </c>
      <c r="EI197">
        <v>4.3722000000000003</v>
      </c>
      <c r="EJ197">
        <v>1847.4590000000001</v>
      </c>
      <c r="EK197">
        <v>0</v>
      </c>
      <c r="EL197">
        <v>0</v>
      </c>
      <c r="EM197">
        <v>0</v>
      </c>
      <c r="EN197">
        <v>0</v>
      </c>
      <c r="EO197">
        <v>2.875</v>
      </c>
      <c r="EP197">
        <v>1269.5839999999998</v>
      </c>
      <c r="EQ197">
        <v>0</v>
      </c>
      <c r="ER197">
        <v>0</v>
      </c>
      <c r="ES197">
        <v>0</v>
      </c>
      <c r="ET197">
        <v>3117.0430000000001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</row>
    <row r="198" spans="1:184" customFormat="1" ht="12.75" x14ac:dyDescent="0.2">
      <c r="A198">
        <v>2188</v>
      </c>
      <c r="B198">
        <f t="shared" si="3"/>
        <v>195</v>
      </c>
      <c r="C198">
        <v>1</v>
      </c>
      <c r="D198" t="s">
        <v>829</v>
      </c>
      <c r="E198" t="s">
        <v>290</v>
      </c>
      <c r="F198">
        <v>600106870</v>
      </c>
      <c r="G198">
        <v>12</v>
      </c>
      <c r="H198" t="s">
        <v>583</v>
      </c>
      <c r="I198" t="s">
        <v>99</v>
      </c>
      <c r="J198">
        <v>1</v>
      </c>
      <c r="K198">
        <v>24</v>
      </c>
      <c r="L198" t="s">
        <v>584</v>
      </c>
      <c r="M198" t="s">
        <v>830</v>
      </c>
      <c r="N198" t="s">
        <v>586</v>
      </c>
      <c r="O198">
        <v>2</v>
      </c>
      <c r="P198" t="s">
        <v>587</v>
      </c>
      <c r="Q198" t="s">
        <v>647</v>
      </c>
      <c r="R198" s="207">
        <v>45654.58221064815</v>
      </c>
      <c r="S198">
        <v>600106870</v>
      </c>
      <c r="T198" t="s">
        <v>647</v>
      </c>
      <c r="U198" s="207">
        <v>45660.568784722222</v>
      </c>
      <c r="V198">
        <v>600106870</v>
      </c>
      <c r="W198">
        <v>11.699299999999999</v>
      </c>
      <c r="X198">
        <v>11.519299999999999</v>
      </c>
      <c r="Y198">
        <v>0</v>
      </c>
      <c r="Z198">
        <v>0.18</v>
      </c>
      <c r="AA198">
        <v>12.666700000000001</v>
      </c>
      <c r="AB198">
        <v>4990.9409999999998</v>
      </c>
      <c r="AC198">
        <v>4941.3280000000004</v>
      </c>
      <c r="AD198">
        <v>3356.1270000000004</v>
      </c>
      <c r="AE198">
        <v>671.78600000000006</v>
      </c>
      <c r="AF198">
        <v>109.97399999999999</v>
      </c>
      <c r="AG198">
        <v>671.22500000000002</v>
      </c>
      <c r="AH198">
        <v>104.163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49.613</v>
      </c>
      <c r="AO198">
        <v>26.3</v>
      </c>
      <c r="AP198">
        <v>14.3</v>
      </c>
      <c r="AQ198">
        <v>14.3</v>
      </c>
      <c r="AR198">
        <v>0</v>
      </c>
      <c r="AS198">
        <v>0</v>
      </c>
      <c r="AT198">
        <v>0</v>
      </c>
      <c r="AU198">
        <v>12</v>
      </c>
      <c r="AV198">
        <v>0.5</v>
      </c>
      <c r="AW198">
        <v>28.053000000000001</v>
      </c>
      <c r="AX198">
        <v>157.351</v>
      </c>
      <c r="AY198">
        <v>0</v>
      </c>
      <c r="AZ198">
        <v>0</v>
      </c>
      <c r="BA198">
        <v>4970.5309999999999</v>
      </c>
      <c r="BB198">
        <v>14.3</v>
      </c>
      <c r="BC198">
        <v>12</v>
      </c>
      <c r="BD198">
        <v>12</v>
      </c>
      <c r="BE198">
        <v>0</v>
      </c>
      <c r="BF198">
        <v>0</v>
      </c>
      <c r="BG198">
        <v>0</v>
      </c>
      <c r="BH198">
        <v>157.351</v>
      </c>
      <c r="BI198">
        <v>0</v>
      </c>
      <c r="BJ198">
        <v>6.7592999999999996</v>
      </c>
      <c r="BK198">
        <v>3410.2649999999999</v>
      </c>
      <c r="BL198">
        <v>2277.8000000000002</v>
      </c>
      <c r="BM198">
        <v>525.93600000000004</v>
      </c>
      <c r="BN198">
        <v>61.264000000000003</v>
      </c>
      <c r="BO198">
        <v>426.77499999999998</v>
      </c>
      <c r="BP198">
        <v>90.436999999999998</v>
      </c>
      <c r="BQ198">
        <v>0</v>
      </c>
      <c r="BR198">
        <v>0</v>
      </c>
      <c r="BS198">
        <v>0</v>
      </c>
      <c r="BT198">
        <v>6</v>
      </c>
      <c r="BU198">
        <v>3133.299</v>
      </c>
      <c r="BV198">
        <v>0</v>
      </c>
      <c r="BW198">
        <v>0</v>
      </c>
      <c r="BX198">
        <v>0</v>
      </c>
      <c r="BY198">
        <v>0</v>
      </c>
      <c r="BZ198">
        <v>4.76</v>
      </c>
      <c r="CA198">
        <v>1531.0630000000001</v>
      </c>
      <c r="CB198">
        <v>1078.327</v>
      </c>
      <c r="CC198">
        <v>145.85</v>
      </c>
      <c r="CD198">
        <v>48.71</v>
      </c>
      <c r="CE198">
        <v>244.45</v>
      </c>
      <c r="CF198">
        <v>13.726000000000001</v>
      </c>
      <c r="CG198">
        <v>0</v>
      </c>
      <c r="CH198">
        <v>0</v>
      </c>
      <c r="CI198">
        <v>0</v>
      </c>
      <c r="CJ198">
        <v>0.44</v>
      </c>
      <c r="CK198">
        <v>228.131</v>
      </c>
      <c r="CL198">
        <v>2</v>
      </c>
      <c r="CM198">
        <v>546.69899999999996</v>
      </c>
      <c r="CN198">
        <v>1.82</v>
      </c>
      <c r="CO198">
        <v>612.52200000000005</v>
      </c>
      <c r="CP198">
        <v>0.5</v>
      </c>
      <c r="CQ198">
        <v>143.71100000000001</v>
      </c>
      <c r="CR198">
        <v>5.7592999999999996</v>
      </c>
      <c r="CS198">
        <v>2666.4059999999999</v>
      </c>
      <c r="CT198">
        <v>4.32</v>
      </c>
      <c r="CU198">
        <v>1302.932</v>
      </c>
      <c r="CV198">
        <v>0</v>
      </c>
      <c r="CW198">
        <v>28.053000000000001</v>
      </c>
      <c r="CX198">
        <v>13.64</v>
      </c>
      <c r="CY198">
        <v>0</v>
      </c>
      <c r="CZ198">
        <v>0</v>
      </c>
      <c r="DA198">
        <v>0.5</v>
      </c>
      <c r="DB198">
        <v>143.71100000000001</v>
      </c>
      <c r="DC198">
        <v>0</v>
      </c>
      <c r="DD198">
        <v>14.3</v>
      </c>
      <c r="DE198">
        <v>0</v>
      </c>
      <c r="DF198">
        <v>0.75929999999999997</v>
      </c>
      <c r="DG198">
        <v>276.96600000000001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3420.212</v>
      </c>
      <c r="EA198">
        <v>0</v>
      </c>
      <c r="EB198">
        <v>1550.319</v>
      </c>
      <c r="EC198">
        <v>14.3</v>
      </c>
      <c r="ED198">
        <v>11.699299999999999</v>
      </c>
      <c r="EE198">
        <v>12.666700000000001</v>
      </c>
      <c r="EF198">
        <v>4990.9409999999998</v>
      </c>
      <c r="EG198">
        <v>6.7592999999999996</v>
      </c>
      <c r="EH198">
        <v>3410.2649999999999</v>
      </c>
      <c r="EI198">
        <v>6</v>
      </c>
      <c r="EJ198">
        <v>3133.299</v>
      </c>
      <c r="EK198">
        <v>0</v>
      </c>
      <c r="EL198">
        <v>0</v>
      </c>
      <c r="EM198">
        <v>0</v>
      </c>
      <c r="EN198">
        <v>0</v>
      </c>
      <c r="EO198">
        <v>4.9399999999999995</v>
      </c>
      <c r="EP198">
        <v>1580.6759999999999</v>
      </c>
      <c r="EQ198">
        <v>26.3</v>
      </c>
      <c r="ER198">
        <v>0</v>
      </c>
      <c r="ES198">
        <v>26.3</v>
      </c>
      <c r="ET198">
        <v>5017.241</v>
      </c>
      <c r="EU198">
        <v>0</v>
      </c>
      <c r="EV198">
        <v>0</v>
      </c>
      <c r="EW198">
        <v>0</v>
      </c>
      <c r="EX198">
        <v>0</v>
      </c>
      <c r="EY198">
        <v>0.75929999999999997</v>
      </c>
      <c r="EZ198">
        <v>276.96600000000001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0.5</v>
      </c>
      <c r="FJ198">
        <v>157.351</v>
      </c>
      <c r="FK198">
        <v>0</v>
      </c>
      <c r="FL198">
        <v>13.64</v>
      </c>
      <c r="FM198">
        <v>0.5</v>
      </c>
      <c r="FN198">
        <v>143.71100000000001</v>
      </c>
      <c r="FO198">
        <v>0</v>
      </c>
      <c r="FP198">
        <v>0</v>
      </c>
      <c r="FQ198">
        <v>0</v>
      </c>
      <c r="FR198">
        <v>157.351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</row>
    <row r="199" spans="1:184" customFormat="1" ht="12.75" x14ac:dyDescent="0.2">
      <c r="A199">
        <v>2189</v>
      </c>
      <c r="B199">
        <f t="shared" si="3"/>
        <v>196</v>
      </c>
      <c r="C199">
        <v>1</v>
      </c>
      <c r="D199" t="s">
        <v>831</v>
      </c>
      <c r="E199" t="s">
        <v>290</v>
      </c>
      <c r="F199">
        <v>600106675</v>
      </c>
      <c r="G199">
        <v>12</v>
      </c>
      <c r="H199" t="s">
        <v>583</v>
      </c>
      <c r="I199" t="s">
        <v>99</v>
      </c>
      <c r="J199">
        <v>1</v>
      </c>
      <c r="K199">
        <v>24</v>
      </c>
      <c r="L199" t="s">
        <v>584</v>
      </c>
      <c r="M199" t="s">
        <v>832</v>
      </c>
      <c r="N199" t="s">
        <v>586</v>
      </c>
      <c r="O199">
        <v>2</v>
      </c>
      <c r="P199" t="s">
        <v>587</v>
      </c>
      <c r="Q199" t="s">
        <v>593</v>
      </c>
      <c r="R199" s="207">
        <v>45660.784525462965</v>
      </c>
      <c r="S199">
        <v>600106675</v>
      </c>
      <c r="W199">
        <v>7.6772</v>
      </c>
      <c r="X199">
        <v>7.6772</v>
      </c>
      <c r="Y199">
        <v>0</v>
      </c>
      <c r="Z199">
        <v>0</v>
      </c>
      <c r="AA199">
        <v>8.8108000000000004</v>
      </c>
      <c r="AB199">
        <v>3324.116</v>
      </c>
      <c r="AC199">
        <v>3304.116</v>
      </c>
      <c r="AD199">
        <v>2208.2170000000001</v>
      </c>
      <c r="AE199">
        <v>477.77800000000002</v>
      </c>
      <c r="AF199">
        <v>66.664000000000001</v>
      </c>
      <c r="AG199">
        <v>457.07799999999997</v>
      </c>
      <c r="AH199">
        <v>94.379000000000005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20</v>
      </c>
      <c r="AO199">
        <v>34.484999999999999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34.484999999999999</v>
      </c>
      <c r="AV199">
        <v>0.29170000000000001</v>
      </c>
      <c r="AW199">
        <v>0</v>
      </c>
      <c r="AX199">
        <v>104.645</v>
      </c>
      <c r="AY199">
        <v>0</v>
      </c>
      <c r="AZ199">
        <v>0</v>
      </c>
      <c r="BA199">
        <v>3358.29</v>
      </c>
      <c r="BB199">
        <v>0</v>
      </c>
      <c r="BC199">
        <v>9</v>
      </c>
      <c r="BD199">
        <v>9</v>
      </c>
      <c r="BE199">
        <v>0</v>
      </c>
      <c r="BF199">
        <v>0</v>
      </c>
      <c r="BG199">
        <v>0</v>
      </c>
      <c r="BH199">
        <v>104.645</v>
      </c>
      <c r="BI199">
        <v>0</v>
      </c>
      <c r="BJ199">
        <v>4.3855000000000004</v>
      </c>
      <c r="BK199">
        <v>2145.14</v>
      </c>
      <c r="BL199">
        <v>1392.501</v>
      </c>
      <c r="BM199">
        <v>364.59399999999999</v>
      </c>
      <c r="BN199">
        <v>61.204999999999998</v>
      </c>
      <c r="BO199">
        <v>248.578</v>
      </c>
      <c r="BP199">
        <v>78.262</v>
      </c>
      <c r="BQ199">
        <v>0</v>
      </c>
      <c r="BR199">
        <v>0</v>
      </c>
      <c r="BS199">
        <v>0</v>
      </c>
      <c r="BT199">
        <v>4.0053000000000001</v>
      </c>
      <c r="BU199">
        <v>2012.9390000000001</v>
      </c>
      <c r="BV199">
        <v>0</v>
      </c>
      <c r="BW199">
        <v>0</v>
      </c>
      <c r="BX199">
        <v>0</v>
      </c>
      <c r="BY199">
        <v>0</v>
      </c>
      <c r="BZ199">
        <v>3.2917000000000001</v>
      </c>
      <c r="CA199">
        <v>1158.9760000000001</v>
      </c>
      <c r="CB199">
        <v>815.71600000000001</v>
      </c>
      <c r="CC199">
        <v>113.184</v>
      </c>
      <c r="CD199">
        <v>5.4589999999999996</v>
      </c>
      <c r="CE199">
        <v>208.5</v>
      </c>
      <c r="CF199">
        <v>16.117000000000001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1</v>
      </c>
      <c r="CM199">
        <v>300.00299999999999</v>
      </c>
      <c r="CN199">
        <v>2</v>
      </c>
      <c r="CO199">
        <v>775.47</v>
      </c>
      <c r="CP199">
        <v>0.29170000000000001</v>
      </c>
      <c r="CQ199">
        <v>83.503</v>
      </c>
      <c r="CR199">
        <v>3.3855</v>
      </c>
      <c r="CS199">
        <v>1412.519</v>
      </c>
      <c r="CT199">
        <v>2.7917000000000001</v>
      </c>
      <c r="CU199">
        <v>880.52499999999998</v>
      </c>
      <c r="CV199">
        <v>0</v>
      </c>
      <c r="CW199">
        <v>0</v>
      </c>
      <c r="CX199">
        <v>21.141999999999999</v>
      </c>
      <c r="CY199">
        <v>0</v>
      </c>
      <c r="CZ199">
        <v>0</v>
      </c>
      <c r="DA199">
        <v>0.29170000000000001</v>
      </c>
      <c r="DB199">
        <v>83.503</v>
      </c>
      <c r="DC199">
        <v>0</v>
      </c>
      <c r="DD199">
        <v>0</v>
      </c>
      <c r="DE199">
        <v>0</v>
      </c>
      <c r="DF199">
        <v>0.38019999999999998</v>
      </c>
      <c r="DG199">
        <v>132.20099999999999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2196.1280000000002</v>
      </c>
      <c r="EA199">
        <v>0</v>
      </c>
      <c r="EB199">
        <v>1162.1619999999998</v>
      </c>
      <c r="EC199">
        <v>0</v>
      </c>
      <c r="ED199">
        <v>7.6772</v>
      </c>
      <c r="EE199">
        <v>8.8108000000000004</v>
      </c>
      <c r="EF199">
        <v>3324.116</v>
      </c>
      <c r="EG199">
        <v>4.3855000000000004</v>
      </c>
      <c r="EH199">
        <v>2165.14</v>
      </c>
      <c r="EI199">
        <v>4.0053000000000001</v>
      </c>
      <c r="EJ199">
        <v>2032.9390000000001</v>
      </c>
      <c r="EK199">
        <v>0</v>
      </c>
      <c r="EL199">
        <v>0</v>
      </c>
      <c r="EM199">
        <v>0</v>
      </c>
      <c r="EN199">
        <v>0</v>
      </c>
      <c r="EO199">
        <v>3.2917000000000001</v>
      </c>
      <c r="EP199">
        <v>1158.9760000000001</v>
      </c>
      <c r="EQ199">
        <v>34.484999999999999</v>
      </c>
      <c r="ER199">
        <v>7</v>
      </c>
      <c r="ES199">
        <v>27.484999999999999</v>
      </c>
      <c r="ET199">
        <v>3358.6009999999997</v>
      </c>
      <c r="EU199">
        <v>0</v>
      </c>
      <c r="EV199">
        <v>0</v>
      </c>
      <c r="EW199">
        <v>0</v>
      </c>
      <c r="EX199">
        <v>0</v>
      </c>
      <c r="EY199">
        <v>0.38019999999999998</v>
      </c>
      <c r="EZ199">
        <v>132.20099999999999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0.29170000000000001</v>
      </c>
      <c r="FJ199">
        <v>104.645</v>
      </c>
      <c r="FK199">
        <v>0</v>
      </c>
      <c r="FL199">
        <v>21.141999999999999</v>
      </c>
      <c r="FM199">
        <v>0.29170000000000001</v>
      </c>
      <c r="FN199">
        <v>83.503</v>
      </c>
      <c r="FO199">
        <v>0</v>
      </c>
      <c r="FP199">
        <v>0</v>
      </c>
      <c r="FQ199">
        <v>0</v>
      </c>
      <c r="FR199">
        <v>104.645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</row>
    <row r="200" spans="1:184" customFormat="1" ht="12.75" x14ac:dyDescent="0.2">
      <c r="A200">
        <v>2191</v>
      </c>
      <c r="B200">
        <f t="shared" si="3"/>
        <v>197</v>
      </c>
      <c r="C200">
        <v>1</v>
      </c>
      <c r="D200" t="s">
        <v>833</v>
      </c>
      <c r="E200" t="s">
        <v>290</v>
      </c>
      <c r="F200">
        <v>600107493</v>
      </c>
      <c r="G200">
        <v>12</v>
      </c>
      <c r="H200" t="s">
        <v>583</v>
      </c>
      <c r="I200" t="s">
        <v>99</v>
      </c>
      <c r="J200">
        <v>1</v>
      </c>
      <c r="K200">
        <v>24</v>
      </c>
      <c r="L200" t="s">
        <v>584</v>
      </c>
      <c r="M200" t="s">
        <v>834</v>
      </c>
      <c r="N200" t="s">
        <v>586</v>
      </c>
      <c r="O200">
        <v>2</v>
      </c>
      <c r="P200" t="s">
        <v>587</v>
      </c>
      <c r="Q200" t="s">
        <v>3368</v>
      </c>
      <c r="R200" s="207">
        <v>45660.559201388889</v>
      </c>
      <c r="S200">
        <v>600107493</v>
      </c>
      <c r="T200" t="s">
        <v>647</v>
      </c>
      <c r="U200" s="207">
        <v>45660.592268518521</v>
      </c>
      <c r="V200">
        <v>600107493</v>
      </c>
      <c r="W200">
        <v>13.798999999999999</v>
      </c>
      <c r="X200">
        <v>13.798999999999999</v>
      </c>
      <c r="Y200">
        <v>0</v>
      </c>
      <c r="Z200">
        <v>0</v>
      </c>
      <c r="AA200">
        <v>15.661300000000001</v>
      </c>
      <c r="AB200">
        <v>6125.2669999999998</v>
      </c>
      <c r="AC200">
        <v>6091.567</v>
      </c>
      <c r="AD200">
        <v>3837.971</v>
      </c>
      <c r="AE200">
        <v>869.476</v>
      </c>
      <c r="AF200">
        <v>269.779</v>
      </c>
      <c r="AG200">
        <v>914.74099999999999</v>
      </c>
      <c r="AH200">
        <v>131.88999999999999</v>
      </c>
      <c r="AI200">
        <v>9.58</v>
      </c>
      <c r="AJ200">
        <v>0</v>
      </c>
      <c r="AK200">
        <v>0</v>
      </c>
      <c r="AL200">
        <v>0</v>
      </c>
      <c r="AM200">
        <v>15</v>
      </c>
      <c r="AN200">
        <v>18.7</v>
      </c>
      <c r="AO200">
        <v>15.938000000000001</v>
      </c>
      <c r="AP200">
        <v>15.938000000000001</v>
      </c>
      <c r="AQ200">
        <v>15.938000000000001</v>
      </c>
      <c r="AR200">
        <v>0</v>
      </c>
      <c r="AS200">
        <v>0</v>
      </c>
      <c r="AT200">
        <v>0</v>
      </c>
      <c r="AU200">
        <v>0</v>
      </c>
      <c r="AV200">
        <v>0.41670000000000001</v>
      </c>
      <c r="AW200">
        <v>48.55</v>
      </c>
      <c r="AX200">
        <v>145.72300000000001</v>
      </c>
      <c r="AY200">
        <v>0</v>
      </c>
      <c r="AZ200">
        <v>9.58</v>
      </c>
      <c r="BA200">
        <v>6187.893</v>
      </c>
      <c r="BB200">
        <v>15.938000000000001</v>
      </c>
      <c r="BC200">
        <v>16</v>
      </c>
      <c r="BD200">
        <v>16</v>
      </c>
      <c r="BE200">
        <v>0</v>
      </c>
      <c r="BF200">
        <v>1</v>
      </c>
      <c r="BG200">
        <v>0</v>
      </c>
      <c r="BH200">
        <v>145.72300000000001</v>
      </c>
      <c r="BI200">
        <v>0</v>
      </c>
      <c r="BJ200">
        <v>8.6767000000000003</v>
      </c>
      <c r="BK200">
        <v>4275.9520000000002</v>
      </c>
      <c r="BL200">
        <v>2696.5639999999999</v>
      </c>
      <c r="BM200">
        <v>704.76199999999994</v>
      </c>
      <c r="BN200">
        <v>156.209</v>
      </c>
      <c r="BO200">
        <v>537.74099999999999</v>
      </c>
      <c r="BP200">
        <v>112.96599999999999</v>
      </c>
      <c r="BQ200">
        <v>9.58</v>
      </c>
      <c r="BR200">
        <v>0</v>
      </c>
      <c r="BS200">
        <v>0</v>
      </c>
      <c r="BT200">
        <v>7.9267000000000003</v>
      </c>
      <c r="BU200">
        <v>4036.1149999999998</v>
      </c>
      <c r="BV200">
        <v>0</v>
      </c>
      <c r="BW200">
        <v>0</v>
      </c>
      <c r="BX200">
        <v>0</v>
      </c>
      <c r="BY200">
        <v>0</v>
      </c>
      <c r="BZ200">
        <v>5.1223000000000001</v>
      </c>
      <c r="CA200">
        <v>1815.6149999999998</v>
      </c>
      <c r="CB200">
        <v>1141.4070000000002</v>
      </c>
      <c r="CC200">
        <v>164.714</v>
      </c>
      <c r="CD200">
        <v>113.57000000000001</v>
      </c>
      <c r="CE200">
        <v>377</v>
      </c>
      <c r="CF200">
        <v>18.923999999999999</v>
      </c>
      <c r="CG200">
        <v>0</v>
      </c>
      <c r="CH200">
        <v>0</v>
      </c>
      <c r="CI200">
        <v>0</v>
      </c>
      <c r="CJ200">
        <v>0.5</v>
      </c>
      <c r="CK200">
        <v>312.72899999999998</v>
      </c>
      <c r="CL200">
        <v>2.2082999999999999</v>
      </c>
      <c r="CM200">
        <v>661.678</v>
      </c>
      <c r="CN200">
        <v>1.9973000000000001</v>
      </c>
      <c r="CO200">
        <v>700.6</v>
      </c>
      <c r="CP200">
        <v>0.41670000000000001</v>
      </c>
      <c r="CQ200">
        <v>140.608</v>
      </c>
      <c r="CR200">
        <v>6.6767000000000003</v>
      </c>
      <c r="CS200">
        <v>2833.4140000000002</v>
      </c>
      <c r="CT200">
        <v>4.6223000000000001</v>
      </c>
      <c r="CU200">
        <v>1502.886</v>
      </c>
      <c r="CV200">
        <v>0</v>
      </c>
      <c r="CW200">
        <v>48.55</v>
      </c>
      <c r="CX200">
        <v>5.1150000000000002</v>
      </c>
      <c r="CY200">
        <v>0</v>
      </c>
      <c r="CZ200">
        <v>0</v>
      </c>
      <c r="DA200">
        <v>0.41670000000000001</v>
      </c>
      <c r="DB200">
        <v>140.608</v>
      </c>
      <c r="DC200">
        <v>0</v>
      </c>
      <c r="DD200">
        <v>15.938000000000001</v>
      </c>
      <c r="DE200">
        <v>9.58</v>
      </c>
      <c r="DF200">
        <v>0.75</v>
      </c>
      <c r="DG200">
        <v>239.83699999999999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4365.0690000000004</v>
      </c>
      <c r="EA200">
        <v>0</v>
      </c>
      <c r="EB200">
        <v>1822.8240000000001</v>
      </c>
      <c r="EC200">
        <v>15.938000000000001</v>
      </c>
      <c r="ED200">
        <v>13.798999999999999</v>
      </c>
      <c r="EE200">
        <v>15.661300000000001</v>
      </c>
      <c r="EF200">
        <v>6125.2669999999998</v>
      </c>
      <c r="EG200">
        <v>8.6767000000000003</v>
      </c>
      <c r="EH200">
        <v>4290.9520000000002</v>
      </c>
      <c r="EI200">
        <v>7.9267000000000003</v>
      </c>
      <c r="EJ200">
        <v>4051.1149999999998</v>
      </c>
      <c r="EK200">
        <v>0</v>
      </c>
      <c r="EL200">
        <v>0</v>
      </c>
      <c r="EM200">
        <v>0</v>
      </c>
      <c r="EN200">
        <v>0</v>
      </c>
      <c r="EO200">
        <v>5.1223000000000001</v>
      </c>
      <c r="EP200">
        <v>1834.3150000000001</v>
      </c>
      <c r="EQ200">
        <v>15.938000000000001</v>
      </c>
      <c r="ER200">
        <v>0</v>
      </c>
      <c r="ES200">
        <v>15.938000000000001</v>
      </c>
      <c r="ET200">
        <v>6141.2049999999999</v>
      </c>
      <c r="EU200">
        <v>0</v>
      </c>
      <c r="EV200">
        <v>0</v>
      </c>
      <c r="EW200">
        <v>0</v>
      </c>
      <c r="EX200">
        <v>0</v>
      </c>
      <c r="EY200">
        <v>0.75</v>
      </c>
      <c r="EZ200">
        <v>239.83699999999999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0.41670000000000001</v>
      </c>
      <c r="FJ200">
        <v>145.72300000000001</v>
      </c>
      <c r="FK200">
        <v>0</v>
      </c>
      <c r="FL200">
        <v>5.1150000000000002</v>
      </c>
      <c r="FM200">
        <v>0.41670000000000001</v>
      </c>
      <c r="FN200">
        <v>140.608</v>
      </c>
      <c r="FO200">
        <v>0</v>
      </c>
      <c r="FP200">
        <v>0</v>
      </c>
      <c r="FQ200">
        <v>0</v>
      </c>
      <c r="FR200">
        <v>145.72300000000001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</row>
    <row r="201" spans="1:184" customFormat="1" ht="12.75" x14ac:dyDescent="0.2">
      <c r="A201">
        <v>2192</v>
      </c>
      <c r="B201">
        <f t="shared" si="3"/>
        <v>198</v>
      </c>
      <c r="C201">
        <v>1</v>
      </c>
      <c r="D201" t="s">
        <v>835</v>
      </c>
      <c r="E201" t="s">
        <v>290</v>
      </c>
      <c r="F201">
        <v>600106985</v>
      </c>
      <c r="G201">
        <v>12</v>
      </c>
      <c r="H201" t="s">
        <v>583</v>
      </c>
      <c r="I201" t="s">
        <v>99</v>
      </c>
      <c r="J201">
        <v>1</v>
      </c>
      <c r="K201">
        <v>24</v>
      </c>
      <c r="L201" t="s">
        <v>584</v>
      </c>
      <c r="M201" t="s">
        <v>836</v>
      </c>
      <c r="N201" t="s">
        <v>586</v>
      </c>
      <c r="O201">
        <v>2</v>
      </c>
      <c r="P201" t="s">
        <v>587</v>
      </c>
      <c r="Q201" t="s">
        <v>393</v>
      </c>
      <c r="R201" s="207">
        <v>45664.699502314812</v>
      </c>
      <c r="S201">
        <v>600106985</v>
      </c>
      <c r="T201" t="s">
        <v>393</v>
      </c>
      <c r="U201" s="207">
        <v>45667.509664351855</v>
      </c>
      <c r="V201">
        <v>600106985</v>
      </c>
      <c r="W201">
        <v>14.1332</v>
      </c>
      <c r="X201">
        <v>14.1332</v>
      </c>
      <c r="Y201">
        <v>0</v>
      </c>
      <c r="Z201">
        <v>0</v>
      </c>
      <c r="AA201">
        <v>16.7592</v>
      </c>
      <c r="AB201">
        <v>6193.4040000000005</v>
      </c>
      <c r="AC201">
        <v>6178.4040000000005</v>
      </c>
      <c r="AD201">
        <v>4020.5029999999997</v>
      </c>
      <c r="AE201">
        <v>898.21399999999994</v>
      </c>
      <c r="AF201">
        <v>214.441</v>
      </c>
      <c r="AG201">
        <v>855.76800000000003</v>
      </c>
      <c r="AH201">
        <v>133.90200000000002</v>
      </c>
      <c r="AI201">
        <v>0</v>
      </c>
      <c r="AJ201">
        <v>0</v>
      </c>
      <c r="AK201">
        <v>0</v>
      </c>
      <c r="AL201">
        <v>0</v>
      </c>
      <c r="AM201">
        <v>15</v>
      </c>
      <c r="AN201">
        <v>0</v>
      </c>
      <c r="AO201">
        <v>132.87</v>
      </c>
      <c r="AP201">
        <v>42.87</v>
      </c>
      <c r="AQ201">
        <v>42.87</v>
      </c>
      <c r="AR201">
        <v>0</v>
      </c>
      <c r="AS201">
        <v>0</v>
      </c>
      <c r="AT201">
        <v>0</v>
      </c>
      <c r="AU201">
        <v>90</v>
      </c>
      <c r="AV201">
        <v>0.5</v>
      </c>
      <c r="AW201">
        <v>55.576000000000001</v>
      </c>
      <c r="AX201">
        <v>146.72</v>
      </c>
      <c r="AY201">
        <v>7.2</v>
      </c>
      <c r="AZ201">
        <v>0</v>
      </c>
      <c r="BA201">
        <v>6222.2960000000003</v>
      </c>
      <c r="BB201">
        <v>42.87</v>
      </c>
      <c r="BC201">
        <v>16</v>
      </c>
      <c r="BD201">
        <v>16</v>
      </c>
      <c r="BE201">
        <v>0</v>
      </c>
      <c r="BF201">
        <v>0</v>
      </c>
      <c r="BG201">
        <v>0</v>
      </c>
      <c r="BH201">
        <v>146.72</v>
      </c>
      <c r="BI201">
        <v>7.2</v>
      </c>
      <c r="BJ201">
        <v>9.0525000000000002</v>
      </c>
      <c r="BK201">
        <v>4333.8109999999997</v>
      </c>
      <c r="BL201">
        <v>2831.8780000000002</v>
      </c>
      <c r="BM201">
        <v>721.00199999999995</v>
      </c>
      <c r="BN201">
        <v>105.961</v>
      </c>
      <c r="BO201">
        <v>508.26799999999997</v>
      </c>
      <c r="BP201">
        <v>111.126</v>
      </c>
      <c r="BQ201">
        <v>0</v>
      </c>
      <c r="BR201">
        <v>0</v>
      </c>
      <c r="BS201">
        <v>0</v>
      </c>
      <c r="BT201">
        <v>7.7232000000000003</v>
      </c>
      <c r="BU201">
        <v>3869.2979999999998</v>
      </c>
      <c r="BV201">
        <v>0</v>
      </c>
      <c r="BW201">
        <v>0</v>
      </c>
      <c r="BX201">
        <v>0</v>
      </c>
      <c r="BY201">
        <v>0</v>
      </c>
      <c r="BZ201">
        <v>5.0807000000000002</v>
      </c>
      <c r="CA201">
        <v>1844.5929999999998</v>
      </c>
      <c r="CB201">
        <v>1188.625</v>
      </c>
      <c r="CC201">
        <v>177.21199999999999</v>
      </c>
      <c r="CD201">
        <v>108.48</v>
      </c>
      <c r="CE201">
        <v>347.5</v>
      </c>
      <c r="CF201">
        <v>22.776</v>
      </c>
      <c r="CG201">
        <v>0</v>
      </c>
      <c r="CH201">
        <v>0</v>
      </c>
      <c r="CI201">
        <v>0</v>
      </c>
      <c r="CJ201">
        <v>0.20830000000000001</v>
      </c>
      <c r="CK201">
        <v>159.245</v>
      </c>
      <c r="CL201">
        <v>2.0524</v>
      </c>
      <c r="CM201">
        <v>649.05499999999995</v>
      </c>
      <c r="CN201">
        <v>2.3199999999999998</v>
      </c>
      <c r="CO201">
        <v>866.68799999999999</v>
      </c>
      <c r="CP201">
        <v>0.5</v>
      </c>
      <c r="CQ201">
        <v>169.60499999999999</v>
      </c>
      <c r="CR201">
        <v>7.0525000000000002</v>
      </c>
      <c r="CS201">
        <v>3040.989</v>
      </c>
      <c r="CT201">
        <v>4.5541999999999998</v>
      </c>
      <c r="CU201">
        <v>1593.13</v>
      </c>
      <c r="CV201">
        <v>0</v>
      </c>
      <c r="CW201">
        <v>55.576000000000001</v>
      </c>
      <c r="CX201">
        <v>5.1150000000000002</v>
      </c>
      <c r="CY201">
        <v>0</v>
      </c>
      <c r="CZ201">
        <v>0</v>
      </c>
      <c r="DA201">
        <v>0.5</v>
      </c>
      <c r="DB201">
        <v>141.60499999999999</v>
      </c>
      <c r="DC201">
        <v>0</v>
      </c>
      <c r="DD201">
        <v>42.87</v>
      </c>
      <c r="DE201">
        <v>0</v>
      </c>
      <c r="DF201">
        <v>1.3292999999999999</v>
      </c>
      <c r="DG201">
        <v>464.51299999999998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4373.5720000000001</v>
      </c>
      <c r="EA201">
        <v>0</v>
      </c>
      <c r="EB201">
        <v>1848.7239999999999</v>
      </c>
      <c r="EC201">
        <v>42.87</v>
      </c>
      <c r="ED201">
        <v>14.1332</v>
      </c>
      <c r="EE201">
        <v>16.7592</v>
      </c>
      <c r="EF201">
        <v>6193.4040000000005</v>
      </c>
      <c r="EG201">
        <v>9.0525000000000002</v>
      </c>
      <c r="EH201">
        <v>4348.8109999999997</v>
      </c>
      <c r="EI201">
        <v>7.7232000000000003</v>
      </c>
      <c r="EJ201">
        <v>3884.2979999999998</v>
      </c>
      <c r="EK201">
        <v>0</v>
      </c>
      <c r="EL201">
        <v>0</v>
      </c>
      <c r="EM201">
        <v>0</v>
      </c>
      <c r="EN201">
        <v>0</v>
      </c>
      <c r="EO201">
        <v>5.0807000000000002</v>
      </c>
      <c r="EP201">
        <v>1844.5929999999998</v>
      </c>
      <c r="EQ201">
        <v>132.87</v>
      </c>
      <c r="ER201">
        <v>0</v>
      </c>
      <c r="ES201">
        <v>132.87</v>
      </c>
      <c r="ET201">
        <v>6326.2740000000003</v>
      </c>
      <c r="EU201">
        <v>0</v>
      </c>
      <c r="EV201">
        <v>0</v>
      </c>
      <c r="EW201">
        <v>0</v>
      </c>
      <c r="EX201">
        <v>0</v>
      </c>
      <c r="EY201">
        <v>1.3292999999999999</v>
      </c>
      <c r="EZ201">
        <v>464.51299999999998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0.5</v>
      </c>
      <c r="FJ201">
        <v>146.72</v>
      </c>
      <c r="FK201">
        <v>0</v>
      </c>
      <c r="FL201">
        <v>5.1150000000000002</v>
      </c>
      <c r="FM201">
        <v>0.5</v>
      </c>
      <c r="FN201">
        <v>141.60499999999999</v>
      </c>
      <c r="FO201">
        <v>7.2</v>
      </c>
      <c r="FP201">
        <v>0</v>
      </c>
      <c r="FQ201">
        <v>7.2</v>
      </c>
      <c r="FR201">
        <v>153.91999999999999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</row>
    <row r="202" spans="1:184" customFormat="1" ht="12.75" x14ac:dyDescent="0.2">
      <c r="A202">
        <v>2194</v>
      </c>
      <c r="B202">
        <f t="shared" si="3"/>
        <v>199</v>
      </c>
      <c r="C202">
        <v>1</v>
      </c>
      <c r="D202" t="s">
        <v>837</v>
      </c>
      <c r="E202" t="s">
        <v>290</v>
      </c>
      <c r="F202">
        <v>600106829</v>
      </c>
      <c r="G202">
        <v>12</v>
      </c>
      <c r="H202" t="s">
        <v>583</v>
      </c>
      <c r="I202" t="s">
        <v>838</v>
      </c>
      <c r="J202">
        <v>1</v>
      </c>
      <c r="K202">
        <v>24</v>
      </c>
      <c r="L202" t="s">
        <v>584</v>
      </c>
      <c r="M202" t="s">
        <v>839</v>
      </c>
      <c r="N202" t="s">
        <v>586</v>
      </c>
      <c r="O202">
        <v>2</v>
      </c>
      <c r="P202" t="s">
        <v>587</v>
      </c>
      <c r="Q202" t="s">
        <v>3395</v>
      </c>
      <c r="R202" s="207">
        <v>45664.454236111109</v>
      </c>
      <c r="S202">
        <v>600106829</v>
      </c>
      <c r="W202">
        <v>9.8672000000000004</v>
      </c>
      <c r="X202">
        <v>9.8672000000000004</v>
      </c>
      <c r="Y202">
        <v>0</v>
      </c>
      <c r="Z202">
        <v>0</v>
      </c>
      <c r="AA202">
        <v>10.6075</v>
      </c>
      <c r="AB202">
        <v>4448.8</v>
      </c>
      <c r="AC202">
        <v>4437.8</v>
      </c>
      <c r="AD202">
        <v>2931.8999999999996</v>
      </c>
      <c r="AE202">
        <v>583.54300000000001</v>
      </c>
      <c r="AF202">
        <v>64.206000000000003</v>
      </c>
      <c r="AG202">
        <v>763.13499999999999</v>
      </c>
      <c r="AH202">
        <v>94.551000000000002</v>
      </c>
      <c r="AI202">
        <v>0</v>
      </c>
      <c r="AJ202">
        <v>0.46500000000000002</v>
      </c>
      <c r="AK202">
        <v>0</v>
      </c>
      <c r="AL202">
        <v>0</v>
      </c>
      <c r="AM202">
        <v>0</v>
      </c>
      <c r="AN202">
        <v>11</v>
      </c>
      <c r="AO202">
        <v>132.20099999999999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132.20099999999999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4480.2449999999999</v>
      </c>
      <c r="BB202">
        <v>0</v>
      </c>
      <c r="BC202">
        <v>12</v>
      </c>
      <c r="BD202">
        <v>12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5.7495000000000003</v>
      </c>
      <c r="BK202">
        <v>3035.2640000000001</v>
      </c>
      <c r="BL202">
        <v>1999.3150000000001</v>
      </c>
      <c r="BM202">
        <v>431.11599999999999</v>
      </c>
      <c r="BN202">
        <v>64.206000000000003</v>
      </c>
      <c r="BO202">
        <v>461.13499999999999</v>
      </c>
      <c r="BP202">
        <v>79.492000000000004</v>
      </c>
      <c r="BQ202">
        <v>0</v>
      </c>
      <c r="BR202">
        <v>0</v>
      </c>
      <c r="BS202">
        <v>0</v>
      </c>
      <c r="BT202">
        <v>5.6980000000000004</v>
      </c>
      <c r="BU202">
        <v>3018.3820000000001</v>
      </c>
      <c r="BV202">
        <v>0</v>
      </c>
      <c r="BW202">
        <v>0</v>
      </c>
      <c r="BX202">
        <v>0</v>
      </c>
      <c r="BY202">
        <v>0</v>
      </c>
      <c r="BZ202">
        <v>4.1177000000000001</v>
      </c>
      <c r="CA202">
        <v>1402.5360000000001</v>
      </c>
      <c r="CB202">
        <v>932.58499999999992</v>
      </c>
      <c r="CC202">
        <v>152.42699999999999</v>
      </c>
      <c r="CD202">
        <v>0</v>
      </c>
      <c r="CE202">
        <v>302</v>
      </c>
      <c r="CF202">
        <v>15.058999999999999</v>
      </c>
      <c r="CG202">
        <v>0</v>
      </c>
      <c r="CH202">
        <v>0.46500000000000002</v>
      </c>
      <c r="CI202">
        <v>0</v>
      </c>
      <c r="CJ202">
        <v>0</v>
      </c>
      <c r="CK202">
        <v>0</v>
      </c>
      <c r="CL202">
        <v>1.6258999999999999</v>
      </c>
      <c r="CM202">
        <v>440.53500000000003</v>
      </c>
      <c r="CN202">
        <v>2.4918</v>
      </c>
      <c r="CO202">
        <v>962.00099999999998</v>
      </c>
      <c r="CP202">
        <v>0</v>
      </c>
      <c r="CQ202">
        <v>0</v>
      </c>
      <c r="CR202">
        <v>4.7495000000000003</v>
      </c>
      <c r="CS202">
        <v>2359.335</v>
      </c>
      <c r="CT202">
        <v>3.6177000000000001</v>
      </c>
      <c r="CU202">
        <v>1041.204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5.1499999999999997E-2</v>
      </c>
      <c r="DG202">
        <v>16.882000000000001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3062.89</v>
      </c>
      <c r="EA202">
        <v>0</v>
      </c>
      <c r="EB202">
        <v>1417.355</v>
      </c>
      <c r="EC202">
        <v>0</v>
      </c>
      <c r="ED202">
        <v>9.8672000000000004</v>
      </c>
      <c r="EE202">
        <v>10.6075</v>
      </c>
      <c r="EF202">
        <v>4448.8</v>
      </c>
      <c r="EG202">
        <v>5.7495000000000003</v>
      </c>
      <c r="EH202">
        <v>3046.2640000000001</v>
      </c>
      <c r="EI202">
        <v>5.6980000000000004</v>
      </c>
      <c r="EJ202">
        <v>3029.3820000000001</v>
      </c>
      <c r="EK202">
        <v>0</v>
      </c>
      <c r="EL202">
        <v>0</v>
      </c>
      <c r="EM202">
        <v>0</v>
      </c>
      <c r="EN202">
        <v>0</v>
      </c>
      <c r="EO202">
        <v>4.1177000000000001</v>
      </c>
      <c r="EP202">
        <v>1402.5360000000001</v>
      </c>
      <c r="EQ202">
        <v>132.20099999999999</v>
      </c>
      <c r="ER202">
        <v>0</v>
      </c>
      <c r="ES202">
        <v>132.20099999999999</v>
      </c>
      <c r="ET202">
        <v>4581.0010000000002</v>
      </c>
      <c r="EU202">
        <v>0</v>
      </c>
      <c r="EV202">
        <v>0</v>
      </c>
      <c r="EW202">
        <v>0</v>
      </c>
      <c r="EX202">
        <v>0</v>
      </c>
      <c r="EY202">
        <v>5.1499999999999997E-2</v>
      </c>
      <c r="EZ202">
        <v>16.882000000000001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</row>
    <row r="203" spans="1:184" customFormat="1" ht="12.75" x14ac:dyDescent="0.2">
      <c r="A203">
        <v>2195</v>
      </c>
      <c r="B203">
        <f t="shared" si="3"/>
        <v>200</v>
      </c>
      <c r="C203">
        <v>1</v>
      </c>
      <c r="D203" t="s">
        <v>840</v>
      </c>
      <c r="E203" t="s">
        <v>290</v>
      </c>
      <c r="F203">
        <v>600107906</v>
      </c>
      <c r="G203">
        <v>12</v>
      </c>
      <c r="H203" t="s">
        <v>583</v>
      </c>
      <c r="I203" t="s">
        <v>99</v>
      </c>
      <c r="J203">
        <v>1</v>
      </c>
      <c r="K203">
        <v>24</v>
      </c>
      <c r="L203" t="s">
        <v>584</v>
      </c>
      <c r="M203" t="s">
        <v>841</v>
      </c>
      <c r="N203" t="s">
        <v>586</v>
      </c>
      <c r="O203">
        <v>2</v>
      </c>
      <c r="P203" t="s">
        <v>587</v>
      </c>
      <c r="Q203" t="s">
        <v>842</v>
      </c>
      <c r="R203" s="207">
        <v>45664.349247685182</v>
      </c>
      <c r="S203">
        <v>600107906</v>
      </c>
      <c r="T203" t="s">
        <v>842</v>
      </c>
      <c r="U203" s="207">
        <v>45665.409236111111</v>
      </c>
      <c r="V203">
        <v>600107906</v>
      </c>
      <c r="W203">
        <v>18.383600000000001</v>
      </c>
      <c r="X203">
        <v>17.6144</v>
      </c>
      <c r="Y203">
        <v>0</v>
      </c>
      <c r="Z203">
        <v>0.76919999999999999</v>
      </c>
      <c r="AA203">
        <v>19.155999999999999</v>
      </c>
      <c r="AB203">
        <v>8111.6059999999998</v>
      </c>
      <c r="AC203">
        <v>7872.8890000000001</v>
      </c>
      <c r="AD203">
        <v>4737.826</v>
      </c>
      <c r="AE203">
        <v>966.52700000000004</v>
      </c>
      <c r="AF203">
        <v>168.55</v>
      </c>
      <c r="AG203">
        <v>1829.443</v>
      </c>
      <c r="AH203">
        <v>170.54300000000001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238.71699999999998</v>
      </c>
      <c r="AO203">
        <v>26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26</v>
      </c>
      <c r="AV203">
        <v>0.41670000000000001</v>
      </c>
      <c r="AW203">
        <v>0</v>
      </c>
      <c r="AX203">
        <v>169.72299999999998</v>
      </c>
      <c r="AY203">
        <v>0</v>
      </c>
      <c r="AZ203">
        <v>0</v>
      </c>
      <c r="BA203">
        <v>8009.0819999999994</v>
      </c>
      <c r="BB203">
        <v>0</v>
      </c>
      <c r="BC203">
        <v>17</v>
      </c>
      <c r="BD203">
        <v>17</v>
      </c>
      <c r="BE203">
        <v>0</v>
      </c>
      <c r="BF203">
        <v>0</v>
      </c>
      <c r="BG203">
        <v>0</v>
      </c>
      <c r="BH203">
        <v>169.72299999999998</v>
      </c>
      <c r="BI203">
        <v>0</v>
      </c>
      <c r="BJ203">
        <v>10.3256</v>
      </c>
      <c r="BK203">
        <v>5072.982</v>
      </c>
      <c r="BL203">
        <v>3173.9490000000001</v>
      </c>
      <c r="BM203">
        <v>721.976</v>
      </c>
      <c r="BN203">
        <v>100.611</v>
      </c>
      <c r="BO203">
        <v>967.95299999999997</v>
      </c>
      <c r="BP203">
        <v>108.49299999999999</v>
      </c>
      <c r="BQ203">
        <v>0</v>
      </c>
      <c r="BR203">
        <v>0</v>
      </c>
      <c r="BS203">
        <v>0</v>
      </c>
      <c r="BT203">
        <v>10.081200000000001</v>
      </c>
      <c r="BU203">
        <v>5023.5420000000004</v>
      </c>
      <c r="BV203">
        <v>0</v>
      </c>
      <c r="BW203">
        <v>0</v>
      </c>
      <c r="BX203">
        <v>0</v>
      </c>
      <c r="BY203">
        <v>0</v>
      </c>
      <c r="BZ203">
        <v>7.2888000000000002</v>
      </c>
      <c r="CA203">
        <v>2799.9070000000002</v>
      </c>
      <c r="CB203">
        <v>1563.877</v>
      </c>
      <c r="CC203">
        <v>244.55099999999999</v>
      </c>
      <c r="CD203">
        <v>67.938999999999993</v>
      </c>
      <c r="CE203">
        <v>861.49</v>
      </c>
      <c r="CF203">
        <v>62.05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3.1221000000000001</v>
      </c>
      <c r="CM203">
        <v>1068.4490000000001</v>
      </c>
      <c r="CN203">
        <v>3.75</v>
      </c>
      <c r="CO203">
        <v>1614.0550000000001</v>
      </c>
      <c r="CP203">
        <v>0.41670000000000001</v>
      </c>
      <c r="CQ203">
        <v>117.40300000000001</v>
      </c>
      <c r="CR203">
        <v>9.3255999999999997</v>
      </c>
      <c r="CS203">
        <v>4288.37</v>
      </c>
      <c r="CT203">
        <v>6.5388000000000002</v>
      </c>
      <c r="CU203">
        <v>2257.893</v>
      </c>
      <c r="CV203">
        <v>0</v>
      </c>
      <c r="CW203">
        <v>0</v>
      </c>
      <c r="CX203">
        <v>27.28</v>
      </c>
      <c r="CY203">
        <v>0</v>
      </c>
      <c r="CZ203">
        <v>0</v>
      </c>
      <c r="DA203">
        <v>0.41670000000000001</v>
      </c>
      <c r="DB203">
        <v>142.44300000000001</v>
      </c>
      <c r="DC203">
        <v>0</v>
      </c>
      <c r="DD203">
        <v>0</v>
      </c>
      <c r="DE203">
        <v>0</v>
      </c>
      <c r="DF203">
        <v>0.24440000000000001</v>
      </c>
      <c r="DG203">
        <v>49.44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5170.5540000000001</v>
      </c>
      <c r="EA203">
        <v>0</v>
      </c>
      <c r="EB203">
        <v>2838.5280000000002</v>
      </c>
      <c r="EC203">
        <v>0</v>
      </c>
      <c r="ED203">
        <v>18.383600000000001</v>
      </c>
      <c r="EE203">
        <v>19.155999999999999</v>
      </c>
      <c r="EF203">
        <v>8111.6059999999998</v>
      </c>
      <c r="EG203">
        <v>10.3256</v>
      </c>
      <c r="EH203">
        <v>5072.982</v>
      </c>
      <c r="EI203">
        <v>10.081200000000001</v>
      </c>
      <c r="EJ203">
        <v>5023.5420000000004</v>
      </c>
      <c r="EK203">
        <v>0</v>
      </c>
      <c r="EL203">
        <v>0</v>
      </c>
      <c r="EM203">
        <v>0</v>
      </c>
      <c r="EN203">
        <v>0</v>
      </c>
      <c r="EO203">
        <v>8.0579999999999998</v>
      </c>
      <c r="EP203">
        <v>3038.6239999999998</v>
      </c>
      <c r="EQ203">
        <v>26</v>
      </c>
      <c r="ER203">
        <v>2</v>
      </c>
      <c r="ES203">
        <v>24</v>
      </c>
      <c r="ET203">
        <v>8137.6059999999998</v>
      </c>
      <c r="EU203">
        <v>0</v>
      </c>
      <c r="EV203">
        <v>0</v>
      </c>
      <c r="EW203">
        <v>0</v>
      </c>
      <c r="EX203">
        <v>0</v>
      </c>
      <c r="EY203">
        <v>0.24440000000000001</v>
      </c>
      <c r="EZ203">
        <v>49.44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0.41670000000000001</v>
      </c>
      <c r="FJ203">
        <v>169.72299999999998</v>
      </c>
      <c r="FK203">
        <v>0</v>
      </c>
      <c r="FL203">
        <v>27.28</v>
      </c>
      <c r="FM203">
        <v>0.41670000000000001</v>
      </c>
      <c r="FN203">
        <v>142.44300000000001</v>
      </c>
      <c r="FO203">
        <v>0</v>
      </c>
      <c r="FP203">
        <v>0</v>
      </c>
      <c r="FQ203">
        <v>0</v>
      </c>
      <c r="FR203">
        <v>169.72299999999998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</row>
    <row r="204" spans="1:184" customFormat="1" ht="12.75" x14ac:dyDescent="0.2">
      <c r="A204">
        <v>2196</v>
      </c>
      <c r="B204">
        <f t="shared" si="3"/>
        <v>201</v>
      </c>
      <c r="C204">
        <v>1</v>
      </c>
      <c r="D204" t="s">
        <v>843</v>
      </c>
      <c r="E204" t="s">
        <v>290</v>
      </c>
      <c r="F204">
        <v>600106781</v>
      </c>
      <c r="G204">
        <v>12</v>
      </c>
      <c r="H204" t="s">
        <v>583</v>
      </c>
      <c r="I204" t="s">
        <v>99</v>
      </c>
      <c r="J204">
        <v>1</v>
      </c>
      <c r="K204">
        <v>24</v>
      </c>
      <c r="L204" t="s">
        <v>584</v>
      </c>
      <c r="M204" t="s">
        <v>844</v>
      </c>
      <c r="N204" t="s">
        <v>586</v>
      </c>
      <c r="O204">
        <v>2</v>
      </c>
      <c r="P204" t="s">
        <v>587</v>
      </c>
      <c r="Q204" t="s">
        <v>3367</v>
      </c>
      <c r="R204" s="207">
        <v>45670.781145833331</v>
      </c>
      <c r="S204">
        <v>600106781</v>
      </c>
      <c r="T204" t="s">
        <v>3367</v>
      </c>
      <c r="U204" s="207">
        <v>45672.600902777776</v>
      </c>
      <c r="V204">
        <v>600106781</v>
      </c>
      <c r="W204">
        <v>12.4047</v>
      </c>
      <c r="X204">
        <v>11.973699999999999</v>
      </c>
      <c r="Y204">
        <v>0</v>
      </c>
      <c r="Z204">
        <v>0.43099999999999999</v>
      </c>
      <c r="AA204">
        <v>14.325199999999999</v>
      </c>
      <c r="AB204">
        <v>5274.2879999999996</v>
      </c>
      <c r="AC204">
        <v>5140.0529999999999</v>
      </c>
      <c r="AD204">
        <v>3433.7820000000002</v>
      </c>
      <c r="AE204">
        <v>661.16800000000001</v>
      </c>
      <c r="AF204">
        <v>67.319999999999993</v>
      </c>
      <c r="AG204">
        <v>864.81500000000005</v>
      </c>
      <c r="AH204">
        <v>112.968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134.23499999999999</v>
      </c>
      <c r="AO204">
        <v>45</v>
      </c>
      <c r="AP204">
        <v>45</v>
      </c>
      <c r="AQ204">
        <v>45</v>
      </c>
      <c r="AR204">
        <v>0</v>
      </c>
      <c r="AS204">
        <v>0</v>
      </c>
      <c r="AT204">
        <v>0</v>
      </c>
      <c r="AU204">
        <v>0</v>
      </c>
      <c r="AV204">
        <v>0.27079999999999999</v>
      </c>
      <c r="AW204">
        <v>0</v>
      </c>
      <c r="AX204">
        <v>96.117999999999995</v>
      </c>
      <c r="AY204">
        <v>20</v>
      </c>
      <c r="AZ204">
        <v>0</v>
      </c>
      <c r="BA204">
        <v>5195.4639999999999</v>
      </c>
      <c r="BB204">
        <v>45</v>
      </c>
      <c r="BC204">
        <v>15</v>
      </c>
      <c r="BD204">
        <v>15</v>
      </c>
      <c r="BE204">
        <v>0</v>
      </c>
      <c r="BF204">
        <v>1</v>
      </c>
      <c r="BG204">
        <v>0</v>
      </c>
      <c r="BH204">
        <v>96.117999999999995</v>
      </c>
      <c r="BI204">
        <v>20</v>
      </c>
      <c r="BJ204">
        <v>7.3292999999999999</v>
      </c>
      <c r="BK204">
        <v>3549.5540000000001</v>
      </c>
      <c r="BL204">
        <v>2381.7579999999998</v>
      </c>
      <c r="BM204">
        <v>503.62700000000001</v>
      </c>
      <c r="BN204">
        <v>67.319999999999993</v>
      </c>
      <c r="BO204">
        <v>494.815</v>
      </c>
      <c r="BP204">
        <v>102.03400000000001</v>
      </c>
      <c r="BQ204">
        <v>0</v>
      </c>
      <c r="BR204">
        <v>0</v>
      </c>
      <c r="BS204">
        <v>0</v>
      </c>
      <c r="BT204">
        <v>6</v>
      </c>
      <c r="BU204">
        <v>3107.2559999999999</v>
      </c>
      <c r="BV204">
        <v>0</v>
      </c>
      <c r="BW204">
        <v>0</v>
      </c>
      <c r="BX204">
        <v>0</v>
      </c>
      <c r="BY204">
        <v>0</v>
      </c>
      <c r="BZ204">
        <v>4.6444000000000001</v>
      </c>
      <c r="CA204">
        <v>1590.499</v>
      </c>
      <c r="CB204">
        <v>1052.0239999999999</v>
      </c>
      <c r="CC204">
        <v>157.541</v>
      </c>
      <c r="CD204">
        <v>0</v>
      </c>
      <c r="CE204">
        <v>370</v>
      </c>
      <c r="CF204">
        <v>10.933999999999999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1.875</v>
      </c>
      <c r="CM204">
        <v>590.86</v>
      </c>
      <c r="CN204">
        <v>2.4986000000000002</v>
      </c>
      <c r="CO204">
        <v>923.20100000000002</v>
      </c>
      <c r="CP204">
        <v>0.27079999999999999</v>
      </c>
      <c r="CQ204">
        <v>76.438000000000002</v>
      </c>
      <c r="CR204">
        <v>6.3292999999999999</v>
      </c>
      <c r="CS204">
        <v>2778.43</v>
      </c>
      <c r="CT204">
        <v>4.1457999999999995</v>
      </c>
      <c r="CU204">
        <v>1389.6089999999999</v>
      </c>
      <c r="CV204">
        <v>0</v>
      </c>
      <c r="CW204">
        <v>0</v>
      </c>
      <c r="CX204">
        <v>19.68</v>
      </c>
      <c r="CY204">
        <v>0</v>
      </c>
      <c r="CZ204">
        <v>0</v>
      </c>
      <c r="DA204">
        <v>0.27079999999999999</v>
      </c>
      <c r="DB204">
        <v>76.438000000000002</v>
      </c>
      <c r="DC204">
        <v>0</v>
      </c>
      <c r="DD204">
        <v>45</v>
      </c>
      <c r="DE204">
        <v>0</v>
      </c>
      <c r="DF204">
        <v>1.3292999999999999</v>
      </c>
      <c r="DG204">
        <v>442.298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3604.9650000000001</v>
      </c>
      <c r="EA204">
        <v>0</v>
      </c>
      <c r="EB204">
        <v>1590.499</v>
      </c>
      <c r="EC204">
        <v>45</v>
      </c>
      <c r="ED204">
        <v>12.4047</v>
      </c>
      <c r="EE204">
        <v>14.325199999999999</v>
      </c>
      <c r="EF204">
        <v>5274.2879999999996</v>
      </c>
      <c r="EG204">
        <v>7.3292999999999999</v>
      </c>
      <c r="EH204">
        <v>3563.5540000000001</v>
      </c>
      <c r="EI204">
        <v>6</v>
      </c>
      <c r="EJ204">
        <v>3121.2559999999999</v>
      </c>
      <c r="EK204">
        <v>0</v>
      </c>
      <c r="EL204">
        <v>0</v>
      </c>
      <c r="EM204">
        <v>0</v>
      </c>
      <c r="EN204">
        <v>0</v>
      </c>
      <c r="EO204">
        <v>5.0754000000000001</v>
      </c>
      <c r="EP204">
        <v>1710.7339999999999</v>
      </c>
      <c r="EQ204">
        <v>45</v>
      </c>
      <c r="ER204">
        <v>0</v>
      </c>
      <c r="ES204">
        <v>45</v>
      </c>
      <c r="ET204">
        <v>5319.2879999999996</v>
      </c>
      <c r="EU204">
        <v>0</v>
      </c>
      <c r="EV204">
        <v>0</v>
      </c>
      <c r="EW204">
        <v>0</v>
      </c>
      <c r="EX204">
        <v>0</v>
      </c>
      <c r="EY204">
        <v>1.3292999999999999</v>
      </c>
      <c r="EZ204">
        <v>442.298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0.27079999999999999</v>
      </c>
      <c r="FJ204">
        <v>96.117999999999995</v>
      </c>
      <c r="FK204">
        <v>0</v>
      </c>
      <c r="FL204">
        <v>19.68</v>
      </c>
      <c r="FM204">
        <v>0.27079999999999999</v>
      </c>
      <c r="FN204">
        <v>76.438000000000002</v>
      </c>
      <c r="FO204">
        <v>20</v>
      </c>
      <c r="FP204">
        <v>0</v>
      </c>
      <c r="FQ204">
        <v>20</v>
      </c>
      <c r="FR204">
        <v>116.11799999999999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</row>
    <row r="205" spans="1:184" customFormat="1" ht="12.75" x14ac:dyDescent="0.2">
      <c r="A205">
        <v>2197</v>
      </c>
      <c r="B205">
        <f t="shared" si="3"/>
        <v>202</v>
      </c>
      <c r="C205">
        <v>1</v>
      </c>
      <c r="D205" t="s">
        <v>845</v>
      </c>
      <c r="E205" t="s">
        <v>290</v>
      </c>
      <c r="F205">
        <v>600106683</v>
      </c>
      <c r="G205">
        <v>12</v>
      </c>
      <c r="H205" t="s">
        <v>583</v>
      </c>
      <c r="I205" t="s">
        <v>99</v>
      </c>
      <c r="J205">
        <v>1</v>
      </c>
      <c r="K205">
        <v>24</v>
      </c>
      <c r="L205" t="s">
        <v>584</v>
      </c>
      <c r="M205" t="s">
        <v>846</v>
      </c>
      <c r="N205" t="s">
        <v>586</v>
      </c>
      <c r="O205">
        <v>2</v>
      </c>
      <c r="P205" t="s">
        <v>587</v>
      </c>
      <c r="Q205" t="s">
        <v>3390</v>
      </c>
      <c r="R205" s="207">
        <v>45664.591284722221</v>
      </c>
      <c r="S205">
        <v>600106683</v>
      </c>
      <c r="T205" t="s">
        <v>3390</v>
      </c>
      <c r="U205" s="207">
        <v>45664.593182870369</v>
      </c>
      <c r="V205">
        <v>600106683</v>
      </c>
      <c r="W205">
        <v>17.831700000000001</v>
      </c>
      <c r="X205">
        <v>17.831700000000001</v>
      </c>
      <c r="Y205">
        <v>0</v>
      </c>
      <c r="Z205">
        <v>0</v>
      </c>
      <c r="AA205">
        <v>18.8264</v>
      </c>
      <c r="AB205">
        <v>7475.2790000000005</v>
      </c>
      <c r="AC205">
        <v>7214.473</v>
      </c>
      <c r="AD205">
        <v>4843.7460000000001</v>
      </c>
      <c r="AE205">
        <v>1014.53</v>
      </c>
      <c r="AF205">
        <v>136.23400000000001</v>
      </c>
      <c r="AG205">
        <v>1026.7909999999999</v>
      </c>
      <c r="AH205">
        <v>175.82900000000001</v>
      </c>
      <c r="AI205">
        <v>0</v>
      </c>
      <c r="AJ205">
        <v>0</v>
      </c>
      <c r="AK205">
        <v>11.637</v>
      </c>
      <c r="AL205">
        <v>27.332000000000001</v>
      </c>
      <c r="AM205">
        <v>141.4</v>
      </c>
      <c r="AN205">
        <v>92.073999999999998</v>
      </c>
      <c r="AO205">
        <v>36.5</v>
      </c>
      <c r="AP205">
        <v>16.5</v>
      </c>
      <c r="AQ205">
        <v>16.5</v>
      </c>
      <c r="AR205">
        <v>0</v>
      </c>
      <c r="AS205">
        <v>0</v>
      </c>
      <c r="AT205">
        <v>0</v>
      </c>
      <c r="AU205">
        <v>20</v>
      </c>
      <c r="AV205">
        <v>0.66669999999999996</v>
      </c>
      <c r="AW205">
        <v>5.7060000000000004</v>
      </c>
      <c r="AX205">
        <v>212.16</v>
      </c>
      <c r="AY205">
        <v>16.5</v>
      </c>
      <c r="AZ205">
        <v>0</v>
      </c>
      <c r="BA205">
        <v>7266.5009999999993</v>
      </c>
      <c r="BB205">
        <v>16.5</v>
      </c>
      <c r="BC205">
        <v>19</v>
      </c>
      <c r="BD205">
        <v>19</v>
      </c>
      <c r="BE205">
        <v>0</v>
      </c>
      <c r="BF205">
        <v>0</v>
      </c>
      <c r="BG205">
        <v>1</v>
      </c>
      <c r="BH205">
        <v>212.16</v>
      </c>
      <c r="BI205">
        <v>16.5</v>
      </c>
      <c r="BJ205">
        <v>9.2019000000000002</v>
      </c>
      <c r="BK205">
        <v>4568.174</v>
      </c>
      <c r="BL205">
        <v>3017.2469999999998</v>
      </c>
      <c r="BM205">
        <v>746.44899999999996</v>
      </c>
      <c r="BN205">
        <v>67.111999999999995</v>
      </c>
      <c r="BO205">
        <v>635.64</v>
      </c>
      <c r="BP205">
        <v>96.02</v>
      </c>
      <c r="BQ205">
        <v>0</v>
      </c>
      <c r="BR205">
        <v>0</v>
      </c>
      <c r="BS205">
        <v>0</v>
      </c>
      <c r="BT205">
        <v>8.5769000000000002</v>
      </c>
      <c r="BU205">
        <v>4311.8940000000002</v>
      </c>
      <c r="BV205">
        <v>0</v>
      </c>
      <c r="BW205">
        <v>0</v>
      </c>
      <c r="BX205">
        <v>0</v>
      </c>
      <c r="BY205">
        <v>0</v>
      </c>
      <c r="BZ205">
        <v>8.6297999999999995</v>
      </c>
      <c r="CA205">
        <v>2646.299</v>
      </c>
      <c r="CB205">
        <v>1826.4989999999998</v>
      </c>
      <c r="CC205">
        <v>268.08100000000002</v>
      </c>
      <c r="CD205">
        <v>69.122</v>
      </c>
      <c r="CE205">
        <v>391.15100000000001</v>
      </c>
      <c r="CF205">
        <v>79.808999999999997</v>
      </c>
      <c r="CG205">
        <v>0</v>
      </c>
      <c r="CH205">
        <v>0</v>
      </c>
      <c r="CI205">
        <v>11.637</v>
      </c>
      <c r="CJ205">
        <v>0</v>
      </c>
      <c r="CK205">
        <v>0</v>
      </c>
      <c r="CL205">
        <v>3.0131000000000001</v>
      </c>
      <c r="CM205">
        <v>811.94600000000003</v>
      </c>
      <c r="CN205">
        <v>4.95</v>
      </c>
      <c r="CO205">
        <v>1635.8330000000001</v>
      </c>
      <c r="CP205">
        <v>0.66669999999999996</v>
      </c>
      <c r="CQ205">
        <v>198.52</v>
      </c>
      <c r="CR205">
        <v>8.2019000000000002</v>
      </c>
      <c r="CS205">
        <v>3819.5259999999998</v>
      </c>
      <c r="CT205">
        <v>6.3362999999999996</v>
      </c>
      <c r="CU205">
        <v>1845.6969999999999</v>
      </c>
      <c r="CV205">
        <v>0</v>
      </c>
      <c r="CW205">
        <v>5.7060000000000004</v>
      </c>
      <c r="CX205">
        <v>13.64</v>
      </c>
      <c r="CY205">
        <v>0</v>
      </c>
      <c r="CZ205">
        <v>0</v>
      </c>
      <c r="DA205">
        <v>0.66669999999999996</v>
      </c>
      <c r="DB205">
        <v>198.52</v>
      </c>
      <c r="DC205">
        <v>0</v>
      </c>
      <c r="DD205">
        <v>16.5</v>
      </c>
      <c r="DE205">
        <v>0</v>
      </c>
      <c r="DF205">
        <v>0.625</v>
      </c>
      <c r="DG205">
        <v>256.27999999999997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4592.973</v>
      </c>
      <c r="EA205">
        <v>0</v>
      </c>
      <c r="EB205">
        <v>2673.5279999999998</v>
      </c>
      <c r="EC205">
        <v>16.5</v>
      </c>
      <c r="ED205">
        <v>17.831700000000001</v>
      </c>
      <c r="EE205">
        <v>18.8264</v>
      </c>
      <c r="EF205">
        <v>7475.2790000000005</v>
      </c>
      <c r="EG205">
        <v>9.2019000000000002</v>
      </c>
      <c r="EH205">
        <v>4697.174</v>
      </c>
      <c r="EI205">
        <v>8.5769000000000002</v>
      </c>
      <c r="EJ205">
        <v>4435.8940000000002</v>
      </c>
      <c r="EK205">
        <v>0</v>
      </c>
      <c r="EL205">
        <v>0</v>
      </c>
      <c r="EM205">
        <v>0</v>
      </c>
      <c r="EN205">
        <v>0</v>
      </c>
      <c r="EO205">
        <v>8.6297999999999995</v>
      </c>
      <c r="EP205">
        <v>2778.105</v>
      </c>
      <c r="EQ205">
        <v>36.5</v>
      </c>
      <c r="ER205">
        <v>15</v>
      </c>
      <c r="ES205">
        <v>21.5</v>
      </c>
      <c r="ET205">
        <v>7511.7790000000005</v>
      </c>
      <c r="EU205">
        <v>0</v>
      </c>
      <c r="EV205">
        <v>0</v>
      </c>
      <c r="EW205">
        <v>0</v>
      </c>
      <c r="EX205">
        <v>0</v>
      </c>
      <c r="EY205">
        <v>0.625</v>
      </c>
      <c r="EZ205">
        <v>261.27999999999997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0.66669999999999996</v>
      </c>
      <c r="FJ205">
        <v>212.16</v>
      </c>
      <c r="FK205">
        <v>0</v>
      </c>
      <c r="FL205">
        <v>13.64</v>
      </c>
      <c r="FM205">
        <v>0.66669999999999996</v>
      </c>
      <c r="FN205">
        <v>198.52</v>
      </c>
      <c r="FO205">
        <v>16.5</v>
      </c>
      <c r="FP205">
        <v>0</v>
      </c>
      <c r="FQ205">
        <v>16.5</v>
      </c>
      <c r="FR205">
        <v>228.66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</row>
    <row r="206" spans="1:184" customFormat="1" ht="12.75" x14ac:dyDescent="0.2">
      <c r="A206">
        <v>2198</v>
      </c>
      <c r="B206">
        <f t="shared" si="3"/>
        <v>203</v>
      </c>
      <c r="C206">
        <v>1</v>
      </c>
      <c r="D206" t="s">
        <v>847</v>
      </c>
      <c r="E206" t="s">
        <v>290</v>
      </c>
      <c r="F206">
        <v>671102877</v>
      </c>
      <c r="G206">
        <v>12</v>
      </c>
      <c r="H206" t="s">
        <v>583</v>
      </c>
      <c r="I206" t="s">
        <v>721</v>
      </c>
      <c r="J206">
        <v>1</v>
      </c>
      <c r="K206">
        <v>24</v>
      </c>
      <c r="L206" t="s">
        <v>584</v>
      </c>
      <c r="M206" t="s">
        <v>848</v>
      </c>
      <c r="N206" t="s">
        <v>586</v>
      </c>
      <c r="O206">
        <v>2</v>
      </c>
      <c r="P206" t="s">
        <v>587</v>
      </c>
      <c r="Q206" t="s">
        <v>685</v>
      </c>
      <c r="R206" s="207">
        <v>45664.639918981484</v>
      </c>
      <c r="S206">
        <v>671102877</v>
      </c>
      <c r="T206" t="s">
        <v>685</v>
      </c>
      <c r="U206" s="207">
        <v>45667.392789351848</v>
      </c>
      <c r="V206">
        <v>671102877</v>
      </c>
      <c r="W206">
        <v>9.3896999999999995</v>
      </c>
      <c r="X206">
        <v>9.3896999999999995</v>
      </c>
      <c r="Y206">
        <v>0</v>
      </c>
      <c r="Z206">
        <v>0</v>
      </c>
      <c r="AA206">
        <v>10.3924</v>
      </c>
      <c r="AB206">
        <v>4477.9710000000005</v>
      </c>
      <c r="AC206">
        <v>4439.9710000000005</v>
      </c>
      <c r="AD206">
        <v>2824.1059999999998</v>
      </c>
      <c r="AE206">
        <v>559.99200000000008</v>
      </c>
      <c r="AF206">
        <v>117.273</v>
      </c>
      <c r="AG206">
        <v>852.2</v>
      </c>
      <c r="AH206">
        <v>86.4</v>
      </c>
      <c r="AI206">
        <v>0</v>
      </c>
      <c r="AJ206">
        <v>0</v>
      </c>
      <c r="AK206">
        <v>0</v>
      </c>
      <c r="AL206">
        <v>0</v>
      </c>
      <c r="AM206">
        <v>20</v>
      </c>
      <c r="AN206">
        <v>18</v>
      </c>
      <c r="AO206">
        <v>17.25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17.25</v>
      </c>
      <c r="AV206">
        <v>0</v>
      </c>
      <c r="AW206">
        <v>0</v>
      </c>
      <c r="AX206">
        <v>11.115</v>
      </c>
      <c r="AY206">
        <v>0</v>
      </c>
      <c r="AZ206">
        <v>0</v>
      </c>
      <c r="BA206">
        <v>4471.6480000000001</v>
      </c>
      <c r="BB206">
        <v>0</v>
      </c>
      <c r="BC206">
        <v>12</v>
      </c>
      <c r="BD206">
        <v>12</v>
      </c>
      <c r="BE206">
        <v>1</v>
      </c>
      <c r="BF206">
        <v>1</v>
      </c>
      <c r="BG206">
        <v>0</v>
      </c>
      <c r="BH206">
        <v>11.115</v>
      </c>
      <c r="BI206">
        <v>0</v>
      </c>
      <c r="BJ206">
        <v>6.6982999999999997</v>
      </c>
      <c r="BK206">
        <v>3642.0369999999998</v>
      </c>
      <c r="BL206">
        <v>2255.5309999999999</v>
      </c>
      <c r="BM206">
        <v>495.63299999999998</v>
      </c>
      <c r="BN206">
        <v>117.273</v>
      </c>
      <c r="BO206">
        <v>687.2</v>
      </c>
      <c r="BP206">
        <v>86.4</v>
      </c>
      <c r="BQ206">
        <v>0</v>
      </c>
      <c r="BR206">
        <v>0</v>
      </c>
      <c r="BS206">
        <v>0</v>
      </c>
      <c r="BT206">
        <v>6.1020000000000003</v>
      </c>
      <c r="BU206">
        <v>3407.1729999999998</v>
      </c>
      <c r="BV206">
        <v>0</v>
      </c>
      <c r="BW206">
        <v>0</v>
      </c>
      <c r="BX206">
        <v>0</v>
      </c>
      <c r="BY206">
        <v>0</v>
      </c>
      <c r="BZ206">
        <v>2.6913999999999998</v>
      </c>
      <c r="CA206">
        <v>797.93399999999997</v>
      </c>
      <c r="CB206">
        <v>568.57500000000005</v>
      </c>
      <c r="CC206">
        <v>64.358999999999995</v>
      </c>
      <c r="CD206">
        <v>0</v>
      </c>
      <c r="CE206">
        <v>165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1.93</v>
      </c>
      <c r="CM206">
        <v>556.572</v>
      </c>
      <c r="CN206">
        <v>0.76139999999999997</v>
      </c>
      <c r="CO206">
        <v>241.36199999999999</v>
      </c>
      <c r="CP206">
        <v>0</v>
      </c>
      <c r="CQ206">
        <v>0</v>
      </c>
      <c r="CR206">
        <v>5.6982999999999997</v>
      </c>
      <c r="CS206">
        <v>2911.86</v>
      </c>
      <c r="CT206">
        <v>2.6913999999999998</v>
      </c>
      <c r="CU206">
        <v>797.93399999999997</v>
      </c>
      <c r="CV206">
        <v>0</v>
      </c>
      <c r="CW206">
        <v>0</v>
      </c>
      <c r="CX206">
        <v>11.115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0.29630000000000001</v>
      </c>
      <c r="DG206">
        <v>114.13200000000001</v>
      </c>
      <c r="DH206">
        <v>0.3</v>
      </c>
      <c r="DI206">
        <v>120.732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3673.7139999999999</v>
      </c>
      <c r="EA206">
        <v>0</v>
      </c>
      <c r="EB206">
        <v>797.93399999999997</v>
      </c>
      <c r="EC206">
        <v>0</v>
      </c>
      <c r="ED206">
        <v>9.3896999999999995</v>
      </c>
      <c r="EE206">
        <v>10.3924</v>
      </c>
      <c r="EF206">
        <v>4477.9710000000005</v>
      </c>
      <c r="EG206">
        <v>6.6982999999999997</v>
      </c>
      <c r="EH206">
        <v>3660.0369999999998</v>
      </c>
      <c r="EI206">
        <v>6.1020000000000003</v>
      </c>
      <c r="EJ206">
        <v>3425.1729999999998</v>
      </c>
      <c r="EK206">
        <v>0</v>
      </c>
      <c r="EL206">
        <v>0</v>
      </c>
      <c r="EM206">
        <v>0</v>
      </c>
      <c r="EN206">
        <v>0</v>
      </c>
      <c r="EO206">
        <v>2.6913999999999998</v>
      </c>
      <c r="EP206">
        <v>817.93399999999997</v>
      </c>
      <c r="EQ206">
        <v>17.25</v>
      </c>
      <c r="ER206">
        <v>17.25</v>
      </c>
      <c r="ES206">
        <v>0</v>
      </c>
      <c r="ET206">
        <v>4495.2210000000005</v>
      </c>
      <c r="EU206">
        <v>0</v>
      </c>
      <c r="EV206">
        <v>0</v>
      </c>
      <c r="EW206">
        <v>0</v>
      </c>
      <c r="EX206">
        <v>0</v>
      </c>
      <c r="EY206">
        <v>0.29630000000000001</v>
      </c>
      <c r="EZ206">
        <v>114.13200000000001</v>
      </c>
      <c r="FA206">
        <v>0.3</v>
      </c>
      <c r="FB206">
        <v>120.732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11.115</v>
      </c>
      <c r="FK206">
        <v>0</v>
      </c>
      <c r="FL206">
        <v>11.115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11.115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</row>
    <row r="207" spans="1:184" customFormat="1" ht="12.75" x14ac:dyDescent="0.2">
      <c r="A207">
        <v>2199</v>
      </c>
      <c r="B207">
        <f t="shared" si="3"/>
        <v>204</v>
      </c>
      <c r="C207">
        <v>1</v>
      </c>
      <c r="D207" t="s">
        <v>849</v>
      </c>
      <c r="E207" t="s">
        <v>290</v>
      </c>
      <c r="F207">
        <v>691001839</v>
      </c>
      <c r="G207">
        <v>12</v>
      </c>
      <c r="H207" t="s">
        <v>583</v>
      </c>
      <c r="I207" t="s">
        <v>798</v>
      </c>
      <c r="J207">
        <v>1</v>
      </c>
      <c r="K207">
        <v>24</v>
      </c>
      <c r="L207" t="s">
        <v>584</v>
      </c>
      <c r="M207" t="s">
        <v>850</v>
      </c>
      <c r="N207" t="s">
        <v>586</v>
      </c>
      <c r="O207">
        <v>2</v>
      </c>
      <c r="P207" t="s">
        <v>587</v>
      </c>
      <c r="Q207" t="s">
        <v>588</v>
      </c>
      <c r="R207" s="207">
        <v>45661.71806712963</v>
      </c>
      <c r="S207">
        <v>691001839</v>
      </c>
      <c r="T207" t="s">
        <v>588</v>
      </c>
      <c r="U207" s="207">
        <v>45661.719722222224</v>
      </c>
      <c r="V207">
        <v>691001839</v>
      </c>
      <c r="W207">
        <v>29.4023</v>
      </c>
      <c r="X207">
        <v>29.4023</v>
      </c>
      <c r="Y207">
        <v>0</v>
      </c>
      <c r="Z207">
        <v>0</v>
      </c>
      <c r="AA207">
        <v>29.421299999999999</v>
      </c>
      <c r="AB207">
        <v>12296.942000000001</v>
      </c>
      <c r="AC207">
        <v>12296.942000000001</v>
      </c>
      <c r="AD207">
        <v>8509.094000000001</v>
      </c>
      <c r="AE207">
        <v>1955.9490000000001</v>
      </c>
      <c r="AF207">
        <v>629.86500000000001</v>
      </c>
      <c r="AG207">
        <v>864.42600000000004</v>
      </c>
      <c r="AH207">
        <v>213.88</v>
      </c>
      <c r="AI207">
        <v>34.515999999999998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0.5</v>
      </c>
      <c r="AW207">
        <v>89.212000000000003</v>
      </c>
      <c r="AX207">
        <v>146.88</v>
      </c>
      <c r="AY207">
        <v>0</v>
      </c>
      <c r="AZ207">
        <v>0</v>
      </c>
      <c r="BA207">
        <v>12326.218999999999</v>
      </c>
      <c r="BB207">
        <v>0</v>
      </c>
      <c r="BC207">
        <v>30</v>
      </c>
      <c r="BD207">
        <v>29</v>
      </c>
      <c r="BE207">
        <v>1</v>
      </c>
      <c r="BF207">
        <v>1</v>
      </c>
      <c r="BG207">
        <v>5</v>
      </c>
      <c r="BH207">
        <v>146.88</v>
      </c>
      <c r="BI207">
        <v>0</v>
      </c>
      <c r="BJ207">
        <v>21.6524</v>
      </c>
      <c r="BK207">
        <v>9760.08</v>
      </c>
      <c r="BL207">
        <v>6655.5230000000001</v>
      </c>
      <c r="BM207">
        <v>1720.9490000000001</v>
      </c>
      <c r="BN207">
        <v>414.00799999999998</v>
      </c>
      <c r="BO207">
        <v>656.08</v>
      </c>
      <c r="BP207">
        <v>189.792</v>
      </c>
      <c r="BQ207">
        <v>34.515999999999998</v>
      </c>
      <c r="BR207">
        <v>0</v>
      </c>
      <c r="BS207">
        <v>0</v>
      </c>
      <c r="BT207">
        <v>16.1525</v>
      </c>
      <c r="BU207">
        <v>7893.2420000000002</v>
      </c>
      <c r="BV207">
        <v>0</v>
      </c>
      <c r="BW207">
        <v>0</v>
      </c>
      <c r="BX207">
        <v>0</v>
      </c>
      <c r="BY207">
        <v>0</v>
      </c>
      <c r="BZ207">
        <v>7.7499000000000002</v>
      </c>
      <c r="CA207">
        <v>2536.8620000000001</v>
      </c>
      <c r="CB207">
        <v>1853.5709999999999</v>
      </c>
      <c r="CC207">
        <v>235</v>
      </c>
      <c r="CD207">
        <v>215.857</v>
      </c>
      <c r="CE207">
        <v>208.346</v>
      </c>
      <c r="CF207">
        <v>24.088000000000001</v>
      </c>
      <c r="CG207">
        <v>0</v>
      </c>
      <c r="CH207">
        <v>0</v>
      </c>
      <c r="CI207">
        <v>0</v>
      </c>
      <c r="CJ207">
        <v>1</v>
      </c>
      <c r="CK207">
        <v>623.29300000000001</v>
      </c>
      <c r="CL207">
        <v>4.9999000000000002</v>
      </c>
      <c r="CM207">
        <v>1451.306</v>
      </c>
      <c r="CN207">
        <v>1.25</v>
      </c>
      <c r="CO207">
        <v>329.66300000000001</v>
      </c>
      <c r="CP207">
        <v>0.5</v>
      </c>
      <c r="CQ207">
        <v>132.6</v>
      </c>
      <c r="CR207">
        <v>18.6524</v>
      </c>
      <c r="CS207">
        <v>7668.6360000000004</v>
      </c>
      <c r="CT207">
        <v>5.7499000000000002</v>
      </c>
      <c r="CU207">
        <v>1863.9760000000001</v>
      </c>
      <c r="CV207">
        <v>0</v>
      </c>
      <c r="CW207">
        <v>89.212000000000003</v>
      </c>
      <c r="CX207">
        <v>14.28</v>
      </c>
      <c r="CY207">
        <v>0</v>
      </c>
      <c r="CZ207">
        <v>0</v>
      </c>
      <c r="DA207">
        <v>0.5</v>
      </c>
      <c r="DB207">
        <v>132.6</v>
      </c>
      <c r="DC207">
        <v>0</v>
      </c>
      <c r="DD207">
        <v>0</v>
      </c>
      <c r="DE207">
        <v>0</v>
      </c>
      <c r="DF207">
        <v>5.4999000000000002</v>
      </c>
      <c r="DG207">
        <v>1866.838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9786.7549999999992</v>
      </c>
      <c r="EA207">
        <v>0</v>
      </c>
      <c r="EB207">
        <v>2539.4639999999999</v>
      </c>
      <c r="EC207">
        <v>0</v>
      </c>
      <c r="ED207">
        <v>29.4023</v>
      </c>
      <c r="EE207">
        <v>29.421299999999999</v>
      </c>
      <c r="EF207">
        <v>12296.942000000001</v>
      </c>
      <c r="EG207">
        <v>21.6524</v>
      </c>
      <c r="EH207">
        <v>9760.08</v>
      </c>
      <c r="EI207">
        <v>16.1525</v>
      </c>
      <c r="EJ207">
        <v>7893.2420000000002</v>
      </c>
      <c r="EK207">
        <v>0</v>
      </c>
      <c r="EL207">
        <v>0</v>
      </c>
      <c r="EM207">
        <v>0</v>
      </c>
      <c r="EN207">
        <v>0</v>
      </c>
      <c r="EO207">
        <v>7.7499000000000002</v>
      </c>
      <c r="EP207">
        <v>2536.8620000000001</v>
      </c>
      <c r="EQ207">
        <v>0</v>
      </c>
      <c r="ER207">
        <v>0</v>
      </c>
      <c r="ES207">
        <v>0</v>
      </c>
      <c r="ET207">
        <v>12296.942000000001</v>
      </c>
      <c r="EU207">
        <v>0</v>
      </c>
      <c r="EV207">
        <v>0</v>
      </c>
      <c r="EW207">
        <v>0</v>
      </c>
      <c r="EX207">
        <v>0</v>
      </c>
      <c r="EY207">
        <v>5.4999000000000002</v>
      </c>
      <c r="EZ207">
        <v>1866.838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0.5</v>
      </c>
      <c r="FJ207">
        <v>146.88</v>
      </c>
      <c r="FK207">
        <v>0</v>
      </c>
      <c r="FL207">
        <v>14.28</v>
      </c>
      <c r="FM207">
        <v>0.5</v>
      </c>
      <c r="FN207">
        <v>132.6</v>
      </c>
      <c r="FO207">
        <v>0</v>
      </c>
      <c r="FP207">
        <v>0</v>
      </c>
      <c r="FQ207">
        <v>0</v>
      </c>
      <c r="FR207">
        <v>146.88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</row>
    <row r="208" spans="1:184" customFormat="1" ht="12.75" x14ac:dyDescent="0.2">
      <c r="A208">
        <v>2202</v>
      </c>
      <c r="B208">
        <f t="shared" si="3"/>
        <v>205</v>
      </c>
      <c r="C208">
        <v>1</v>
      </c>
      <c r="D208" t="s">
        <v>851</v>
      </c>
      <c r="E208" t="s">
        <v>290</v>
      </c>
      <c r="F208">
        <v>600108520</v>
      </c>
      <c r="G208">
        <v>12</v>
      </c>
      <c r="H208" t="s">
        <v>583</v>
      </c>
      <c r="I208" t="s">
        <v>438</v>
      </c>
      <c r="J208">
        <v>1</v>
      </c>
      <c r="K208">
        <v>24</v>
      </c>
      <c r="L208" t="s">
        <v>584</v>
      </c>
      <c r="M208" t="s">
        <v>852</v>
      </c>
      <c r="N208" t="s">
        <v>586</v>
      </c>
      <c r="O208">
        <v>2</v>
      </c>
      <c r="P208" t="s">
        <v>587</v>
      </c>
      <c r="Q208" t="s">
        <v>3440</v>
      </c>
      <c r="R208" s="207">
        <v>45672.465266203704</v>
      </c>
      <c r="S208">
        <v>600108520</v>
      </c>
      <c r="T208" t="s">
        <v>3440</v>
      </c>
      <c r="U208" s="207">
        <v>45672.47074074074</v>
      </c>
      <c r="V208">
        <v>600108520</v>
      </c>
      <c r="W208">
        <v>27.0627</v>
      </c>
      <c r="X208">
        <v>26.849700000000002</v>
      </c>
      <c r="Y208">
        <v>0</v>
      </c>
      <c r="Z208">
        <v>0.21299999999999999</v>
      </c>
      <c r="AA208">
        <v>31.564299999999999</v>
      </c>
      <c r="AB208">
        <v>12751.584999999999</v>
      </c>
      <c r="AC208">
        <v>12427.267999999998</v>
      </c>
      <c r="AD208">
        <v>8088.7820000000002</v>
      </c>
      <c r="AE208">
        <v>1793.3620000000001</v>
      </c>
      <c r="AF208">
        <v>131.726</v>
      </c>
      <c r="AG208">
        <v>2052.2060000000001</v>
      </c>
      <c r="AH208">
        <v>177.09100000000001</v>
      </c>
      <c r="AI208">
        <v>75.432000000000002</v>
      </c>
      <c r="AJ208">
        <v>0</v>
      </c>
      <c r="AK208">
        <v>0</v>
      </c>
      <c r="AL208">
        <v>143.88</v>
      </c>
      <c r="AM208">
        <v>0</v>
      </c>
      <c r="AN208">
        <v>180.43700000000001</v>
      </c>
      <c r="AO208">
        <v>61.35</v>
      </c>
      <c r="AP208">
        <v>18.350000000000001</v>
      </c>
      <c r="AQ208">
        <v>18.350000000000001</v>
      </c>
      <c r="AR208">
        <v>0</v>
      </c>
      <c r="AS208">
        <v>0</v>
      </c>
      <c r="AT208">
        <v>0</v>
      </c>
      <c r="AU208">
        <v>43</v>
      </c>
      <c r="AV208">
        <v>0.49939999999999996</v>
      </c>
      <c r="AW208">
        <v>108.669</v>
      </c>
      <c r="AX208">
        <v>208.262</v>
      </c>
      <c r="AY208">
        <v>18.350000000000001</v>
      </c>
      <c r="AZ208">
        <v>0</v>
      </c>
      <c r="BA208">
        <v>12505.491</v>
      </c>
      <c r="BB208">
        <v>18.350000000000001</v>
      </c>
      <c r="BC208">
        <v>33</v>
      </c>
      <c r="BD208">
        <v>26</v>
      </c>
      <c r="BE208">
        <v>1</v>
      </c>
      <c r="BF208">
        <v>0</v>
      </c>
      <c r="BG208">
        <v>3</v>
      </c>
      <c r="BH208">
        <v>208.262</v>
      </c>
      <c r="BI208">
        <v>18.350000000000001</v>
      </c>
      <c r="BJ208">
        <v>16.412800000000001</v>
      </c>
      <c r="BK208">
        <v>9007.8619999999992</v>
      </c>
      <c r="BL208">
        <v>5601.6109999999999</v>
      </c>
      <c r="BM208">
        <v>1452.1160000000002</v>
      </c>
      <c r="BN208">
        <v>120.691</v>
      </c>
      <c r="BO208">
        <v>1503.826</v>
      </c>
      <c r="BP208">
        <v>145.517</v>
      </c>
      <c r="BQ208">
        <v>75.432000000000002</v>
      </c>
      <c r="BR208">
        <v>0</v>
      </c>
      <c r="BS208">
        <v>0</v>
      </c>
      <c r="BT208">
        <v>13.4589</v>
      </c>
      <c r="BU208">
        <v>7622.0879999999997</v>
      </c>
      <c r="BV208">
        <v>2.9539</v>
      </c>
      <c r="BW208">
        <v>1385.7739999999999</v>
      </c>
      <c r="BX208">
        <v>0</v>
      </c>
      <c r="BY208">
        <v>0</v>
      </c>
      <c r="BZ208">
        <v>10.4369</v>
      </c>
      <c r="CA208">
        <v>3419.4059999999999</v>
      </c>
      <c r="CB208">
        <v>2487.1710000000003</v>
      </c>
      <c r="CC208">
        <v>341.24599999999998</v>
      </c>
      <c r="CD208">
        <v>11.035</v>
      </c>
      <c r="CE208">
        <v>548.38</v>
      </c>
      <c r="CF208">
        <v>31.574000000000002</v>
      </c>
      <c r="CG208">
        <v>0</v>
      </c>
      <c r="CH208">
        <v>0</v>
      </c>
      <c r="CI208">
        <v>0</v>
      </c>
      <c r="CJ208">
        <v>1</v>
      </c>
      <c r="CK208">
        <v>500.31799999999998</v>
      </c>
      <c r="CL208">
        <v>4.4375</v>
      </c>
      <c r="CM208">
        <v>1159.4589999999998</v>
      </c>
      <c r="CN208">
        <v>4.5</v>
      </c>
      <c r="CO208">
        <v>1571.1669999999999</v>
      </c>
      <c r="CP208">
        <v>0.49939999999999996</v>
      </c>
      <c r="CQ208">
        <v>188.46199999999999</v>
      </c>
      <c r="CR208">
        <v>14.412800000000001</v>
      </c>
      <c r="CS208">
        <v>7313.723</v>
      </c>
      <c r="CT208">
        <v>8.4368999999999996</v>
      </c>
      <c r="CU208">
        <v>2541.6750000000002</v>
      </c>
      <c r="CV208">
        <v>0</v>
      </c>
      <c r="CW208">
        <v>108.669</v>
      </c>
      <c r="CX208">
        <v>19.8</v>
      </c>
      <c r="CY208">
        <v>0</v>
      </c>
      <c r="CZ208">
        <v>0</v>
      </c>
      <c r="DA208">
        <v>0.49939999999999996</v>
      </c>
      <c r="DB208">
        <v>188.46199999999999</v>
      </c>
      <c r="DC208">
        <v>0</v>
      </c>
      <c r="DD208">
        <v>18.350000000000001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9064.9840000000004</v>
      </c>
      <c r="EA208">
        <v>0</v>
      </c>
      <c r="EB208">
        <v>3440.5070000000001</v>
      </c>
      <c r="EC208">
        <v>18.350000000000001</v>
      </c>
      <c r="ED208">
        <v>27.0627</v>
      </c>
      <c r="EE208">
        <v>31.564299999999999</v>
      </c>
      <c r="EF208">
        <v>12751.584999999999</v>
      </c>
      <c r="EG208">
        <v>16.425799999999999</v>
      </c>
      <c r="EH208">
        <v>9097.4279999999999</v>
      </c>
      <c r="EI208">
        <v>13.4719</v>
      </c>
      <c r="EJ208">
        <v>7711.6540000000005</v>
      </c>
      <c r="EK208">
        <v>2.9539</v>
      </c>
      <c r="EL208">
        <v>1385.7739999999999</v>
      </c>
      <c r="EM208">
        <v>0</v>
      </c>
      <c r="EN208">
        <v>0</v>
      </c>
      <c r="EO208">
        <v>10.636900000000001</v>
      </c>
      <c r="EP208">
        <v>3654.1570000000002</v>
      </c>
      <c r="EQ208">
        <v>61.35</v>
      </c>
      <c r="ER208">
        <v>23</v>
      </c>
      <c r="ES208">
        <v>38.35</v>
      </c>
      <c r="ET208">
        <v>12812.934999999999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0.49939999999999996</v>
      </c>
      <c r="FJ208">
        <v>208.262</v>
      </c>
      <c r="FK208">
        <v>0</v>
      </c>
      <c r="FL208">
        <v>19.8</v>
      </c>
      <c r="FM208">
        <v>0.49939999999999996</v>
      </c>
      <c r="FN208">
        <v>188.46199999999999</v>
      </c>
      <c r="FO208">
        <v>18.350000000000001</v>
      </c>
      <c r="FP208">
        <v>0</v>
      </c>
      <c r="FQ208">
        <v>18.350000000000001</v>
      </c>
      <c r="FR208">
        <v>226.61200000000002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</row>
    <row r="209" spans="1:184" customFormat="1" ht="12.75" x14ac:dyDescent="0.2">
      <c r="A209">
        <v>2203</v>
      </c>
      <c r="B209">
        <f t="shared" si="3"/>
        <v>206</v>
      </c>
      <c r="C209">
        <v>1</v>
      </c>
      <c r="D209" t="s">
        <v>853</v>
      </c>
      <c r="E209" t="s">
        <v>290</v>
      </c>
      <c r="F209">
        <v>600108601</v>
      </c>
      <c r="G209">
        <v>12</v>
      </c>
      <c r="H209" t="s">
        <v>583</v>
      </c>
      <c r="I209" t="s">
        <v>378</v>
      </c>
      <c r="J209">
        <v>1</v>
      </c>
      <c r="K209">
        <v>24</v>
      </c>
      <c r="L209" t="s">
        <v>584</v>
      </c>
      <c r="M209" t="s">
        <v>854</v>
      </c>
      <c r="N209" t="s">
        <v>586</v>
      </c>
      <c r="O209">
        <v>2</v>
      </c>
      <c r="P209" t="s">
        <v>587</v>
      </c>
      <c r="Q209" t="s">
        <v>3375</v>
      </c>
      <c r="R209" s="207">
        <v>45673.276006944441</v>
      </c>
      <c r="S209" t="s">
        <v>584</v>
      </c>
      <c r="W209">
        <v>32.4298</v>
      </c>
      <c r="X209">
        <v>32.171799999999998</v>
      </c>
      <c r="Y209">
        <v>0</v>
      </c>
      <c r="Z209">
        <v>0.25800000000000001</v>
      </c>
      <c r="AA209">
        <v>36.535600000000002</v>
      </c>
      <c r="AB209">
        <v>15334.189999999999</v>
      </c>
      <c r="AC209">
        <v>15168.390999999998</v>
      </c>
      <c r="AD209">
        <v>10090.186</v>
      </c>
      <c r="AE209">
        <v>2040.117</v>
      </c>
      <c r="AF209">
        <v>504.75099999999992</v>
      </c>
      <c r="AG209">
        <v>2059.2429999999999</v>
      </c>
      <c r="AH209">
        <v>301.02699999999999</v>
      </c>
      <c r="AI209">
        <v>123.85899999999999</v>
      </c>
      <c r="AJ209">
        <v>2.4319999999999999</v>
      </c>
      <c r="AK209">
        <v>15.398999999999999</v>
      </c>
      <c r="AL209">
        <v>16</v>
      </c>
      <c r="AM209">
        <v>0</v>
      </c>
      <c r="AN209">
        <v>149.79900000000001</v>
      </c>
      <c r="AO209">
        <v>699.28</v>
      </c>
      <c r="AP209">
        <v>230.4</v>
      </c>
      <c r="AQ209">
        <v>230.4</v>
      </c>
      <c r="AR209">
        <v>0</v>
      </c>
      <c r="AS209">
        <v>0</v>
      </c>
      <c r="AT209">
        <v>386.48</v>
      </c>
      <c r="AU209">
        <v>82.4</v>
      </c>
      <c r="AV209">
        <v>0.93340000000000001</v>
      </c>
      <c r="AW209">
        <v>31.376999999999999</v>
      </c>
      <c r="AX209">
        <v>325.36599999999999</v>
      </c>
      <c r="AY209">
        <v>220.5</v>
      </c>
      <c r="AZ209">
        <v>0</v>
      </c>
      <c r="BA209">
        <v>15351.274000000001</v>
      </c>
      <c r="BB209">
        <v>230.4</v>
      </c>
      <c r="BC209">
        <v>40</v>
      </c>
      <c r="BD209">
        <v>38</v>
      </c>
      <c r="BE209">
        <v>3</v>
      </c>
      <c r="BF209">
        <v>0</v>
      </c>
      <c r="BG209">
        <v>0</v>
      </c>
      <c r="BH209">
        <v>325.36599999999999</v>
      </c>
      <c r="BI209">
        <v>220.5</v>
      </c>
      <c r="BJ209">
        <v>21.860199999999999</v>
      </c>
      <c r="BK209">
        <v>11744.183000000001</v>
      </c>
      <c r="BL209">
        <v>7721.3490000000002</v>
      </c>
      <c r="BM209">
        <v>1692.106</v>
      </c>
      <c r="BN209">
        <v>351.98199999999997</v>
      </c>
      <c r="BO209">
        <v>1549.2060000000001</v>
      </c>
      <c r="BP209">
        <v>270.00099999999998</v>
      </c>
      <c r="BQ209">
        <v>123.85899999999999</v>
      </c>
      <c r="BR209">
        <v>2.4319999999999999</v>
      </c>
      <c r="BS209">
        <v>1.871</v>
      </c>
      <c r="BT209">
        <v>15.788600000000001</v>
      </c>
      <c r="BU209">
        <v>9356.7450000000008</v>
      </c>
      <c r="BV209">
        <v>2.7475000000000001</v>
      </c>
      <c r="BW209">
        <v>1287.6089999999999</v>
      </c>
      <c r="BX209">
        <v>0</v>
      </c>
      <c r="BY209">
        <v>0</v>
      </c>
      <c r="BZ209">
        <v>10.3116</v>
      </c>
      <c r="CA209">
        <v>3424.2079999999996</v>
      </c>
      <c r="CB209">
        <v>2368.837</v>
      </c>
      <c r="CC209">
        <v>348.01099999999997</v>
      </c>
      <c r="CD209">
        <v>152.76900000000001</v>
      </c>
      <c r="CE209">
        <v>510.03700000000003</v>
      </c>
      <c r="CF209">
        <v>31.026</v>
      </c>
      <c r="CG209">
        <v>0</v>
      </c>
      <c r="CH209">
        <v>0</v>
      </c>
      <c r="CI209">
        <v>13.528</v>
      </c>
      <c r="CJ209">
        <v>1</v>
      </c>
      <c r="CK209">
        <v>650.37</v>
      </c>
      <c r="CL209">
        <v>3.6736</v>
      </c>
      <c r="CM209">
        <v>1042.9559999999999</v>
      </c>
      <c r="CN209">
        <v>4.7046000000000001</v>
      </c>
      <c r="CO209">
        <v>1440.222</v>
      </c>
      <c r="CP209">
        <v>0.93340000000000001</v>
      </c>
      <c r="CQ209">
        <v>290.65999999999997</v>
      </c>
      <c r="CR209">
        <v>17.526900000000001</v>
      </c>
      <c r="CS209">
        <v>8350.7540000000008</v>
      </c>
      <c r="CT209">
        <v>8.8116000000000003</v>
      </c>
      <c r="CU209">
        <v>2894.0239999999999</v>
      </c>
      <c r="CV209">
        <v>0</v>
      </c>
      <c r="CW209">
        <v>31.376999999999999</v>
      </c>
      <c r="CX209">
        <v>34.706000000000003</v>
      </c>
      <c r="CY209">
        <v>0</v>
      </c>
      <c r="CZ209">
        <v>0</v>
      </c>
      <c r="DA209">
        <v>0.93340000000000001</v>
      </c>
      <c r="DB209">
        <v>290.65999999999997</v>
      </c>
      <c r="DC209">
        <v>200.4</v>
      </c>
      <c r="DD209">
        <v>30</v>
      </c>
      <c r="DE209">
        <v>0</v>
      </c>
      <c r="DF209">
        <v>3.3241000000000001</v>
      </c>
      <c r="DG209">
        <v>1099.829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11870.815999999999</v>
      </c>
      <c r="EA209">
        <v>200.4</v>
      </c>
      <c r="EB209">
        <v>3480.4580000000001</v>
      </c>
      <c r="EC209">
        <v>30</v>
      </c>
      <c r="ED209">
        <v>32.4298</v>
      </c>
      <c r="EE209">
        <v>36.535600000000002</v>
      </c>
      <c r="EF209">
        <v>15334.189999999999</v>
      </c>
      <c r="EG209">
        <v>21.860199999999999</v>
      </c>
      <c r="EH209">
        <v>11807.183000000001</v>
      </c>
      <c r="EI209">
        <v>15.788600000000001</v>
      </c>
      <c r="EJ209">
        <v>9416.7450000000008</v>
      </c>
      <c r="EK209">
        <v>2.7475000000000001</v>
      </c>
      <c r="EL209">
        <v>1287.6089999999999</v>
      </c>
      <c r="EM209">
        <v>0</v>
      </c>
      <c r="EN209">
        <v>0</v>
      </c>
      <c r="EO209">
        <v>10.569600000000001</v>
      </c>
      <c r="EP209">
        <v>3527.0069999999996</v>
      </c>
      <c r="EQ209">
        <v>699.28</v>
      </c>
      <c r="ER209">
        <v>220.4</v>
      </c>
      <c r="ES209">
        <v>478.88</v>
      </c>
      <c r="ET209">
        <v>16033.47</v>
      </c>
      <c r="EU209">
        <v>0</v>
      </c>
      <c r="EV209">
        <v>0</v>
      </c>
      <c r="EW209">
        <v>0</v>
      </c>
      <c r="EX209">
        <v>0</v>
      </c>
      <c r="EY209">
        <v>3.3241000000000001</v>
      </c>
      <c r="EZ209">
        <v>1102.829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0.93340000000000001</v>
      </c>
      <c r="FJ209">
        <v>325.36599999999999</v>
      </c>
      <c r="FK209">
        <v>0</v>
      </c>
      <c r="FL209">
        <v>34.706000000000003</v>
      </c>
      <c r="FM209">
        <v>0.93340000000000001</v>
      </c>
      <c r="FN209">
        <v>290.65999999999997</v>
      </c>
      <c r="FO209">
        <v>220.5</v>
      </c>
      <c r="FP209">
        <v>190.5</v>
      </c>
      <c r="FQ209">
        <v>30</v>
      </c>
      <c r="FR209">
        <v>545.86599999999999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</row>
    <row r="210" spans="1:184" customFormat="1" ht="12.75" x14ac:dyDescent="0.2">
      <c r="A210">
        <v>2208</v>
      </c>
      <c r="B210">
        <f t="shared" si="3"/>
        <v>207</v>
      </c>
      <c r="C210">
        <v>1</v>
      </c>
      <c r="D210" t="s">
        <v>855</v>
      </c>
      <c r="E210" t="s">
        <v>290</v>
      </c>
      <c r="F210">
        <v>600108597</v>
      </c>
      <c r="G210">
        <v>12</v>
      </c>
      <c r="H210" t="s">
        <v>583</v>
      </c>
      <c r="I210" t="s">
        <v>100</v>
      </c>
      <c r="J210">
        <v>1</v>
      </c>
      <c r="K210">
        <v>24</v>
      </c>
      <c r="L210" t="s">
        <v>584</v>
      </c>
      <c r="M210" t="s">
        <v>856</v>
      </c>
      <c r="N210" t="s">
        <v>586</v>
      </c>
      <c r="O210">
        <v>2</v>
      </c>
      <c r="P210" t="s">
        <v>587</v>
      </c>
      <c r="Q210" t="s">
        <v>857</v>
      </c>
      <c r="R210" s="207">
        <v>45664.434212962966</v>
      </c>
      <c r="S210">
        <v>600108597</v>
      </c>
      <c r="T210" t="s">
        <v>857</v>
      </c>
      <c r="U210" s="207">
        <v>45665.577222222222</v>
      </c>
      <c r="V210">
        <v>600108597</v>
      </c>
      <c r="W210">
        <v>71.758499999999998</v>
      </c>
      <c r="X210">
        <v>70.782900000000012</v>
      </c>
      <c r="Y210">
        <v>0.97560000000000002</v>
      </c>
      <c r="Z210">
        <v>0</v>
      </c>
      <c r="AA210">
        <v>82.251900000000006</v>
      </c>
      <c r="AB210">
        <v>38221.055999999997</v>
      </c>
      <c r="AC210">
        <v>37366.294000000002</v>
      </c>
      <c r="AD210">
        <v>22505.446999999996</v>
      </c>
      <c r="AE210">
        <v>4806.5870000000004</v>
      </c>
      <c r="AF210">
        <v>846.44299999999998</v>
      </c>
      <c r="AG210">
        <v>7948.8760000000002</v>
      </c>
      <c r="AH210">
        <v>411.91199999999998</v>
      </c>
      <c r="AI210">
        <v>543.26199999999994</v>
      </c>
      <c r="AJ210">
        <v>0</v>
      </c>
      <c r="AK210">
        <v>0.124</v>
      </c>
      <c r="AL210">
        <v>380.762</v>
      </c>
      <c r="AM210">
        <v>80</v>
      </c>
      <c r="AN210">
        <v>394</v>
      </c>
      <c r="AO210">
        <v>475.99099999999999</v>
      </c>
      <c r="AP210">
        <v>105.236</v>
      </c>
      <c r="AQ210">
        <v>105.236</v>
      </c>
      <c r="AR210">
        <v>0</v>
      </c>
      <c r="AS210">
        <v>0</v>
      </c>
      <c r="AT210">
        <v>30.7</v>
      </c>
      <c r="AU210">
        <v>340.05500000000001</v>
      </c>
      <c r="AV210">
        <v>1</v>
      </c>
      <c r="AW210">
        <v>259.601</v>
      </c>
      <c r="AX210">
        <v>677.38700000000006</v>
      </c>
      <c r="AY210">
        <v>5</v>
      </c>
      <c r="AZ210">
        <v>44.042000000000002</v>
      </c>
      <c r="BA210">
        <v>37699.047999999995</v>
      </c>
      <c r="BB210">
        <v>105.236</v>
      </c>
      <c r="BC210">
        <v>80</v>
      </c>
      <c r="BD210">
        <v>67</v>
      </c>
      <c r="BE210">
        <v>1</v>
      </c>
      <c r="BF210">
        <v>2</v>
      </c>
      <c r="BG210">
        <v>6</v>
      </c>
      <c r="BH210">
        <v>677.38700000000006</v>
      </c>
      <c r="BI210">
        <v>5</v>
      </c>
      <c r="BJ210">
        <v>56.147300000000001</v>
      </c>
      <c r="BK210">
        <v>32001.834000000003</v>
      </c>
      <c r="BL210">
        <v>19076.11</v>
      </c>
      <c r="BM210">
        <v>4327.1769999999997</v>
      </c>
      <c r="BN210">
        <v>688.14</v>
      </c>
      <c r="BO210">
        <v>6758.8809999999994</v>
      </c>
      <c r="BP210">
        <v>304.62099999999998</v>
      </c>
      <c r="BQ210">
        <v>543.26199999999994</v>
      </c>
      <c r="BR210">
        <v>0</v>
      </c>
      <c r="BS210">
        <v>0</v>
      </c>
      <c r="BT210">
        <v>39.076099999999997</v>
      </c>
      <c r="BU210">
        <v>24521.106</v>
      </c>
      <c r="BV210">
        <v>6.7629999999999999</v>
      </c>
      <c r="BW210">
        <v>3255.5219999999999</v>
      </c>
      <c r="BX210">
        <v>0</v>
      </c>
      <c r="BY210">
        <v>0</v>
      </c>
      <c r="BZ210">
        <v>14.6356</v>
      </c>
      <c r="CA210">
        <v>5364.46</v>
      </c>
      <c r="CB210">
        <v>3429.337</v>
      </c>
      <c r="CC210">
        <v>479.41</v>
      </c>
      <c r="CD210">
        <v>158.303</v>
      </c>
      <c r="CE210">
        <v>1189.9949999999999</v>
      </c>
      <c r="CF210">
        <v>107.291</v>
      </c>
      <c r="CG210">
        <v>0</v>
      </c>
      <c r="CH210">
        <v>0</v>
      </c>
      <c r="CI210">
        <v>0.124</v>
      </c>
      <c r="CJ210">
        <v>2.5188000000000001</v>
      </c>
      <c r="CK210">
        <v>1499.2159999999999</v>
      </c>
      <c r="CL210">
        <v>5.7</v>
      </c>
      <c r="CM210">
        <v>1866.3520000000001</v>
      </c>
      <c r="CN210">
        <v>6.2168000000000001</v>
      </c>
      <c r="CO210">
        <v>1900.6410000000001</v>
      </c>
      <c r="CP210">
        <v>0.2</v>
      </c>
      <c r="CQ210">
        <v>98.251000000000005</v>
      </c>
      <c r="CR210">
        <v>50.301299999999998</v>
      </c>
      <c r="CS210">
        <v>27031.841</v>
      </c>
      <c r="CT210">
        <v>11.7502</v>
      </c>
      <c r="CU210">
        <v>3783.7020000000002</v>
      </c>
      <c r="CV210">
        <v>1</v>
      </c>
      <c r="CW210">
        <v>259.601</v>
      </c>
      <c r="CX210">
        <v>677.38700000000006</v>
      </c>
      <c r="CY210">
        <v>0</v>
      </c>
      <c r="CZ210">
        <v>0</v>
      </c>
      <c r="DA210">
        <v>0</v>
      </c>
      <c r="DB210">
        <v>0</v>
      </c>
      <c r="DC210">
        <v>80.322000000000003</v>
      </c>
      <c r="DD210">
        <v>24.914000000000001</v>
      </c>
      <c r="DE210">
        <v>44.042000000000002</v>
      </c>
      <c r="DF210">
        <v>7.8985000000000003</v>
      </c>
      <c r="DG210">
        <v>2894.9989999999998</v>
      </c>
      <c r="DH210">
        <v>0.9</v>
      </c>
      <c r="DI210">
        <v>570.09699999999998</v>
      </c>
      <c r="DJ210">
        <v>1.5097</v>
      </c>
      <c r="DK210">
        <v>760.11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32302.343000000001</v>
      </c>
      <c r="EA210">
        <v>80.322000000000003</v>
      </c>
      <c r="EB210">
        <v>5396.7049999999999</v>
      </c>
      <c r="EC210">
        <v>24.914000000000001</v>
      </c>
      <c r="ED210">
        <v>71.758499999999998</v>
      </c>
      <c r="EE210">
        <v>82.251900000000006</v>
      </c>
      <c r="EF210">
        <v>38221.055999999997</v>
      </c>
      <c r="EG210">
        <v>56.147300000000001</v>
      </c>
      <c r="EH210">
        <v>32081.834000000003</v>
      </c>
      <c r="EI210">
        <v>39.076099999999997</v>
      </c>
      <c r="EJ210">
        <v>24601.106</v>
      </c>
      <c r="EK210">
        <v>6.7629999999999999</v>
      </c>
      <c r="EL210">
        <v>3255.5219999999999</v>
      </c>
      <c r="EM210">
        <v>0</v>
      </c>
      <c r="EN210">
        <v>0</v>
      </c>
      <c r="EO210">
        <v>15.6112</v>
      </c>
      <c r="EP210">
        <v>6139.2219999999998</v>
      </c>
      <c r="EQ210">
        <v>475.99099999999999</v>
      </c>
      <c r="ER210">
        <v>252.047</v>
      </c>
      <c r="ES210">
        <v>223.94399999999999</v>
      </c>
      <c r="ET210">
        <v>38697.046999999999</v>
      </c>
      <c r="EU210">
        <v>0</v>
      </c>
      <c r="EV210">
        <v>0</v>
      </c>
      <c r="EW210">
        <v>0</v>
      </c>
      <c r="EX210">
        <v>0</v>
      </c>
      <c r="EY210">
        <v>7.8985000000000003</v>
      </c>
      <c r="EZ210">
        <v>2894.9989999999998</v>
      </c>
      <c r="FA210">
        <v>0.9</v>
      </c>
      <c r="FB210">
        <v>570.09699999999998</v>
      </c>
      <c r="FC210">
        <v>1.5097</v>
      </c>
      <c r="FD210">
        <v>760.11</v>
      </c>
      <c r="FE210">
        <v>0</v>
      </c>
      <c r="FF210">
        <v>0</v>
      </c>
      <c r="FG210">
        <v>0</v>
      </c>
      <c r="FH210">
        <v>0</v>
      </c>
      <c r="FI210">
        <v>1</v>
      </c>
      <c r="FJ210">
        <v>677.38700000000006</v>
      </c>
      <c r="FK210">
        <v>1</v>
      </c>
      <c r="FL210">
        <v>677.38700000000006</v>
      </c>
      <c r="FM210">
        <v>0</v>
      </c>
      <c r="FN210">
        <v>0</v>
      </c>
      <c r="FO210">
        <v>5</v>
      </c>
      <c r="FP210">
        <v>5</v>
      </c>
      <c r="FQ210">
        <v>0</v>
      </c>
      <c r="FR210">
        <v>682.38700000000006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</row>
    <row r="211" spans="1:184" customFormat="1" ht="12.75" x14ac:dyDescent="0.2">
      <c r="A211">
        <v>2211</v>
      </c>
      <c r="B211">
        <f t="shared" si="3"/>
        <v>208</v>
      </c>
      <c r="C211">
        <v>1</v>
      </c>
      <c r="D211" t="s">
        <v>858</v>
      </c>
      <c r="E211" t="s">
        <v>290</v>
      </c>
      <c r="F211">
        <v>600108465</v>
      </c>
      <c r="G211">
        <v>12</v>
      </c>
      <c r="H211" t="s">
        <v>583</v>
      </c>
      <c r="I211" t="s">
        <v>100</v>
      </c>
      <c r="J211">
        <v>1</v>
      </c>
      <c r="K211">
        <v>24</v>
      </c>
      <c r="L211" t="s">
        <v>584</v>
      </c>
      <c r="M211" t="s">
        <v>859</v>
      </c>
      <c r="N211" t="s">
        <v>586</v>
      </c>
      <c r="O211">
        <v>2</v>
      </c>
      <c r="P211" t="s">
        <v>587</v>
      </c>
      <c r="Q211" t="s">
        <v>3350</v>
      </c>
      <c r="R211" s="207">
        <v>45670.765532407408</v>
      </c>
      <c r="S211">
        <v>600108465</v>
      </c>
      <c r="W211">
        <v>76.023300000000006</v>
      </c>
      <c r="X211">
        <v>74.230699999999999</v>
      </c>
      <c r="Y211">
        <v>1.3551</v>
      </c>
      <c r="Z211">
        <v>0.4375</v>
      </c>
      <c r="AA211">
        <v>82.672599999999989</v>
      </c>
      <c r="AB211">
        <v>40692.555</v>
      </c>
      <c r="AC211">
        <v>40231.308999999994</v>
      </c>
      <c r="AD211">
        <v>22370.655999999999</v>
      </c>
      <c r="AE211">
        <v>7571.3150000000005</v>
      </c>
      <c r="AF211">
        <v>830.08299999999997</v>
      </c>
      <c r="AG211">
        <v>8067.4409999999998</v>
      </c>
      <c r="AH211">
        <v>548.173</v>
      </c>
      <c r="AI211">
        <v>638.85400000000004</v>
      </c>
      <c r="AJ211">
        <v>28.814999999999998</v>
      </c>
      <c r="AK211">
        <v>35.658999999999999</v>
      </c>
      <c r="AL211">
        <v>304.05099999999999</v>
      </c>
      <c r="AM211">
        <v>0</v>
      </c>
      <c r="AN211">
        <v>157.19499999999999</v>
      </c>
      <c r="AO211">
        <v>1170.912</v>
      </c>
      <c r="AP211">
        <v>440.82499999999999</v>
      </c>
      <c r="AQ211">
        <v>440.82499999999999</v>
      </c>
      <c r="AR211">
        <v>0</v>
      </c>
      <c r="AS211">
        <v>0</v>
      </c>
      <c r="AT211">
        <v>229.27700000000002</v>
      </c>
      <c r="AU211">
        <v>500.81</v>
      </c>
      <c r="AV211">
        <v>1</v>
      </c>
      <c r="AW211">
        <v>70.355999999999995</v>
      </c>
      <c r="AX211">
        <v>455.83</v>
      </c>
      <c r="AY211">
        <v>256.39999999999998</v>
      </c>
      <c r="AZ211">
        <v>69.956999999999994</v>
      </c>
      <c r="BA211">
        <v>40780.161000000007</v>
      </c>
      <c r="BB211">
        <v>440.82499999999999</v>
      </c>
      <c r="BC211">
        <v>85</v>
      </c>
      <c r="BD211">
        <v>74</v>
      </c>
      <c r="BE211">
        <v>4</v>
      </c>
      <c r="BF211">
        <v>1</v>
      </c>
      <c r="BG211">
        <v>3</v>
      </c>
      <c r="BH211">
        <v>455.83</v>
      </c>
      <c r="BI211">
        <v>256.39999999999998</v>
      </c>
      <c r="BJ211">
        <v>57.3294</v>
      </c>
      <c r="BK211">
        <v>33898.063999999998</v>
      </c>
      <c r="BL211">
        <v>18689.974000000002</v>
      </c>
      <c r="BM211">
        <v>6918.8560000000007</v>
      </c>
      <c r="BN211">
        <v>754.60199999999998</v>
      </c>
      <c r="BO211">
        <v>6291.34</v>
      </c>
      <c r="BP211">
        <v>418.49099999999999</v>
      </c>
      <c r="BQ211">
        <v>638.85400000000004</v>
      </c>
      <c r="BR211">
        <v>10.952999999999999</v>
      </c>
      <c r="BS211">
        <v>34.680999999999997</v>
      </c>
      <c r="BT211">
        <v>42.801499999999997</v>
      </c>
      <c r="BU211">
        <v>26717.789000000001</v>
      </c>
      <c r="BV211">
        <v>6.7602000000000002</v>
      </c>
      <c r="BW211">
        <v>3741.1109999999999</v>
      </c>
      <c r="BX211">
        <v>0</v>
      </c>
      <c r="BY211">
        <v>0</v>
      </c>
      <c r="BZ211">
        <v>16.901299999999999</v>
      </c>
      <c r="CA211">
        <v>6333.2449999999999</v>
      </c>
      <c r="CB211">
        <v>3680.6819999999998</v>
      </c>
      <c r="CC211">
        <v>652.45900000000006</v>
      </c>
      <c r="CD211">
        <v>75.480999999999995</v>
      </c>
      <c r="CE211">
        <v>1776.1010000000001</v>
      </c>
      <c r="CF211">
        <v>129.68200000000002</v>
      </c>
      <c r="CG211">
        <v>0</v>
      </c>
      <c r="CH211">
        <v>17.861999999999998</v>
      </c>
      <c r="CI211">
        <v>0.97799999999999998</v>
      </c>
      <c r="CJ211">
        <v>1</v>
      </c>
      <c r="CK211">
        <v>575.40599999999995</v>
      </c>
      <c r="CL211">
        <v>8.7386999999999997</v>
      </c>
      <c r="CM211">
        <v>3178.0349999999999</v>
      </c>
      <c r="CN211">
        <v>7.1626000000000003</v>
      </c>
      <c r="CO211">
        <v>2579.8040000000001</v>
      </c>
      <c r="CP211">
        <v>0</v>
      </c>
      <c r="CQ211">
        <v>0</v>
      </c>
      <c r="CR211">
        <v>51.3294</v>
      </c>
      <c r="CS211">
        <v>28607.572</v>
      </c>
      <c r="CT211">
        <v>12.901299999999999</v>
      </c>
      <c r="CU211">
        <v>4395.5550000000003</v>
      </c>
      <c r="CV211">
        <v>1</v>
      </c>
      <c r="CW211">
        <v>70.355999999999995</v>
      </c>
      <c r="CX211">
        <v>455.83</v>
      </c>
      <c r="CY211">
        <v>0</v>
      </c>
      <c r="CZ211">
        <v>0</v>
      </c>
      <c r="DA211">
        <v>0</v>
      </c>
      <c r="DB211">
        <v>0</v>
      </c>
      <c r="DC211">
        <v>128.35</v>
      </c>
      <c r="DD211">
        <v>312.47500000000002</v>
      </c>
      <c r="DE211">
        <v>69.956999999999994</v>
      </c>
      <c r="DF211">
        <v>6.7676999999999996</v>
      </c>
      <c r="DG211">
        <v>2907.3339999999998</v>
      </c>
      <c r="DH211">
        <v>0</v>
      </c>
      <c r="DI211">
        <v>0</v>
      </c>
      <c r="DJ211">
        <v>1</v>
      </c>
      <c r="DK211">
        <v>531.83000000000004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34334.080000000002</v>
      </c>
      <c r="EA211">
        <v>128.35</v>
      </c>
      <c r="EB211">
        <v>6446.0810000000001</v>
      </c>
      <c r="EC211">
        <v>312.47500000000002</v>
      </c>
      <c r="ED211">
        <v>76.023300000000006</v>
      </c>
      <c r="EE211">
        <v>82.672599999999989</v>
      </c>
      <c r="EF211">
        <v>40692.555</v>
      </c>
      <c r="EG211">
        <v>57.3294</v>
      </c>
      <c r="EH211">
        <v>33958.063999999998</v>
      </c>
      <c r="EI211">
        <v>42.801499999999997</v>
      </c>
      <c r="EJ211">
        <v>26777.789000000001</v>
      </c>
      <c r="EK211">
        <v>6.7602000000000002</v>
      </c>
      <c r="EL211">
        <v>3741.1109999999999</v>
      </c>
      <c r="EM211">
        <v>0</v>
      </c>
      <c r="EN211">
        <v>0</v>
      </c>
      <c r="EO211">
        <v>18.693899999999999</v>
      </c>
      <c r="EP211">
        <v>6734.491</v>
      </c>
      <c r="EQ211">
        <v>1170.912</v>
      </c>
      <c r="ER211">
        <v>493.56</v>
      </c>
      <c r="ES211">
        <v>677.35200000000009</v>
      </c>
      <c r="ET211">
        <v>41863.467000000004</v>
      </c>
      <c r="EU211">
        <v>0</v>
      </c>
      <c r="EV211">
        <v>0</v>
      </c>
      <c r="EW211">
        <v>0</v>
      </c>
      <c r="EX211">
        <v>0</v>
      </c>
      <c r="EY211">
        <v>6.7676999999999996</v>
      </c>
      <c r="EZ211">
        <v>2907.3339999999998</v>
      </c>
      <c r="FA211">
        <v>0</v>
      </c>
      <c r="FB211">
        <v>0</v>
      </c>
      <c r="FC211">
        <v>1</v>
      </c>
      <c r="FD211">
        <v>531.83000000000004</v>
      </c>
      <c r="FE211">
        <v>0</v>
      </c>
      <c r="FF211">
        <v>0</v>
      </c>
      <c r="FG211">
        <v>0</v>
      </c>
      <c r="FH211">
        <v>0</v>
      </c>
      <c r="FI211">
        <v>1</v>
      </c>
      <c r="FJ211">
        <v>455.83</v>
      </c>
      <c r="FK211">
        <v>1</v>
      </c>
      <c r="FL211">
        <v>455.83</v>
      </c>
      <c r="FM211">
        <v>0</v>
      </c>
      <c r="FN211">
        <v>0</v>
      </c>
      <c r="FO211">
        <v>256.39999999999998</v>
      </c>
      <c r="FP211">
        <v>27.5</v>
      </c>
      <c r="FQ211">
        <v>228.9</v>
      </c>
      <c r="FR211">
        <v>712.23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</row>
    <row r="212" spans="1:184" customFormat="1" ht="12.75" x14ac:dyDescent="0.2">
      <c r="A212">
        <v>2216</v>
      </c>
      <c r="B212">
        <f t="shared" si="3"/>
        <v>209</v>
      </c>
      <c r="C212">
        <v>1</v>
      </c>
      <c r="D212" t="s">
        <v>860</v>
      </c>
      <c r="E212" t="s">
        <v>290</v>
      </c>
      <c r="F212">
        <v>600108511</v>
      </c>
      <c r="G212">
        <v>12</v>
      </c>
      <c r="H212" t="s">
        <v>583</v>
      </c>
      <c r="I212" t="s">
        <v>100</v>
      </c>
      <c r="J212">
        <v>1</v>
      </c>
      <c r="K212">
        <v>24</v>
      </c>
      <c r="L212" t="s">
        <v>584</v>
      </c>
      <c r="M212" t="s">
        <v>861</v>
      </c>
      <c r="N212" t="s">
        <v>586</v>
      </c>
      <c r="O212">
        <v>2</v>
      </c>
      <c r="P212" t="s">
        <v>587</v>
      </c>
      <c r="Q212" t="s">
        <v>3345</v>
      </c>
      <c r="R212" s="207">
        <v>45671.770208333335</v>
      </c>
      <c r="S212">
        <v>600108511</v>
      </c>
      <c r="W212">
        <v>20.124099999999999</v>
      </c>
      <c r="X212">
        <v>19.7607</v>
      </c>
      <c r="Y212">
        <v>0.3634</v>
      </c>
      <c r="Z212">
        <v>0</v>
      </c>
      <c r="AA212">
        <v>21.307700000000001</v>
      </c>
      <c r="AB212">
        <v>9838.2000000000007</v>
      </c>
      <c r="AC212">
        <v>9570.5859999999993</v>
      </c>
      <c r="AD212">
        <v>6236.86</v>
      </c>
      <c r="AE212">
        <v>1454.9870000000001</v>
      </c>
      <c r="AF212">
        <v>108.06</v>
      </c>
      <c r="AG212">
        <v>1303.789</v>
      </c>
      <c r="AH212">
        <v>136.96100000000001</v>
      </c>
      <c r="AI212">
        <v>151.30799999999999</v>
      </c>
      <c r="AJ212">
        <v>52.991999999999997</v>
      </c>
      <c r="AK212">
        <v>0</v>
      </c>
      <c r="AL212">
        <v>229.61699999999999</v>
      </c>
      <c r="AM212">
        <v>0</v>
      </c>
      <c r="AN212">
        <v>37.997</v>
      </c>
      <c r="AO212">
        <v>6.75</v>
      </c>
      <c r="AP212">
        <v>6.75</v>
      </c>
      <c r="AQ212">
        <v>6.75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125.629</v>
      </c>
      <c r="AX212">
        <v>0</v>
      </c>
      <c r="AY212">
        <v>0</v>
      </c>
      <c r="AZ212">
        <v>0</v>
      </c>
      <c r="BA212">
        <v>9667.357</v>
      </c>
      <c r="BB212">
        <v>6.75</v>
      </c>
      <c r="BC212">
        <v>22</v>
      </c>
      <c r="BD212">
        <v>21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13.452</v>
      </c>
      <c r="BK212">
        <v>7220.5529999999999</v>
      </c>
      <c r="BL212">
        <v>4653.232</v>
      </c>
      <c r="BM212">
        <v>1203.058</v>
      </c>
      <c r="BN212">
        <v>108.06</v>
      </c>
      <c r="BO212">
        <v>800.2</v>
      </c>
      <c r="BP212">
        <v>126.07400000000001</v>
      </c>
      <c r="BQ212">
        <v>151.30799999999999</v>
      </c>
      <c r="BR212">
        <v>52.991999999999997</v>
      </c>
      <c r="BS212">
        <v>0</v>
      </c>
      <c r="BT212">
        <v>9.5974000000000004</v>
      </c>
      <c r="BU212">
        <v>5739.848</v>
      </c>
      <c r="BV212">
        <v>2.9670999999999998</v>
      </c>
      <c r="BW212">
        <v>1174.568</v>
      </c>
      <c r="BX212">
        <v>0</v>
      </c>
      <c r="BY212">
        <v>0</v>
      </c>
      <c r="BZ212">
        <v>6.3087</v>
      </c>
      <c r="CA212">
        <v>2350.0329999999999</v>
      </c>
      <c r="CB212">
        <v>1583.6279999999999</v>
      </c>
      <c r="CC212">
        <v>251.92899999999997</v>
      </c>
      <c r="CD212">
        <v>0</v>
      </c>
      <c r="CE212">
        <v>503.589</v>
      </c>
      <c r="CF212">
        <v>10.887</v>
      </c>
      <c r="CG212">
        <v>0</v>
      </c>
      <c r="CH212">
        <v>0</v>
      </c>
      <c r="CI212">
        <v>0</v>
      </c>
      <c r="CJ212">
        <v>1.1235999999999999</v>
      </c>
      <c r="CK212">
        <v>693.40499999999997</v>
      </c>
      <c r="CL212">
        <v>1.6851</v>
      </c>
      <c r="CM212">
        <v>547.60400000000004</v>
      </c>
      <c r="CN212">
        <v>3.5</v>
      </c>
      <c r="CO212">
        <v>1109.0239999999999</v>
      </c>
      <c r="CP212">
        <v>0</v>
      </c>
      <c r="CQ212">
        <v>0</v>
      </c>
      <c r="CR212">
        <v>11.452</v>
      </c>
      <c r="CS212">
        <v>5844.6900000000005</v>
      </c>
      <c r="CT212">
        <v>5.8087</v>
      </c>
      <c r="CU212">
        <v>2129.5550000000003</v>
      </c>
      <c r="CV212">
        <v>0</v>
      </c>
      <c r="CW212">
        <v>125.629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6.75</v>
      </c>
      <c r="DD212">
        <v>0</v>
      </c>
      <c r="DE212">
        <v>0</v>
      </c>
      <c r="DF212">
        <v>0.88749999999999996</v>
      </c>
      <c r="DG212">
        <v>306.137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7306.134</v>
      </c>
      <c r="EA212">
        <v>6.75</v>
      </c>
      <c r="EB212">
        <v>2361.223</v>
      </c>
      <c r="EC212">
        <v>0</v>
      </c>
      <c r="ED212">
        <v>20.124099999999999</v>
      </c>
      <c r="EE212">
        <v>21.307700000000001</v>
      </c>
      <c r="EF212">
        <v>9838.2000000000007</v>
      </c>
      <c r="EG212">
        <v>13.452</v>
      </c>
      <c r="EH212">
        <v>7235.5529999999999</v>
      </c>
      <c r="EI212">
        <v>9.5974000000000004</v>
      </c>
      <c r="EJ212">
        <v>5754.848</v>
      </c>
      <c r="EK212">
        <v>2.9670999999999998</v>
      </c>
      <c r="EL212">
        <v>1174.568</v>
      </c>
      <c r="EM212">
        <v>0</v>
      </c>
      <c r="EN212">
        <v>0</v>
      </c>
      <c r="EO212">
        <v>6.6721000000000004</v>
      </c>
      <c r="EP212">
        <v>2602.6469999999999</v>
      </c>
      <c r="EQ212">
        <v>6.75</v>
      </c>
      <c r="ER212">
        <v>6.75</v>
      </c>
      <c r="ES212">
        <v>0</v>
      </c>
      <c r="ET212">
        <v>9844.9500000000007</v>
      </c>
      <c r="EU212">
        <v>0</v>
      </c>
      <c r="EV212">
        <v>0</v>
      </c>
      <c r="EW212">
        <v>0</v>
      </c>
      <c r="EX212">
        <v>0</v>
      </c>
      <c r="EY212">
        <v>0.88749999999999996</v>
      </c>
      <c r="EZ212">
        <v>306.137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</row>
    <row r="213" spans="1:184" customFormat="1" ht="12.75" x14ac:dyDescent="0.2">
      <c r="A213">
        <v>2217</v>
      </c>
      <c r="B213">
        <f t="shared" si="3"/>
        <v>210</v>
      </c>
      <c r="C213">
        <v>1</v>
      </c>
      <c r="D213" t="s">
        <v>862</v>
      </c>
      <c r="E213" t="s">
        <v>290</v>
      </c>
      <c r="F213">
        <v>618201254</v>
      </c>
      <c r="G213">
        <v>12</v>
      </c>
      <c r="H213" t="s">
        <v>583</v>
      </c>
      <c r="I213" t="s">
        <v>100</v>
      </c>
      <c r="J213">
        <v>1</v>
      </c>
      <c r="K213">
        <v>24</v>
      </c>
      <c r="L213" t="s">
        <v>584</v>
      </c>
      <c r="M213" t="s">
        <v>863</v>
      </c>
      <c r="N213" t="s">
        <v>586</v>
      </c>
      <c r="O213">
        <v>2</v>
      </c>
      <c r="P213" t="s">
        <v>587</v>
      </c>
      <c r="Q213" t="s">
        <v>685</v>
      </c>
      <c r="R213" s="207">
        <v>45667.543217592596</v>
      </c>
      <c r="S213">
        <v>618201254</v>
      </c>
      <c r="T213" t="s">
        <v>685</v>
      </c>
      <c r="U213" s="207">
        <v>45667.579918981479</v>
      </c>
      <c r="V213">
        <v>618201254</v>
      </c>
      <c r="W213">
        <v>52.853999999999999</v>
      </c>
      <c r="X213">
        <v>51.832399999999993</v>
      </c>
      <c r="Y213">
        <v>0.52159999999999995</v>
      </c>
      <c r="Z213">
        <v>0.5</v>
      </c>
      <c r="AA213">
        <v>56.9452</v>
      </c>
      <c r="AB213">
        <v>25414.311999999998</v>
      </c>
      <c r="AC213">
        <v>24627.385999999999</v>
      </c>
      <c r="AD213">
        <v>15020.986999999999</v>
      </c>
      <c r="AE213">
        <v>4617.7449999999999</v>
      </c>
      <c r="AF213">
        <v>672.24199999999996</v>
      </c>
      <c r="AG213">
        <v>3455.3220000000001</v>
      </c>
      <c r="AH213">
        <v>340.35199999999998</v>
      </c>
      <c r="AI213">
        <v>348.67500000000001</v>
      </c>
      <c r="AJ213">
        <v>0</v>
      </c>
      <c r="AK213">
        <v>12.473000000000001</v>
      </c>
      <c r="AL213">
        <v>396.15100000000001</v>
      </c>
      <c r="AM213">
        <v>0</v>
      </c>
      <c r="AN213">
        <v>390.77499999999998</v>
      </c>
      <c r="AO213">
        <v>1630.3969999999999</v>
      </c>
      <c r="AP213">
        <v>871.79600000000005</v>
      </c>
      <c r="AQ213">
        <v>767</v>
      </c>
      <c r="AR213">
        <v>104.79600000000001</v>
      </c>
      <c r="AS213">
        <v>0</v>
      </c>
      <c r="AT213">
        <v>160.167</v>
      </c>
      <c r="AU213">
        <v>598.43399999999997</v>
      </c>
      <c r="AV213">
        <v>0.86670000000000003</v>
      </c>
      <c r="AW213">
        <v>121.327</v>
      </c>
      <c r="AX213">
        <v>463.346</v>
      </c>
      <c r="AY213">
        <v>517</v>
      </c>
      <c r="AZ213">
        <v>38.262999999999998</v>
      </c>
      <c r="BA213">
        <v>24878.42</v>
      </c>
      <c r="BB213">
        <v>871.79600000000005</v>
      </c>
      <c r="BC213">
        <v>58</v>
      </c>
      <c r="BD213">
        <v>47</v>
      </c>
      <c r="BE213">
        <v>1</v>
      </c>
      <c r="BF213">
        <v>1</v>
      </c>
      <c r="BG213">
        <v>3</v>
      </c>
      <c r="BH213">
        <v>463.346</v>
      </c>
      <c r="BI213">
        <v>517</v>
      </c>
      <c r="BJ213">
        <v>41.393499999999996</v>
      </c>
      <c r="BK213">
        <v>20551.148999999998</v>
      </c>
      <c r="BL213">
        <v>12651.689999999999</v>
      </c>
      <c r="BM213">
        <v>4165.33</v>
      </c>
      <c r="BN213">
        <v>528.42100000000005</v>
      </c>
      <c r="BO213">
        <v>2405.2210000000005</v>
      </c>
      <c r="BP213">
        <v>279.74900000000002</v>
      </c>
      <c r="BQ213">
        <v>348.67500000000001</v>
      </c>
      <c r="BR213">
        <v>0</v>
      </c>
      <c r="BS213">
        <v>12.473000000000001</v>
      </c>
      <c r="BT213">
        <v>27.8367</v>
      </c>
      <c r="BU213">
        <v>15054.54</v>
      </c>
      <c r="BV213">
        <v>4.5404</v>
      </c>
      <c r="BW213">
        <v>2277.4389999999999</v>
      </c>
      <c r="BX213">
        <v>0</v>
      </c>
      <c r="BY213">
        <v>0</v>
      </c>
      <c r="BZ213">
        <v>10.438899999999999</v>
      </c>
      <c r="CA213">
        <v>4076.2370000000001</v>
      </c>
      <c r="CB213">
        <v>2369.297</v>
      </c>
      <c r="CC213">
        <v>452.41500000000002</v>
      </c>
      <c r="CD213">
        <v>143.821</v>
      </c>
      <c r="CE213">
        <v>1050.1010000000001</v>
      </c>
      <c r="CF213">
        <v>60.603000000000002</v>
      </c>
      <c r="CG213">
        <v>0</v>
      </c>
      <c r="CH213">
        <v>0</v>
      </c>
      <c r="CI213">
        <v>0</v>
      </c>
      <c r="CJ213">
        <v>2.2949999999999999</v>
      </c>
      <c r="CK213">
        <v>1650.14</v>
      </c>
      <c r="CL213">
        <v>6.0819000000000001</v>
      </c>
      <c r="CM213">
        <v>1816.24</v>
      </c>
      <c r="CN213">
        <v>1.5620000000000001</v>
      </c>
      <c r="CO213">
        <v>425.26600000000002</v>
      </c>
      <c r="CP213">
        <v>0.5</v>
      </c>
      <c r="CQ213">
        <v>184.59100000000001</v>
      </c>
      <c r="CR213">
        <v>37.612400000000001</v>
      </c>
      <c r="CS213">
        <v>17466.982</v>
      </c>
      <c r="CT213">
        <v>7.4389000000000003</v>
      </c>
      <c r="CU213">
        <v>2121.7089999999998</v>
      </c>
      <c r="CV213">
        <v>0.4667</v>
      </c>
      <c r="CW213">
        <v>121.327</v>
      </c>
      <c r="CX213">
        <v>332.50599999999997</v>
      </c>
      <c r="CY213">
        <v>0</v>
      </c>
      <c r="CZ213">
        <v>0</v>
      </c>
      <c r="DA213">
        <v>0.4</v>
      </c>
      <c r="DB213">
        <v>130.84</v>
      </c>
      <c r="DC213">
        <v>184.59299999999999</v>
      </c>
      <c r="DD213">
        <v>687.20299999999997</v>
      </c>
      <c r="DE213">
        <v>38.262999999999998</v>
      </c>
      <c r="DF213">
        <v>7.3935000000000004</v>
      </c>
      <c r="DG213">
        <v>2386.98</v>
      </c>
      <c r="DH213">
        <v>0.82289999999999996</v>
      </c>
      <c r="DI213">
        <v>499.68400000000003</v>
      </c>
      <c r="DJ213">
        <v>0.8</v>
      </c>
      <c r="DK213">
        <v>332.50599999999997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20752.239000000001</v>
      </c>
      <c r="EA213">
        <v>184.59299999999999</v>
      </c>
      <c r="EB213">
        <v>4126.1809999999996</v>
      </c>
      <c r="EC213">
        <v>687.20299999999997</v>
      </c>
      <c r="ED213">
        <v>52.853999999999999</v>
      </c>
      <c r="EE213">
        <v>56.9452</v>
      </c>
      <c r="EF213">
        <v>25414.311999999998</v>
      </c>
      <c r="EG213">
        <v>41.393499999999996</v>
      </c>
      <c r="EH213">
        <v>20551.148999999998</v>
      </c>
      <c r="EI213">
        <v>27.8367</v>
      </c>
      <c r="EJ213">
        <v>15054.54</v>
      </c>
      <c r="EK213">
        <v>4.5404</v>
      </c>
      <c r="EL213">
        <v>2277.4389999999999</v>
      </c>
      <c r="EM213">
        <v>0</v>
      </c>
      <c r="EN213">
        <v>0</v>
      </c>
      <c r="EO213">
        <v>11.4605</v>
      </c>
      <c r="EP213">
        <v>4863.1629999999996</v>
      </c>
      <c r="EQ213">
        <v>1630.3969999999999</v>
      </c>
      <c r="ER213">
        <v>218.76900000000001</v>
      </c>
      <c r="ES213">
        <v>1411.6279999999999</v>
      </c>
      <c r="ET213">
        <v>27044.708999999999</v>
      </c>
      <c r="EU213">
        <v>0</v>
      </c>
      <c r="EV213">
        <v>0</v>
      </c>
      <c r="EW213">
        <v>0</v>
      </c>
      <c r="EX213">
        <v>0</v>
      </c>
      <c r="EY213">
        <v>7.3935000000000004</v>
      </c>
      <c r="EZ213">
        <v>2386.98</v>
      </c>
      <c r="FA213">
        <v>0.82289999999999996</v>
      </c>
      <c r="FB213">
        <v>499.68400000000003</v>
      </c>
      <c r="FC213">
        <v>0.8</v>
      </c>
      <c r="FD213">
        <v>332.50599999999997</v>
      </c>
      <c r="FE213">
        <v>0</v>
      </c>
      <c r="FF213">
        <v>0</v>
      </c>
      <c r="FG213">
        <v>0</v>
      </c>
      <c r="FH213">
        <v>0</v>
      </c>
      <c r="FI213">
        <v>0.86670000000000003</v>
      </c>
      <c r="FJ213">
        <v>463.346</v>
      </c>
      <c r="FK213">
        <v>0.4667</v>
      </c>
      <c r="FL213">
        <v>332.50599999999997</v>
      </c>
      <c r="FM213">
        <v>0.4</v>
      </c>
      <c r="FN213">
        <v>130.84</v>
      </c>
      <c r="FO213">
        <v>517</v>
      </c>
      <c r="FP213">
        <v>44.823999999999998</v>
      </c>
      <c r="FQ213">
        <v>472.17599999999999</v>
      </c>
      <c r="FR213">
        <v>980.346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</row>
    <row r="214" spans="1:184" customFormat="1" ht="12.75" x14ac:dyDescent="0.2">
      <c r="A214">
        <v>2218</v>
      </c>
      <c r="B214">
        <f t="shared" si="3"/>
        <v>211</v>
      </c>
      <c r="C214">
        <v>1</v>
      </c>
      <c r="D214" t="s">
        <v>864</v>
      </c>
      <c r="E214" t="s">
        <v>290</v>
      </c>
      <c r="F214">
        <v>600108198</v>
      </c>
      <c r="G214">
        <v>12</v>
      </c>
      <c r="H214" t="s">
        <v>583</v>
      </c>
      <c r="I214" t="s">
        <v>100</v>
      </c>
      <c r="J214">
        <v>1</v>
      </c>
      <c r="K214">
        <v>24</v>
      </c>
      <c r="L214" t="s">
        <v>584</v>
      </c>
      <c r="M214" t="s">
        <v>865</v>
      </c>
      <c r="N214" t="s">
        <v>586</v>
      </c>
      <c r="O214">
        <v>2</v>
      </c>
      <c r="P214" t="s">
        <v>587</v>
      </c>
      <c r="Q214" t="s">
        <v>3350</v>
      </c>
      <c r="R214" s="207">
        <v>45670.415578703702</v>
      </c>
      <c r="S214">
        <v>600108198</v>
      </c>
      <c r="T214" t="s">
        <v>3350</v>
      </c>
      <c r="U214" s="207">
        <v>45672.478518518517</v>
      </c>
      <c r="V214">
        <v>600108198</v>
      </c>
      <c r="W214">
        <v>68.923100000000005</v>
      </c>
      <c r="X214">
        <v>67.262799999999999</v>
      </c>
      <c r="Y214">
        <v>0</v>
      </c>
      <c r="Z214">
        <v>1.6603000000000001</v>
      </c>
      <c r="AA214">
        <v>75.7864</v>
      </c>
      <c r="AB214">
        <v>36335.464</v>
      </c>
      <c r="AC214">
        <v>35763.168999999994</v>
      </c>
      <c r="AD214">
        <v>20403.348000000002</v>
      </c>
      <c r="AE214">
        <v>6166.9620000000004</v>
      </c>
      <c r="AF214">
        <v>265.22699999999998</v>
      </c>
      <c r="AG214">
        <v>7697.5430000000006</v>
      </c>
      <c r="AH214">
        <v>624.56700000000001</v>
      </c>
      <c r="AI214">
        <v>495.72699999999998</v>
      </c>
      <c r="AJ214">
        <v>0</v>
      </c>
      <c r="AK214">
        <v>0</v>
      </c>
      <c r="AL214">
        <v>97.95</v>
      </c>
      <c r="AM214">
        <v>0</v>
      </c>
      <c r="AN214">
        <v>474.34500000000003</v>
      </c>
      <c r="AO214">
        <v>298.36500000000001</v>
      </c>
      <c r="AP214">
        <v>90</v>
      </c>
      <c r="AQ214">
        <v>90</v>
      </c>
      <c r="AR214">
        <v>0</v>
      </c>
      <c r="AS214">
        <v>0</v>
      </c>
      <c r="AT214">
        <v>60.8</v>
      </c>
      <c r="AU214">
        <v>147.565</v>
      </c>
      <c r="AV214">
        <v>1.5732999999999999</v>
      </c>
      <c r="AW214">
        <v>61.613999999999997</v>
      </c>
      <c r="AX214">
        <v>538.48299999999995</v>
      </c>
      <c r="AY214">
        <v>0</v>
      </c>
      <c r="AZ214">
        <v>48.180999999999997</v>
      </c>
      <c r="BA214">
        <v>36191.360999999997</v>
      </c>
      <c r="BB214">
        <v>90</v>
      </c>
      <c r="BC214">
        <v>79</v>
      </c>
      <c r="BD214">
        <v>69</v>
      </c>
      <c r="BE214">
        <v>0</v>
      </c>
      <c r="BF214">
        <v>1</v>
      </c>
      <c r="BG214">
        <v>3</v>
      </c>
      <c r="BH214">
        <v>538.48299999999995</v>
      </c>
      <c r="BI214">
        <v>0</v>
      </c>
      <c r="BJ214">
        <v>54.689900000000002</v>
      </c>
      <c r="BK214">
        <v>30315.816999999999</v>
      </c>
      <c r="BL214">
        <v>17393.487000000001</v>
      </c>
      <c r="BM214">
        <v>5675.4570000000003</v>
      </c>
      <c r="BN214">
        <v>113.89700000000001</v>
      </c>
      <c r="BO214">
        <v>6093.7930000000006</v>
      </c>
      <c r="BP214">
        <v>433.661</v>
      </c>
      <c r="BQ214">
        <v>495.72699999999998</v>
      </c>
      <c r="BR214">
        <v>0</v>
      </c>
      <c r="BS214">
        <v>0</v>
      </c>
      <c r="BT214">
        <v>37.991999999999997</v>
      </c>
      <c r="BU214">
        <v>23259.382000000001</v>
      </c>
      <c r="BV214">
        <v>5.4983000000000004</v>
      </c>
      <c r="BW214">
        <v>2669.1979999999999</v>
      </c>
      <c r="BX214">
        <v>0</v>
      </c>
      <c r="BY214">
        <v>0</v>
      </c>
      <c r="BZ214">
        <v>12.572900000000001</v>
      </c>
      <c r="CA214">
        <v>5447.3519999999999</v>
      </c>
      <c r="CB214">
        <v>3009.8609999999999</v>
      </c>
      <c r="CC214">
        <v>491.505</v>
      </c>
      <c r="CD214">
        <v>151.32999999999998</v>
      </c>
      <c r="CE214">
        <v>1603.75</v>
      </c>
      <c r="CF214">
        <v>190.90600000000001</v>
      </c>
      <c r="CG214">
        <v>0</v>
      </c>
      <c r="CH214">
        <v>0</v>
      </c>
      <c r="CI214">
        <v>0</v>
      </c>
      <c r="CJ214">
        <v>1.7359</v>
      </c>
      <c r="CK214">
        <v>1028.7280000000001</v>
      </c>
      <c r="CL214">
        <v>3.6030000000000002</v>
      </c>
      <c r="CM214">
        <v>1279.3869999999999</v>
      </c>
      <c r="CN214">
        <v>6.4340000000000002</v>
      </c>
      <c r="CO214">
        <v>2917.7080000000001</v>
      </c>
      <c r="CP214">
        <v>0.8</v>
      </c>
      <c r="CQ214">
        <v>221.529</v>
      </c>
      <c r="CR214">
        <v>49.773200000000003</v>
      </c>
      <c r="CS214">
        <v>25955.876</v>
      </c>
      <c r="CT214">
        <v>8.5729000000000006</v>
      </c>
      <c r="CU214">
        <v>3160.0860000000002</v>
      </c>
      <c r="CV214">
        <v>0.77329999999999999</v>
      </c>
      <c r="CW214">
        <v>61.613999999999997</v>
      </c>
      <c r="CX214">
        <v>316.95400000000001</v>
      </c>
      <c r="CY214">
        <v>0</v>
      </c>
      <c r="CZ214">
        <v>0</v>
      </c>
      <c r="DA214">
        <v>0.8</v>
      </c>
      <c r="DB214">
        <v>221.529</v>
      </c>
      <c r="DC214">
        <v>7.35</v>
      </c>
      <c r="DD214">
        <v>82.65</v>
      </c>
      <c r="DE214">
        <v>48.180999999999997</v>
      </c>
      <c r="DF214">
        <v>8.4596</v>
      </c>
      <c r="DG214">
        <v>3117.0880000000002</v>
      </c>
      <c r="DH214">
        <v>1.9666999999999999</v>
      </c>
      <c r="DI214">
        <v>972.97299999999996</v>
      </c>
      <c r="DJ214">
        <v>0.77329999999999999</v>
      </c>
      <c r="DK214">
        <v>297.17599999999999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30721.894</v>
      </c>
      <c r="EA214">
        <v>7.35</v>
      </c>
      <c r="EB214">
        <v>5469.4670000000006</v>
      </c>
      <c r="EC214">
        <v>82.65</v>
      </c>
      <c r="ED214">
        <v>68.923100000000005</v>
      </c>
      <c r="EE214">
        <v>75.7864</v>
      </c>
      <c r="EF214">
        <v>36335.464</v>
      </c>
      <c r="EG214">
        <v>54.849899999999998</v>
      </c>
      <c r="EH214">
        <v>30420.206000000002</v>
      </c>
      <c r="EI214">
        <v>37.991999999999997</v>
      </c>
      <c r="EJ214">
        <v>23291.092000000001</v>
      </c>
      <c r="EK214">
        <v>5.4983000000000004</v>
      </c>
      <c r="EL214">
        <v>2669.1979999999999</v>
      </c>
      <c r="EM214">
        <v>0</v>
      </c>
      <c r="EN214">
        <v>0</v>
      </c>
      <c r="EO214">
        <v>14.0732</v>
      </c>
      <c r="EP214">
        <v>5915.2579999999998</v>
      </c>
      <c r="EQ214">
        <v>298.36500000000001</v>
      </c>
      <c r="ER214">
        <v>149.05000000000001</v>
      </c>
      <c r="ES214">
        <v>149.315</v>
      </c>
      <c r="ET214">
        <v>36633.828999999998</v>
      </c>
      <c r="EU214">
        <v>0</v>
      </c>
      <c r="EV214">
        <v>0</v>
      </c>
      <c r="EW214">
        <v>0</v>
      </c>
      <c r="EX214">
        <v>0</v>
      </c>
      <c r="EY214">
        <v>8.4596</v>
      </c>
      <c r="EZ214">
        <v>3117.0880000000002</v>
      </c>
      <c r="FA214">
        <v>1.9666999999999999</v>
      </c>
      <c r="FB214">
        <v>972.97299999999996</v>
      </c>
      <c r="FC214">
        <v>0.93330000000000002</v>
      </c>
      <c r="FD214">
        <v>369.85500000000002</v>
      </c>
      <c r="FE214">
        <v>0</v>
      </c>
      <c r="FF214">
        <v>0</v>
      </c>
      <c r="FG214">
        <v>0</v>
      </c>
      <c r="FH214">
        <v>0</v>
      </c>
      <c r="FI214">
        <v>1.5732999999999999</v>
      </c>
      <c r="FJ214">
        <v>538.48299999999995</v>
      </c>
      <c r="FK214">
        <v>0.77329999999999999</v>
      </c>
      <c r="FL214">
        <v>316.95400000000001</v>
      </c>
      <c r="FM214">
        <v>0.8</v>
      </c>
      <c r="FN214">
        <v>221.529</v>
      </c>
      <c r="FO214">
        <v>0</v>
      </c>
      <c r="FP214">
        <v>0</v>
      </c>
      <c r="FQ214">
        <v>0</v>
      </c>
      <c r="FR214">
        <v>538.48299999999995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</row>
    <row r="215" spans="1:184" customFormat="1" ht="12.75" x14ac:dyDescent="0.2">
      <c r="A215">
        <v>2219</v>
      </c>
      <c r="B215">
        <f t="shared" si="3"/>
        <v>212</v>
      </c>
      <c r="C215">
        <v>1</v>
      </c>
      <c r="D215" t="s">
        <v>866</v>
      </c>
      <c r="E215" t="s">
        <v>290</v>
      </c>
      <c r="F215">
        <v>600108546</v>
      </c>
      <c r="G215">
        <v>12</v>
      </c>
      <c r="H215" t="s">
        <v>583</v>
      </c>
      <c r="I215" t="s">
        <v>100</v>
      </c>
      <c r="J215">
        <v>1</v>
      </c>
      <c r="K215">
        <v>24</v>
      </c>
      <c r="L215" t="s">
        <v>584</v>
      </c>
      <c r="M215" t="s">
        <v>867</v>
      </c>
      <c r="N215" t="s">
        <v>586</v>
      </c>
      <c r="O215">
        <v>2</v>
      </c>
      <c r="P215" t="s">
        <v>587</v>
      </c>
      <c r="Q215" t="s">
        <v>3409</v>
      </c>
      <c r="R215" s="207">
        <v>45664.011238425926</v>
      </c>
      <c r="S215">
        <v>600108546</v>
      </c>
      <c r="W215">
        <v>72.208500000000001</v>
      </c>
      <c r="X215">
        <v>72.208500000000001</v>
      </c>
      <c r="Y215">
        <v>0</v>
      </c>
      <c r="Z215">
        <v>0</v>
      </c>
      <c r="AA215">
        <v>76.819599999999994</v>
      </c>
      <c r="AB215">
        <v>35589.375</v>
      </c>
      <c r="AC215">
        <v>35429.625</v>
      </c>
      <c r="AD215">
        <v>21582.350000000002</v>
      </c>
      <c r="AE215">
        <v>6750.29</v>
      </c>
      <c r="AF215">
        <v>1369.0440000000001</v>
      </c>
      <c r="AG215">
        <v>4398.8670000000002</v>
      </c>
      <c r="AH215">
        <v>670.66200000000003</v>
      </c>
      <c r="AI215">
        <v>587.65800000000002</v>
      </c>
      <c r="AJ215">
        <v>0</v>
      </c>
      <c r="AK215">
        <v>0</v>
      </c>
      <c r="AL215">
        <v>90.5</v>
      </c>
      <c r="AM215">
        <v>20</v>
      </c>
      <c r="AN215">
        <v>49.25</v>
      </c>
      <c r="AO215">
        <v>469.56599999999997</v>
      </c>
      <c r="AP215">
        <v>362.11599999999999</v>
      </c>
      <c r="AQ215">
        <v>330.55</v>
      </c>
      <c r="AR215">
        <v>31.565999999999999</v>
      </c>
      <c r="AS215">
        <v>0</v>
      </c>
      <c r="AT215">
        <v>60.2</v>
      </c>
      <c r="AU215">
        <v>47.25</v>
      </c>
      <c r="AV215">
        <v>0.7</v>
      </c>
      <c r="AW215">
        <v>19.109000000000002</v>
      </c>
      <c r="AX215">
        <v>364.01100000000002</v>
      </c>
      <c r="AY215">
        <v>330.55</v>
      </c>
      <c r="AZ215">
        <v>51.645000000000003</v>
      </c>
      <c r="BA215">
        <v>35855.972999999998</v>
      </c>
      <c r="BB215">
        <v>362.11599999999999</v>
      </c>
      <c r="BC215">
        <v>78</v>
      </c>
      <c r="BD215">
        <v>67</v>
      </c>
      <c r="BE215">
        <v>3</v>
      </c>
      <c r="BF215">
        <v>1</v>
      </c>
      <c r="BG215">
        <v>4</v>
      </c>
      <c r="BH215">
        <v>364.01100000000002</v>
      </c>
      <c r="BI215">
        <v>330.55</v>
      </c>
      <c r="BJ215">
        <v>57.801099999999998</v>
      </c>
      <c r="BK215">
        <v>30795.772000000001</v>
      </c>
      <c r="BL215">
        <v>18341.553</v>
      </c>
      <c r="BM215">
        <v>6227.1480000000001</v>
      </c>
      <c r="BN215">
        <v>1047.6399999999999</v>
      </c>
      <c r="BO215">
        <v>3931.672</v>
      </c>
      <c r="BP215">
        <v>589.34699999999998</v>
      </c>
      <c r="BQ215">
        <v>587.65800000000002</v>
      </c>
      <c r="BR215">
        <v>0</v>
      </c>
      <c r="BS215">
        <v>0</v>
      </c>
      <c r="BT215">
        <v>38.479900000000001</v>
      </c>
      <c r="BU215">
        <v>23416.008999999998</v>
      </c>
      <c r="BV215">
        <v>5.952</v>
      </c>
      <c r="BW215">
        <v>2495.3069999999998</v>
      </c>
      <c r="BX215">
        <v>0</v>
      </c>
      <c r="BY215">
        <v>0</v>
      </c>
      <c r="BZ215">
        <v>14.407399999999999</v>
      </c>
      <c r="CA215">
        <v>4633.8530000000001</v>
      </c>
      <c r="CB215">
        <v>3240.797</v>
      </c>
      <c r="CC215">
        <v>523.14199999999994</v>
      </c>
      <c r="CD215">
        <v>321.404</v>
      </c>
      <c r="CE215">
        <v>467.19499999999999</v>
      </c>
      <c r="CF215">
        <v>81.314999999999998</v>
      </c>
      <c r="CG215">
        <v>0</v>
      </c>
      <c r="CH215">
        <v>0</v>
      </c>
      <c r="CI215">
        <v>0</v>
      </c>
      <c r="CJ215">
        <v>2</v>
      </c>
      <c r="CK215">
        <v>988.22299999999996</v>
      </c>
      <c r="CL215">
        <v>6.25</v>
      </c>
      <c r="CM215">
        <v>1823.318</v>
      </c>
      <c r="CN215">
        <v>5.9074</v>
      </c>
      <c r="CO215">
        <v>1717.4290000000001</v>
      </c>
      <c r="CP215">
        <v>0.25</v>
      </c>
      <c r="CQ215">
        <v>104.883</v>
      </c>
      <c r="CR215">
        <v>52.182099999999998</v>
      </c>
      <c r="CS215">
        <v>25915.681</v>
      </c>
      <c r="CT215">
        <v>12.407399999999999</v>
      </c>
      <c r="CU215">
        <v>3681.91</v>
      </c>
      <c r="CV215">
        <v>0.7</v>
      </c>
      <c r="CW215">
        <v>19.109000000000002</v>
      </c>
      <c r="CX215">
        <v>364.01100000000002</v>
      </c>
      <c r="CY215">
        <v>0</v>
      </c>
      <c r="CZ215">
        <v>0</v>
      </c>
      <c r="DA215">
        <v>0</v>
      </c>
      <c r="DB215">
        <v>0</v>
      </c>
      <c r="DC215">
        <v>128.316</v>
      </c>
      <c r="DD215">
        <v>233.8</v>
      </c>
      <c r="DE215">
        <v>51.645000000000003</v>
      </c>
      <c r="DF215">
        <v>11.3551</v>
      </c>
      <c r="DG215">
        <v>3900.5590000000002</v>
      </c>
      <c r="DH215">
        <v>1.2403</v>
      </c>
      <c r="DI215">
        <v>585.11099999999999</v>
      </c>
      <c r="DJ215">
        <v>0.77380000000000004</v>
      </c>
      <c r="DK215">
        <v>398.786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31119.593000000001</v>
      </c>
      <c r="EA215">
        <v>128.316</v>
      </c>
      <c r="EB215">
        <v>4736.38</v>
      </c>
      <c r="EC215">
        <v>233.8</v>
      </c>
      <c r="ED215">
        <v>72.208500000000001</v>
      </c>
      <c r="EE215">
        <v>76.819599999999994</v>
      </c>
      <c r="EF215">
        <v>35589.375</v>
      </c>
      <c r="EG215">
        <v>57.801099999999998</v>
      </c>
      <c r="EH215">
        <v>30815.772000000001</v>
      </c>
      <c r="EI215">
        <v>38.479900000000001</v>
      </c>
      <c r="EJ215">
        <v>23436.008999999998</v>
      </c>
      <c r="EK215">
        <v>5.952</v>
      </c>
      <c r="EL215">
        <v>2495.3069999999998</v>
      </c>
      <c r="EM215">
        <v>0</v>
      </c>
      <c r="EN215">
        <v>0</v>
      </c>
      <c r="EO215">
        <v>14.407399999999999</v>
      </c>
      <c r="EP215">
        <v>4773.6030000000001</v>
      </c>
      <c r="EQ215">
        <v>469.56599999999997</v>
      </c>
      <c r="ER215">
        <v>235.76599999999999</v>
      </c>
      <c r="ES215">
        <v>233.8</v>
      </c>
      <c r="ET215">
        <v>36058.940999999999</v>
      </c>
      <c r="EU215">
        <v>0</v>
      </c>
      <c r="EV215">
        <v>0</v>
      </c>
      <c r="EW215">
        <v>0</v>
      </c>
      <c r="EX215">
        <v>0</v>
      </c>
      <c r="EY215">
        <v>11.3551</v>
      </c>
      <c r="EZ215">
        <v>3900.5590000000002</v>
      </c>
      <c r="FA215">
        <v>1.2403</v>
      </c>
      <c r="FB215">
        <v>585.11099999999999</v>
      </c>
      <c r="FC215">
        <v>0.77380000000000004</v>
      </c>
      <c r="FD215">
        <v>398.786</v>
      </c>
      <c r="FE215">
        <v>0</v>
      </c>
      <c r="FF215">
        <v>0</v>
      </c>
      <c r="FG215">
        <v>0</v>
      </c>
      <c r="FH215">
        <v>0</v>
      </c>
      <c r="FI215">
        <v>0.7</v>
      </c>
      <c r="FJ215">
        <v>364.01100000000002</v>
      </c>
      <c r="FK215">
        <v>0.7</v>
      </c>
      <c r="FL215">
        <v>364.01100000000002</v>
      </c>
      <c r="FM215">
        <v>0</v>
      </c>
      <c r="FN215">
        <v>0</v>
      </c>
      <c r="FO215">
        <v>330.55</v>
      </c>
      <c r="FP215">
        <v>96.75</v>
      </c>
      <c r="FQ215">
        <v>233.8</v>
      </c>
      <c r="FR215">
        <v>694.56100000000004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</row>
    <row r="216" spans="1:184" customFormat="1" ht="12.75" x14ac:dyDescent="0.2">
      <c r="A216" s="220">
        <v>2220</v>
      </c>
      <c r="B216">
        <f t="shared" si="3"/>
        <v>213</v>
      </c>
      <c r="C216">
        <v>1</v>
      </c>
      <c r="D216" t="s">
        <v>868</v>
      </c>
      <c r="E216" t="s">
        <v>290</v>
      </c>
      <c r="F216">
        <v>600108210</v>
      </c>
      <c r="G216">
        <v>12</v>
      </c>
      <c r="H216" t="s">
        <v>583</v>
      </c>
      <c r="I216" t="s">
        <v>100</v>
      </c>
      <c r="J216">
        <v>1</v>
      </c>
      <c r="K216">
        <v>24</v>
      </c>
      <c r="L216" t="s">
        <v>584</v>
      </c>
      <c r="M216" t="s">
        <v>869</v>
      </c>
      <c r="N216" t="s">
        <v>586</v>
      </c>
      <c r="O216">
        <v>2</v>
      </c>
      <c r="P216" t="s">
        <v>587</v>
      </c>
      <c r="Q216" t="s">
        <v>870</v>
      </c>
      <c r="R216" s="207">
        <v>45667.634120370371</v>
      </c>
      <c r="S216">
        <v>600108210</v>
      </c>
      <c r="T216" t="s">
        <v>870</v>
      </c>
      <c r="U216" s="207">
        <v>45667.663449074076</v>
      </c>
      <c r="V216">
        <v>600108210</v>
      </c>
      <c r="W216">
        <v>77.828700000000012</v>
      </c>
      <c r="X216">
        <v>76.828700000000012</v>
      </c>
      <c r="Y216">
        <v>1</v>
      </c>
      <c r="Z216">
        <v>0</v>
      </c>
      <c r="AA216">
        <v>90.659699999999987</v>
      </c>
      <c r="AB216">
        <v>37417.226999999999</v>
      </c>
      <c r="AC216">
        <v>37108.343000000008</v>
      </c>
      <c r="AD216">
        <v>22268.643</v>
      </c>
      <c r="AE216">
        <v>6543.4769999999999</v>
      </c>
      <c r="AF216">
        <v>1220.703</v>
      </c>
      <c r="AG216">
        <v>5332.0420000000004</v>
      </c>
      <c r="AH216">
        <v>444.31500000000005</v>
      </c>
      <c r="AI216">
        <v>446.28699999999998</v>
      </c>
      <c r="AJ216">
        <v>726.81899999999996</v>
      </c>
      <c r="AK216">
        <v>0</v>
      </c>
      <c r="AL216">
        <v>216.03299999999999</v>
      </c>
      <c r="AM216">
        <v>16.059999999999999</v>
      </c>
      <c r="AN216">
        <v>76.790999999999997</v>
      </c>
      <c r="AO216">
        <v>874.84900000000005</v>
      </c>
      <c r="AP216">
        <v>355.76400000000001</v>
      </c>
      <c r="AQ216">
        <v>297.60000000000002</v>
      </c>
      <c r="AR216">
        <v>58.164000000000001</v>
      </c>
      <c r="AS216">
        <v>0</v>
      </c>
      <c r="AT216">
        <v>410.85</v>
      </c>
      <c r="AU216">
        <v>108.235</v>
      </c>
      <c r="AV216">
        <v>1.7151000000000001</v>
      </c>
      <c r="AW216">
        <v>92.352999999999994</v>
      </c>
      <c r="AX216">
        <v>730.00599999999997</v>
      </c>
      <c r="AY216">
        <v>27.6</v>
      </c>
      <c r="AZ216">
        <v>33.704000000000001</v>
      </c>
      <c r="BA216">
        <v>37571.89</v>
      </c>
      <c r="BB216">
        <v>355.76400000000001</v>
      </c>
      <c r="BC216">
        <v>90</v>
      </c>
      <c r="BD216">
        <v>82</v>
      </c>
      <c r="BE216">
        <v>5</v>
      </c>
      <c r="BF216">
        <v>0</v>
      </c>
      <c r="BG216">
        <v>4</v>
      </c>
      <c r="BH216">
        <v>730.00599999999997</v>
      </c>
      <c r="BI216">
        <v>27.6</v>
      </c>
      <c r="BJ216">
        <v>58.563199999999995</v>
      </c>
      <c r="BK216">
        <v>30685.791000000005</v>
      </c>
      <c r="BL216">
        <v>18006.789000000001</v>
      </c>
      <c r="BM216">
        <v>5855.893</v>
      </c>
      <c r="BN216">
        <v>1007.8420000000001</v>
      </c>
      <c r="BO216">
        <v>4134.3379999999997</v>
      </c>
      <c r="BP216">
        <v>400.90299999999996</v>
      </c>
      <c r="BQ216">
        <v>446.28699999999998</v>
      </c>
      <c r="BR216">
        <v>707.68200000000002</v>
      </c>
      <c r="BS216">
        <v>0</v>
      </c>
      <c r="BT216">
        <v>37.2517</v>
      </c>
      <c r="BU216">
        <v>21547.53</v>
      </c>
      <c r="BV216">
        <v>6.6341000000000001</v>
      </c>
      <c r="BW216">
        <v>3028.5230000000001</v>
      </c>
      <c r="BX216">
        <v>0</v>
      </c>
      <c r="BY216">
        <v>0</v>
      </c>
      <c r="BZ216">
        <v>18.265500000000003</v>
      </c>
      <c r="CA216">
        <v>6422.5519999999997</v>
      </c>
      <c r="CB216">
        <v>4261.8540000000003</v>
      </c>
      <c r="CC216">
        <v>687.58400000000006</v>
      </c>
      <c r="CD216">
        <v>212.86100000000002</v>
      </c>
      <c r="CE216">
        <v>1197.7040000000002</v>
      </c>
      <c r="CF216">
        <v>43.411999999999999</v>
      </c>
      <c r="CG216">
        <v>0</v>
      </c>
      <c r="CH216">
        <v>19.137</v>
      </c>
      <c r="CI216">
        <v>0</v>
      </c>
      <c r="CJ216">
        <v>2.0417000000000001</v>
      </c>
      <c r="CK216">
        <v>1315.6679999999999</v>
      </c>
      <c r="CL216">
        <v>6.6962000000000002</v>
      </c>
      <c r="CM216">
        <v>2026.114</v>
      </c>
      <c r="CN216">
        <v>8.6875</v>
      </c>
      <c r="CO216">
        <v>2791.598</v>
      </c>
      <c r="CP216">
        <v>0.84010000000000007</v>
      </c>
      <c r="CQ216">
        <v>289.17200000000003</v>
      </c>
      <c r="CR216">
        <v>52.563199999999995</v>
      </c>
      <c r="CS216">
        <v>26024.429000000004</v>
      </c>
      <c r="CT216">
        <v>15.765500000000001</v>
      </c>
      <c r="CU216">
        <v>5243.0889999999999</v>
      </c>
      <c r="CV216">
        <v>0.875</v>
      </c>
      <c r="CW216">
        <v>92.352999999999994</v>
      </c>
      <c r="CX216">
        <v>440.834</v>
      </c>
      <c r="CY216">
        <v>0</v>
      </c>
      <c r="CZ216">
        <v>0</v>
      </c>
      <c r="DA216">
        <v>0.84010000000000007</v>
      </c>
      <c r="DB216">
        <v>289.17200000000003</v>
      </c>
      <c r="DC216">
        <v>117.22499999999999</v>
      </c>
      <c r="DD216">
        <v>238.53899999999999</v>
      </c>
      <c r="DE216">
        <v>33.704000000000001</v>
      </c>
      <c r="DF216">
        <v>12.802399999999999</v>
      </c>
      <c r="DG216">
        <v>5096.9459999999999</v>
      </c>
      <c r="DH216">
        <v>1</v>
      </c>
      <c r="DI216">
        <v>577.07299999999998</v>
      </c>
      <c r="DJ216">
        <v>0.875</v>
      </c>
      <c r="DK216">
        <v>435.71899999999999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31135.05</v>
      </c>
      <c r="EA216">
        <v>117.22499999999999</v>
      </c>
      <c r="EB216">
        <v>6436.8399999999992</v>
      </c>
      <c r="EC216">
        <v>238.53899999999999</v>
      </c>
      <c r="ED216">
        <v>77.828700000000012</v>
      </c>
      <c r="EE216">
        <v>90.659699999999987</v>
      </c>
      <c r="EF216">
        <v>37417.226999999999</v>
      </c>
      <c r="EG216">
        <v>58.563199999999995</v>
      </c>
      <c r="EH216">
        <v>30741.851000000002</v>
      </c>
      <c r="EI216">
        <v>37.2517</v>
      </c>
      <c r="EJ216">
        <v>21603.59</v>
      </c>
      <c r="EK216">
        <v>6.6341000000000001</v>
      </c>
      <c r="EL216">
        <v>3028.5230000000001</v>
      </c>
      <c r="EM216">
        <v>0</v>
      </c>
      <c r="EN216">
        <v>0</v>
      </c>
      <c r="EO216">
        <v>19.265499999999999</v>
      </c>
      <c r="EP216">
        <v>6675.3760000000002</v>
      </c>
      <c r="EQ216">
        <v>874.84900000000005</v>
      </c>
      <c r="ER216">
        <v>271.26</v>
      </c>
      <c r="ES216">
        <v>603.58900000000006</v>
      </c>
      <c r="ET216">
        <v>38292.076000000001</v>
      </c>
      <c r="EU216">
        <v>0</v>
      </c>
      <c r="EV216">
        <v>0</v>
      </c>
      <c r="EW216">
        <v>0</v>
      </c>
      <c r="EX216">
        <v>0</v>
      </c>
      <c r="EY216">
        <v>12.802399999999999</v>
      </c>
      <c r="EZ216">
        <v>5096.9459999999999</v>
      </c>
      <c r="FA216">
        <v>1</v>
      </c>
      <c r="FB216">
        <v>577.07299999999998</v>
      </c>
      <c r="FC216">
        <v>0.875</v>
      </c>
      <c r="FD216">
        <v>435.71899999999999</v>
      </c>
      <c r="FE216">
        <v>0</v>
      </c>
      <c r="FF216">
        <v>0</v>
      </c>
      <c r="FG216">
        <v>0</v>
      </c>
      <c r="FH216">
        <v>0</v>
      </c>
      <c r="FI216">
        <v>1.7151000000000001</v>
      </c>
      <c r="FJ216">
        <v>730.00599999999997</v>
      </c>
      <c r="FK216">
        <v>0.875</v>
      </c>
      <c r="FL216">
        <v>440.834</v>
      </c>
      <c r="FM216">
        <v>0.84010000000000007</v>
      </c>
      <c r="FN216">
        <v>289.17200000000003</v>
      </c>
      <c r="FO216">
        <v>27.6</v>
      </c>
      <c r="FP216">
        <v>18</v>
      </c>
      <c r="FQ216">
        <v>9.6</v>
      </c>
      <c r="FR216">
        <v>757.60599999999999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</row>
    <row r="217" spans="1:184" customFormat="1" ht="12.75" x14ac:dyDescent="0.2">
      <c r="A217">
        <v>2221</v>
      </c>
      <c r="B217">
        <f t="shared" si="3"/>
        <v>214</v>
      </c>
      <c r="C217">
        <v>1</v>
      </c>
      <c r="D217" t="s">
        <v>871</v>
      </c>
      <c r="E217" t="s">
        <v>290</v>
      </c>
      <c r="F217">
        <v>600107990</v>
      </c>
      <c r="G217">
        <v>12</v>
      </c>
      <c r="H217" t="s">
        <v>583</v>
      </c>
      <c r="I217" t="s">
        <v>100</v>
      </c>
      <c r="J217">
        <v>1</v>
      </c>
      <c r="K217">
        <v>24</v>
      </c>
      <c r="L217" t="s">
        <v>584</v>
      </c>
      <c r="M217" t="s">
        <v>872</v>
      </c>
      <c r="N217" t="s">
        <v>586</v>
      </c>
      <c r="O217">
        <v>2</v>
      </c>
      <c r="P217" t="s">
        <v>587</v>
      </c>
      <c r="Q217" t="s">
        <v>873</v>
      </c>
      <c r="R217" s="207">
        <v>45667.503645833334</v>
      </c>
      <c r="S217">
        <v>600107990</v>
      </c>
      <c r="T217" t="s">
        <v>3357</v>
      </c>
      <c r="U217" s="207">
        <v>45688.497094907405</v>
      </c>
      <c r="V217">
        <v>600107990</v>
      </c>
      <c r="W217">
        <v>86.012</v>
      </c>
      <c r="X217">
        <v>86.012</v>
      </c>
      <c r="Y217">
        <v>0</v>
      </c>
      <c r="Z217">
        <v>0</v>
      </c>
      <c r="AA217">
        <v>99</v>
      </c>
      <c r="AB217">
        <v>46212.088000000003</v>
      </c>
      <c r="AC217">
        <v>46184.845000000001</v>
      </c>
      <c r="AD217">
        <v>28133.774000000001</v>
      </c>
      <c r="AE217">
        <v>7299.9130000000005</v>
      </c>
      <c r="AF217">
        <v>2391.6949999999997</v>
      </c>
      <c r="AG217">
        <v>6111.549</v>
      </c>
      <c r="AH217">
        <v>504.68200000000002</v>
      </c>
      <c r="AI217">
        <v>738.58699999999999</v>
      </c>
      <c r="AJ217">
        <v>275.68299999999999</v>
      </c>
      <c r="AK217">
        <v>0</v>
      </c>
      <c r="AL217">
        <v>0</v>
      </c>
      <c r="AM217">
        <v>27.242999999999999</v>
      </c>
      <c r="AN217">
        <v>0</v>
      </c>
      <c r="AO217">
        <v>1571.54</v>
      </c>
      <c r="AP217">
        <v>629.04999999999995</v>
      </c>
      <c r="AQ217">
        <v>629.04999999999995</v>
      </c>
      <c r="AR217">
        <v>0</v>
      </c>
      <c r="AS217">
        <v>0</v>
      </c>
      <c r="AT217">
        <v>802.14099999999996</v>
      </c>
      <c r="AU217">
        <v>140.34899999999999</v>
      </c>
      <c r="AV217">
        <v>1.3</v>
      </c>
      <c r="AW217">
        <v>728.96199999999999</v>
      </c>
      <c r="AX217">
        <v>734.55399999999997</v>
      </c>
      <c r="AY217">
        <v>265.05</v>
      </c>
      <c r="AZ217">
        <v>0</v>
      </c>
      <c r="BA217">
        <v>46562.053</v>
      </c>
      <c r="BB217">
        <v>629.04999999999995</v>
      </c>
      <c r="BC217">
        <v>99</v>
      </c>
      <c r="BD217">
        <v>88</v>
      </c>
      <c r="BE217">
        <v>1</v>
      </c>
      <c r="BF217">
        <v>1</v>
      </c>
      <c r="BG217">
        <v>3</v>
      </c>
      <c r="BH217">
        <v>734.55399999999997</v>
      </c>
      <c r="BI217">
        <v>265.05</v>
      </c>
      <c r="BJ217">
        <v>76.012</v>
      </c>
      <c r="BK217">
        <v>42613.593999999997</v>
      </c>
      <c r="BL217">
        <v>25940.738000000001</v>
      </c>
      <c r="BM217">
        <v>6959.643</v>
      </c>
      <c r="BN217">
        <v>2028.163</v>
      </c>
      <c r="BO217">
        <v>5612.4489999999996</v>
      </c>
      <c r="BP217">
        <v>479.32</v>
      </c>
      <c r="BQ217">
        <v>738.58699999999999</v>
      </c>
      <c r="BR217">
        <v>125.732</v>
      </c>
      <c r="BS217">
        <v>0</v>
      </c>
      <c r="BT217">
        <v>46.317999999999998</v>
      </c>
      <c r="BU217">
        <v>29851.455000000002</v>
      </c>
      <c r="BV217">
        <v>8.6606000000000005</v>
      </c>
      <c r="BW217">
        <v>4425.643</v>
      </c>
      <c r="BX217">
        <v>0</v>
      </c>
      <c r="BY217">
        <v>0</v>
      </c>
      <c r="BZ217">
        <v>10</v>
      </c>
      <c r="CA217">
        <v>3571.2510000000002</v>
      </c>
      <c r="CB217">
        <v>2193.0360000000001</v>
      </c>
      <c r="CC217">
        <v>340.27</v>
      </c>
      <c r="CD217">
        <v>363.53199999999998</v>
      </c>
      <c r="CE217">
        <v>499.1</v>
      </c>
      <c r="CF217">
        <v>25.361999999999998</v>
      </c>
      <c r="CG217">
        <v>0</v>
      </c>
      <c r="CH217">
        <v>149.95099999999999</v>
      </c>
      <c r="CI217">
        <v>0</v>
      </c>
      <c r="CJ217">
        <v>2</v>
      </c>
      <c r="CK217">
        <v>1136.896</v>
      </c>
      <c r="CL217">
        <v>8</v>
      </c>
      <c r="CM217">
        <v>2434.355</v>
      </c>
      <c r="CN217">
        <v>0</v>
      </c>
      <c r="CO217">
        <v>0</v>
      </c>
      <c r="CP217">
        <v>0</v>
      </c>
      <c r="CQ217">
        <v>0</v>
      </c>
      <c r="CR217">
        <v>70.012</v>
      </c>
      <c r="CS217">
        <v>36970.817000000003</v>
      </c>
      <c r="CT217">
        <v>9</v>
      </c>
      <c r="CU217">
        <v>3138.0050000000001</v>
      </c>
      <c r="CV217">
        <v>1.3</v>
      </c>
      <c r="CW217">
        <v>728.96199999999999</v>
      </c>
      <c r="CX217">
        <v>734.55399999999997</v>
      </c>
      <c r="CY217">
        <v>0</v>
      </c>
      <c r="CZ217">
        <v>0</v>
      </c>
      <c r="DA217">
        <v>0</v>
      </c>
      <c r="DB217">
        <v>0</v>
      </c>
      <c r="DC217">
        <v>89.05</v>
      </c>
      <c r="DD217">
        <v>540</v>
      </c>
      <c r="DE217">
        <v>0</v>
      </c>
      <c r="DF217">
        <v>18.0334</v>
      </c>
      <c r="DG217">
        <v>6580.47</v>
      </c>
      <c r="DH217">
        <v>2</v>
      </c>
      <c r="DI217">
        <v>1216.248</v>
      </c>
      <c r="DJ217">
        <v>1</v>
      </c>
      <c r="DK217">
        <v>539.77800000000002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42934.01</v>
      </c>
      <c r="EA217">
        <v>89.05</v>
      </c>
      <c r="EB217">
        <v>3628.0430000000001</v>
      </c>
      <c r="EC217">
        <v>540</v>
      </c>
      <c r="ED217">
        <v>86.012</v>
      </c>
      <c r="EE217">
        <v>99</v>
      </c>
      <c r="EF217">
        <v>46212.088000000003</v>
      </c>
      <c r="EG217">
        <v>76.012</v>
      </c>
      <c r="EH217">
        <v>42613.593999999997</v>
      </c>
      <c r="EI217">
        <v>46.317999999999998</v>
      </c>
      <c r="EJ217">
        <v>29851.455000000002</v>
      </c>
      <c r="EK217">
        <v>8.6606000000000005</v>
      </c>
      <c r="EL217">
        <v>4425.643</v>
      </c>
      <c r="EM217">
        <v>0</v>
      </c>
      <c r="EN217">
        <v>0</v>
      </c>
      <c r="EO217">
        <v>10</v>
      </c>
      <c r="EP217">
        <v>3598.4940000000001</v>
      </c>
      <c r="EQ217">
        <v>1571.54</v>
      </c>
      <c r="ER217">
        <v>89.05</v>
      </c>
      <c r="ES217">
        <v>1482.49</v>
      </c>
      <c r="ET217">
        <v>47783.627999999997</v>
      </c>
      <c r="EU217">
        <v>0</v>
      </c>
      <c r="EV217">
        <v>0</v>
      </c>
      <c r="EW217">
        <v>0</v>
      </c>
      <c r="EX217">
        <v>0</v>
      </c>
      <c r="EY217">
        <v>18.0334</v>
      </c>
      <c r="EZ217">
        <v>6580.47</v>
      </c>
      <c r="FA217">
        <v>2</v>
      </c>
      <c r="FB217">
        <v>1216.248</v>
      </c>
      <c r="FC217">
        <v>1</v>
      </c>
      <c r="FD217">
        <v>539.77800000000002</v>
      </c>
      <c r="FE217">
        <v>0</v>
      </c>
      <c r="FF217">
        <v>0</v>
      </c>
      <c r="FG217">
        <v>0</v>
      </c>
      <c r="FH217">
        <v>0</v>
      </c>
      <c r="FI217">
        <v>1.3</v>
      </c>
      <c r="FJ217">
        <v>734.55399999999997</v>
      </c>
      <c r="FK217">
        <v>1.3</v>
      </c>
      <c r="FL217">
        <v>734.55399999999997</v>
      </c>
      <c r="FM217">
        <v>0</v>
      </c>
      <c r="FN217">
        <v>0</v>
      </c>
      <c r="FO217">
        <v>265.05</v>
      </c>
      <c r="FP217">
        <v>89.05</v>
      </c>
      <c r="FQ217">
        <v>176</v>
      </c>
      <c r="FR217">
        <v>999.60400000000004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</row>
    <row r="218" spans="1:184" customFormat="1" ht="12.75" x14ac:dyDescent="0.2">
      <c r="A218">
        <v>2222</v>
      </c>
      <c r="B218">
        <f t="shared" si="3"/>
        <v>215</v>
      </c>
      <c r="C218">
        <v>1</v>
      </c>
      <c r="D218" t="s">
        <v>874</v>
      </c>
      <c r="E218" t="s">
        <v>290</v>
      </c>
      <c r="F218">
        <v>600108325</v>
      </c>
      <c r="G218">
        <v>12</v>
      </c>
      <c r="H218" t="s">
        <v>583</v>
      </c>
      <c r="I218" t="s">
        <v>875</v>
      </c>
      <c r="J218">
        <v>1</v>
      </c>
      <c r="K218">
        <v>24</v>
      </c>
      <c r="L218" t="s">
        <v>584</v>
      </c>
      <c r="M218" t="s">
        <v>876</v>
      </c>
      <c r="N218" t="s">
        <v>586</v>
      </c>
      <c r="O218">
        <v>2</v>
      </c>
      <c r="P218" t="s">
        <v>587</v>
      </c>
      <c r="Q218" t="s">
        <v>877</v>
      </c>
      <c r="R218" s="207">
        <v>45670.409942129627</v>
      </c>
      <c r="S218">
        <v>600108325</v>
      </c>
      <c r="T218" t="s">
        <v>877</v>
      </c>
      <c r="U218" s="207">
        <v>45684.422418981485</v>
      </c>
      <c r="V218">
        <v>600108325</v>
      </c>
      <c r="W218">
        <v>93.126999999999995</v>
      </c>
      <c r="X218">
        <v>93.126999999999995</v>
      </c>
      <c r="Y218">
        <v>0</v>
      </c>
      <c r="Z218">
        <v>0</v>
      </c>
      <c r="AA218">
        <v>108.10560000000001</v>
      </c>
      <c r="AB218">
        <v>48293.815000000002</v>
      </c>
      <c r="AC218">
        <v>48293.815000000002</v>
      </c>
      <c r="AD218">
        <v>27594.668000000001</v>
      </c>
      <c r="AE218">
        <v>8751.0079999999998</v>
      </c>
      <c r="AF218">
        <v>1343.7570000000001</v>
      </c>
      <c r="AG218">
        <v>9138.1540000000005</v>
      </c>
      <c r="AH218">
        <v>514.178</v>
      </c>
      <c r="AI218">
        <v>618.76599999999996</v>
      </c>
      <c r="AJ218">
        <v>22.341999999999999</v>
      </c>
      <c r="AK218">
        <v>11.91</v>
      </c>
      <c r="AL218">
        <v>0</v>
      </c>
      <c r="AM218">
        <v>0</v>
      </c>
      <c r="AN218">
        <v>0</v>
      </c>
      <c r="AO218">
        <v>1047.046</v>
      </c>
      <c r="AP218">
        <v>356.5</v>
      </c>
      <c r="AQ218">
        <v>356.5</v>
      </c>
      <c r="AR218">
        <v>0</v>
      </c>
      <c r="AS218">
        <v>0</v>
      </c>
      <c r="AT218">
        <v>657.54600000000005</v>
      </c>
      <c r="AU218">
        <v>33</v>
      </c>
      <c r="AV218">
        <v>1.0334000000000001</v>
      </c>
      <c r="AW218">
        <v>255.20399999999998</v>
      </c>
      <c r="AX218">
        <v>497.98699999999997</v>
      </c>
      <c r="AY218">
        <v>226.5</v>
      </c>
      <c r="AZ218">
        <v>43.828000000000003</v>
      </c>
      <c r="BA218">
        <v>48727.815999999992</v>
      </c>
      <c r="BB218">
        <v>356.5</v>
      </c>
      <c r="BC218">
        <v>107</v>
      </c>
      <c r="BD218">
        <v>88</v>
      </c>
      <c r="BE218">
        <v>3</v>
      </c>
      <c r="BF218">
        <v>3</v>
      </c>
      <c r="BG218">
        <v>4</v>
      </c>
      <c r="BH218">
        <v>497.98699999999997</v>
      </c>
      <c r="BI218">
        <v>226.5</v>
      </c>
      <c r="BJ218">
        <v>71.0745</v>
      </c>
      <c r="BK218">
        <v>39494.726999999999</v>
      </c>
      <c r="BL218">
        <v>22589.15</v>
      </c>
      <c r="BM218">
        <v>7600.0510000000004</v>
      </c>
      <c r="BN218">
        <v>508.46799999999996</v>
      </c>
      <c r="BO218">
        <v>7434.0580000000009</v>
      </c>
      <c r="BP218">
        <v>410.95</v>
      </c>
      <c r="BQ218">
        <v>618.76599999999996</v>
      </c>
      <c r="BR218">
        <v>22.341999999999999</v>
      </c>
      <c r="BS218">
        <v>11.91</v>
      </c>
      <c r="BT218">
        <v>52.063999999999993</v>
      </c>
      <c r="BU218">
        <v>31960.769</v>
      </c>
      <c r="BV218">
        <v>6.5491999999999999</v>
      </c>
      <c r="BW218">
        <v>2702.9569999999999</v>
      </c>
      <c r="BX218">
        <v>0</v>
      </c>
      <c r="BY218">
        <v>0</v>
      </c>
      <c r="BZ218">
        <v>22.052499999999998</v>
      </c>
      <c r="CA218">
        <v>8799.0879999999997</v>
      </c>
      <c r="CB218">
        <v>5005.518</v>
      </c>
      <c r="CC218">
        <v>1150.9569999999999</v>
      </c>
      <c r="CD218">
        <v>835.2890000000001</v>
      </c>
      <c r="CE218">
        <v>1704.096</v>
      </c>
      <c r="CF218">
        <v>103.22800000000001</v>
      </c>
      <c r="CG218">
        <v>0</v>
      </c>
      <c r="CH218">
        <v>0</v>
      </c>
      <c r="CI218">
        <v>0</v>
      </c>
      <c r="CJ218">
        <v>2.6084000000000001</v>
      </c>
      <c r="CK218">
        <v>1921.607</v>
      </c>
      <c r="CL218">
        <v>10.5138</v>
      </c>
      <c r="CM218">
        <v>3385.4550000000004</v>
      </c>
      <c r="CN218">
        <v>8.7302999999999997</v>
      </c>
      <c r="CO218">
        <v>3410.2060000000001</v>
      </c>
      <c r="CP218">
        <v>0.2</v>
      </c>
      <c r="CQ218">
        <v>81.819999999999993</v>
      </c>
      <c r="CR218">
        <v>66.036799999999999</v>
      </c>
      <c r="CS218">
        <v>35123.909</v>
      </c>
      <c r="CT218">
        <v>19.052499999999998</v>
      </c>
      <c r="CU218">
        <v>6859.768</v>
      </c>
      <c r="CV218">
        <v>0.83340000000000003</v>
      </c>
      <c r="CW218">
        <v>255.20399999999998</v>
      </c>
      <c r="CX218">
        <v>408.16699999999997</v>
      </c>
      <c r="CY218">
        <v>0</v>
      </c>
      <c r="CZ218">
        <v>0</v>
      </c>
      <c r="DA218">
        <v>0.2</v>
      </c>
      <c r="DB218">
        <v>89.82</v>
      </c>
      <c r="DC218">
        <v>236</v>
      </c>
      <c r="DD218">
        <v>120.5</v>
      </c>
      <c r="DE218">
        <v>43.828000000000003</v>
      </c>
      <c r="DF218">
        <v>10.2864</v>
      </c>
      <c r="DG218">
        <v>3795.636</v>
      </c>
      <c r="DH218">
        <v>1.1877</v>
      </c>
      <c r="DI218">
        <v>678.72800000000007</v>
      </c>
      <c r="DJ218">
        <v>0.83340000000000003</v>
      </c>
      <c r="DK218">
        <v>262.827</v>
      </c>
      <c r="DL218">
        <v>0</v>
      </c>
      <c r="DM218">
        <v>0.15379999999999999</v>
      </c>
      <c r="DN218">
        <v>93.81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39852.76</v>
      </c>
      <c r="EA218">
        <v>236</v>
      </c>
      <c r="EB218">
        <v>8875.0560000000005</v>
      </c>
      <c r="EC218">
        <v>120.5</v>
      </c>
      <c r="ED218">
        <v>93.126999999999995</v>
      </c>
      <c r="EE218">
        <v>108.10560000000001</v>
      </c>
      <c r="EF218">
        <v>48293.815000000002</v>
      </c>
      <c r="EG218">
        <v>71.0745</v>
      </c>
      <c r="EH218">
        <v>39494.726999999999</v>
      </c>
      <c r="EI218">
        <v>52.063999999999993</v>
      </c>
      <c r="EJ218">
        <v>31960.769</v>
      </c>
      <c r="EK218">
        <v>6.5491999999999999</v>
      </c>
      <c r="EL218">
        <v>2702.9569999999999</v>
      </c>
      <c r="EM218">
        <v>0</v>
      </c>
      <c r="EN218">
        <v>0</v>
      </c>
      <c r="EO218">
        <v>22.052499999999998</v>
      </c>
      <c r="EP218">
        <v>8799.0879999999997</v>
      </c>
      <c r="EQ218">
        <v>1047.046</v>
      </c>
      <c r="ER218">
        <v>693.73099999999999</v>
      </c>
      <c r="ES218">
        <v>353.315</v>
      </c>
      <c r="ET218">
        <v>49340.861000000004</v>
      </c>
      <c r="EU218">
        <v>0</v>
      </c>
      <c r="EV218">
        <v>0</v>
      </c>
      <c r="EW218">
        <v>0</v>
      </c>
      <c r="EX218">
        <v>0</v>
      </c>
      <c r="EY218">
        <v>10.2864</v>
      </c>
      <c r="EZ218">
        <v>3795.636</v>
      </c>
      <c r="FA218">
        <v>1.1877</v>
      </c>
      <c r="FB218">
        <v>678.72800000000007</v>
      </c>
      <c r="FC218">
        <v>0.83340000000000003</v>
      </c>
      <c r="FD218">
        <v>262.827</v>
      </c>
      <c r="FE218">
        <v>0.15379999999999999</v>
      </c>
      <c r="FF218">
        <v>93.81</v>
      </c>
      <c r="FG218">
        <v>0</v>
      </c>
      <c r="FH218">
        <v>0</v>
      </c>
      <c r="FI218">
        <v>1.0334000000000001</v>
      </c>
      <c r="FJ218">
        <v>497.98699999999997</v>
      </c>
      <c r="FK218">
        <v>0.83340000000000003</v>
      </c>
      <c r="FL218">
        <v>408.16699999999997</v>
      </c>
      <c r="FM218">
        <v>0.2</v>
      </c>
      <c r="FN218">
        <v>89.82</v>
      </c>
      <c r="FO218">
        <v>226.5</v>
      </c>
      <c r="FP218">
        <v>172.5</v>
      </c>
      <c r="FQ218">
        <v>54</v>
      </c>
      <c r="FR218">
        <v>724.48700000000008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</row>
    <row r="219" spans="1:184" customFormat="1" ht="12.75" x14ac:dyDescent="0.2">
      <c r="A219">
        <v>2223</v>
      </c>
      <c r="B219">
        <f t="shared" si="3"/>
        <v>216</v>
      </c>
      <c r="C219">
        <v>1</v>
      </c>
      <c r="D219" t="s">
        <v>878</v>
      </c>
      <c r="E219" t="s">
        <v>290</v>
      </c>
      <c r="F219">
        <v>600108309</v>
      </c>
      <c r="G219">
        <v>12</v>
      </c>
      <c r="H219" t="s">
        <v>583</v>
      </c>
      <c r="I219" t="s">
        <v>100</v>
      </c>
      <c r="J219">
        <v>1</v>
      </c>
      <c r="K219">
        <v>24</v>
      </c>
      <c r="L219" t="s">
        <v>584</v>
      </c>
      <c r="M219" t="s">
        <v>879</v>
      </c>
      <c r="N219" t="s">
        <v>586</v>
      </c>
      <c r="O219">
        <v>2</v>
      </c>
      <c r="P219" t="s">
        <v>587</v>
      </c>
      <c r="Q219" t="s">
        <v>880</v>
      </c>
      <c r="R219" s="207">
        <v>45667.329479166663</v>
      </c>
      <c r="S219">
        <v>600108309</v>
      </c>
      <c r="T219" t="s">
        <v>880</v>
      </c>
      <c r="U219" s="207">
        <v>45670.417210648149</v>
      </c>
      <c r="V219">
        <v>600108309</v>
      </c>
      <c r="W219">
        <v>87.243300000000005</v>
      </c>
      <c r="X219">
        <v>86.164100000000005</v>
      </c>
      <c r="Y219">
        <v>0.24859999999999999</v>
      </c>
      <c r="Z219">
        <v>0.8306</v>
      </c>
      <c r="AA219">
        <v>93.871600000000001</v>
      </c>
      <c r="AB219">
        <v>46717.840000000004</v>
      </c>
      <c r="AC219">
        <v>46361.987000000001</v>
      </c>
      <c r="AD219">
        <v>26737.67</v>
      </c>
      <c r="AE219">
        <v>8697.012999999999</v>
      </c>
      <c r="AF219">
        <v>1460.817</v>
      </c>
      <c r="AG219">
        <v>7654.05</v>
      </c>
      <c r="AH219">
        <v>396.71799999999996</v>
      </c>
      <c r="AI219">
        <v>812.01700000000005</v>
      </c>
      <c r="AJ219">
        <v>54.276000000000003</v>
      </c>
      <c r="AK219">
        <v>0</v>
      </c>
      <c r="AL219">
        <v>145.58500000000001</v>
      </c>
      <c r="AM219">
        <v>21.027999999999999</v>
      </c>
      <c r="AN219">
        <v>189.24</v>
      </c>
      <c r="AO219">
        <v>1281.46</v>
      </c>
      <c r="AP219">
        <v>534.02300000000002</v>
      </c>
      <c r="AQ219">
        <v>534.02300000000002</v>
      </c>
      <c r="AR219">
        <v>0</v>
      </c>
      <c r="AS219">
        <v>0</v>
      </c>
      <c r="AT219">
        <v>569.10199999999998</v>
      </c>
      <c r="AU219">
        <v>178.33500000000001</v>
      </c>
      <c r="AV219">
        <v>2.8799000000000001</v>
      </c>
      <c r="AW219">
        <v>500.52</v>
      </c>
      <c r="AX219">
        <v>1553.3489999999999</v>
      </c>
      <c r="AY219">
        <v>175.87</v>
      </c>
      <c r="AZ219">
        <v>48.905999999999999</v>
      </c>
      <c r="BA219">
        <v>46999.534999999996</v>
      </c>
      <c r="BB219">
        <v>536.59</v>
      </c>
      <c r="BC219">
        <v>94</v>
      </c>
      <c r="BD219">
        <v>86</v>
      </c>
      <c r="BE219">
        <v>3</v>
      </c>
      <c r="BF219">
        <v>3</v>
      </c>
      <c r="BG219">
        <v>6</v>
      </c>
      <c r="BH219">
        <v>1553.3489999999999</v>
      </c>
      <c r="BI219">
        <v>175.87</v>
      </c>
      <c r="BJ219">
        <v>73.8827</v>
      </c>
      <c r="BK219">
        <v>42103.705000000002</v>
      </c>
      <c r="BL219">
        <v>24038.61</v>
      </c>
      <c r="BM219">
        <v>8313.9269999999997</v>
      </c>
      <c r="BN219">
        <v>1210.6689999999999</v>
      </c>
      <c r="BO219">
        <v>6832.55</v>
      </c>
      <c r="BP219">
        <v>346.50599999999997</v>
      </c>
      <c r="BQ219">
        <v>812.01700000000005</v>
      </c>
      <c r="BR219">
        <v>0</v>
      </c>
      <c r="BS219">
        <v>0</v>
      </c>
      <c r="BT219">
        <v>49.162500000000001</v>
      </c>
      <c r="BU219">
        <v>31266.802</v>
      </c>
      <c r="BV219">
        <v>9.2203999999999997</v>
      </c>
      <c r="BW219">
        <v>4265.12</v>
      </c>
      <c r="BX219">
        <v>0</v>
      </c>
      <c r="BY219">
        <v>0</v>
      </c>
      <c r="BZ219">
        <v>12.2814</v>
      </c>
      <c r="CA219">
        <v>4258.2820000000002</v>
      </c>
      <c r="CB219">
        <v>2699.06</v>
      </c>
      <c r="CC219">
        <v>383.08600000000001</v>
      </c>
      <c r="CD219">
        <v>250.148</v>
      </c>
      <c r="CE219">
        <v>821.5</v>
      </c>
      <c r="CF219">
        <v>50.212000000000003</v>
      </c>
      <c r="CG219">
        <v>0</v>
      </c>
      <c r="CH219">
        <v>54.276000000000003</v>
      </c>
      <c r="CI219">
        <v>0</v>
      </c>
      <c r="CJ219">
        <v>3</v>
      </c>
      <c r="CK219">
        <v>1579.184</v>
      </c>
      <c r="CL219">
        <v>8.9481000000000002</v>
      </c>
      <c r="CM219">
        <v>2539.7130000000002</v>
      </c>
      <c r="CN219">
        <v>0</v>
      </c>
      <c r="CO219">
        <v>0</v>
      </c>
      <c r="CP219">
        <v>0.33329999999999999</v>
      </c>
      <c r="CQ219">
        <v>139.38499999999999</v>
      </c>
      <c r="CR219">
        <v>68.8827</v>
      </c>
      <c r="CS219">
        <v>36893.866999999998</v>
      </c>
      <c r="CT219">
        <v>11.2814</v>
      </c>
      <c r="CU219">
        <v>3684.3130000000001</v>
      </c>
      <c r="CV219">
        <v>2.5466000000000002</v>
      </c>
      <c r="CW219">
        <v>500.52</v>
      </c>
      <c r="CX219">
        <v>1413.9639999999999</v>
      </c>
      <c r="CY219">
        <v>0</v>
      </c>
      <c r="CZ219">
        <v>0</v>
      </c>
      <c r="DA219">
        <v>0.33329999999999999</v>
      </c>
      <c r="DB219">
        <v>139.38499999999999</v>
      </c>
      <c r="DC219">
        <v>330.53399999999999</v>
      </c>
      <c r="DD219">
        <v>203.489</v>
      </c>
      <c r="DE219">
        <v>48.905999999999999</v>
      </c>
      <c r="DF219">
        <v>12.1541</v>
      </c>
      <c r="DG219">
        <v>4779.3649999999998</v>
      </c>
      <c r="DH219">
        <v>2.3456999999999999</v>
      </c>
      <c r="DI219">
        <v>1183.7639999999999</v>
      </c>
      <c r="DJ219">
        <v>1</v>
      </c>
      <c r="DK219">
        <v>608.654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42684.831999999995</v>
      </c>
      <c r="EA219">
        <v>333.101</v>
      </c>
      <c r="EB219">
        <v>4314.7030000000004</v>
      </c>
      <c r="EC219">
        <v>203.489</v>
      </c>
      <c r="ED219">
        <v>87.243300000000005</v>
      </c>
      <c r="EE219">
        <v>93.871600000000001</v>
      </c>
      <c r="EF219">
        <v>46717.840000000004</v>
      </c>
      <c r="EG219">
        <v>74.549399999999991</v>
      </c>
      <c r="EH219">
        <v>42323.502</v>
      </c>
      <c r="EI219">
        <v>49.162500000000001</v>
      </c>
      <c r="EJ219">
        <v>31305.502</v>
      </c>
      <c r="EK219">
        <v>9.2203999999999997</v>
      </c>
      <c r="EL219">
        <v>4265.12</v>
      </c>
      <c r="EM219">
        <v>0</v>
      </c>
      <c r="EN219">
        <v>0</v>
      </c>
      <c r="EO219">
        <v>12.693899999999999</v>
      </c>
      <c r="EP219">
        <v>4394.3379999999997</v>
      </c>
      <c r="EQ219">
        <v>1281.46</v>
      </c>
      <c r="ER219">
        <v>508.75900000000001</v>
      </c>
      <c r="ES219">
        <v>772.70100000000002</v>
      </c>
      <c r="ET219">
        <v>47999.299999999996</v>
      </c>
      <c r="EU219">
        <v>0</v>
      </c>
      <c r="EV219">
        <v>0</v>
      </c>
      <c r="EW219">
        <v>0</v>
      </c>
      <c r="EX219">
        <v>0</v>
      </c>
      <c r="EY219">
        <v>12.8208</v>
      </c>
      <c r="EZ219">
        <v>4953.2619999999997</v>
      </c>
      <c r="FA219">
        <v>2.3456999999999999</v>
      </c>
      <c r="FB219">
        <v>1183.7639999999999</v>
      </c>
      <c r="FC219">
        <v>1</v>
      </c>
      <c r="FD219">
        <v>615.85400000000004</v>
      </c>
      <c r="FE219">
        <v>0</v>
      </c>
      <c r="FF219">
        <v>0</v>
      </c>
      <c r="FG219">
        <v>0</v>
      </c>
      <c r="FH219">
        <v>0</v>
      </c>
      <c r="FI219">
        <v>2.8799000000000001</v>
      </c>
      <c r="FJ219">
        <v>1553.3489999999999</v>
      </c>
      <c r="FK219">
        <v>2.5466000000000002</v>
      </c>
      <c r="FL219">
        <v>1413.9639999999999</v>
      </c>
      <c r="FM219">
        <v>0.33329999999999999</v>
      </c>
      <c r="FN219">
        <v>139.38499999999999</v>
      </c>
      <c r="FO219">
        <v>175.87</v>
      </c>
      <c r="FP219">
        <v>128.50399999999999</v>
      </c>
      <c r="FQ219">
        <v>47.366</v>
      </c>
      <c r="FR219">
        <v>1729.2190000000001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</row>
    <row r="220" spans="1:184" customFormat="1" ht="12.75" x14ac:dyDescent="0.2">
      <c r="A220">
        <v>2225</v>
      </c>
      <c r="B220">
        <f t="shared" si="3"/>
        <v>217</v>
      </c>
      <c r="C220">
        <v>1</v>
      </c>
      <c r="D220" t="s">
        <v>881</v>
      </c>
      <c r="E220" t="s">
        <v>290</v>
      </c>
      <c r="F220">
        <v>600108236</v>
      </c>
      <c r="G220">
        <v>12</v>
      </c>
      <c r="H220" t="s">
        <v>583</v>
      </c>
      <c r="I220" t="s">
        <v>438</v>
      </c>
      <c r="J220">
        <v>1</v>
      </c>
      <c r="K220">
        <v>24</v>
      </c>
      <c r="L220" t="s">
        <v>584</v>
      </c>
      <c r="M220" t="s">
        <v>882</v>
      </c>
      <c r="N220" t="s">
        <v>586</v>
      </c>
      <c r="O220">
        <v>2</v>
      </c>
      <c r="P220" t="s">
        <v>587</v>
      </c>
      <c r="Q220" t="s">
        <v>3408</v>
      </c>
      <c r="R220" s="207">
        <v>45672.346122685187</v>
      </c>
      <c r="S220">
        <v>600108236</v>
      </c>
      <c r="T220" t="s">
        <v>3408</v>
      </c>
      <c r="U220" s="207">
        <v>45672.560555555552</v>
      </c>
      <c r="V220">
        <v>600108236</v>
      </c>
      <c r="W220">
        <v>84.353700000000003</v>
      </c>
      <c r="X220">
        <v>83.853700000000003</v>
      </c>
      <c r="Y220">
        <v>0.5</v>
      </c>
      <c r="Z220">
        <v>0</v>
      </c>
      <c r="AA220">
        <v>91.485100000000003</v>
      </c>
      <c r="AB220">
        <v>42418.743000000002</v>
      </c>
      <c r="AC220">
        <v>42282.506000000001</v>
      </c>
      <c r="AD220">
        <v>26116.594999999998</v>
      </c>
      <c r="AE220">
        <v>6888.1790000000001</v>
      </c>
      <c r="AF220">
        <v>917.29600000000005</v>
      </c>
      <c r="AG220">
        <v>6798.3170000000009</v>
      </c>
      <c r="AH220">
        <v>496.52699999999999</v>
      </c>
      <c r="AI220">
        <v>506.59199999999998</v>
      </c>
      <c r="AJ220">
        <v>39.254999999999995</v>
      </c>
      <c r="AK220">
        <v>16.108000000000001</v>
      </c>
      <c r="AL220">
        <v>112.703</v>
      </c>
      <c r="AM220">
        <v>0</v>
      </c>
      <c r="AN220">
        <v>23.533999999999999</v>
      </c>
      <c r="AO220">
        <v>725.25800000000004</v>
      </c>
      <c r="AP220">
        <v>449.96100000000001</v>
      </c>
      <c r="AQ220">
        <v>330</v>
      </c>
      <c r="AR220">
        <v>119.961</v>
      </c>
      <c r="AS220">
        <v>0</v>
      </c>
      <c r="AT220">
        <v>60.8</v>
      </c>
      <c r="AU220">
        <v>214.49699999999999</v>
      </c>
      <c r="AV220">
        <v>2.218</v>
      </c>
      <c r="AW220">
        <v>436.35900000000004</v>
      </c>
      <c r="AX220">
        <v>981.59</v>
      </c>
      <c r="AY220">
        <v>0</v>
      </c>
      <c r="AZ220">
        <v>67.278000000000006</v>
      </c>
      <c r="BA220">
        <v>42886.958999999995</v>
      </c>
      <c r="BB220">
        <v>449.96100000000001</v>
      </c>
      <c r="BC220">
        <v>92</v>
      </c>
      <c r="BD220">
        <v>79</v>
      </c>
      <c r="BE220">
        <v>4</v>
      </c>
      <c r="BF220">
        <v>2</v>
      </c>
      <c r="BG220">
        <v>4</v>
      </c>
      <c r="BH220">
        <v>981.59</v>
      </c>
      <c r="BI220">
        <v>0</v>
      </c>
      <c r="BJ220">
        <v>70.926999999999992</v>
      </c>
      <c r="BK220">
        <v>37158.519</v>
      </c>
      <c r="BL220">
        <v>23018.792999999998</v>
      </c>
      <c r="BM220">
        <v>6263.3310000000001</v>
      </c>
      <c r="BN220">
        <v>555.06799999999998</v>
      </c>
      <c r="BO220">
        <v>5800.3899999999994</v>
      </c>
      <c r="BP220">
        <v>477.48500000000001</v>
      </c>
      <c r="BQ220">
        <v>506.59199999999998</v>
      </c>
      <c r="BR220">
        <v>25.753</v>
      </c>
      <c r="BS220">
        <v>7.47</v>
      </c>
      <c r="BT220">
        <v>53.7532</v>
      </c>
      <c r="BU220">
        <v>30126.802</v>
      </c>
      <c r="BV220">
        <v>6.9718</v>
      </c>
      <c r="BW220">
        <v>3535.0659999999998</v>
      </c>
      <c r="BX220">
        <v>0</v>
      </c>
      <c r="BY220">
        <v>0</v>
      </c>
      <c r="BZ220">
        <v>12.9267</v>
      </c>
      <c r="CA220">
        <v>5123.9870000000001</v>
      </c>
      <c r="CB220">
        <v>3097.8020000000001</v>
      </c>
      <c r="CC220">
        <v>624.84799999999996</v>
      </c>
      <c r="CD220">
        <v>362.22800000000001</v>
      </c>
      <c r="CE220">
        <v>997.92700000000002</v>
      </c>
      <c r="CF220">
        <v>19.042000000000002</v>
      </c>
      <c r="CG220">
        <v>0</v>
      </c>
      <c r="CH220">
        <v>13.502000000000001</v>
      </c>
      <c r="CI220">
        <v>8.6379999999999999</v>
      </c>
      <c r="CJ220">
        <v>3</v>
      </c>
      <c r="CK220">
        <v>1741.4680000000001</v>
      </c>
      <c r="CL220">
        <v>8.3049999999999997</v>
      </c>
      <c r="CM220">
        <v>2749.4889999999996</v>
      </c>
      <c r="CN220">
        <v>0.34</v>
      </c>
      <c r="CO220">
        <v>95.856999999999999</v>
      </c>
      <c r="CP220">
        <v>1.2817000000000001</v>
      </c>
      <c r="CQ220">
        <v>537.173</v>
      </c>
      <c r="CR220">
        <v>65.184899999999999</v>
      </c>
      <c r="CS220">
        <v>32484.368999999999</v>
      </c>
      <c r="CT220">
        <v>11.9267</v>
      </c>
      <c r="CU220">
        <v>4701.0929999999998</v>
      </c>
      <c r="CV220">
        <v>0.93630000000000002</v>
      </c>
      <c r="CW220">
        <v>436.35900000000004</v>
      </c>
      <c r="CX220">
        <v>444.41699999999997</v>
      </c>
      <c r="CY220">
        <v>0</v>
      </c>
      <c r="CZ220">
        <v>0</v>
      </c>
      <c r="DA220">
        <v>1.2817000000000001</v>
      </c>
      <c r="DB220">
        <v>537.173</v>
      </c>
      <c r="DC220">
        <v>119.961</v>
      </c>
      <c r="DD220">
        <v>330</v>
      </c>
      <c r="DE220">
        <v>67.278000000000006</v>
      </c>
      <c r="DF220">
        <v>9.2657000000000007</v>
      </c>
      <c r="DG220">
        <v>3052.2339999999999</v>
      </c>
      <c r="DH220">
        <v>1.9599999999999999E-2</v>
      </c>
      <c r="DI220">
        <v>9.0530000000000008</v>
      </c>
      <c r="DJ220">
        <v>0.91669999999999996</v>
      </c>
      <c r="DK220">
        <v>435.36399999999998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37684.365999999995</v>
      </c>
      <c r="EA220">
        <v>119.961</v>
      </c>
      <c r="EB220">
        <v>5202.5929999999998</v>
      </c>
      <c r="EC220">
        <v>330</v>
      </c>
      <c r="ED220">
        <v>84.353700000000003</v>
      </c>
      <c r="EE220">
        <v>91.485100000000003</v>
      </c>
      <c r="EF220">
        <v>42418.743000000002</v>
      </c>
      <c r="EG220">
        <v>70.926999999999992</v>
      </c>
      <c r="EH220">
        <v>37182.053</v>
      </c>
      <c r="EI220">
        <v>53.7532</v>
      </c>
      <c r="EJ220">
        <v>30150.335999999999</v>
      </c>
      <c r="EK220">
        <v>6.9718</v>
      </c>
      <c r="EL220">
        <v>3535.0659999999998</v>
      </c>
      <c r="EM220">
        <v>0</v>
      </c>
      <c r="EN220">
        <v>0</v>
      </c>
      <c r="EO220">
        <v>13.4267</v>
      </c>
      <c r="EP220">
        <v>5236.6899999999996</v>
      </c>
      <c r="EQ220">
        <v>725.25800000000004</v>
      </c>
      <c r="ER220">
        <v>289.70000000000005</v>
      </c>
      <c r="ES220">
        <v>435.55799999999999</v>
      </c>
      <c r="ET220">
        <v>43144.001000000004</v>
      </c>
      <c r="EU220">
        <v>0</v>
      </c>
      <c r="EV220">
        <v>0</v>
      </c>
      <c r="EW220">
        <v>0</v>
      </c>
      <c r="EX220">
        <v>0</v>
      </c>
      <c r="EY220">
        <v>9.2657000000000007</v>
      </c>
      <c r="EZ220">
        <v>3052.2339999999999</v>
      </c>
      <c r="FA220">
        <v>1.9599999999999999E-2</v>
      </c>
      <c r="FB220">
        <v>9.0530000000000008</v>
      </c>
      <c r="FC220">
        <v>0.91669999999999996</v>
      </c>
      <c r="FD220">
        <v>435.36399999999998</v>
      </c>
      <c r="FE220">
        <v>0</v>
      </c>
      <c r="FF220">
        <v>0</v>
      </c>
      <c r="FG220">
        <v>0</v>
      </c>
      <c r="FH220">
        <v>0</v>
      </c>
      <c r="FI220">
        <v>2.218</v>
      </c>
      <c r="FJ220">
        <v>981.59</v>
      </c>
      <c r="FK220">
        <v>0.93630000000000002</v>
      </c>
      <c r="FL220">
        <v>444.41699999999997</v>
      </c>
      <c r="FM220">
        <v>1.2817000000000001</v>
      </c>
      <c r="FN220">
        <v>537.173</v>
      </c>
      <c r="FO220">
        <v>0</v>
      </c>
      <c r="FP220">
        <v>0</v>
      </c>
      <c r="FQ220">
        <v>0</v>
      </c>
      <c r="FR220">
        <v>981.59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</row>
    <row r="221" spans="1:184" customFormat="1" ht="12.75" x14ac:dyDescent="0.2">
      <c r="A221">
        <v>2226</v>
      </c>
      <c r="B221">
        <f t="shared" si="3"/>
        <v>218</v>
      </c>
      <c r="C221">
        <v>1</v>
      </c>
      <c r="D221" t="s">
        <v>883</v>
      </c>
      <c r="E221" t="s">
        <v>290</v>
      </c>
      <c r="F221">
        <v>600108058</v>
      </c>
      <c r="G221">
        <v>12</v>
      </c>
      <c r="H221" t="s">
        <v>583</v>
      </c>
      <c r="I221" t="s">
        <v>100</v>
      </c>
      <c r="J221">
        <v>1</v>
      </c>
      <c r="K221">
        <v>24</v>
      </c>
      <c r="L221" t="s">
        <v>584</v>
      </c>
      <c r="M221" t="s">
        <v>884</v>
      </c>
      <c r="N221" t="s">
        <v>586</v>
      </c>
      <c r="O221">
        <v>2</v>
      </c>
      <c r="P221" t="s">
        <v>587</v>
      </c>
      <c r="Q221" t="s">
        <v>885</v>
      </c>
      <c r="R221" s="207">
        <v>45666.645509259259</v>
      </c>
      <c r="S221">
        <v>600108058</v>
      </c>
      <c r="T221" t="s">
        <v>885</v>
      </c>
      <c r="U221" s="207">
        <v>45666.648078703707</v>
      </c>
      <c r="V221">
        <v>600108058</v>
      </c>
      <c r="W221">
        <v>103.78410000000001</v>
      </c>
      <c r="X221">
        <v>103.42660000000001</v>
      </c>
      <c r="Y221">
        <v>0</v>
      </c>
      <c r="Z221">
        <v>0.35749999999999998</v>
      </c>
      <c r="AA221">
        <v>114.7978</v>
      </c>
      <c r="AB221">
        <v>55728.091</v>
      </c>
      <c r="AC221">
        <v>55544.887000000002</v>
      </c>
      <c r="AD221">
        <v>33642.350999999995</v>
      </c>
      <c r="AE221">
        <v>9234.9869999999992</v>
      </c>
      <c r="AF221">
        <v>1839.558</v>
      </c>
      <c r="AG221">
        <v>8608.4470000000001</v>
      </c>
      <c r="AH221">
        <v>630.82600000000002</v>
      </c>
      <c r="AI221">
        <v>996.33900000000006</v>
      </c>
      <c r="AJ221">
        <v>52.150999999999996</v>
      </c>
      <c r="AK221">
        <v>10.756</v>
      </c>
      <c r="AL221">
        <v>0</v>
      </c>
      <c r="AM221">
        <v>0</v>
      </c>
      <c r="AN221">
        <v>183.20400000000001</v>
      </c>
      <c r="AO221">
        <v>411.387</v>
      </c>
      <c r="AP221">
        <v>111.375</v>
      </c>
      <c r="AQ221">
        <v>111.375</v>
      </c>
      <c r="AR221">
        <v>0</v>
      </c>
      <c r="AS221">
        <v>0</v>
      </c>
      <c r="AT221">
        <v>124.55</v>
      </c>
      <c r="AU221">
        <v>175.46199999999999</v>
      </c>
      <c r="AV221">
        <v>3.9565000000000001</v>
      </c>
      <c r="AW221">
        <v>449.52499999999998</v>
      </c>
      <c r="AX221">
        <v>2139.7330000000002</v>
      </c>
      <c r="AY221">
        <v>79.375</v>
      </c>
      <c r="AZ221">
        <v>79.947000000000003</v>
      </c>
      <c r="BA221">
        <v>56161.134999999995</v>
      </c>
      <c r="BB221">
        <v>111.375</v>
      </c>
      <c r="BC221">
        <v>117</v>
      </c>
      <c r="BD221">
        <v>105</v>
      </c>
      <c r="BE221">
        <v>4</v>
      </c>
      <c r="BF221">
        <v>2</v>
      </c>
      <c r="BG221">
        <v>4</v>
      </c>
      <c r="BH221">
        <v>2139.7330000000002</v>
      </c>
      <c r="BI221">
        <v>79.375</v>
      </c>
      <c r="BJ221">
        <v>88.0364</v>
      </c>
      <c r="BK221">
        <v>49560.422000000006</v>
      </c>
      <c r="BL221">
        <v>29868.379000000001</v>
      </c>
      <c r="BM221">
        <v>8578.4719999999998</v>
      </c>
      <c r="BN221">
        <v>1475.915</v>
      </c>
      <c r="BO221">
        <v>7496.9349999999995</v>
      </c>
      <c r="BP221">
        <v>582.63799999999992</v>
      </c>
      <c r="BQ221">
        <v>996.33900000000006</v>
      </c>
      <c r="BR221">
        <v>25.439999999999998</v>
      </c>
      <c r="BS221">
        <v>6.8319999999999999</v>
      </c>
      <c r="BT221">
        <v>60.186399999999999</v>
      </c>
      <c r="BU221">
        <v>36470.733999999997</v>
      </c>
      <c r="BV221">
        <v>11.9642</v>
      </c>
      <c r="BW221">
        <v>6121.1239999999998</v>
      </c>
      <c r="BX221">
        <v>0</v>
      </c>
      <c r="BY221">
        <v>0</v>
      </c>
      <c r="BZ221">
        <v>15.3902</v>
      </c>
      <c r="CA221">
        <v>5984.4650000000001</v>
      </c>
      <c r="CB221">
        <v>3773.9720000000002</v>
      </c>
      <c r="CC221">
        <v>656.51499999999999</v>
      </c>
      <c r="CD221">
        <v>363.64299999999997</v>
      </c>
      <c r="CE221">
        <v>1111.5119999999999</v>
      </c>
      <c r="CF221">
        <v>48.188000000000002</v>
      </c>
      <c r="CG221">
        <v>0</v>
      </c>
      <c r="CH221">
        <v>26.710999999999999</v>
      </c>
      <c r="CI221">
        <v>3.9239999999999999</v>
      </c>
      <c r="CJ221">
        <v>3.5</v>
      </c>
      <c r="CK221">
        <v>2043.818</v>
      </c>
      <c r="CL221">
        <v>10.1654</v>
      </c>
      <c r="CM221">
        <v>3072.011</v>
      </c>
      <c r="CN221">
        <v>0</v>
      </c>
      <c r="CO221">
        <v>0</v>
      </c>
      <c r="CP221">
        <v>1.7248000000000001</v>
      </c>
      <c r="CQ221">
        <v>868.63599999999997</v>
      </c>
      <c r="CR221">
        <v>80.5364</v>
      </c>
      <c r="CS221">
        <v>43120.168000000005</v>
      </c>
      <c r="CT221">
        <v>14.3902</v>
      </c>
      <c r="CU221">
        <v>5323.4390000000003</v>
      </c>
      <c r="CV221">
        <v>2.2317</v>
      </c>
      <c r="CW221">
        <v>449.52499999999998</v>
      </c>
      <c r="CX221">
        <v>1271.097</v>
      </c>
      <c r="CY221">
        <v>0</v>
      </c>
      <c r="CZ221">
        <v>0</v>
      </c>
      <c r="DA221">
        <v>1.7248000000000001</v>
      </c>
      <c r="DB221">
        <v>868.63599999999997</v>
      </c>
      <c r="DC221">
        <v>101.375</v>
      </c>
      <c r="DD221">
        <v>10</v>
      </c>
      <c r="DE221">
        <v>79.947000000000003</v>
      </c>
      <c r="DF221">
        <v>13.1541</v>
      </c>
      <c r="DG221">
        <v>5316.16</v>
      </c>
      <c r="DH221">
        <v>0.7</v>
      </c>
      <c r="DI221">
        <v>560.78</v>
      </c>
      <c r="DJ221">
        <v>2.0316999999999998</v>
      </c>
      <c r="DK221">
        <v>1091.624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50137.328999999998</v>
      </c>
      <c r="EA221">
        <v>101.375</v>
      </c>
      <c r="EB221">
        <v>6023.8059999999996</v>
      </c>
      <c r="EC221">
        <v>10</v>
      </c>
      <c r="ED221">
        <v>103.78410000000001</v>
      </c>
      <c r="EE221">
        <v>114.7978</v>
      </c>
      <c r="EF221">
        <v>55728.091</v>
      </c>
      <c r="EG221">
        <v>88.393900000000002</v>
      </c>
      <c r="EH221">
        <v>49743.626000000004</v>
      </c>
      <c r="EI221">
        <v>60.353099999999998</v>
      </c>
      <c r="EJ221">
        <v>36557.328000000001</v>
      </c>
      <c r="EK221">
        <v>11.9642</v>
      </c>
      <c r="EL221">
        <v>6121.1239999999998</v>
      </c>
      <c r="EM221">
        <v>0</v>
      </c>
      <c r="EN221">
        <v>0</v>
      </c>
      <c r="EO221">
        <v>15.3902</v>
      </c>
      <c r="EP221">
        <v>5984.4650000000001</v>
      </c>
      <c r="EQ221">
        <v>411.387</v>
      </c>
      <c r="ER221">
        <v>172.387</v>
      </c>
      <c r="ES221">
        <v>239</v>
      </c>
      <c r="ET221">
        <v>56139.478000000003</v>
      </c>
      <c r="EU221">
        <v>0</v>
      </c>
      <c r="EV221">
        <v>0</v>
      </c>
      <c r="EW221">
        <v>0</v>
      </c>
      <c r="EX221">
        <v>0</v>
      </c>
      <c r="EY221">
        <v>13.1541</v>
      </c>
      <c r="EZ221">
        <v>5316.16</v>
      </c>
      <c r="FA221">
        <v>0.7</v>
      </c>
      <c r="FB221">
        <v>560.78</v>
      </c>
      <c r="FC221">
        <v>2.0316999999999998</v>
      </c>
      <c r="FD221">
        <v>1091.624</v>
      </c>
      <c r="FE221">
        <v>0.1908</v>
      </c>
      <c r="FF221">
        <v>96.61</v>
      </c>
      <c r="FG221">
        <v>0</v>
      </c>
      <c r="FH221">
        <v>0</v>
      </c>
      <c r="FI221">
        <v>3.9565000000000001</v>
      </c>
      <c r="FJ221">
        <v>2139.7330000000002</v>
      </c>
      <c r="FK221">
        <v>2.2317</v>
      </c>
      <c r="FL221">
        <v>1271.097</v>
      </c>
      <c r="FM221">
        <v>1.7248000000000001</v>
      </c>
      <c r="FN221">
        <v>868.63599999999997</v>
      </c>
      <c r="FO221">
        <v>79.375</v>
      </c>
      <c r="FP221">
        <v>69.375</v>
      </c>
      <c r="FQ221">
        <v>10</v>
      </c>
      <c r="FR221">
        <v>2219.1080000000002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</row>
    <row r="222" spans="1:184" customFormat="1" ht="12.75" x14ac:dyDescent="0.2">
      <c r="A222">
        <v>2228</v>
      </c>
      <c r="B222">
        <f t="shared" si="3"/>
        <v>219</v>
      </c>
      <c r="C222">
        <v>1</v>
      </c>
      <c r="D222" t="s">
        <v>886</v>
      </c>
      <c r="E222" t="s">
        <v>290</v>
      </c>
      <c r="F222">
        <v>600108376</v>
      </c>
      <c r="G222">
        <v>12</v>
      </c>
      <c r="H222" t="s">
        <v>583</v>
      </c>
      <c r="I222" t="s">
        <v>100</v>
      </c>
      <c r="J222">
        <v>1</v>
      </c>
      <c r="K222">
        <v>24</v>
      </c>
      <c r="L222" t="s">
        <v>584</v>
      </c>
      <c r="M222" t="s">
        <v>887</v>
      </c>
      <c r="N222" t="s">
        <v>586</v>
      </c>
      <c r="O222">
        <v>2</v>
      </c>
      <c r="P222" t="s">
        <v>587</v>
      </c>
      <c r="Q222" t="s">
        <v>3367</v>
      </c>
      <c r="R222" s="207">
        <v>45671.936435185184</v>
      </c>
      <c r="S222">
        <v>600108376</v>
      </c>
      <c r="T222" t="s">
        <v>3367</v>
      </c>
      <c r="U222" s="207">
        <v>45671.940694444442</v>
      </c>
      <c r="V222">
        <v>600108376</v>
      </c>
      <c r="W222">
        <v>53.900000000000006</v>
      </c>
      <c r="X222">
        <v>52.491100000000003</v>
      </c>
      <c r="Y222">
        <v>0.60860000000000003</v>
      </c>
      <c r="Z222">
        <v>0.80030000000000001</v>
      </c>
      <c r="AA222">
        <v>59.258500000000005</v>
      </c>
      <c r="AB222">
        <v>27534.484</v>
      </c>
      <c r="AC222">
        <v>27053.277999999998</v>
      </c>
      <c r="AD222">
        <v>16107.256000000001</v>
      </c>
      <c r="AE222">
        <v>4869.3879999999999</v>
      </c>
      <c r="AF222">
        <v>319.63599999999997</v>
      </c>
      <c r="AG222">
        <v>5128.1109999999999</v>
      </c>
      <c r="AH222">
        <v>348.185</v>
      </c>
      <c r="AI222">
        <v>252.52099999999999</v>
      </c>
      <c r="AJ222">
        <v>0</v>
      </c>
      <c r="AK222">
        <v>0</v>
      </c>
      <c r="AL222">
        <v>80.048000000000002</v>
      </c>
      <c r="AM222">
        <v>0</v>
      </c>
      <c r="AN222">
        <v>401.15799999999996</v>
      </c>
      <c r="AO222">
        <v>637.75800000000004</v>
      </c>
      <c r="AP222">
        <v>289.60000000000002</v>
      </c>
      <c r="AQ222">
        <v>289.60000000000002</v>
      </c>
      <c r="AR222">
        <v>0</v>
      </c>
      <c r="AS222">
        <v>0</v>
      </c>
      <c r="AT222">
        <v>84.144999999999996</v>
      </c>
      <c r="AU222">
        <v>264.01299999999998</v>
      </c>
      <c r="AV222">
        <v>1</v>
      </c>
      <c r="AW222">
        <v>14.737</v>
      </c>
      <c r="AX222">
        <v>413.75099999999998</v>
      </c>
      <c r="AY222">
        <v>249.6</v>
      </c>
      <c r="AZ222">
        <v>13.444000000000001</v>
      </c>
      <c r="BA222">
        <v>27353.991000000002</v>
      </c>
      <c r="BB222">
        <v>289.60000000000002</v>
      </c>
      <c r="BC222">
        <v>60</v>
      </c>
      <c r="BD222">
        <v>48</v>
      </c>
      <c r="BE222">
        <v>0</v>
      </c>
      <c r="BF222">
        <v>1</v>
      </c>
      <c r="BG222">
        <v>3</v>
      </c>
      <c r="BH222">
        <v>413.75099999999998</v>
      </c>
      <c r="BI222">
        <v>249.6</v>
      </c>
      <c r="BJ222">
        <v>42.633099999999999</v>
      </c>
      <c r="BK222">
        <v>23343.455000000002</v>
      </c>
      <c r="BL222">
        <v>13699.651</v>
      </c>
      <c r="BM222">
        <v>4515.0039999999999</v>
      </c>
      <c r="BN222">
        <v>254.44200000000001</v>
      </c>
      <c r="BO222">
        <v>4313.1109999999999</v>
      </c>
      <c r="BP222">
        <v>280.54499999999996</v>
      </c>
      <c r="BQ222">
        <v>252.52099999999999</v>
      </c>
      <c r="BR222">
        <v>0</v>
      </c>
      <c r="BS222">
        <v>0</v>
      </c>
      <c r="BT222">
        <v>27.096399999999999</v>
      </c>
      <c r="BU222">
        <v>16389.785</v>
      </c>
      <c r="BV222">
        <v>4.4000000000000004</v>
      </c>
      <c r="BW222">
        <v>2471.9679999999998</v>
      </c>
      <c r="BX222">
        <v>0</v>
      </c>
      <c r="BY222">
        <v>0</v>
      </c>
      <c r="BZ222">
        <v>9.8580000000000005</v>
      </c>
      <c r="CA222">
        <v>3709.8230000000003</v>
      </c>
      <c r="CB222">
        <v>2407.605</v>
      </c>
      <c r="CC222">
        <v>354.38400000000001</v>
      </c>
      <c r="CD222">
        <v>65.194000000000003</v>
      </c>
      <c r="CE222">
        <v>815</v>
      </c>
      <c r="CF222">
        <v>67.64</v>
      </c>
      <c r="CG222">
        <v>0</v>
      </c>
      <c r="CH222">
        <v>0</v>
      </c>
      <c r="CI222">
        <v>0</v>
      </c>
      <c r="CJ222">
        <v>1.1472</v>
      </c>
      <c r="CK222">
        <v>644.85</v>
      </c>
      <c r="CL222">
        <v>3.4916999999999998</v>
      </c>
      <c r="CM222">
        <v>1389.5139999999999</v>
      </c>
      <c r="CN222">
        <v>5.2191000000000001</v>
      </c>
      <c r="CO222">
        <v>1675.4590000000001</v>
      </c>
      <c r="CP222">
        <v>0</v>
      </c>
      <c r="CQ222">
        <v>0</v>
      </c>
      <c r="CR222">
        <v>38.4664</v>
      </c>
      <c r="CS222">
        <v>19469.111000000001</v>
      </c>
      <c r="CT222">
        <v>6.8580000000000005</v>
      </c>
      <c r="CU222">
        <v>2340.1469999999999</v>
      </c>
      <c r="CV222">
        <v>1</v>
      </c>
      <c r="CW222">
        <v>14.737</v>
      </c>
      <c r="CX222">
        <v>413.75099999999998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289.60000000000002</v>
      </c>
      <c r="DE222">
        <v>13.444000000000001</v>
      </c>
      <c r="DF222">
        <v>8.3002000000000002</v>
      </c>
      <c r="DG222">
        <v>2976.8029999999999</v>
      </c>
      <c r="DH222">
        <v>1.8365</v>
      </c>
      <c r="DI222">
        <v>928.31700000000001</v>
      </c>
      <c r="DJ222">
        <v>1</v>
      </c>
      <c r="DK222">
        <v>576.58199999999999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23604.548000000003</v>
      </c>
      <c r="EA222">
        <v>0</v>
      </c>
      <c r="EB222">
        <v>3749.4430000000002</v>
      </c>
      <c r="EC222">
        <v>289.60000000000002</v>
      </c>
      <c r="ED222">
        <v>53.900000000000006</v>
      </c>
      <c r="EE222">
        <v>59.258500000000005</v>
      </c>
      <c r="EF222">
        <v>27534.484</v>
      </c>
      <c r="EG222">
        <v>42.633099999999999</v>
      </c>
      <c r="EH222">
        <v>23353.613000000001</v>
      </c>
      <c r="EI222">
        <v>27.096399999999999</v>
      </c>
      <c r="EJ222">
        <v>16399.942999999999</v>
      </c>
      <c r="EK222">
        <v>4.4000000000000004</v>
      </c>
      <c r="EL222">
        <v>2471.9679999999998</v>
      </c>
      <c r="EM222">
        <v>0</v>
      </c>
      <c r="EN222">
        <v>0</v>
      </c>
      <c r="EO222">
        <v>11.2669</v>
      </c>
      <c r="EP222">
        <v>4180.8710000000001</v>
      </c>
      <c r="EQ222">
        <v>637.75800000000004</v>
      </c>
      <c r="ER222">
        <v>0</v>
      </c>
      <c r="ES222">
        <v>637.75800000000004</v>
      </c>
      <c r="ET222">
        <v>28172.242000000002</v>
      </c>
      <c r="EU222">
        <v>0</v>
      </c>
      <c r="EV222">
        <v>0</v>
      </c>
      <c r="EW222">
        <v>0</v>
      </c>
      <c r="EX222">
        <v>0</v>
      </c>
      <c r="EY222">
        <v>8.3002000000000002</v>
      </c>
      <c r="EZ222">
        <v>2976.8029999999999</v>
      </c>
      <c r="FA222">
        <v>1.8365</v>
      </c>
      <c r="FB222">
        <v>928.31700000000001</v>
      </c>
      <c r="FC222">
        <v>1</v>
      </c>
      <c r="FD222">
        <v>576.58199999999999</v>
      </c>
      <c r="FE222">
        <v>0</v>
      </c>
      <c r="FF222">
        <v>0</v>
      </c>
      <c r="FG222">
        <v>0</v>
      </c>
      <c r="FH222">
        <v>0</v>
      </c>
      <c r="FI222">
        <v>1</v>
      </c>
      <c r="FJ222">
        <v>413.75099999999998</v>
      </c>
      <c r="FK222">
        <v>1</v>
      </c>
      <c r="FL222">
        <v>413.75099999999998</v>
      </c>
      <c r="FM222">
        <v>0</v>
      </c>
      <c r="FN222">
        <v>0</v>
      </c>
      <c r="FO222">
        <v>249.6</v>
      </c>
      <c r="FP222">
        <v>0</v>
      </c>
      <c r="FQ222">
        <v>249.6</v>
      </c>
      <c r="FR222">
        <v>663.351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</row>
    <row r="223" spans="1:184" customFormat="1" ht="12.75" x14ac:dyDescent="0.2">
      <c r="A223">
        <v>2229</v>
      </c>
      <c r="B223">
        <f t="shared" si="3"/>
        <v>220</v>
      </c>
      <c r="C223">
        <v>1</v>
      </c>
      <c r="D223" t="s">
        <v>888</v>
      </c>
      <c r="E223" t="s">
        <v>290</v>
      </c>
      <c r="F223">
        <v>600108147</v>
      </c>
      <c r="G223">
        <v>12</v>
      </c>
      <c r="H223" t="s">
        <v>583</v>
      </c>
      <c r="I223" t="s">
        <v>100</v>
      </c>
      <c r="J223">
        <v>1</v>
      </c>
      <c r="K223">
        <v>24</v>
      </c>
      <c r="L223" t="s">
        <v>584</v>
      </c>
      <c r="M223" t="s">
        <v>889</v>
      </c>
      <c r="N223" t="s">
        <v>586</v>
      </c>
      <c r="O223">
        <v>2</v>
      </c>
      <c r="P223" t="s">
        <v>587</v>
      </c>
      <c r="Q223" t="s">
        <v>393</v>
      </c>
      <c r="R223" s="207">
        <v>45666.593240740738</v>
      </c>
      <c r="S223">
        <v>600108147</v>
      </c>
      <c r="T223" t="s">
        <v>393</v>
      </c>
      <c r="U223" s="207">
        <v>45667.491979166669</v>
      </c>
      <c r="V223">
        <v>600108147</v>
      </c>
      <c r="W223">
        <v>65.810699999999997</v>
      </c>
      <c r="X223">
        <v>64.391500000000008</v>
      </c>
      <c r="Y223">
        <v>1.4192</v>
      </c>
      <c r="Z223">
        <v>0</v>
      </c>
      <c r="AA223">
        <v>71.063200000000009</v>
      </c>
      <c r="AB223">
        <v>32713.940000000002</v>
      </c>
      <c r="AC223">
        <v>32012.803</v>
      </c>
      <c r="AD223">
        <v>20106.822000000004</v>
      </c>
      <c r="AE223">
        <v>5161.93</v>
      </c>
      <c r="AF223">
        <v>289.84700000000004</v>
      </c>
      <c r="AG223">
        <v>5546.84</v>
      </c>
      <c r="AH223">
        <v>358.19600000000003</v>
      </c>
      <c r="AI223">
        <v>450.58</v>
      </c>
      <c r="AJ223">
        <v>0</v>
      </c>
      <c r="AK223">
        <v>0</v>
      </c>
      <c r="AL223">
        <v>432.90199999999999</v>
      </c>
      <c r="AM223">
        <v>55</v>
      </c>
      <c r="AN223">
        <v>213.23500000000001</v>
      </c>
      <c r="AO223">
        <v>36.04</v>
      </c>
      <c r="AP223">
        <v>0</v>
      </c>
      <c r="AQ223">
        <v>0</v>
      </c>
      <c r="AR223">
        <v>0</v>
      </c>
      <c r="AS223">
        <v>0</v>
      </c>
      <c r="AT223">
        <v>12.44</v>
      </c>
      <c r="AU223">
        <v>23.6</v>
      </c>
      <c r="AV223">
        <v>0</v>
      </c>
      <c r="AW223">
        <v>88.363</v>
      </c>
      <c r="AX223">
        <v>142.37799999999999</v>
      </c>
      <c r="AY223">
        <v>0</v>
      </c>
      <c r="AZ223">
        <v>10.225</v>
      </c>
      <c r="BA223">
        <v>32433.461000000003</v>
      </c>
      <c r="BB223">
        <v>0</v>
      </c>
      <c r="BC223">
        <v>72</v>
      </c>
      <c r="BD223">
        <v>63</v>
      </c>
      <c r="BE223">
        <v>2</v>
      </c>
      <c r="BF223">
        <v>2</v>
      </c>
      <c r="BG223">
        <v>5</v>
      </c>
      <c r="BH223">
        <v>142.37799999999999</v>
      </c>
      <c r="BI223">
        <v>0</v>
      </c>
      <c r="BJ223">
        <v>51.200800000000001</v>
      </c>
      <c r="BK223">
        <v>26706.638999999999</v>
      </c>
      <c r="BL223">
        <v>16886.471000000001</v>
      </c>
      <c r="BM223">
        <v>4564.2169999999996</v>
      </c>
      <c r="BN223">
        <v>154.66800000000001</v>
      </c>
      <c r="BO223">
        <v>4264.0030000000006</v>
      </c>
      <c r="BP223">
        <v>288.11199999999997</v>
      </c>
      <c r="BQ223">
        <v>450.58</v>
      </c>
      <c r="BR223">
        <v>0</v>
      </c>
      <c r="BS223">
        <v>0</v>
      </c>
      <c r="BT223">
        <v>32.960700000000003</v>
      </c>
      <c r="BU223">
        <v>19419.434000000001</v>
      </c>
      <c r="BV223">
        <v>6.6692</v>
      </c>
      <c r="BW223">
        <v>3052.4270000000001</v>
      </c>
      <c r="BX223">
        <v>0</v>
      </c>
      <c r="BY223">
        <v>0</v>
      </c>
      <c r="BZ223">
        <v>13.1907</v>
      </c>
      <c r="CA223">
        <v>5306.1640000000007</v>
      </c>
      <c r="CB223">
        <v>3220.3509999999997</v>
      </c>
      <c r="CC223">
        <v>597.71299999999997</v>
      </c>
      <c r="CD223">
        <v>135.179</v>
      </c>
      <c r="CE223">
        <v>1282.837</v>
      </c>
      <c r="CF223">
        <v>70.084000000000003</v>
      </c>
      <c r="CG223">
        <v>0</v>
      </c>
      <c r="CH223">
        <v>0</v>
      </c>
      <c r="CI223">
        <v>0</v>
      </c>
      <c r="CJ223">
        <v>2</v>
      </c>
      <c r="CK223">
        <v>1319.826</v>
      </c>
      <c r="CL223">
        <v>5.1833</v>
      </c>
      <c r="CM223">
        <v>1722.538</v>
      </c>
      <c r="CN223">
        <v>6.0073999999999996</v>
      </c>
      <c r="CO223">
        <v>2263.8000000000002</v>
      </c>
      <c r="CP223">
        <v>0</v>
      </c>
      <c r="CQ223">
        <v>0</v>
      </c>
      <c r="CR223">
        <v>47.200800000000001</v>
      </c>
      <c r="CS223">
        <v>23416.200999999997</v>
      </c>
      <c r="CT223">
        <v>11.390699999999999</v>
      </c>
      <c r="CU223">
        <v>4291.5159999999996</v>
      </c>
      <c r="CV223">
        <v>0</v>
      </c>
      <c r="CW223">
        <v>88.363</v>
      </c>
      <c r="CX223">
        <v>142.37799999999999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10.225</v>
      </c>
      <c r="DF223">
        <v>10.0709</v>
      </c>
      <c r="DG223">
        <v>3432.7979999999998</v>
      </c>
      <c r="DH223">
        <v>1</v>
      </c>
      <c r="DI223">
        <v>534.70600000000002</v>
      </c>
      <c r="DJ223">
        <v>0.5</v>
      </c>
      <c r="DK223">
        <v>267.274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27091.011000000002</v>
      </c>
      <c r="EA223">
        <v>0</v>
      </c>
      <c r="EB223">
        <v>5342.45</v>
      </c>
      <c r="EC223">
        <v>0</v>
      </c>
      <c r="ED223">
        <v>65.810699999999997</v>
      </c>
      <c r="EE223">
        <v>71.063200000000009</v>
      </c>
      <c r="EF223">
        <v>32713.940000000002</v>
      </c>
      <c r="EG223">
        <v>51.200800000000001</v>
      </c>
      <c r="EH223">
        <v>26919.374</v>
      </c>
      <c r="EI223">
        <v>32.960700000000003</v>
      </c>
      <c r="EJ223">
        <v>19620.019</v>
      </c>
      <c r="EK223">
        <v>6.6692</v>
      </c>
      <c r="EL223">
        <v>3064.5770000000002</v>
      </c>
      <c r="EM223">
        <v>0</v>
      </c>
      <c r="EN223">
        <v>0</v>
      </c>
      <c r="EO223">
        <v>14.6099</v>
      </c>
      <c r="EP223">
        <v>5794.5660000000007</v>
      </c>
      <c r="EQ223">
        <v>36.04</v>
      </c>
      <c r="ER223">
        <v>18.600000000000001</v>
      </c>
      <c r="ES223">
        <v>17.439999999999998</v>
      </c>
      <c r="ET223">
        <v>32749.98</v>
      </c>
      <c r="EU223">
        <v>0</v>
      </c>
      <c r="EV223">
        <v>0</v>
      </c>
      <c r="EW223">
        <v>0</v>
      </c>
      <c r="EX223">
        <v>0</v>
      </c>
      <c r="EY223">
        <v>10.0709</v>
      </c>
      <c r="EZ223">
        <v>3432.7979999999998</v>
      </c>
      <c r="FA223">
        <v>1</v>
      </c>
      <c r="FB223">
        <v>534.70600000000002</v>
      </c>
      <c r="FC223">
        <v>0.5</v>
      </c>
      <c r="FD223">
        <v>267.274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142.37799999999999</v>
      </c>
      <c r="FK223">
        <v>0</v>
      </c>
      <c r="FL223">
        <v>142.37799999999999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142.37799999999999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</row>
    <row r="224" spans="1:184" customFormat="1" ht="12.75" x14ac:dyDescent="0.2">
      <c r="A224">
        <v>2230</v>
      </c>
      <c r="B224">
        <f t="shared" si="3"/>
        <v>221</v>
      </c>
      <c r="C224">
        <v>1</v>
      </c>
      <c r="D224" t="s">
        <v>890</v>
      </c>
      <c r="E224" t="s">
        <v>290</v>
      </c>
      <c r="F224">
        <v>600108015</v>
      </c>
      <c r="G224">
        <v>12</v>
      </c>
      <c r="H224" t="s">
        <v>583</v>
      </c>
      <c r="I224" t="s">
        <v>100</v>
      </c>
      <c r="J224">
        <v>1</v>
      </c>
      <c r="K224">
        <v>24</v>
      </c>
      <c r="L224" t="s">
        <v>584</v>
      </c>
      <c r="M224" t="s">
        <v>891</v>
      </c>
      <c r="N224" t="s">
        <v>586</v>
      </c>
      <c r="O224">
        <v>2</v>
      </c>
      <c r="P224" t="s">
        <v>587</v>
      </c>
      <c r="Q224" t="s">
        <v>588</v>
      </c>
      <c r="R224" s="207">
        <v>45664.827384259261</v>
      </c>
      <c r="S224">
        <v>600108015</v>
      </c>
      <c r="T224" t="s">
        <v>588</v>
      </c>
      <c r="U224" s="207">
        <v>45664.829652777778</v>
      </c>
      <c r="V224">
        <v>600108015</v>
      </c>
      <c r="W224">
        <v>65.743700000000004</v>
      </c>
      <c r="X224">
        <v>64.993700000000004</v>
      </c>
      <c r="Y224">
        <v>0.75</v>
      </c>
      <c r="Z224">
        <v>0</v>
      </c>
      <c r="AA224">
        <v>72.763000000000005</v>
      </c>
      <c r="AB224">
        <v>35944.246999999996</v>
      </c>
      <c r="AC224">
        <v>35685.85</v>
      </c>
      <c r="AD224">
        <v>20741.405000000002</v>
      </c>
      <c r="AE224">
        <v>6379.05</v>
      </c>
      <c r="AF224">
        <v>478.39699999999999</v>
      </c>
      <c r="AG224">
        <v>6726.4309999999996</v>
      </c>
      <c r="AH224">
        <v>388.09399999999999</v>
      </c>
      <c r="AI224">
        <v>535.54499999999996</v>
      </c>
      <c r="AJ224">
        <v>0</v>
      </c>
      <c r="AK224">
        <v>0</v>
      </c>
      <c r="AL224">
        <v>213.16900000000001</v>
      </c>
      <c r="AM224">
        <v>0</v>
      </c>
      <c r="AN224">
        <v>45.228000000000002</v>
      </c>
      <c r="AO224">
        <v>970.66300000000001</v>
      </c>
      <c r="AP224">
        <v>454.56799999999998</v>
      </c>
      <c r="AQ224">
        <v>324.8</v>
      </c>
      <c r="AR224">
        <v>129.768</v>
      </c>
      <c r="AS224">
        <v>0</v>
      </c>
      <c r="AT224">
        <v>210.4</v>
      </c>
      <c r="AU224">
        <v>305.69499999999999</v>
      </c>
      <c r="AV224">
        <v>2</v>
      </c>
      <c r="AW224">
        <v>399.39600000000002</v>
      </c>
      <c r="AX224">
        <v>740.59</v>
      </c>
      <c r="AY224">
        <v>144.80000000000001</v>
      </c>
      <c r="AZ224">
        <v>37.531999999999996</v>
      </c>
      <c r="BA224">
        <v>35973.879999999997</v>
      </c>
      <c r="BB224">
        <v>454.56799999999998</v>
      </c>
      <c r="BC224">
        <v>73</v>
      </c>
      <c r="BD224">
        <v>58</v>
      </c>
      <c r="BE224">
        <v>3</v>
      </c>
      <c r="BF224">
        <v>1</v>
      </c>
      <c r="BG224">
        <v>4</v>
      </c>
      <c r="BH224">
        <v>740.59</v>
      </c>
      <c r="BI224">
        <v>144.80000000000001</v>
      </c>
      <c r="BJ224">
        <v>54.743699999999997</v>
      </c>
      <c r="BK224">
        <v>31574.592000000001</v>
      </c>
      <c r="BL224">
        <v>18232.024000000001</v>
      </c>
      <c r="BM224">
        <v>5976.5919999999996</v>
      </c>
      <c r="BN224">
        <v>327.738</v>
      </c>
      <c r="BO224">
        <v>5701.4309999999996</v>
      </c>
      <c r="BP224">
        <v>364.334</v>
      </c>
      <c r="BQ224">
        <v>535.54499999999996</v>
      </c>
      <c r="BR224">
        <v>0</v>
      </c>
      <c r="BS224">
        <v>0</v>
      </c>
      <c r="BT224">
        <v>40.5642</v>
      </c>
      <c r="BU224">
        <v>25493.213</v>
      </c>
      <c r="BV224">
        <v>6.5038</v>
      </c>
      <c r="BW224">
        <v>3124.0659999999998</v>
      </c>
      <c r="BX224">
        <v>0</v>
      </c>
      <c r="BY224">
        <v>0</v>
      </c>
      <c r="BZ224">
        <v>10.25</v>
      </c>
      <c r="CA224">
        <v>4111.2579999999998</v>
      </c>
      <c r="CB224">
        <v>2509.3809999999999</v>
      </c>
      <c r="CC224">
        <v>402.45800000000003</v>
      </c>
      <c r="CD224">
        <v>150.65899999999999</v>
      </c>
      <c r="CE224">
        <v>1025</v>
      </c>
      <c r="CF224">
        <v>23.76</v>
      </c>
      <c r="CG224">
        <v>0</v>
      </c>
      <c r="CH224">
        <v>0</v>
      </c>
      <c r="CI224">
        <v>0</v>
      </c>
      <c r="CJ224">
        <v>2</v>
      </c>
      <c r="CK224">
        <v>1226.99</v>
      </c>
      <c r="CL224">
        <v>7.25</v>
      </c>
      <c r="CM224">
        <v>2591.4520000000002</v>
      </c>
      <c r="CN224">
        <v>0</v>
      </c>
      <c r="CO224">
        <v>0</v>
      </c>
      <c r="CP224">
        <v>1</v>
      </c>
      <c r="CQ224">
        <v>292.81599999999997</v>
      </c>
      <c r="CR224">
        <v>50.410399999999996</v>
      </c>
      <c r="CS224">
        <v>27434.502</v>
      </c>
      <c r="CT224">
        <v>9.25</v>
      </c>
      <c r="CU224">
        <v>3570.0050000000001</v>
      </c>
      <c r="CV224">
        <v>1</v>
      </c>
      <c r="CW224">
        <v>399.39600000000002</v>
      </c>
      <c r="CX224">
        <v>447.774</v>
      </c>
      <c r="CY224">
        <v>0</v>
      </c>
      <c r="CZ224">
        <v>0</v>
      </c>
      <c r="DA224">
        <v>1</v>
      </c>
      <c r="DB224">
        <v>292.81599999999997</v>
      </c>
      <c r="DC224">
        <v>194.40799999999999</v>
      </c>
      <c r="DD224">
        <v>260.16000000000003</v>
      </c>
      <c r="DE224">
        <v>37.531999999999996</v>
      </c>
      <c r="DF224">
        <v>6.6340000000000003</v>
      </c>
      <c r="DG224">
        <v>2486.5889999999999</v>
      </c>
      <c r="DH224">
        <v>1.0417000000000001</v>
      </c>
      <c r="DI224">
        <v>470.72399999999999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31844.981</v>
      </c>
      <c r="EA224">
        <v>194.40799999999999</v>
      </c>
      <c r="EB224">
        <v>4128.8990000000003</v>
      </c>
      <c r="EC224">
        <v>260.16000000000003</v>
      </c>
      <c r="ED224">
        <v>65.743700000000004</v>
      </c>
      <c r="EE224">
        <v>72.763000000000005</v>
      </c>
      <c r="EF224">
        <v>35944.246999999996</v>
      </c>
      <c r="EG224">
        <v>54.743699999999997</v>
      </c>
      <c r="EH224">
        <v>31619.82</v>
      </c>
      <c r="EI224">
        <v>40.5642</v>
      </c>
      <c r="EJ224">
        <v>25536.66</v>
      </c>
      <c r="EK224">
        <v>6.5038</v>
      </c>
      <c r="EL224">
        <v>3124.0659999999998</v>
      </c>
      <c r="EM224">
        <v>0</v>
      </c>
      <c r="EN224">
        <v>0</v>
      </c>
      <c r="EO224">
        <v>11</v>
      </c>
      <c r="EP224">
        <v>4324.4269999999997</v>
      </c>
      <c r="EQ224">
        <v>970.66300000000001</v>
      </c>
      <c r="ER224">
        <v>289.82900000000001</v>
      </c>
      <c r="ES224">
        <v>680.83399999999995</v>
      </c>
      <c r="ET224">
        <v>36914.909999999996</v>
      </c>
      <c r="EU224">
        <v>0</v>
      </c>
      <c r="EV224">
        <v>0</v>
      </c>
      <c r="EW224">
        <v>0</v>
      </c>
      <c r="EX224">
        <v>0</v>
      </c>
      <c r="EY224">
        <v>6.6340000000000003</v>
      </c>
      <c r="EZ224">
        <v>2488.37</v>
      </c>
      <c r="FA224">
        <v>1.0417000000000001</v>
      </c>
      <c r="FB224">
        <v>470.72399999999999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2</v>
      </c>
      <c r="FJ224">
        <v>740.59</v>
      </c>
      <c r="FK224">
        <v>1</v>
      </c>
      <c r="FL224">
        <v>447.774</v>
      </c>
      <c r="FM224">
        <v>1</v>
      </c>
      <c r="FN224">
        <v>292.81599999999997</v>
      </c>
      <c r="FO224">
        <v>144.80000000000001</v>
      </c>
      <c r="FP224">
        <v>0</v>
      </c>
      <c r="FQ224">
        <v>144.80000000000001</v>
      </c>
      <c r="FR224">
        <v>885.39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</row>
    <row r="225" spans="1:184" customFormat="1" ht="12.75" x14ac:dyDescent="0.2">
      <c r="A225">
        <v>2231</v>
      </c>
      <c r="B225">
        <f t="shared" si="3"/>
        <v>222</v>
      </c>
      <c r="C225">
        <v>1</v>
      </c>
      <c r="D225" t="s">
        <v>892</v>
      </c>
      <c r="E225" t="s">
        <v>290</v>
      </c>
      <c r="F225">
        <v>600108431</v>
      </c>
      <c r="G225">
        <v>12</v>
      </c>
      <c r="H225" t="s">
        <v>583</v>
      </c>
      <c r="I225" t="s">
        <v>438</v>
      </c>
      <c r="J225">
        <v>1</v>
      </c>
      <c r="K225">
        <v>24</v>
      </c>
      <c r="L225" t="s">
        <v>584</v>
      </c>
      <c r="M225" t="s">
        <v>893</v>
      </c>
      <c r="N225" t="s">
        <v>586</v>
      </c>
      <c r="O225">
        <v>2</v>
      </c>
      <c r="P225" t="s">
        <v>587</v>
      </c>
      <c r="Q225" t="s">
        <v>3372</v>
      </c>
      <c r="R225" s="207">
        <v>45654.035474537035</v>
      </c>
      <c r="S225">
        <v>600108431</v>
      </c>
      <c r="T225" t="s">
        <v>733</v>
      </c>
      <c r="U225" s="207">
        <v>45669.617812500001</v>
      </c>
      <c r="V225">
        <v>600108431</v>
      </c>
      <c r="W225">
        <v>67.000699999999995</v>
      </c>
      <c r="X225">
        <v>65.192599999999999</v>
      </c>
      <c r="Y225">
        <v>0.39479999999999998</v>
      </c>
      <c r="Z225">
        <v>1.4133</v>
      </c>
      <c r="AA225">
        <v>78.434400000000011</v>
      </c>
      <c r="AB225">
        <v>35528.607000000004</v>
      </c>
      <c r="AC225">
        <v>35010.659</v>
      </c>
      <c r="AD225">
        <v>22023.510000000002</v>
      </c>
      <c r="AE225">
        <v>4731.4399999999996</v>
      </c>
      <c r="AF225">
        <v>960.69100000000003</v>
      </c>
      <c r="AG225">
        <v>5815.89</v>
      </c>
      <c r="AH225">
        <v>497.60300000000007</v>
      </c>
      <c r="AI225">
        <v>684.96400000000006</v>
      </c>
      <c r="AJ225">
        <v>0</v>
      </c>
      <c r="AK225">
        <v>6.5889999999999995</v>
      </c>
      <c r="AL225">
        <v>127.425</v>
      </c>
      <c r="AM225">
        <v>13.5</v>
      </c>
      <c r="AN225">
        <v>377.02300000000002</v>
      </c>
      <c r="AO225">
        <v>582.98099999999999</v>
      </c>
      <c r="AP225">
        <v>300.54000000000002</v>
      </c>
      <c r="AQ225">
        <v>300.54000000000002</v>
      </c>
      <c r="AR225">
        <v>0</v>
      </c>
      <c r="AS225">
        <v>0</v>
      </c>
      <c r="AT225">
        <v>130.161</v>
      </c>
      <c r="AU225">
        <v>152.28</v>
      </c>
      <c r="AV225">
        <v>1.0909</v>
      </c>
      <c r="AW225">
        <v>213.387</v>
      </c>
      <c r="AX225">
        <v>580.24599999999998</v>
      </c>
      <c r="AY225">
        <v>259.95999999999998</v>
      </c>
      <c r="AZ225">
        <v>76.584999999999994</v>
      </c>
      <c r="BA225">
        <v>35210.314999999995</v>
      </c>
      <c r="BB225">
        <v>300.54000000000002</v>
      </c>
      <c r="BC225">
        <v>82</v>
      </c>
      <c r="BD225">
        <v>68</v>
      </c>
      <c r="BE225">
        <v>2</v>
      </c>
      <c r="BF225">
        <v>1</v>
      </c>
      <c r="BG225">
        <v>1</v>
      </c>
      <c r="BH225">
        <v>580.24599999999998</v>
      </c>
      <c r="BI225">
        <v>259.95999999999998</v>
      </c>
      <c r="BJ225">
        <v>56.418900000000001</v>
      </c>
      <c r="BK225">
        <v>31479.846999999998</v>
      </c>
      <c r="BL225">
        <v>19888.842999999997</v>
      </c>
      <c r="BM225">
        <v>4433.8789999999999</v>
      </c>
      <c r="BN225">
        <v>818.02099999999996</v>
      </c>
      <c r="BO225">
        <v>4929.6669999999995</v>
      </c>
      <c r="BP225">
        <v>428.43600000000004</v>
      </c>
      <c r="BQ225">
        <v>684.96400000000006</v>
      </c>
      <c r="BR225">
        <v>0</v>
      </c>
      <c r="BS225">
        <v>6.0649999999999995</v>
      </c>
      <c r="BT225">
        <v>37.349899999999998</v>
      </c>
      <c r="BU225">
        <v>23542.444</v>
      </c>
      <c r="BV225">
        <v>7.7156000000000002</v>
      </c>
      <c r="BW225">
        <v>3731.982</v>
      </c>
      <c r="BX225">
        <v>0</v>
      </c>
      <c r="BY225">
        <v>0</v>
      </c>
      <c r="BZ225">
        <v>8.7736999999999998</v>
      </c>
      <c r="CA225">
        <v>3530.8119999999999</v>
      </c>
      <c r="CB225">
        <v>2134.6669999999999</v>
      </c>
      <c r="CC225">
        <v>297.56099999999998</v>
      </c>
      <c r="CD225">
        <v>142.67000000000002</v>
      </c>
      <c r="CE225">
        <v>886.22300000000007</v>
      </c>
      <c r="CF225">
        <v>69.167000000000002</v>
      </c>
      <c r="CG225">
        <v>0</v>
      </c>
      <c r="CH225">
        <v>0</v>
      </c>
      <c r="CI225">
        <v>0.52400000000000002</v>
      </c>
      <c r="CJ225">
        <v>2</v>
      </c>
      <c r="CK225">
        <v>1513.2539999999999</v>
      </c>
      <c r="CL225">
        <v>4.7286000000000001</v>
      </c>
      <c r="CM225">
        <v>1428.97</v>
      </c>
      <c r="CN225">
        <v>2.0451000000000001</v>
      </c>
      <c r="CO225">
        <v>588.58799999999997</v>
      </c>
      <c r="CP225">
        <v>0</v>
      </c>
      <c r="CQ225">
        <v>0</v>
      </c>
      <c r="CR225">
        <v>50.479500000000002</v>
      </c>
      <c r="CS225">
        <v>25975.219000000001</v>
      </c>
      <c r="CT225">
        <v>6.3674999999999997</v>
      </c>
      <c r="CU225">
        <v>2217.6289999999999</v>
      </c>
      <c r="CV225">
        <v>1.0909</v>
      </c>
      <c r="CW225">
        <v>213.387</v>
      </c>
      <c r="CX225">
        <v>580.24599999999998</v>
      </c>
      <c r="CY225">
        <v>0</v>
      </c>
      <c r="CZ225">
        <v>0</v>
      </c>
      <c r="DA225">
        <v>0</v>
      </c>
      <c r="DB225">
        <v>0</v>
      </c>
      <c r="DC225">
        <v>164.8</v>
      </c>
      <c r="DD225">
        <v>135.74</v>
      </c>
      <c r="DE225">
        <v>76.584999999999994</v>
      </c>
      <c r="DF225">
        <v>8.8346</v>
      </c>
      <c r="DG225">
        <v>2987.8109999999997</v>
      </c>
      <c r="DH225">
        <v>1.5202</v>
      </c>
      <c r="DI225">
        <v>728.91200000000003</v>
      </c>
      <c r="DJ225">
        <v>0.99860000000000004</v>
      </c>
      <c r="DK225">
        <v>488.69799999999998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31671.806</v>
      </c>
      <c r="EA225">
        <v>164.8</v>
      </c>
      <c r="EB225">
        <v>3538.509</v>
      </c>
      <c r="EC225">
        <v>135.74</v>
      </c>
      <c r="ED225">
        <v>67.000699999999995</v>
      </c>
      <c r="EE225">
        <v>78.434400000000011</v>
      </c>
      <c r="EF225">
        <v>35528.607000000004</v>
      </c>
      <c r="EG225">
        <v>56.418900000000001</v>
      </c>
      <c r="EH225">
        <v>31532.576999999997</v>
      </c>
      <c r="EI225">
        <v>37.349899999999998</v>
      </c>
      <c r="EJ225">
        <v>23595.173999999999</v>
      </c>
      <c r="EK225">
        <v>7.7156000000000002</v>
      </c>
      <c r="EL225">
        <v>3731.982</v>
      </c>
      <c r="EM225">
        <v>0</v>
      </c>
      <c r="EN225">
        <v>0</v>
      </c>
      <c r="EO225">
        <v>10.581799999999999</v>
      </c>
      <c r="EP225">
        <v>3996.0299999999997</v>
      </c>
      <c r="EQ225">
        <v>582.98099999999999</v>
      </c>
      <c r="ER225">
        <v>260.3</v>
      </c>
      <c r="ES225">
        <v>322.68099999999998</v>
      </c>
      <c r="ET225">
        <v>36111.588000000003</v>
      </c>
      <c r="EU225">
        <v>0</v>
      </c>
      <c r="EV225">
        <v>0</v>
      </c>
      <c r="EW225">
        <v>0</v>
      </c>
      <c r="EX225">
        <v>0</v>
      </c>
      <c r="EY225">
        <v>8.8346</v>
      </c>
      <c r="EZ225">
        <v>2987.8109999999997</v>
      </c>
      <c r="FA225">
        <v>1.5202</v>
      </c>
      <c r="FB225">
        <v>728.91200000000003</v>
      </c>
      <c r="FC225">
        <v>0.99860000000000004</v>
      </c>
      <c r="FD225">
        <v>488.69799999999998</v>
      </c>
      <c r="FE225">
        <v>0</v>
      </c>
      <c r="FF225">
        <v>0</v>
      </c>
      <c r="FG225">
        <v>0</v>
      </c>
      <c r="FH225">
        <v>0</v>
      </c>
      <c r="FI225">
        <v>1.0909</v>
      </c>
      <c r="FJ225">
        <v>580.24599999999998</v>
      </c>
      <c r="FK225">
        <v>1.0909</v>
      </c>
      <c r="FL225">
        <v>580.24599999999998</v>
      </c>
      <c r="FM225">
        <v>0</v>
      </c>
      <c r="FN225">
        <v>0</v>
      </c>
      <c r="FO225">
        <v>259.95999999999998</v>
      </c>
      <c r="FP225">
        <v>160</v>
      </c>
      <c r="FQ225">
        <v>99.960000000000008</v>
      </c>
      <c r="FR225">
        <v>840.20600000000002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</row>
    <row r="226" spans="1:184" customFormat="1" ht="12.75" x14ac:dyDescent="0.2">
      <c r="A226">
        <v>2232</v>
      </c>
      <c r="B226">
        <f t="shared" si="3"/>
        <v>223</v>
      </c>
      <c r="C226">
        <v>1</v>
      </c>
      <c r="D226" t="s">
        <v>894</v>
      </c>
      <c r="E226" t="s">
        <v>290</v>
      </c>
      <c r="F226">
        <v>600108023</v>
      </c>
      <c r="G226">
        <v>12</v>
      </c>
      <c r="H226" t="s">
        <v>583</v>
      </c>
      <c r="I226" t="s">
        <v>100</v>
      </c>
      <c r="J226">
        <v>1</v>
      </c>
      <c r="K226">
        <v>24</v>
      </c>
      <c r="L226" t="s">
        <v>584</v>
      </c>
      <c r="M226" t="s">
        <v>895</v>
      </c>
      <c r="N226" t="s">
        <v>586</v>
      </c>
      <c r="O226">
        <v>2</v>
      </c>
      <c r="P226" t="s">
        <v>587</v>
      </c>
      <c r="Q226" t="s">
        <v>3371</v>
      </c>
      <c r="R226" s="207">
        <v>45671.359317129631</v>
      </c>
      <c r="S226">
        <v>600108023</v>
      </c>
      <c r="T226" t="s">
        <v>3371</v>
      </c>
      <c r="U226" s="207">
        <v>45672.432268518518</v>
      </c>
      <c r="V226">
        <v>600108023</v>
      </c>
      <c r="W226">
        <v>71.915399999999991</v>
      </c>
      <c r="X226">
        <v>71.058499999999995</v>
      </c>
      <c r="Y226">
        <v>0.8569</v>
      </c>
      <c r="Z226">
        <v>0</v>
      </c>
      <c r="AA226">
        <v>77.517800000000008</v>
      </c>
      <c r="AB226">
        <v>45350.866999999998</v>
      </c>
      <c r="AC226">
        <v>44913.214</v>
      </c>
      <c r="AD226">
        <v>23775.220999999998</v>
      </c>
      <c r="AE226">
        <v>7218.0069999999996</v>
      </c>
      <c r="AF226">
        <v>1195.471</v>
      </c>
      <c r="AG226">
        <v>10808.461000000001</v>
      </c>
      <c r="AH226">
        <v>377.84500000000003</v>
      </c>
      <c r="AI226">
        <v>605.56799999999998</v>
      </c>
      <c r="AJ226">
        <v>0</v>
      </c>
      <c r="AK226">
        <v>17.463999999999999</v>
      </c>
      <c r="AL226">
        <v>208.65299999999999</v>
      </c>
      <c r="AM226">
        <v>0</v>
      </c>
      <c r="AN226">
        <v>229</v>
      </c>
      <c r="AO226">
        <v>1468.646</v>
      </c>
      <c r="AP226">
        <v>833.28599999999994</v>
      </c>
      <c r="AQ226">
        <v>833.28599999999994</v>
      </c>
      <c r="AR226">
        <v>0</v>
      </c>
      <c r="AS226">
        <v>0</v>
      </c>
      <c r="AT226">
        <v>538.55999999999995</v>
      </c>
      <c r="AU226">
        <v>96.8</v>
      </c>
      <c r="AV226">
        <v>1</v>
      </c>
      <c r="AW226">
        <v>842.9559999999999</v>
      </c>
      <c r="AX226">
        <v>849.19399999999996</v>
      </c>
      <c r="AY226">
        <v>673.28599999999994</v>
      </c>
      <c r="AZ226">
        <v>72.221000000000004</v>
      </c>
      <c r="BA226">
        <v>45166.903999999995</v>
      </c>
      <c r="BB226">
        <v>833.28599999999994</v>
      </c>
      <c r="BC226">
        <v>81</v>
      </c>
      <c r="BD226">
        <v>69</v>
      </c>
      <c r="BE226">
        <v>3</v>
      </c>
      <c r="BF226">
        <v>0</v>
      </c>
      <c r="BG226">
        <v>9</v>
      </c>
      <c r="BH226">
        <v>849.19399999999996</v>
      </c>
      <c r="BI226">
        <v>673.28599999999994</v>
      </c>
      <c r="BJ226">
        <v>60.614600000000003</v>
      </c>
      <c r="BK226">
        <v>39131.216999999997</v>
      </c>
      <c r="BL226">
        <v>21144.769999999997</v>
      </c>
      <c r="BM226">
        <v>6653.9359999999997</v>
      </c>
      <c r="BN226">
        <v>1020.774</v>
      </c>
      <c r="BO226">
        <v>8436.7000000000007</v>
      </c>
      <c r="BP226">
        <v>336.82800000000003</v>
      </c>
      <c r="BQ226">
        <v>605.56799999999998</v>
      </c>
      <c r="BR226">
        <v>0</v>
      </c>
      <c r="BS226">
        <v>17.463999999999999</v>
      </c>
      <c r="BT226">
        <v>46.757399999999997</v>
      </c>
      <c r="BU226">
        <v>33352.836000000003</v>
      </c>
      <c r="BV226">
        <v>9.2463999999999995</v>
      </c>
      <c r="BW226">
        <v>4048.3519999999999</v>
      </c>
      <c r="BX226">
        <v>0</v>
      </c>
      <c r="BY226">
        <v>0</v>
      </c>
      <c r="BZ226">
        <v>10.443899999999999</v>
      </c>
      <c r="CA226">
        <v>5781.9970000000003</v>
      </c>
      <c r="CB226">
        <v>2630.451</v>
      </c>
      <c r="CC226">
        <v>564.07100000000003</v>
      </c>
      <c r="CD226">
        <v>174.697</v>
      </c>
      <c r="CE226">
        <v>2371.761</v>
      </c>
      <c r="CF226">
        <v>41.017000000000003</v>
      </c>
      <c r="CG226">
        <v>0</v>
      </c>
      <c r="CH226">
        <v>0</v>
      </c>
      <c r="CI226">
        <v>0</v>
      </c>
      <c r="CJ226">
        <v>3</v>
      </c>
      <c r="CK226">
        <v>3290.6550000000002</v>
      </c>
      <c r="CL226">
        <v>7.4439000000000002</v>
      </c>
      <c r="CM226">
        <v>2491.3420000000001</v>
      </c>
      <c r="CN226">
        <v>0</v>
      </c>
      <c r="CO226">
        <v>0</v>
      </c>
      <c r="CP226">
        <v>0</v>
      </c>
      <c r="CQ226">
        <v>0</v>
      </c>
      <c r="CR226">
        <v>56.614600000000003</v>
      </c>
      <c r="CS226">
        <v>34386.781999999999</v>
      </c>
      <c r="CT226">
        <v>8.4438999999999993</v>
      </c>
      <c r="CU226">
        <v>3722.7570000000001</v>
      </c>
      <c r="CV226">
        <v>1</v>
      </c>
      <c r="CW226">
        <v>842.9559999999999</v>
      </c>
      <c r="CX226">
        <v>504.19400000000002</v>
      </c>
      <c r="CY226">
        <v>0</v>
      </c>
      <c r="CZ226">
        <v>0</v>
      </c>
      <c r="DA226">
        <v>0</v>
      </c>
      <c r="DB226">
        <v>345</v>
      </c>
      <c r="DC226">
        <v>345.15</v>
      </c>
      <c r="DD226">
        <v>488.13600000000002</v>
      </c>
      <c r="DE226">
        <v>72.221000000000004</v>
      </c>
      <c r="DF226">
        <v>3.6107999999999998</v>
      </c>
      <c r="DG226">
        <v>1225.835</v>
      </c>
      <c r="DH226">
        <v>0</v>
      </c>
      <c r="DI226">
        <v>0</v>
      </c>
      <c r="DJ226">
        <v>1</v>
      </c>
      <c r="DK226">
        <v>504.19400000000002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39377.653000000006</v>
      </c>
      <c r="EA226">
        <v>345.15</v>
      </c>
      <c r="EB226">
        <v>5789.2510000000002</v>
      </c>
      <c r="EC226">
        <v>488.13600000000002</v>
      </c>
      <c r="ED226">
        <v>71.915399999999991</v>
      </c>
      <c r="EE226">
        <v>77.517800000000008</v>
      </c>
      <c r="EF226">
        <v>45350.866999999998</v>
      </c>
      <c r="EG226">
        <v>60.614600000000003</v>
      </c>
      <c r="EH226">
        <v>39360.216999999997</v>
      </c>
      <c r="EI226">
        <v>46.757399999999997</v>
      </c>
      <c r="EJ226">
        <v>33581.836000000003</v>
      </c>
      <c r="EK226">
        <v>9.2463999999999995</v>
      </c>
      <c r="EL226">
        <v>4048.3519999999999</v>
      </c>
      <c r="EM226">
        <v>0</v>
      </c>
      <c r="EN226">
        <v>0</v>
      </c>
      <c r="EO226">
        <v>11.300800000000001</v>
      </c>
      <c r="EP226">
        <v>5990.65</v>
      </c>
      <c r="EQ226">
        <v>1468.646</v>
      </c>
      <c r="ER226">
        <v>926.55</v>
      </c>
      <c r="ES226">
        <v>542.096</v>
      </c>
      <c r="ET226">
        <v>46819.512999999999</v>
      </c>
      <c r="EU226">
        <v>0</v>
      </c>
      <c r="EV226">
        <v>0</v>
      </c>
      <c r="EW226">
        <v>0</v>
      </c>
      <c r="EX226">
        <v>0</v>
      </c>
      <c r="EY226">
        <v>3.6107999999999998</v>
      </c>
      <c r="EZ226">
        <v>1225.835</v>
      </c>
      <c r="FA226">
        <v>0</v>
      </c>
      <c r="FB226">
        <v>0</v>
      </c>
      <c r="FC226">
        <v>1</v>
      </c>
      <c r="FD226">
        <v>504.19400000000002</v>
      </c>
      <c r="FE226">
        <v>0</v>
      </c>
      <c r="FF226">
        <v>0</v>
      </c>
      <c r="FG226">
        <v>0</v>
      </c>
      <c r="FH226">
        <v>0</v>
      </c>
      <c r="FI226">
        <v>1</v>
      </c>
      <c r="FJ226">
        <v>849.19399999999996</v>
      </c>
      <c r="FK226">
        <v>1</v>
      </c>
      <c r="FL226">
        <v>504.19400000000002</v>
      </c>
      <c r="FM226">
        <v>0</v>
      </c>
      <c r="FN226">
        <v>345</v>
      </c>
      <c r="FO226">
        <v>673.28599999999994</v>
      </c>
      <c r="FP226">
        <v>296.39999999999998</v>
      </c>
      <c r="FQ226">
        <v>376.88600000000002</v>
      </c>
      <c r="FR226">
        <v>1522.48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</row>
    <row r="227" spans="1:184" customFormat="1" ht="12.75" x14ac:dyDescent="0.2">
      <c r="A227">
        <v>2233</v>
      </c>
      <c r="B227">
        <f t="shared" si="3"/>
        <v>224</v>
      </c>
      <c r="C227">
        <v>1</v>
      </c>
      <c r="D227" t="s">
        <v>896</v>
      </c>
      <c r="E227" t="s">
        <v>290</v>
      </c>
      <c r="F227">
        <v>600107957</v>
      </c>
      <c r="G227">
        <v>12</v>
      </c>
      <c r="H227" t="s">
        <v>583</v>
      </c>
      <c r="I227" t="s">
        <v>438</v>
      </c>
      <c r="J227">
        <v>1</v>
      </c>
      <c r="K227">
        <v>24</v>
      </c>
      <c r="L227" t="s">
        <v>584</v>
      </c>
      <c r="M227" t="s">
        <v>897</v>
      </c>
      <c r="N227" t="s">
        <v>586</v>
      </c>
      <c r="O227">
        <v>2</v>
      </c>
      <c r="P227" t="s">
        <v>587</v>
      </c>
      <c r="Q227" t="s">
        <v>898</v>
      </c>
      <c r="R227" s="207">
        <v>45671.411851851852</v>
      </c>
      <c r="S227">
        <v>600107957</v>
      </c>
      <c r="T227" t="s">
        <v>898</v>
      </c>
      <c r="U227" s="207">
        <v>45672.483819444446</v>
      </c>
      <c r="V227">
        <v>600107957</v>
      </c>
      <c r="W227">
        <v>104.71680000000001</v>
      </c>
      <c r="X227">
        <v>103.08969999999999</v>
      </c>
      <c r="Y227">
        <v>0.83609999999999995</v>
      </c>
      <c r="Z227">
        <v>0.79100000000000004</v>
      </c>
      <c r="AA227">
        <v>114.19999999999999</v>
      </c>
      <c r="AB227">
        <v>51349.72</v>
      </c>
      <c r="AC227">
        <v>50230.125999999997</v>
      </c>
      <c r="AD227">
        <v>31904.742999999999</v>
      </c>
      <c r="AE227">
        <v>7209.6359999999995</v>
      </c>
      <c r="AF227">
        <v>530.95500000000004</v>
      </c>
      <c r="AG227">
        <v>8586.601999999999</v>
      </c>
      <c r="AH227">
        <v>630.32000000000005</v>
      </c>
      <c r="AI227">
        <v>683.49199999999996</v>
      </c>
      <c r="AJ227">
        <v>236.102</v>
      </c>
      <c r="AK227">
        <v>24.141000000000002</v>
      </c>
      <c r="AL227">
        <v>438.12900000000002</v>
      </c>
      <c r="AM227">
        <v>22.317</v>
      </c>
      <c r="AN227">
        <v>659.14800000000002</v>
      </c>
      <c r="AO227">
        <v>1179.3800000000001</v>
      </c>
      <c r="AP227">
        <v>624.44400000000007</v>
      </c>
      <c r="AQ227">
        <v>578.22</v>
      </c>
      <c r="AR227">
        <v>46.223999999999997</v>
      </c>
      <c r="AS227">
        <v>0</v>
      </c>
      <c r="AT227">
        <v>111.41</v>
      </c>
      <c r="AU227">
        <v>443.52600000000001</v>
      </c>
      <c r="AV227">
        <v>0.98360000000000003</v>
      </c>
      <c r="AW227">
        <v>367.48199999999997</v>
      </c>
      <c r="AX227">
        <v>378.67500000000001</v>
      </c>
      <c r="AY227">
        <v>512.22</v>
      </c>
      <c r="AZ227">
        <v>56.652999999999999</v>
      </c>
      <c r="BA227">
        <v>50647.534</v>
      </c>
      <c r="BB227">
        <v>624.44400000000007</v>
      </c>
      <c r="BC227">
        <v>116</v>
      </c>
      <c r="BD227">
        <v>98</v>
      </c>
      <c r="BE227">
        <v>5</v>
      </c>
      <c r="BF227">
        <v>1</v>
      </c>
      <c r="BG227">
        <v>8</v>
      </c>
      <c r="BH227">
        <v>378.67500000000001</v>
      </c>
      <c r="BI227">
        <v>512.22</v>
      </c>
      <c r="BJ227">
        <v>76.42179999999999</v>
      </c>
      <c r="BK227">
        <v>40252.277000000002</v>
      </c>
      <c r="BL227">
        <v>25568.663</v>
      </c>
      <c r="BM227">
        <v>6245.6210000000001</v>
      </c>
      <c r="BN227">
        <v>269.27600000000001</v>
      </c>
      <c r="BO227">
        <v>6333.1030000000001</v>
      </c>
      <c r="BP227">
        <v>500.85599999999999</v>
      </c>
      <c r="BQ227">
        <v>683.49199999999996</v>
      </c>
      <c r="BR227">
        <v>219.00400000000002</v>
      </c>
      <c r="BS227">
        <v>8.1270000000000007</v>
      </c>
      <c r="BT227">
        <v>55.4758</v>
      </c>
      <c r="BU227">
        <v>31645.805999999997</v>
      </c>
      <c r="BV227">
        <v>5.9983000000000004</v>
      </c>
      <c r="BW227">
        <v>2873.55</v>
      </c>
      <c r="BX227">
        <v>0</v>
      </c>
      <c r="BY227">
        <v>0</v>
      </c>
      <c r="BZ227">
        <v>26.667899999999999</v>
      </c>
      <c r="CA227">
        <v>9977.8489999999983</v>
      </c>
      <c r="CB227">
        <v>6336.08</v>
      </c>
      <c r="CC227">
        <v>964.01499999999999</v>
      </c>
      <c r="CD227">
        <v>261.67899999999997</v>
      </c>
      <c r="CE227">
        <v>2253.4989999999998</v>
      </c>
      <c r="CF227">
        <v>129.464</v>
      </c>
      <c r="CG227">
        <v>0</v>
      </c>
      <c r="CH227">
        <v>17.097999999999999</v>
      </c>
      <c r="CI227">
        <v>16.013999999999999</v>
      </c>
      <c r="CJ227">
        <v>0</v>
      </c>
      <c r="CK227">
        <v>0</v>
      </c>
      <c r="CL227">
        <v>13.430199999999999</v>
      </c>
      <c r="CM227">
        <v>5460.1409999999996</v>
      </c>
      <c r="CN227">
        <v>12.754099999999999</v>
      </c>
      <c r="CO227">
        <v>4364.2659999999996</v>
      </c>
      <c r="CP227">
        <v>0.48359999999999997</v>
      </c>
      <c r="CQ227">
        <v>153.44200000000001</v>
      </c>
      <c r="CR227">
        <v>68.334299999999999</v>
      </c>
      <c r="CS227">
        <v>34521.688999999998</v>
      </c>
      <c r="CT227">
        <v>23.667899999999999</v>
      </c>
      <c r="CU227">
        <v>8027.07</v>
      </c>
      <c r="CV227">
        <v>0.5</v>
      </c>
      <c r="CW227">
        <v>367.48199999999997</v>
      </c>
      <c r="CX227">
        <v>225.233</v>
      </c>
      <c r="CY227">
        <v>0</v>
      </c>
      <c r="CZ227">
        <v>0</v>
      </c>
      <c r="DA227">
        <v>0.48359999999999997</v>
      </c>
      <c r="DB227">
        <v>153.44200000000001</v>
      </c>
      <c r="DC227">
        <v>517.91399999999999</v>
      </c>
      <c r="DD227">
        <v>106.53</v>
      </c>
      <c r="DE227">
        <v>56.652999999999999</v>
      </c>
      <c r="DF227">
        <v>14.447700000000001</v>
      </c>
      <c r="DG227">
        <v>5440.4879999999994</v>
      </c>
      <c r="DH227">
        <v>0</v>
      </c>
      <c r="DI227">
        <v>0</v>
      </c>
      <c r="DJ227">
        <v>0.5</v>
      </c>
      <c r="DK227">
        <v>292.43299999999999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40578.612999999998</v>
      </c>
      <c r="EA227">
        <v>517.91399999999999</v>
      </c>
      <c r="EB227">
        <v>10068.921</v>
      </c>
      <c r="EC227">
        <v>106.53</v>
      </c>
      <c r="ED227">
        <v>104.71680000000001</v>
      </c>
      <c r="EE227">
        <v>114.19999999999999</v>
      </c>
      <c r="EF227">
        <v>51349.72</v>
      </c>
      <c r="EG227">
        <v>76.92179999999999</v>
      </c>
      <c r="EH227">
        <v>40595.118000000002</v>
      </c>
      <c r="EI227">
        <v>55.4758</v>
      </c>
      <c r="EJ227">
        <v>31724.353000000003</v>
      </c>
      <c r="EK227">
        <v>5.9983000000000004</v>
      </c>
      <c r="EL227">
        <v>2873.55</v>
      </c>
      <c r="EM227">
        <v>0</v>
      </c>
      <c r="EN227">
        <v>0</v>
      </c>
      <c r="EO227">
        <v>27.794999999999998</v>
      </c>
      <c r="EP227">
        <v>10754.601999999999</v>
      </c>
      <c r="EQ227">
        <v>1179.3800000000001</v>
      </c>
      <c r="ER227">
        <v>1026.626</v>
      </c>
      <c r="ES227">
        <v>152.75400000000002</v>
      </c>
      <c r="ET227">
        <v>52529.1</v>
      </c>
      <c r="EU227">
        <v>0</v>
      </c>
      <c r="EV227">
        <v>0</v>
      </c>
      <c r="EW227">
        <v>0</v>
      </c>
      <c r="EX227">
        <v>0</v>
      </c>
      <c r="EY227">
        <v>14.447700000000001</v>
      </c>
      <c r="EZ227">
        <v>5447.4879999999994</v>
      </c>
      <c r="FA227">
        <v>0</v>
      </c>
      <c r="FB227">
        <v>0</v>
      </c>
      <c r="FC227">
        <v>1</v>
      </c>
      <c r="FD227">
        <v>549.72699999999998</v>
      </c>
      <c r="FE227">
        <v>0</v>
      </c>
      <c r="FF227">
        <v>0</v>
      </c>
      <c r="FG227">
        <v>0</v>
      </c>
      <c r="FH227">
        <v>0</v>
      </c>
      <c r="FI227">
        <v>0.98360000000000003</v>
      </c>
      <c r="FJ227">
        <v>378.67500000000001</v>
      </c>
      <c r="FK227">
        <v>0.5</v>
      </c>
      <c r="FL227">
        <v>225.233</v>
      </c>
      <c r="FM227">
        <v>0.48359999999999997</v>
      </c>
      <c r="FN227">
        <v>153.44200000000001</v>
      </c>
      <c r="FO227">
        <v>512.22</v>
      </c>
      <c r="FP227">
        <v>460.14</v>
      </c>
      <c r="FQ227">
        <v>52.08</v>
      </c>
      <c r="FR227">
        <v>890.89499999999998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</row>
    <row r="228" spans="1:184" customFormat="1" ht="12.75" x14ac:dyDescent="0.2">
      <c r="A228">
        <v>2234</v>
      </c>
      <c r="B228">
        <f t="shared" si="3"/>
        <v>225</v>
      </c>
      <c r="C228">
        <v>1</v>
      </c>
      <c r="D228" t="s">
        <v>899</v>
      </c>
      <c r="E228" t="s">
        <v>290</v>
      </c>
      <c r="F228">
        <v>600108538</v>
      </c>
      <c r="G228">
        <v>12</v>
      </c>
      <c r="H228" t="s">
        <v>583</v>
      </c>
      <c r="I228" t="s">
        <v>100</v>
      </c>
      <c r="J228">
        <v>1</v>
      </c>
      <c r="K228">
        <v>24</v>
      </c>
      <c r="L228" t="s">
        <v>584</v>
      </c>
      <c r="M228" t="s">
        <v>900</v>
      </c>
      <c r="N228" t="s">
        <v>586</v>
      </c>
      <c r="O228">
        <v>2</v>
      </c>
      <c r="P228" t="s">
        <v>587</v>
      </c>
      <c r="Q228" t="s">
        <v>3438</v>
      </c>
      <c r="R228" s="207">
        <v>45663.752766203703</v>
      </c>
      <c r="S228">
        <v>600108538</v>
      </c>
      <c r="T228" t="s">
        <v>3438</v>
      </c>
      <c r="U228" s="207">
        <v>45663.758738425924</v>
      </c>
      <c r="V228">
        <v>600108538</v>
      </c>
      <c r="W228">
        <v>32.637999999999998</v>
      </c>
      <c r="X228">
        <v>32.637999999999998</v>
      </c>
      <c r="Y228">
        <v>0</v>
      </c>
      <c r="Z228">
        <v>0</v>
      </c>
      <c r="AA228">
        <v>36.333799999999997</v>
      </c>
      <c r="AB228">
        <v>17995.787</v>
      </c>
      <c r="AC228">
        <v>17931.787</v>
      </c>
      <c r="AD228">
        <v>10639.895</v>
      </c>
      <c r="AE228">
        <v>3258.7420000000002</v>
      </c>
      <c r="AF228">
        <v>598.87199999999996</v>
      </c>
      <c r="AG228">
        <v>2943.9560000000001</v>
      </c>
      <c r="AH228">
        <v>160.52699999999999</v>
      </c>
      <c r="AI228">
        <v>287.43799999999999</v>
      </c>
      <c r="AJ228">
        <v>0</v>
      </c>
      <c r="AK228">
        <v>0</v>
      </c>
      <c r="AL228">
        <v>0</v>
      </c>
      <c r="AM228">
        <v>64</v>
      </c>
      <c r="AN228">
        <v>0</v>
      </c>
      <c r="AO228">
        <v>146.16999999999999</v>
      </c>
      <c r="AP228">
        <v>100</v>
      </c>
      <c r="AQ228">
        <v>100</v>
      </c>
      <c r="AR228">
        <v>0</v>
      </c>
      <c r="AS228">
        <v>0</v>
      </c>
      <c r="AT228">
        <v>7.65</v>
      </c>
      <c r="AU228">
        <v>38.520000000000003</v>
      </c>
      <c r="AV228">
        <v>0.4879</v>
      </c>
      <c r="AW228">
        <v>0</v>
      </c>
      <c r="AX228">
        <v>238.12799999999999</v>
      </c>
      <c r="AY228">
        <v>0</v>
      </c>
      <c r="AZ228">
        <v>42.356999999999999</v>
      </c>
      <c r="BA228">
        <v>18034.470999999998</v>
      </c>
      <c r="BB228">
        <v>100</v>
      </c>
      <c r="BC228">
        <v>39</v>
      </c>
      <c r="BD228">
        <v>32</v>
      </c>
      <c r="BE228">
        <v>1</v>
      </c>
      <c r="BF228">
        <v>1</v>
      </c>
      <c r="BG228">
        <v>1</v>
      </c>
      <c r="BH228">
        <v>238.12799999999999</v>
      </c>
      <c r="BI228">
        <v>0</v>
      </c>
      <c r="BJ228">
        <v>26.851300000000002</v>
      </c>
      <c r="BK228">
        <v>16377.207</v>
      </c>
      <c r="BL228">
        <v>9489.3230000000003</v>
      </c>
      <c r="BM228">
        <v>3127.7809999999999</v>
      </c>
      <c r="BN228">
        <v>530.94899999999996</v>
      </c>
      <c r="BO228">
        <v>2743.1959999999999</v>
      </c>
      <c r="BP228">
        <v>156.16300000000001</v>
      </c>
      <c r="BQ228">
        <v>287.43799999999999</v>
      </c>
      <c r="BR228">
        <v>0</v>
      </c>
      <c r="BS228">
        <v>0</v>
      </c>
      <c r="BT228">
        <v>20.0046</v>
      </c>
      <c r="BU228">
        <v>13076.370999999999</v>
      </c>
      <c r="BV228">
        <v>2.6596000000000002</v>
      </c>
      <c r="BW228">
        <v>1244.098</v>
      </c>
      <c r="BX228">
        <v>0</v>
      </c>
      <c r="BY228">
        <v>0</v>
      </c>
      <c r="BZ228">
        <v>5.7866999999999997</v>
      </c>
      <c r="CA228">
        <v>1554.58</v>
      </c>
      <c r="CB228">
        <v>1150.5720000000001</v>
      </c>
      <c r="CC228">
        <v>130.96099999999998</v>
      </c>
      <c r="CD228">
        <v>67.923000000000002</v>
      </c>
      <c r="CE228">
        <v>200.76</v>
      </c>
      <c r="CF228">
        <v>4.3639999999999999</v>
      </c>
      <c r="CG228">
        <v>0</v>
      </c>
      <c r="CH228">
        <v>0</v>
      </c>
      <c r="CI228">
        <v>0</v>
      </c>
      <c r="CJ228">
        <v>0.3</v>
      </c>
      <c r="CK228">
        <v>86.649000000000001</v>
      </c>
      <c r="CL228">
        <v>3.8866999999999998</v>
      </c>
      <c r="CM228">
        <v>996.98</v>
      </c>
      <c r="CN228">
        <v>1.6</v>
      </c>
      <c r="CO228">
        <v>470.95100000000002</v>
      </c>
      <c r="CP228">
        <v>0</v>
      </c>
      <c r="CQ228">
        <v>0</v>
      </c>
      <c r="CR228">
        <v>24.601200000000002</v>
      </c>
      <c r="CS228">
        <v>14117.584999999999</v>
      </c>
      <c r="CT228">
        <v>5.5366999999999997</v>
      </c>
      <c r="CU228">
        <v>1436.261</v>
      </c>
      <c r="CV228">
        <v>0.4879</v>
      </c>
      <c r="CW228">
        <v>0</v>
      </c>
      <c r="CX228">
        <v>231.86799999999999</v>
      </c>
      <c r="CY228">
        <v>0</v>
      </c>
      <c r="CZ228">
        <v>0</v>
      </c>
      <c r="DA228">
        <v>0</v>
      </c>
      <c r="DB228">
        <v>6.26</v>
      </c>
      <c r="DC228">
        <v>0</v>
      </c>
      <c r="DD228">
        <v>100</v>
      </c>
      <c r="DE228">
        <v>42.356999999999999</v>
      </c>
      <c r="DF228">
        <v>2.8961999999999999</v>
      </c>
      <c r="DG228">
        <v>1441.4639999999999</v>
      </c>
      <c r="DH228">
        <v>0.80300000000000005</v>
      </c>
      <c r="DI228">
        <v>398.06900000000002</v>
      </c>
      <c r="DJ228">
        <v>0.4879</v>
      </c>
      <c r="DK228">
        <v>217.20500000000001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16460.512999999999</v>
      </c>
      <c r="EA228">
        <v>0</v>
      </c>
      <c r="EB228">
        <v>1573.9580000000001</v>
      </c>
      <c r="EC228">
        <v>100</v>
      </c>
      <c r="ED228">
        <v>32.637999999999998</v>
      </c>
      <c r="EE228">
        <v>36.333799999999997</v>
      </c>
      <c r="EF228">
        <v>17995.787</v>
      </c>
      <c r="EG228">
        <v>26.851300000000002</v>
      </c>
      <c r="EH228">
        <v>16441.207000000002</v>
      </c>
      <c r="EI228">
        <v>20.0046</v>
      </c>
      <c r="EJ228">
        <v>13140.370999999999</v>
      </c>
      <c r="EK228">
        <v>2.6596000000000002</v>
      </c>
      <c r="EL228">
        <v>1244.098</v>
      </c>
      <c r="EM228">
        <v>0</v>
      </c>
      <c r="EN228">
        <v>0</v>
      </c>
      <c r="EO228">
        <v>5.7866999999999997</v>
      </c>
      <c r="EP228">
        <v>1554.58</v>
      </c>
      <c r="EQ228">
        <v>146.16999999999999</v>
      </c>
      <c r="ER228">
        <v>0</v>
      </c>
      <c r="ES228">
        <v>146.16999999999999</v>
      </c>
      <c r="ET228">
        <v>18141.957000000002</v>
      </c>
      <c r="EU228">
        <v>0</v>
      </c>
      <c r="EV228">
        <v>0</v>
      </c>
      <c r="EW228">
        <v>0</v>
      </c>
      <c r="EX228">
        <v>0</v>
      </c>
      <c r="EY228">
        <v>2.8961999999999999</v>
      </c>
      <c r="EZ228">
        <v>1441.4639999999999</v>
      </c>
      <c r="FA228">
        <v>0.80300000000000005</v>
      </c>
      <c r="FB228">
        <v>398.06900000000002</v>
      </c>
      <c r="FC228">
        <v>0.4879</v>
      </c>
      <c r="FD228">
        <v>217.20500000000001</v>
      </c>
      <c r="FE228">
        <v>0</v>
      </c>
      <c r="FF228">
        <v>0</v>
      </c>
      <c r="FG228">
        <v>0</v>
      </c>
      <c r="FH228">
        <v>0</v>
      </c>
      <c r="FI228">
        <v>0.4879</v>
      </c>
      <c r="FJ228">
        <v>238.12799999999999</v>
      </c>
      <c r="FK228">
        <v>0.4879</v>
      </c>
      <c r="FL228">
        <v>231.86799999999999</v>
      </c>
      <c r="FM228">
        <v>0</v>
      </c>
      <c r="FN228">
        <v>6.26</v>
      </c>
      <c r="FO228">
        <v>0</v>
      </c>
      <c r="FP228">
        <v>0</v>
      </c>
      <c r="FQ228">
        <v>0</v>
      </c>
      <c r="FR228">
        <v>238.12799999999999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</row>
    <row r="229" spans="1:184" customFormat="1" ht="12.75" x14ac:dyDescent="0.2">
      <c r="A229">
        <v>2235</v>
      </c>
      <c r="B229">
        <f t="shared" si="3"/>
        <v>226</v>
      </c>
      <c r="C229">
        <v>1</v>
      </c>
      <c r="D229" t="s">
        <v>901</v>
      </c>
      <c r="E229" t="s">
        <v>290</v>
      </c>
      <c r="F229">
        <v>600108121</v>
      </c>
      <c r="G229">
        <v>12</v>
      </c>
      <c r="H229" t="s">
        <v>583</v>
      </c>
      <c r="I229" t="s">
        <v>378</v>
      </c>
      <c r="J229">
        <v>1</v>
      </c>
      <c r="K229">
        <v>24</v>
      </c>
      <c r="L229" t="s">
        <v>584</v>
      </c>
      <c r="M229" t="s">
        <v>902</v>
      </c>
      <c r="N229" t="s">
        <v>586</v>
      </c>
      <c r="O229">
        <v>2</v>
      </c>
      <c r="P229" t="s">
        <v>587</v>
      </c>
      <c r="Q229" t="s">
        <v>3390</v>
      </c>
      <c r="R229" s="207">
        <v>45664.811828703707</v>
      </c>
      <c r="S229">
        <v>600108121</v>
      </c>
      <c r="T229" t="s">
        <v>3390</v>
      </c>
      <c r="U229" s="207">
        <v>45664.814074074071</v>
      </c>
      <c r="V229">
        <v>600108121</v>
      </c>
      <c r="W229">
        <v>94.861899999999991</v>
      </c>
      <c r="X229">
        <v>93.761899999999997</v>
      </c>
      <c r="Y229">
        <v>0.6</v>
      </c>
      <c r="Z229">
        <v>0.5</v>
      </c>
      <c r="AA229">
        <v>101.88300000000001</v>
      </c>
      <c r="AB229">
        <v>47578.817000000003</v>
      </c>
      <c r="AC229">
        <v>46722.308000000005</v>
      </c>
      <c r="AD229">
        <v>27376.858</v>
      </c>
      <c r="AE229">
        <v>7263.5229999999992</v>
      </c>
      <c r="AF229">
        <v>1759.66</v>
      </c>
      <c r="AG229">
        <v>8850.6059999999998</v>
      </c>
      <c r="AH229">
        <v>450.67699999999996</v>
      </c>
      <c r="AI229">
        <v>525.452</v>
      </c>
      <c r="AJ229">
        <v>28.050999999999998</v>
      </c>
      <c r="AK229">
        <v>0</v>
      </c>
      <c r="AL229">
        <v>465.26400000000001</v>
      </c>
      <c r="AM229">
        <v>50</v>
      </c>
      <c r="AN229">
        <v>341.245</v>
      </c>
      <c r="AO229">
        <v>414.30300000000005</v>
      </c>
      <c r="AP229">
        <v>220.63400000000001</v>
      </c>
      <c r="AQ229">
        <v>153.5</v>
      </c>
      <c r="AR229">
        <v>67.134</v>
      </c>
      <c r="AS229">
        <v>0</v>
      </c>
      <c r="AT229">
        <v>0</v>
      </c>
      <c r="AU229">
        <v>193.66900000000001</v>
      </c>
      <c r="AV229">
        <v>1.4</v>
      </c>
      <c r="AW229">
        <v>447.56300000000005</v>
      </c>
      <c r="AX229">
        <v>689.83900000000006</v>
      </c>
      <c r="AY229">
        <v>104.8</v>
      </c>
      <c r="AZ229">
        <v>19.917999999999999</v>
      </c>
      <c r="BA229">
        <v>47422.324999999997</v>
      </c>
      <c r="BB229">
        <v>220.63400000000001</v>
      </c>
      <c r="BC229">
        <v>103</v>
      </c>
      <c r="BD229">
        <v>88</v>
      </c>
      <c r="BE229">
        <v>3</v>
      </c>
      <c r="BF229">
        <v>1</v>
      </c>
      <c r="BG229">
        <v>3</v>
      </c>
      <c r="BH229">
        <v>689.83900000000006</v>
      </c>
      <c r="BI229">
        <v>104.8</v>
      </c>
      <c r="BJ229">
        <v>69.539900000000003</v>
      </c>
      <c r="BK229">
        <v>38287.213000000003</v>
      </c>
      <c r="BL229">
        <v>22047.012000000002</v>
      </c>
      <c r="BM229">
        <v>6511.2290000000003</v>
      </c>
      <c r="BN229">
        <v>1616.8110000000001</v>
      </c>
      <c r="BO229">
        <v>6716.9559999999992</v>
      </c>
      <c r="BP229">
        <v>374.22099999999995</v>
      </c>
      <c r="BQ229">
        <v>525.452</v>
      </c>
      <c r="BR229">
        <v>28.050999999999998</v>
      </c>
      <c r="BS229">
        <v>0</v>
      </c>
      <c r="BT229">
        <v>50.127299999999998</v>
      </c>
      <c r="BU229">
        <v>30434.006000000001</v>
      </c>
      <c r="BV229">
        <v>6.2302999999999997</v>
      </c>
      <c r="BW229">
        <v>3183.5990000000002</v>
      </c>
      <c r="BX229">
        <v>0</v>
      </c>
      <c r="BY229">
        <v>0</v>
      </c>
      <c r="BZ229">
        <v>24.222000000000001</v>
      </c>
      <c r="CA229">
        <v>8435.0949999999993</v>
      </c>
      <c r="CB229">
        <v>5329.8459999999995</v>
      </c>
      <c r="CC229">
        <v>752.29399999999998</v>
      </c>
      <c r="CD229">
        <v>142.84900000000002</v>
      </c>
      <c r="CE229">
        <v>2133.65</v>
      </c>
      <c r="CF229">
        <v>76.456000000000003</v>
      </c>
      <c r="CG229">
        <v>0</v>
      </c>
      <c r="CH229">
        <v>0</v>
      </c>
      <c r="CI229">
        <v>0</v>
      </c>
      <c r="CJ229">
        <v>2</v>
      </c>
      <c r="CK229">
        <v>889.34500000000003</v>
      </c>
      <c r="CL229">
        <v>7.9683000000000002</v>
      </c>
      <c r="CM229">
        <v>2629.098</v>
      </c>
      <c r="CN229">
        <v>13.9537</v>
      </c>
      <c r="CO229">
        <v>4818.9009999999998</v>
      </c>
      <c r="CP229">
        <v>0.30000000000000004</v>
      </c>
      <c r="CQ229">
        <v>97.751000000000005</v>
      </c>
      <c r="CR229">
        <v>64.539900000000003</v>
      </c>
      <c r="CS229">
        <v>34168.055999999997</v>
      </c>
      <c r="CT229">
        <v>21.2059</v>
      </c>
      <c r="CU229">
        <v>6823.2089999999998</v>
      </c>
      <c r="CV229">
        <v>1.1000000000000001</v>
      </c>
      <c r="CW229">
        <v>447.56300000000005</v>
      </c>
      <c r="CX229">
        <v>592.08799999999997</v>
      </c>
      <c r="CY229">
        <v>0</v>
      </c>
      <c r="CZ229">
        <v>0</v>
      </c>
      <c r="DA229">
        <v>0.30000000000000004</v>
      </c>
      <c r="DB229">
        <v>97.751000000000005</v>
      </c>
      <c r="DC229">
        <v>122.774</v>
      </c>
      <c r="DD229">
        <v>97.859999999999985</v>
      </c>
      <c r="DE229">
        <v>19.917999999999999</v>
      </c>
      <c r="DF229">
        <v>10.9763</v>
      </c>
      <c r="DG229">
        <v>3542.2829999999999</v>
      </c>
      <c r="DH229">
        <v>1.206</v>
      </c>
      <c r="DI229">
        <v>601.31100000000004</v>
      </c>
      <c r="DJ229">
        <v>1</v>
      </c>
      <c r="DK229">
        <v>526.01400000000001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38896.057000000008</v>
      </c>
      <c r="EA229">
        <v>122.774</v>
      </c>
      <c r="EB229">
        <v>8526.268</v>
      </c>
      <c r="EC229">
        <v>97.859999999999985</v>
      </c>
      <c r="ED229">
        <v>94.861899999999991</v>
      </c>
      <c r="EE229">
        <v>101.88300000000001</v>
      </c>
      <c r="EF229">
        <v>47578.817000000003</v>
      </c>
      <c r="EG229">
        <v>69.539900000000003</v>
      </c>
      <c r="EH229">
        <v>38364.713000000003</v>
      </c>
      <c r="EI229">
        <v>50.127299999999998</v>
      </c>
      <c r="EJ229">
        <v>30511.506000000001</v>
      </c>
      <c r="EK229">
        <v>6.2302999999999997</v>
      </c>
      <c r="EL229">
        <v>3183.5990000000002</v>
      </c>
      <c r="EM229">
        <v>0</v>
      </c>
      <c r="EN229">
        <v>0</v>
      </c>
      <c r="EO229">
        <v>25.322000000000003</v>
      </c>
      <c r="EP229">
        <v>9214.1039999999994</v>
      </c>
      <c r="EQ229">
        <v>414.30300000000005</v>
      </c>
      <c r="ER229">
        <v>225.43400000000003</v>
      </c>
      <c r="ES229">
        <v>188.869</v>
      </c>
      <c r="ET229">
        <v>47993.120000000003</v>
      </c>
      <c r="EU229">
        <v>0</v>
      </c>
      <c r="EV229">
        <v>0</v>
      </c>
      <c r="EW229">
        <v>0</v>
      </c>
      <c r="EX229">
        <v>0</v>
      </c>
      <c r="EY229">
        <v>10.9763</v>
      </c>
      <c r="EZ229">
        <v>3542.2829999999999</v>
      </c>
      <c r="FA229">
        <v>1.206</v>
      </c>
      <c r="FB229">
        <v>601.31100000000004</v>
      </c>
      <c r="FC229">
        <v>1</v>
      </c>
      <c r="FD229">
        <v>526.01400000000001</v>
      </c>
      <c r="FE229">
        <v>0</v>
      </c>
      <c r="FF229">
        <v>0</v>
      </c>
      <c r="FG229">
        <v>0</v>
      </c>
      <c r="FH229">
        <v>0</v>
      </c>
      <c r="FI229">
        <v>1.4</v>
      </c>
      <c r="FJ229">
        <v>689.83900000000006</v>
      </c>
      <c r="FK229">
        <v>1.1000000000000001</v>
      </c>
      <c r="FL229">
        <v>592.08799999999997</v>
      </c>
      <c r="FM229">
        <v>0.30000000000000004</v>
      </c>
      <c r="FN229">
        <v>97.751000000000005</v>
      </c>
      <c r="FO229">
        <v>104.8</v>
      </c>
      <c r="FP229">
        <v>32.799999999999997</v>
      </c>
      <c r="FQ229">
        <v>72</v>
      </c>
      <c r="FR229">
        <v>794.63900000000001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</row>
    <row r="230" spans="1:184" customFormat="1" ht="12.75" x14ac:dyDescent="0.2">
      <c r="A230">
        <v>2237</v>
      </c>
      <c r="B230">
        <f t="shared" si="3"/>
        <v>227</v>
      </c>
      <c r="C230">
        <v>1</v>
      </c>
      <c r="D230" t="s">
        <v>903</v>
      </c>
      <c r="E230" t="s">
        <v>290</v>
      </c>
      <c r="F230">
        <v>691000735</v>
      </c>
      <c r="G230">
        <v>12</v>
      </c>
      <c r="H230" t="s">
        <v>583</v>
      </c>
      <c r="I230" t="s">
        <v>904</v>
      </c>
      <c r="J230">
        <v>1</v>
      </c>
      <c r="K230">
        <v>24</v>
      </c>
      <c r="L230" t="s">
        <v>584</v>
      </c>
      <c r="M230" t="s">
        <v>905</v>
      </c>
      <c r="N230" t="s">
        <v>586</v>
      </c>
      <c r="O230">
        <v>2</v>
      </c>
      <c r="P230" t="s">
        <v>587</v>
      </c>
      <c r="Q230" t="s">
        <v>3550</v>
      </c>
      <c r="R230" s="207">
        <v>45669.758993055555</v>
      </c>
      <c r="S230">
        <v>691000735</v>
      </c>
      <c r="W230">
        <v>79.852299999999985</v>
      </c>
      <c r="X230">
        <v>78.22890000000001</v>
      </c>
      <c r="Y230">
        <v>1.1821999999999999</v>
      </c>
      <c r="Z230">
        <v>0.44120000000000004</v>
      </c>
      <c r="AA230">
        <v>103.77679999999999</v>
      </c>
      <c r="AB230">
        <v>39216.620999999999</v>
      </c>
      <c r="AC230">
        <v>38638.377</v>
      </c>
      <c r="AD230">
        <v>24210.858</v>
      </c>
      <c r="AE230">
        <v>5278.869999999999</v>
      </c>
      <c r="AF230">
        <v>2742.5200000000004</v>
      </c>
      <c r="AG230">
        <v>5485.6320000000005</v>
      </c>
      <c r="AH230">
        <v>495.64600000000002</v>
      </c>
      <c r="AI230">
        <v>415.90899999999999</v>
      </c>
      <c r="AJ230">
        <v>0</v>
      </c>
      <c r="AK230">
        <v>0</v>
      </c>
      <c r="AL230">
        <v>418.03699999999998</v>
      </c>
      <c r="AM230">
        <v>0</v>
      </c>
      <c r="AN230">
        <v>160.20699999999999</v>
      </c>
      <c r="AO230">
        <v>442.23099999999999</v>
      </c>
      <c r="AP230">
        <v>301.41500000000002</v>
      </c>
      <c r="AQ230">
        <v>301.41500000000002</v>
      </c>
      <c r="AR230">
        <v>0</v>
      </c>
      <c r="AS230">
        <v>0</v>
      </c>
      <c r="AT230">
        <v>58.8</v>
      </c>
      <c r="AU230">
        <v>82.016000000000005</v>
      </c>
      <c r="AV230">
        <v>0</v>
      </c>
      <c r="AW230">
        <v>0</v>
      </c>
      <c r="AX230">
        <v>0</v>
      </c>
      <c r="AY230">
        <v>58.774999999999999</v>
      </c>
      <c r="AZ230">
        <v>8.9420000000000002</v>
      </c>
      <c r="BA230">
        <v>39202.884999999995</v>
      </c>
      <c r="BB230">
        <v>301.41500000000002</v>
      </c>
      <c r="BC230">
        <v>111</v>
      </c>
      <c r="BD230">
        <v>97</v>
      </c>
      <c r="BE230">
        <v>4</v>
      </c>
      <c r="BF230">
        <v>0</v>
      </c>
      <c r="BG230">
        <v>2</v>
      </c>
      <c r="BH230">
        <v>0</v>
      </c>
      <c r="BI230">
        <v>58.774999999999999</v>
      </c>
      <c r="BJ230">
        <v>61.574300000000008</v>
      </c>
      <c r="BK230">
        <v>32527.03</v>
      </c>
      <c r="BL230">
        <v>20274.650999999998</v>
      </c>
      <c r="BM230">
        <v>4731.1760000000004</v>
      </c>
      <c r="BN230">
        <v>2219.4470000000001</v>
      </c>
      <c r="BO230">
        <v>4464.1000000000004</v>
      </c>
      <c r="BP230">
        <v>412.80500000000001</v>
      </c>
      <c r="BQ230">
        <v>415.90899999999999</v>
      </c>
      <c r="BR230">
        <v>0</v>
      </c>
      <c r="BS230">
        <v>0</v>
      </c>
      <c r="BT230">
        <v>41.643099999999997</v>
      </c>
      <c r="BU230">
        <v>24608.042000000001</v>
      </c>
      <c r="BV230">
        <v>7.9348000000000001</v>
      </c>
      <c r="BW230">
        <v>3644.04</v>
      </c>
      <c r="BX230">
        <v>0</v>
      </c>
      <c r="BY230">
        <v>0</v>
      </c>
      <c r="BZ230">
        <v>16.654600000000002</v>
      </c>
      <c r="CA230">
        <v>6111.3469999999998</v>
      </c>
      <c r="CB230">
        <v>3936.2069999999999</v>
      </c>
      <c r="CC230">
        <v>547.69400000000007</v>
      </c>
      <c r="CD230">
        <v>523.07300000000009</v>
      </c>
      <c r="CE230">
        <v>1021.5319999999999</v>
      </c>
      <c r="CF230">
        <v>82.840999999999994</v>
      </c>
      <c r="CG230">
        <v>0</v>
      </c>
      <c r="CH230">
        <v>0</v>
      </c>
      <c r="CI230">
        <v>0</v>
      </c>
      <c r="CJ230">
        <v>3.2898000000000001</v>
      </c>
      <c r="CK230">
        <v>1856.4079999999999</v>
      </c>
      <c r="CL230">
        <v>6.7515999999999998</v>
      </c>
      <c r="CM230">
        <v>1977.9110000000003</v>
      </c>
      <c r="CN230">
        <v>6.6132</v>
      </c>
      <c r="CO230">
        <v>2277.0279999999998</v>
      </c>
      <c r="CP230">
        <v>0</v>
      </c>
      <c r="CQ230">
        <v>0</v>
      </c>
      <c r="CR230">
        <v>52.880100000000006</v>
      </c>
      <c r="CS230">
        <v>26126.688999999998</v>
      </c>
      <c r="CT230">
        <v>14.3171</v>
      </c>
      <c r="CU230">
        <v>4995.12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34.631</v>
      </c>
      <c r="DD230">
        <v>266.78399999999999</v>
      </c>
      <c r="DE230">
        <v>8.9420000000000002</v>
      </c>
      <c r="DF230">
        <v>11.209199999999999</v>
      </c>
      <c r="DG230">
        <v>3906.7809999999999</v>
      </c>
      <c r="DH230">
        <v>0.78720000000000001</v>
      </c>
      <c r="DI230">
        <v>368.16699999999997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33028.400000000001</v>
      </c>
      <c r="EA230">
        <v>34.631</v>
      </c>
      <c r="EB230">
        <v>6174.4849999999997</v>
      </c>
      <c r="EC230">
        <v>266.78399999999999</v>
      </c>
      <c r="ED230">
        <v>79.852299999999985</v>
      </c>
      <c r="EE230">
        <v>103.77679999999999</v>
      </c>
      <c r="EF230">
        <v>39216.620999999999</v>
      </c>
      <c r="EG230">
        <v>61.574300000000008</v>
      </c>
      <c r="EH230">
        <v>32527.03</v>
      </c>
      <c r="EI230">
        <v>41.643099999999997</v>
      </c>
      <c r="EJ230">
        <v>24608.042000000001</v>
      </c>
      <c r="EK230">
        <v>7.9348000000000001</v>
      </c>
      <c r="EL230">
        <v>3644.04</v>
      </c>
      <c r="EM230">
        <v>0</v>
      </c>
      <c r="EN230">
        <v>0</v>
      </c>
      <c r="EO230">
        <v>18.278000000000002</v>
      </c>
      <c r="EP230">
        <v>6689.5910000000003</v>
      </c>
      <c r="EQ230">
        <v>442.23099999999999</v>
      </c>
      <c r="ER230">
        <v>105.831</v>
      </c>
      <c r="ES230">
        <v>336.4</v>
      </c>
      <c r="ET230">
        <v>39658.851999999999</v>
      </c>
      <c r="EU230">
        <v>0</v>
      </c>
      <c r="EV230">
        <v>0</v>
      </c>
      <c r="EW230">
        <v>0</v>
      </c>
      <c r="EX230">
        <v>0</v>
      </c>
      <c r="EY230">
        <v>11.209199999999999</v>
      </c>
      <c r="EZ230">
        <v>3906.7809999999999</v>
      </c>
      <c r="FA230">
        <v>0.78720000000000001</v>
      </c>
      <c r="FB230">
        <v>368.16699999999997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58.774999999999999</v>
      </c>
      <c r="FP230">
        <v>20.375</v>
      </c>
      <c r="FQ230">
        <v>38.4</v>
      </c>
      <c r="FR230">
        <v>58.774999999999999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</row>
    <row r="231" spans="1:184" customFormat="1" ht="12.75" x14ac:dyDescent="0.2">
      <c r="A231">
        <v>2238</v>
      </c>
      <c r="B231">
        <f t="shared" si="3"/>
        <v>228</v>
      </c>
      <c r="C231">
        <v>1</v>
      </c>
      <c r="D231" t="s">
        <v>906</v>
      </c>
      <c r="E231" t="s">
        <v>290</v>
      </c>
      <c r="F231">
        <v>600108287</v>
      </c>
      <c r="G231">
        <v>12</v>
      </c>
      <c r="H231" t="s">
        <v>583</v>
      </c>
      <c r="I231" t="s">
        <v>378</v>
      </c>
      <c r="J231">
        <v>1</v>
      </c>
      <c r="K231">
        <v>24</v>
      </c>
      <c r="L231" t="s">
        <v>584</v>
      </c>
      <c r="M231" t="s">
        <v>907</v>
      </c>
      <c r="N231" t="s">
        <v>586</v>
      </c>
      <c r="O231">
        <v>2</v>
      </c>
      <c r="P231" t="s">
        <v>587</v>
      </c>
      <c r="Q231" t="s">
        <v>908</v>
      </c>
      <c r="R231" s="207">
        <v>45660.68277777778</v>
      </c>
      <c r="S231">
        <v>600108287</v>
      </c>
      <c r="T231" t="s">
        <v>908</v>
      </c>
      <c r="U231" s="207">
        <v>45661.655405092592</v>
      </c>
      <c r="V231">
        <v>600108287</v>
      </c>
      <c r="W231">
        <v>41.128899999999994</v>
      </c>
      <c r="X231">
        <v>41.128899999999994</v>
      </c>
      <c r="Y231">
        <v>0</v>
      </c>
      <c r="Z231">
        <v>0</v>
      </c>
      <c r="AA231">
        <v>46.942599999999999</v>
      </c>
      <c r="AB231">
        <v>21113.244999999999</v>
      </c>
      <c r="AC231">
        <v>21002.294999999998</v>
      </c>
      <c r="AD231">
        <v>12540.338</v>
      </c>
      <c r="AE231">
        <v>3816.3420000000001</v>
      </c>
      <c r="AF231">
        <v>287.52699999999999</v>
      </c>
      <c r="AG231">
        <v>3649.0450000000001</v>
      </c>
      <c r="AH231">
        <v>324.79399999999998</v>
      </c>
      <c r="AI231">
        <v>269.30400000000003</v>
      </c>
      <c r="AJ231">
        <v>0.54200000000000004</v>
      </c>
      <c r="AK231">
        <v>3.4870000000000001</v>
      </c>
      <c r="AL231">
        <v>85.95</v>
      </c>
      <c r="AM231">
        <v>20</v>
      </c>
      <c r="AN231">
        <v>5</v>
      </c>
      <c r="AO231">
        <v>462.971</v>
      </c>
      <c r="AP231">
        <v>441.17099999999999</v>
      </c>
      <c r="AQ231">
        <v>441.17099999999999</v>
      </c>
      <c r="AR231">
        <v>0</v>
      </c>
      <c r="AS231">
        <v>0</v>
      </c>
      <c r="AT231">
        <v>3.8</v>
      </c>
      <c r="AU231">
        <v>18</v>
      </c>
      <c r="AV231">
        <v>0.48849999999999999</v>
      </c>
      <c r="AW231">
        <v>69.070999999999998</v>
      </c>
      <c r="AX231">
        <v>211.05600000000001</v>
      </c>
      <c r="AY231">
        <v>441.17099999999999</v>
      </c>
      <c r="AZ231">
        <v>41.844999999999999</v>
      </c>
      <c r="BA231">
        <v>21188.763999999999</v>
      </c>
      <c r="BB231">
        <v>441.17099999999999</v>
      </c>
      <c r="BC231">
        <v>48</v>
      </c>
      <c r="BD231">
        <v>44</v>
      </c>
      <c r="BE231">
        <v>0</v>
      </c>
      <c r="BF231">
        <v>0</v>
      </c>
      <c r="BG231">
        <v>3</v>
      </c>
      <c r="BH231">
        <v>211.05600000000001</v>
      </c>
      <c r="BI231">
        <v>441.17099999999999</v>
      </c>
      <c r="BJ231">
        <v>30.4908</v>
      </c>
      <c r="BK231">
        <v>17440.027999999998</v>
      </c>
      <c r="BL231">
        <v>10002.462</v>
      </c>
      <c r="BM231">
        <v>3432.8220000000001</v>
      </c>
      <c r="BN231">
        <v>237.672</v>
      </c>
      <c r="BO231">
        <v>3112.123</v>
      </c>
      <c r="BP231">
        <v>274.72900000000004</v>
      </c>
      <c r="BQ231">
        <v>269.30400000000003</v>
      </c>
      <c r="BR231">
        <v>0</v>
      </c>
      <c r="BS231">
        <v>0</v>
      </c>
      <c r="BT231">
        <v>22.321899999999999</v>
      </c>
      <c r="BU231">
        <v>13929.338</v>
      </c>
      <c r="BV231">
        <v>2.6385999999999998</v>
      </c>
      <c r="BW231">
        <v>1240.7429999999999</v>
      </c>
      <c r="BX231">
        <v>0</v>
      </c>
      <c r="BY231">
        <v>0</v>
      </c>
      <c r="BZ231">
        <v>10.6381</v>
      </c>
      <c r="CA231">
        <v>3562.2669999999998</v>
      </c>
      <c r="CB231">
        <v>2537.8760000000002</v>
      </c>
      <c r="CC231">
        <v>383.52</v>
      </c>
      <c r="CD231">
        <v>49.855000000000004</v>
      </c>
      <c r="CE231">
        <v>536.92200000000003</v>
      </c>
      <c r="CF231">
        <v>50.064999999999998</v>
      </c>
      <c r="CG231">
        <v>0</v>
      </c>
      <c r="CH231">
        <v>0.54200000000000004</v>
      </c>
      <c r="CI231">
        <v>3.4870000000000001</v>
      </c>
      <c r="CJ231">
        <v>1.1311</v>
      </c>
      <c r="CK231">
        <v>428.79399999999998</v>
      </c>
      <c r="CL231">
        <v>5.5069999999999997</v>
      </c>
      <c r="CM231">
        <v>1662.104</v>
      </c>
      <c r="CN231">
        <v>4</v>
      </c>
      <c r="CO231">
        <v>1471.3689999999999</v>
      </c>
      <c r="CP231">
        <v>0</v>
      </c>
      <c r="CQ231">
        <v>0</v>
      </c>
      <c r="CR231">
        <v>25.4908</v>
      </c>
      <c r="CS231">
        <v>13050.681999999999</v>
      </c>
      <c r="CT231">
        <v>8.6380999999999997</v>
      </c>
      <c r="CU231">
        <v>2569.19</v>
      </c>
      <c r="CV231">
        <v>0.48849999999999999</v>
      </c>
      <c r="CW231">
        <v>69.070999999999998</v>
      </c>
      <c r="CX231">
        <v>211.05600000000001</v>
      </c>
      <c r="CY231">
        <v>0</v>
      </c>
      <c r="CZ231">
        <v>0</v>
      </c>
      <c r="DA231">
        <v>0</v>
      </c>
      <c r="DB231">
        <v>0</v>
      </c>
      <c r="DC231">
        <v>44.8</v>
      </c>
      <c r="DD231">
        <v>396.37099999999998</v>
      </c>
      <c r="DE231">
        <v>41.844999999999999</v>
      </c>
      <c r="DF231">
        <v>5.0418000000000003</v>
      </c>
      <c r="DG231">
        <v>2066.1329999999998</v>
      </c>
      <c r="DH231">
        <v>0.1885</v>
      </c>
      <c r="DI231">
        <v>80.617000000000004</v>
      </c>
      <c r="DJ231">
        <v>0.3</v>
      </c>
      <c r="DK231">
        <v>123.197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17592.669999999998</v>
      </c>
      <c r="EA231">
        <v>44.8</v>
      </c>
      <c r="EB231">
        <v>3596.0940000000001</v>
      </c>
      <c r="EC231">
        <v>396.37099999999998</v>
      </c>
      <c r="ED231">
        <v>41.128899999999994</v>
      </c>
      <c r="EE231">
        <v>46.942599999999999</v>
      </c>
      <c r="EF231">
        <v>21113.244999999999</v>
      </c>
      <c r="EG231">
        <v>30.4908</v>
      </c>
      <c r="EH231">
        <v>17532.977999999999</v>
      </c>
      <c r="EI231">
        <v>22.321899999999999</v>
      </c>
      <c r="EJ231">
        <v>14022.288</v>
      </c>
      <c r="EK231">
        <v>2.6385999999999998</v>
      </c>
      <c r="EL231">
        <v>1240.7429999999999</v>
      </c>
      <c r="EM231">
        <v>0</v>
      </c>
      <c r="EN231">
        <v>0</v>
      </c>
      <c r="EO231">
        <v>10.6381</v>
      </c>
      <c r="EP231">
        <v>3580.2669999999998</v>
      </c>
      <c r="EQ231">
        <v>462.971</v>
      </c>
      <c r="ER231">
        <v>44.8</v>
      </c>
      <c r="ES231">
        <v>418.17099999999999</v>
      </c>
      <c r="ET231">
        <v>21576.215999999997</v>
      </c>
      <c r="EU231">
        <v>0</v>
      </c>
      <c r="EV231">
        <v>0</v>
      </c>
      <c r="EW231">
        <v>0</v>
      </c>
      <c r="EX231">
        <v>0</v>
      </c>
      <c r="EY231">
        <v>5.0418000000000003</v>
      </c>
      <c r="EZ231">
        <v>2066.1329999999998</v>
      </c>
      <c r="FA231">
        <v>0.1885</v>
      </c>
      <c r="FB231">
        <v>80.617000000000004</v>
      </c>
      <c r="FC231">
        <v>0.3</v>
      </c>
      <c r="FD231">
        <v>123.197</v>
      </c>
      <c r="FE231">
        <v>0</v>
      </c>
      <c r="FF231">
        <v>0</v>
      </c>
      <c r="FG231">
        <v>0</v>
      </c>
      <c r="FH231">
        <v>0</v>
      </c>
      <c r="FI231">
        <v>0.48849999999999999</v>
      </c>
      <c r="FJ231">
        <v>211.05600000000001</v>
      </c>
      <c r="FK231">
        <v>0.48849999999999999</v>
      </c>
      <c r="FL231">
        <v>211.05600000000001</v>
      </c>
      <c r="FM231">
        <v>0</v>
      </c>
      <c r="FN231">
        <v>0</v>
      </c>
      <c r="FO231">
        <v>441.17099999999999</v>
      </c>
      <c r="FP231">
        <v>44.8</v>
      </c>
      <c r="FQ231">
        <v>396.37099999999998</v>
      </c>
      <c r="FR231">
        <v>652.22699999999998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</row>
    <row r="232" spans="1:184" customFormat="1" ht="12.75" x14ac:dyDescent="0.2">
      <c r="A232">
        <v>2239</v>
      </c>
      <c r="B232">
        <f t="shared" si="3"/>
        <v>229</v>
      </c>
      <c r="C232">
        <v>1</v>
      </c>
      <c r="D232" t="s">
        <v>909</v>
      </c>
      <c r="E232" t="s">
        <v>290</v>
      </c>
      <c r="F232">
        <v>600108007</v>
      </c>
      <c r="G232">
        <v>12</v>
      </c>
      <c r="H232" t="s">
        <v>583</v>
      </c>
      <c r="I232" t="s">
        <v>100</v>
      </c>
      <c r="J232">
        <v>1</v>
      </c>
      <c r="K232">
        <v>24</v>
      </c>
      <c r="L232" t="s">
        <v>584</v>
      </c>
      <c r="M232" t="s">
        <v>910</v>
      </c>
      <c r="N232" t="s">
        <v>586</v>
      </c>
      <c r="O232">
        <v>2</v>
      </c>
      <c r="P232" t="s">
        <v>587</v>
      </c>
      <c r="Q232" t="s">
        <v>911</v>
      </c>
      <c r="R232" s="207">
        <v>45670.265011574076</v>
      </c>
      <c r="S232">
        <v>600108007</v>
      </c>
      <c r="T232" t="s">
        <v>911</v>
      </c>
      <c r="U232" s="207">
        <v>45670.272094907406</v>
      </c>
      <c r="V232">
        <v>600108007</v>
      </c>
      <c r="W232">
        <v>120.27949999999998</v>
      </c>
      <c r="X232">
        <v>117.79640000000001</v>
      </c>
      <c r="Y232">
        <v>1.1125</v>
      </c>
      <c r="Z232">
        <v>1.3706</v>
      </c>
      <c r="AA232">
        <v>137.33879999999999</v>
      </c>
      <c r="AB232">
        <v>59380.815999999999</v>
      </c>
      <c r="AC232">
        <v>57928.671000000002</v>
      </c>
      <c r="AD232">
        <v>35928.177000000003</v>
      </c>
      <c r="AE232">
        <v>10862.985000000001</v>
      </c>
      <c r="AF232">
        <v>3530.319</v>
      </c>
      <c r="AG232">
        <v>5464.8609999999999</v>
      </c>
      <c r="AH232">
        <v>759.56799999999998</v>
      </c>
      <c r="AI232">
        <v>886.84699999999998</v>
      </c>
      <c r="AJ232">
        <v>19.125</v>
      </c>
      <c r="AK232">
        <v>90.555000000000007</v>
      </c>
      <c r="AL232">
        <v>354.89499999999998</v>
      </c>
      <c r="AM232">
        <v>0</v>
      </c>
      <c r="AN232">
        <v>1097.25</v>
      </c>
      <c r="AO232">
        <v>1192.989</v>
      </c>
      <c r="AP232">
        <v>361.79899999999998</v>
      </c>
      <c r="AQ232">
        <v>361.79899999999998</v>
      </c>
      <c r="AR232">
        <v>0</v>
      </c>
      <c r="AS232">
        <v>0</v>
      </c>
      <c r="AT232">
        <v>69.427000000000007</v>
      </c>
      <c r="AU232">
        <v>761.76300000000003</v>
      </c>
      <c r="AV232">
        <v>3.2189000000000001</v>
      </c>
      <c r="AW232">
        <v>297.88400000000001</v>
      </c>
      <c r="AX232">
        <v>1534.69</v>
      </c>
      <c r="AY232">
        <v>281.64</v>
      </c>
      <c r="AZ232">
        <v>88.35</v>
      </c>
      <c r="BA232">
        <v>58412.207000000002</v>
      </c>
      <c r="BB232">
        <v>361.79899999999998</v>
      </c>
      <c r="BC232">
        <v>150</v>
      </c>
      <c r="BD232">
        <v>127</v>
      </c>
      <c r="BE232">
        <v>4</v>
      </c>
      <c r="BF232">
        <v>2</v>
      </c>
      <c r="BG232">
        <v>16</v>
      </c>
      <c r="BH232">
        <v>1534.69</v>
      </c>
      <c r="BI232">
        <v>281.64</v>
      </c>
      <c r="BJ232">
        <v>97.88239999999999</v>
      </c>
      <c r="BK232">
        <v>50392.374000000003</v>
      </c>
      <c r="BL232">
        <v>30903.862000000001</v>
      </c>
      <c r="BM232">
        <v>10147.444</v>
      </c>
      <c r="BN232">
        <v>2641.1019999999999</v>
      </c>
      <c r="BO232">
        <v>4668.0609999999997</v>
      </c>
      <c r="BP232">
        <v>649.14400000000001</v>
      </c>
      <c r="BQ232">
        <v>886.84699999999998</v>
      </c>
      <c r="BR232">
        <v>19.125</v>
      </c>
      <c r="BS232">
        <v>90.555000000000007</v>
      </c>
      <c r="BT232">
        <v>65.775199999999998</v>
      </c>
      <c r="BU232">
        <v>37696.51</v>
      </c>
      <c r="BV232">
        <v>11.005800000000001</v>
      </c>
      <c r="BW232">
        <v>4953.3410000000003</v>
      </c>
      <c r="BX232">
        <v>0</v>
      </c>
      <c r="BY232">
        <v>0</v>
      </c>
      <c r="BZ232">
        <v>19.914000000000001</v>
      </c>
      <c r="CA232">
        <v>7536.2970000000005</v>
      </c>
      <c r="CB232">
        <v>5024.3149999999996</v>
      </c>
      <c r="CC232">
        <v>715.54099999999994</v>
      </c>
      <c r="CD232">
        <v>889.21699999999998</v>
      </c>
      <c r="CE232">
        <v>796.8</v>
      </c>
      <c r="CF232">
        <v>110.42400000000001</v>
      </c>
      <c r="CG232">
        <v>0</v>
      </c>
      <c r="CH232">
        <v>0</v>
      </c>
      <c r="CI232">
        <v>0</v>
      </c>
      <c r="CJ232">
        <v>3.7749999999999999</v>
      </c>
      <c r="CK232">
        <v>2101.9180000000001</v>
      </c>
      <c r="CL232">
        <v>6.9843000000000002</v>
      </c>
      <c r="CM232">
        <v>1926.7180000000001</v>
      </c>
      <c r="CN232">
        <v>7.5374999999999996</v>
      </c>
      <c r="CO232">
        <v>2659.7649999999999</v>
      </c>
      <c r="CP232">
        <v>1.6172</v>
      </c>
      <c r="CQ232">
        <v>847.89599999999996</v>
      </c>
      <c r="CR232">
        <v>91.473700000000008</v>
      </c>
      <c r="CS232">
        <v>44016.645000000004</v>
      </c>
      <c r="CT232">
        <v>17.914000000000001</v>
      </c>
      <c r="CU232">
        <v>6347.9769999999999</v>
      </c>
      <c r="CV232">
        <v>2.0186000000000002</v>
      </c>
      <c r="CW232">
        <v>297.88400000000001</v>
      </c>
      <c r="CX232">
        <v>1016.61</v>
      </c>
      <c r="CY232">
        <v>0</v>
      </c>
      <c r="CZ232">
        <v>0</v>
      </c>
      <c r="DA232">
        <v>1.2002999999999999</v>
      </c>
      <c r="DB232">
        <v>518.08000000000004</v>
      </c>
      <c r="DC232">
        <v>273.03899999999999</v>
      </c>
      <c r="DD232">
        <v>88.76</v>
      </c>
      <c r="DE232">
        <v>88.35</v>
      </c>
      <c r="DF232">
        <v>18.4694</v>
      </c>
      <c r="DG232">
        <v>6410.5450000000001</v>
      </c>
      <c r="DH232">
        <v>1.1402000000000001</v>
      </c>
      <c r="DI232">
        <v>609.173</v>
      </c>
      <c r="DJ232">
        <v>1.4918</v>
      </c>
      <c r="DK232">
        <v>722.80499999999995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50822.078999999998</v>
      </c>
      <c r="EA232">
        <v>273.03899999999999</v>
      </c>
      <c r="EB232">
        <v>7590.1280000000006</v>
      </c>
      <c r="EC232">
        <v>88.76</v>
      </c>
      <c r="ED232">
        <v>120.27949999999998</v>
      </c>
      <c r="EE232">
        <v>137.33879999999999</v>
      </c>
      <c r="EF232">
        <v>59380.815999999999</v>
      </c>
      <c r="EG232">
        <v>98.448800000000006</v>
      </c>
      <c r="EH232">
        <v>51247.235999999997</v>
      </c>
      <c r="EI232">
        <v>65.888900000000007</v>
      </c>
      <c r="EJ232">
        <v>38397.881999999998</v>
      </c>
      <c r="EK232">
        <v>11.005800000000001</v>
      </c>
      <c r="EL232">
        <v>4953.3410000000003</v>
      </c>
      <c r="EM232">
        <v>0</v>
      </c>
      <c r="EN232">
        <v>0</v>
      </c>
      <c r="EO232">
        <v>21.8307</v>
      </c>
      <c r="EP232">
        <v>8133.58</v>
      </c>
      <c r="EQ232">
        <v>1192.989</v>
      </c>
      <c r="ER232">
        <v>991.59400000000005</v>
      </c>
      <c r="ES232">
        <v>201.39500000000001</v>
      </c>
      <c r="ET232">
        <v>60573.805</v>
      </c>
      <c r="EU232">
        <v>0</v>
      </c>
      <c r="EV232">
        <v>0</v>
      </c>
      <c r="EW232">
        <v>0</v>
      </c>
      <c r="EX232">
        <v>0</v>
      </c>
      <c r="EY232">
        <v>18.9221</v>
      </c>
      <c r="EZ232">
        <v>6559.0349999999999</v>
      </c>
      <c r="FA232">
        <v>1.1402000000000001</v>
      </c>
      <c r="FB232">
        <v>614.173</v>
      </c>
      <c r="FC232">
        <v>1.4918</v>
      </c>
      <c r="FD232">
        <v>722.80499999999995</v>
      </c>
      <c r="FE232">
        <v>0</v>
      </c>
      <c r="FF232">
        <v>0</v>
      </c>
      <c r="FG232">
        <v>0</v>
      </c>
      <c r="FH232">
        <v>0</v>
      </c>
      <c r="FI232">
        <v>3.2189000000000001</v>
      </c>
      <c r="FJ232">
        <v>1534.69</v>
      </c>
      <c r="FK232">
        <v>2.0186000000000002</v>
      </c>
      <c r="FL232">
        <v>1016.61</v>
      </c>
      <c r="FM232">
        <v>1.2002999999999999</v>
      </c>
      <c r="FN232">
        <v>518.08000000000004</v>
      </c>
      <c r="FO232">
        <v>281.64</v>
      </c>
      <c r="FP232">
        <v>263.04000000000002</v>
      </c>
      <c r="FQ232">
        <v>18.600000000000001</v>
      </c>
      <c r="FR232">
        <v>1816.33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</row>
    <row r="233" spans="1:184" customFormat="1" ht="12.75" x14ac:dyDescent="0.2">
      <c r="A233">
        <v>2240</v>
      </c>
      <c r="B233">
        <f t="shared" si="3"/>
        <v>230</v>
      </c>
      <c r="C233">
        <v>1</v>
      </c>
      <c r="D233" t="s">
        <v>912</v>
      </c>
      <c r="E233" t="s">
        <v>290</v>
      </c>
      <c r="F233">
        <v>600108112</v>
      </c>
      <c r="G233">
        <v>12</v>
      </c>
      <c r="H233" t="s">
        <v>583</v>
      </c>
      <c r="I233" t="s">
        <v>378</v>
      </c>
      <c r="J233">
        <v>1</v>
      </c>
      <c r="K233">
        <v>24</v>
      </c>
      <c r="L233" t="s">
        <v>584</v>
      </c>
      <c r="M233" t="s">
        <v>913</v>
      </c>
      <c r="N233" t="s">
        <v>586</v>
      </c>
      <c r="O233">
        <v>2</v>
      </c>
      <c r="P233" t="s">
        <v>587</v>
      </c>
      <c r="Q233" t="s">
        <v>914</v>
      </c>
      <c r="R233" s="207">
        <v>45665.88</v>
      </c>
      <c r="S233">
        <v>600108112</v>
      </c>
      <c r="W233">
        <v>100.06920000000001</v>
      </c>
      <c r="X233">
        <v>98.332599999999999</v>
      </c>
      <c r="Y233">
        <v>1.1516999999999999</v>
      </c>
      <c r="Z233">
        <v>0.58489999999999998</v>
      </c>
      <c r="AA233">
        <v>112.6644</v>
      </c>
      <c r="AB233">
        <v>52784.790999999997</v>
      </c>
      <c r="AC233">
        <v>51990.334999999999</v>
      </c>
      <c r="AD233">
        <v>30304.182999999997</v>
      </c>
      <c r="AE233">
        <v>8444.9850000000006</v>
      </c>
      <c r="AF233">
        <v>4156.7479999999996</v>
      </c>
      <c r="AG233">
        <v>7404.1239999999998</v>
      </c>
      <c r="AH233">
        <v>617.94000000000005</v>
      </c>
      <c r="AI233">
        <v>711.24699999999996</v>
      </c>
      <c r="AJ233">
        <v>65.722999999999999</v>
      </c>
      <c r="AK233">
        <v>42.331000000000003</v>
      </c>
      <c r="AL233">
        <v>546.97699999999998</v>
      </c>
      <c r="AM233">
        <v>0</v>
      </c>
      <c r="AN233">
        <v>247.47900000000001</v>
      </c>
      <c r="AO233">
        <v>672.00099999999998</v>
      </c>
      <c r="AP233">
        <v>344.55</v>
      </c>
      <c r="AQ233">
        <v>344.55</v>
      </c>
      <c r="AR233">
        <v>0</v>
      </c>
      <c r="AS233">
        <v>0</v>
      </c>
      <c r="AT233">
        <v>0</v>
      </c>
      <c r="AU233">
        <v>327.45100000000002</v>
      </c>
      <c r="AV233">
        <v>1.425</v>
      </c>
      <c r="AW233">
        <v>214.036</v>
      </c>
      <c r="AX233">
        <v>571.16600000000005</v>
      </c>
      <c r="AY233">
        <v>146.55000000000001</v>
      </c>
      <c r="AZ233">
        <v>29.018000000000001</v>
      </c>
      <c r="BA233">
        <v>52523.611000000004</v>
      </c>
      <c r="BB233">
        <v>344.55</v>
      </c>
      <c r="BC233">
        <v>110</v>
      </c>
      <c r="BD233">
        <v>100</v>
      </c>
      <c r="BE233">
        <v>4</v>
      </c>
      <c r="BF233">
        <v>3</v>
      </c>
      <c r="BG233">
        <v>3</v>
      </c>
      <c r="BH233">
        <v>571.16600000000005</v>
      </c>
      <c r="BI233">
        <v>146.55000000000001</v>
      </c>
      <c r="BJ233">
        <v>72.883800000000008</v>
      </c>
      <c r="BK233">
        <v>42514.966999999997</v>
      </c>
      <c r="BL233">
        <v>24363.470999999998</v>
      </c>
      <c r="BM233">
        <v>7538.2640000000001</v>
      </c>
      <c r="BN233">
        <v>3159.0119999999997</v>
      </c>
      <c r="BO233">
        <v>5929.5739999999996</v>
      </c>
      <c r="BP233">
        <v>496.91700000000003</v>
      </c>
      <c r="BQ233">
        <v>711.24699999999996</v>
      </c>
      <c r="BR233">
        <v>50.853999999999999</v>
      </c>
      <c r="BS233">
        <v>22.574000000000002</v>
      </c>
      <c r="BT233">
        <v>56.419199999999996</v>
      </c>
      <c r="BU233">
        <v>35103.182000000001</v>
      </c>
      <c r="BV233">
        <v>7.5853000000000002</v>
      </c>
      <c r="BW233">
        <v>3959.261</v>
      </c>
      <c r="BX233">
        <v>0</v>
      </c>
      <c r="BY233">
        <v>0</v>
      </c>
      <c r="BZ233">
        <v>25.448799999999999</v>
      </c>
      <c r="CA233">
        <v>9475.3680000000004</v>
      </c>
      <c r="CB233">
        <v>5940.7119999999995</v>
      </c>
      <c r="CC233">
        <v>906.721</v>
      </c>
      <c r="CD233">
        <v>997.7360000000001</v>
      </c>
      <c r="CE233">
        <v>1474.5500000000002</v>
      </c>
      <c r="CF233">
        <v>121.023</v>
      </c>
      <c r="CG233">
        <v>0</v>
      </c>
      <c r="CH233">
        <v>14.869</v>
      </c>
      <c r="CI233">
        <v>19.757000000000001</v>
      </c>
      <c r="CJ233">
        <v>2.125</v>
      </c>
      <c r="CK233">
        <v>1291.143</v>
      </c>
      <c r="CL233">
        <v>9.3375000000000004</v>
      </c>
      <c r="CM233">
        <v>3177.9719999999998</v>
      </c>
      <c r="CN233">
        <v>13.0113</v>
      </c>
      <c r="CO233">
        <v>4544.4949999999999</v>
      </c>
      <c r="CP233">
        <v>0.97499999999999998</v>
      </c>
      <c r="CQ233">
        <v>461.75799999999998</v>
      </c>
      <c r="CR233">
        <v>66.883800000000008</v>
      </c>
      <c r="CS233">
        <v>37125.281999999999</v>
      </c>
      <c r="CT233">
        <v>21.732199999999999</v>
      </c>
      <c r="CU233">
        <v>7560.4489999999996</v>
      </c>
      <c r="CV233">
        <v>1.05</v>
      </c>
      <c r="CW233">
        <v>214.036</v>
      </c>
      <c r="CX233">
        <v>480.589</v>
      </c>
      <c r="CY233">
        <v>0</v>
      </c>
      <c r="CZ233">
        <v>0</v>
      </c>
      <c r="DA233">
        <v>0.375</v>
      </c>
      <c r="DB233">
        <v>90.576999999999998</v>
      </c>
      <c r="DC233">
        <v>223</v>
      </c>
      <c r="DD233">
        <v>121.55</v>
      </c>
      <c r="DE233">
        <v>29.018000000000001</v>
      </c>
      <c r="DF233">
        <v>7.2155000000000005</v>
      </c>
      <c r="DG233">
        <v>2615.5369999999998</v>
      </c>
      <c r="DH233">
        <v>1.6637999999999999</v>
      </c>
      <c r="DI233">
        <v>836.98699999999997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42959.745000000003</v>
      </c>
      <c r="EA233">
        <v>223</v>
      </c>
      <c r="EB233">
        <v>9563.866</v>
      </c>
      <c r="EC233">
        <v>121.55</v>
      </c>
      <c r="ED233">
        <v>100.06920000000001</v>
      </c>
      <c r="EE233">
        <v>112.6644</v>
      </c>
      <c r="EF233">
        <v>52784.790999999997</v>
      </c>
      <c r="EG233">
        <v>72.883800000000008</v>
      </c>
      <c r="EH233">
        <v>42534.966999999997</v>
      </c>
      <c r="EI233">
        <v>56.419199999999996</v>
      </c>
      <c r="EJ233">
        <v>35123.182000000001</v>
      </c>
      <c r="EK233">
        <v>7.5853000000000002</v>
      </c>
      <c r="EL233">
        <v>3959.261</v>
      </c>
      <c r="EM233">
        <v>0</v>
      </c>
      <c r="EN233">
        <v>0</v>
      </c>
      <c r="EO233">
        <v>27.185400000000001</v>
      </c>
      <c r="EP233">
        <v>10249.824000000001</v>
      </c>
      <c r="EQ233">
        <v>672.00099999999998</v>
      </c>
      <c r="ER233">
        <v>550.45100000000002</v>
      </c>
      <c r="ES233">
        <v>121.55</v>
      </c>
      <c r="ET233">
        <v>53456.792000000001</v>
      </c>
      <c r="EU233">
        <v>0</v>
      </c>
      <c r="EV233">
        <v>0</v>
      </c>
      <c r="EW233">
        <v>0</v>
      </c>
      <c r="EX233">
        <v>0</v>
      </c>
      <c r="EY233">
        <v>7.2155000000000005</v>
      </c>
      <c r="EZ233">
        <v>2615.5369999999998</v>
      </c>
      <c r="FA233">
        <v>1.6637999999999999</v>
      </c>
      <c r="FB233">
        <v>836.98699999999997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1.425</v>
      </c>
      <c r="FJ233">
        <v>571.16600000000005</v>
      </c>
      <c r="FK233">
        <v>1.05</v>
      </c>
      <c r="FL233">
        <v>480.589</v>
      </c>
      <c r="FM233">
        <v>0.375</v>
      </c>
      <c r="FN233">
        <v>90.576999999999998</v>
      </c>
      <c r="FO233">
        <v>146.55000000000001</v>
      </c>
      <c r="FP233">
        <v>33.75</v>
      </c>
      <c r="FQ233">
        <v>112.8</v>
      </c>
      <c r="FR233">
        <v>717.71600000000001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</row>
    <row r="234" spans="1:184" customFormat="1" ht="12.75" x14ac:dyDescent="0.2">
      <c r="A234">
        <v>2241</v>
      </c>
      <c r="B234">
        <f t="shared" si="3"/>
        <v>231</v>
      </c>
      <c r="C234">
        <v>1</v>
      </c>
      <c r="D234" t="s">
        <v>915</v>
      </c>
      <c r="E234" t="s">
        <v>290</v>
      </c>
      <c r="F234">
        <v>600108449</v>
      </c>
      <c r="G234">
        <v>12</v>
      </c>
      <c r="H234" t="s">
        <v>583</v>
      </c>
      <c r="I234" t="s">
        <v>100</v>
      </c>
      <c r="J234">
        <v>1</v>
      </c>
      <c r="K234">
        <v>24</v>
      </c>
      <c r="L234" t="s">
        <v>584</v>
      </c>
      <c r="M234" t="s">
        <v>916</v>
      </c>
      <c r="N234" t="s">
        <v>586</v>
      </c>
      <c r="O234">
        <v>2</v>
      </c>
      <c r="P234" t="s">
        <v>587</v>
      </c>
      <c r="Q234" t="s">
        <v>3388</v>
      </c>
      <c r="R234" s="207">
        <v>45660.633136574077</v>
      </c>
      <c r="S234">
        <v>600108449</v>
      </c>
      <c r="W234">
        <v>66.9358</v>
      </c>
      <c r="X234">
        <v>66.9358</v>
      </c>
      <c r="Y234">
        <v>0</v>
      </c>
      <c r="Z234">
        <v>0</v>
      </c>
      <c r="AA234">
        <v>76.373400000000004</v>
      </c>
      <c r="AB234">
        <v>31839.135999999999</v>
      </c>
      <c r="AC234">
        <v>31821.417000000001</v>
      </c>
      <c r="AD234">
        <v>19919.559000000001</v>
      </c>
      <c r="AE234">
        <v>5521.0150000000003</v>
      </c>
      <c r="AF234">
        <v>763.46299999999997</v>
      </c>
      <c r="AG234">
        <v>4227.7659999999996</v>
      </c>
      <c r="AH234">
        <v>400.08100000000002</v>
      </c>
      <c r="AI234">
        <v>420.35199999999998</v>
      </c>
      <c r="AJ234">
        <v>0.249</v>
      </c>
      <c r="AK234">
        <v>36.471000000000004</v>
      </c>
      <c r="AL234">
        <v>0</v>
      </c>
      <c r="AM234">
        <v>0</v>
      </c>
      <c r="AN234">
        <v>17.719000000000001</v>
      </c>
      <c r="AO234">
        <v>107.25</v>
      </c>
      <c r="AP234">
        <v>56.54</v>
      </c>
      <c r="AQ234">
        <v>56.54</v>
      </c>
      <c r="AR234">
        <v>0</v>
      </c>
      <c r="AS234">
        <v>0</v>
      </c>
      <c r="AT234">
        <v>0</v>
      </c>
      <c r="AU234">
        <v>50.71</v>
      </c>
      <c r="AV234">
        <v>1.3</v>
      </c>
      <c r="AW234">
        <v>513.21</v>
      </c>
      <c r="AX234">
        <v>493.69</v>
      </c>
      <c r="AY234">
        <v>48.4</v>
      </c>
      <c r="AZ234">
        <v>19.251000000000001</v>
      </c>
      <c r="BA234">
        <v>32150.314999999999</v>
      </c>
      <c r="BB234">
        <v>56.54</v>
      </c>
      <c r="BC234">
        <v>75</v>
      </c>
      <c r="BD234">
        <v>65</v>
      </c>
      <c r="BE234">
        <v>4</v>
      </c>
      <c r="BF234">
        <v>0</v>
      </c>
      <c r="BG234">
        <v>3</v>
      </c>
      <c r="BH234">
        <v>493.69</v>
      </c>
      <c r="BI234">
        <v>48.4</v>
      </c>
      <c r="BJ234">
        <v>54.636899999999997</v>
      </c>
      <c r="BK234">
        <v>27574.687999999998</v>
      </c>
      <c r="BL234">
        <v>17055.494999999999</v>
      </c>
      <c r="BM234">
        <v>5123.8990000000003</v>
      </c>
      <c r="BN234">
        <v>511.85700000000003</v>
      </c>
      <c r="BO234">
        <v>3535.4850000000001</v>
      </c>
      <c r="BP234">
        <v>358.41899999999998</v>
      </c>
      <c r="BQ234">
        <v>420.35199999999998</v>
      </c>
      <c r="BR234">
        <v>0.249</v>
      </c>
      <c r="BS234">
        <v>36.471000000000004</v>
      </c>
      <c r="BT234">
        <v>34.2697</v>
      </c>
      <c r="BU234">
        <v>19280.38</v>
      </c>
      <c r="BV234">
        <v>6.5019</v>
      </c>
      <c r="BW234">
        <v>3013.6210000000001</v>
      </c>
      <c r="BX234">
        <v>0</v>
      </c>
      <c r="BY234">
        <v>0</v>
      </c>
      <c r="BZ234">
        <v>12.2989</v>
      </c>
      <c r="CA234">
        <v>4246.7290000000003</v>
      </c>
      <c r="CB234">
        <v>2864.0640000000003</v>
      </c>
      <c r="CC234">
        <v>397.11599999999999</v>
      </c>
      <c r="CD234">
        <v>251.60599999999999</v>
      </c>
      <c r="CE234">
        <v>692.28099999999995</v>
      </c>
      <c r="CF234">
        <v>41.662000000000006</v>
      </c>
      <c r="CG234">
        <v>0</v>
      </c>
      <c r="CH234">
        <v>0</v>
      </c>
      <c r="CI234">
        <v>0</v>
      </c>
      <c r="CJ234">
        <v>1.885</v>
      </c>
      <c r="CK234">
        <v>923.27</v>
      </c>
      <c r="CL234">
        <v>4.7888999999999999</v>
      </c>
      <c r="CM234">
        <v>1432.519</v>
      </c>
      <c r="CN234">
        <v>5.125</v>
      </c>
      <c r="CO234">
        <v>1765.423</v>
      </c>
      <c r="CP234">
        <v>0.5</v>
      </c>
      <c r="CQ234">
        <v>125.517</v>
      </c>
      <c r="CR234">
        <v>49.636899999999997</v>
      </c>
      <c r="CS234">
        <v>22863.251</v>
      </c>
      <c r="CT234">
        <v>10.2989</v>
      </c>
      <c r="CU234">
        <v>3423.8990000000003</v>
      </c>
      <c r="CV234">
        <v>0.8</v>
      </c>
      <c r="CW234">
        <v>513.21</v>
      </c>
      <c r="CX234">
        <v>368.173</v>
      </c>
      <c r="CY234">
        <v>0</v>
      </c>
      <c r="CZ234">
        <v>0</v>
      </c>
      <c r="DA234">
        <v>0.5</v>
      </c>
      <c r="DB234">
        <v>125.517</v>
      </c>
      <c r="DC234">
        <v>56.54</v>
      </c>
      <c r="DD234">
        <v>0</v>
      </c>
      <c r="DE234">
        <v>19.251000000000001</v>
      </c>
      <c r="DF234">
        <v>12.565300000000001</v>
      </c>
      <c r="DG234">
        <v>4642.5039999999999</v>
      </c>
      <c r="DH234">
        <v>0.3</v>
      </c>
      <c r="DI234">
        <v>133.56</v>
      </c>
      <c r="DJ234">
        <v>1</v>
      </c>
      <c r="DK234">
        <v>504.62299999999999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27859.191999999999</v>
      </c>
      <c r="EA234">
        <v>56.54</v>
      </c>
      <c r="EB234">
        <v>4291.1229999999996</v>
      </c>
      <c r="EC234">
        <v>0</v>
      </c>
      <c r="ED234">
        <v>66.9358</v>
      </c>
      <c r="EE234">
        <v>76.373400000000004</v>
      </c>
      <c r="EF234">
        <v>31839.135999999999</v>
      </c>
      <c r="EG234">
        <v>54.636899999999997</v>
      </c>
      <c r="EH234">
        <v>27574.687999999998</v>
      </c>
      <c r="EI234">
        <v>34.2697</v>
      </c>
      <c r="EJ234">
        <v>19280.38</v>
      </c>
      <c r="EK234">
        <v>6.5019</v>
      </c>
      <c r="EL234">
        <v>3013.6210000000001</v>
      </c>
      <c r="EM234">
        <v>0</v>
      </c>
      <c r="EN234">
        <v>0</v>
      </c>
      <c r="EO234">
        <v>12.2989</v>
      </c>
      <c r="EP234">
        <v>4264.4480000000003</v>
      </c>
      <c r="EQ234">
        <v>107.25</v>
      </c>
      <c r="ER234">
        <v>80.349999999999994</v>
      </c>
      <c r="ES234">
        <v>26.9</v>
      </c>
      <c r="ET234">
        <v>31946.385999999999</v>
      </c>
      <c r="EU234">
        <v>0</v>
      </c>
      <c r="EV234">
        <v>0</v>
      </c>
      <c r="EW234">
        <v>0</v>
      </c>
      <c r="EX234">
        <v>0</v>
      </c>
      <c r="EY234">
        <v>12.565300000000001</v>
      </c>
      <c r="EZ234">
        <v>4642.5039999999999</v>
      </c>
      <c r="FA234">
        <v>0.3</v>
      </c>
      <c r="FB234">
        <v>133.56</v>
      </c>
      <c r="FC234">
        <v>1</v>
      </c>
      <c r="FD234">
        <v>504.62299999999999</v>
      </c>
      <c r="FE234">
        <v>0</v>
      </c>
      <c r="FF234">
        <v>0</v>
      </c>
      <c r="FG234">
        <v>0</v>
      </c>
      <c r="FH234">
        <v>0</v>
      </c>
      <c r="FI234">
        <v>1.3</v>
      </c>
      <c r="FJ234">
        <v>493.69</v>
      </c>
      <c r="FK234">
        <v>0.8</v>
      </c>
      <c r="FL234">
        <v>368.173</v>
      </c>
      <c r="FM234">
        <v>0.5</v>
      </c>
      <c r="FN234">
        <v>125.517</v>
      </c>
      <c r="FO234">
        <v>48.4</v>
      </c>
      <c r="FP234">
        <v>48.4</v>
      </c>
      <c r="FQ234">
        <v>0</v>
      </c>
      <c r="FR234">
        <v>542.09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</row>
    <row r="235" spans="1:184" customFormat="1" ht="12.75" x14ac:dyDescent="0.2">
      <c r="A235">
        <v>2243</v>
      </c>
      <c r="B235">
        <f t="shared" si="3"/>
        <v>232</v>
      </c>
      <c r="C235">
        <v>1</v>
      </c>
      <c r="D235" t="s">
        <v>917</v>
      </c>
      <c r="E235" t="s">
        <v>290</v>
      </c>
      <c r="F235">
        <v>600108228</v>
      </c>
      <c r="G235">
        <v>12</v>
      </c>
      <c r="H235" t="s">
        <v>583</v>
      </c>
      <c r="I235" t="s">
        <v>100</v>
      </c>
      <c r="J235">
        <v>1</v>
      </c>
      <c r="K235">
        <v>24</v>
      </c>
      <c r="L235" t="s">
        <v>584</v>
      </c>
      <c r="M235" t="s">
        <v>918</v>
      </c>
      <c r="N235" t="s">
        <v>586</v>
      </c>
      <c r="O235">
        <v>2</v>
      </c>
      <c r="P235" t="s">
        <v>587</v>
      </c>
      <c r="Q235" t="s">
        <v>3368</v>
      </c>
      <c r="R235" s="207">
        <v>45655.462175925924</v>
      </c>
      <c r="S235">
        <v>600108228</v>
      </c>
      <c r="T235" t="s">
        <v>919</v>
      </c>
      <c r="U235" s="207">
        <v>45670.624791666669</v>
      </c>
      <c r="V235">
        <v>600108228</v>
      </c>
      <c r="W235">
        <v>84.847700000000003</v>
      </c>
      <c r="X235">
        <v>82.749600000000001</v>
      </c>
      <c r="Y235">
        <v>1.1254999999999999</v>
      </c>
      <c r="Z235">
        <v>0.97260000000000002</v>
      </c>
      <c r="AA235">
        <v>94.258200000000002</v>
      </c>
      <c r="AB235">
        <v>42929.949000000001</v>
      </c>
      <c r="AC235">
        <v>42218.607000000004</v>
      </c>
      <c r="AD235">
        <v>26663.313000000002</v>
      </c>
      <c r="AE235">
        <v>5594.232</v>
      </c>
      <c r="AF235">
        <v>3047.1149999999998</v>
      </c>
      <c r="AG235">
        <v>5204.085</v>
      </c>
      <c r="AH235">
        <v>503.05100000000004</v>
      </c>
      <c r="AI235">
        <v>798.81799999999998</v>
      </c>
      <c r="AJ235">
        <v>0</v>
      </c>
      <c r="AK235">
        <v>0</v>
      </c>
      <c r="AL235">
        <v>290.91800000000001</v>
      </c>
      <c r="AM235">
        <v>44.75</v>
      </c>
      <c r="AN235">
        <v>375.67399999999998</v>
      </c>
      <c r="AO235">
        <v>1295.6089999999999</v>
      </c>
      <c r="AP235">
        <v>559.75</v>
      </c>
      <c r="AQ235">
        <v>559.75</v>
      </c>
      <c r="AR235">
        <v>0</v>
      </c>
      <c r="AS235">
        <v>0</v>
      </c>
      <c r="AT235">
        <v>605.50900000000001</v>
      </c>
      <c r="AU235">
        <v>130.35</v>
      </c>
      <c r="AV235">
        <v>1.1000000000000001</v>
      </c>
      <c r="AW235">
        <v>383.93900000000002</v>
      </c>
      <c r="AX235">
        <v>501.66199999999998</v>
      </c>
      <c r="AY235">
        <v>432.75</v>
      </c>
      <c r="AZ235">
        <v>24.053999999999998</v>
      </c>
      <c r="BA235">
        <v>42735.463000000003</v>
      </c>
      <c r="BB235">
        <v>559.75</v>
      </c>
      <c r="BC235">
        <v>94</v>
      </c>
      <c r="BD235">
        <v>82</v>
      </c>
      <c r="BE235">
        <v>5</v>
      </c>
      <c r="BF235">
        <v>2</v>
      </c>
      <c r="BG235">
        <v>4</v>
      </c>
      <c r="BH235">
        <v>501.66199999999998</v>
      </c>
      <c r="BI235">
        <v>432.75</v>
      </c>
      <c r="BJ235">
        <v>64.260900000000007</v>
      </c>
      <c r="BK235">
        <v>34653.597000000002</v>
      </c>
      <c r="BL235">
        <v>22303.973000000002</v>
      </c>
      <c r="BM235">
        <v>4995.4480000000003</v>
      </c>
      <c r="BN235">
        <v>2249.4319999999998</v>
      </c>
      <c r="BO235">
        <v>3523.5</v>
      </c>
      <c r="BP235">
        <v>374.43299999999999</v>
      </c>
      <c r="BQ235">
        <v>798.81799999999998</v>
      </c>
      <c r="BR235">
        <v>0</v>
      </c>
      <c r="BS235">
        <v>0</v>
      </c>
      <c r="BT235">
        <v>42.885800000000003</v>
      </c>
      <c r="BU235">
        <v>26576.085999999999</v>
      </c>
      <c r="BV235">
        <v>6.0309999999999997</v>
      </c>
      <c r="BW235">
        <v>2532.5630000000001</v>
      </c>
      <c r="BX235">
        <v>0</v>
      </c>
      <c r="BY235">
        <v>0</v>
      </c>
      <c r="BZ235">
        <v>18.488700000000001</v>
      </c>
      <c r="CA235">
        <v>7565.01</v>
      </c>
      <c r="CB235">
        <v>4359.34</v>
      </c>
      <c r="CC235">
        <v>598.78399999999999</v>
      </c>
      <c r="CD235">
        <v>797.68299999999999</v>
      </c>
      <c r="CE235">
        <v>1680.585</v>
      </c>
      <c r="CF235">
        <v>128.61799999999999</v>
      </c>
      <c r="CG235">
        <v>0</v>
      </c>
      <c r="CH235">
        <v>0</v>
      </c>
      <c r="CI235">
        <v>0</v>
      </c>
      <c r="CJ235">
        <v>2</v>
      </c>
      <c r="CK235">
        <v>1926.902</v>
      </c>
      <c r="CL235">
        <v>6.1014999999999997</v>
      </c>
      <c r="CM235">
        <v>2339.326</v>
      </c>
      <c r="CN235">
        <v>10.3872</v>
      </c>
      <c r="CO235">
        <v>3298.7820000000002</v>
      </c>
      <c r="CP235">
        <v>0</v>
      </c>
      <c r="CQ235">
        <v>0</v>
      </c>
      <c r="CR235">
        <v>60.260899999999999</v>
      </c>
      <c r="CS235">
        <v>31197.822</v>
      </c>
      <c r="CT235">
        <v>13.4887</v>
      </c>
      <c r="CU235">
        <v>4351.4610000000002</v>
      </c>
      <c r="CV235">
        <v>1.1000000000000001</v>
      </c>
      <c r="CW235">
        <v>383.93900000000002</v>
      </c>
      <c r="CX235">
        <v>501.66199999999998</v>
      </c>
      <c r="CY235">
        <v>0</v>
      </c>
      <c r="CZ235">
        <v>0</v>
      </c>
      <c r="DA235">
        <v>0</v>
      </c>
      <c r="DB235">
        <v>0</v>
      </c>
      <c r="DC235">
        <v>336.55</v>
      </c>
      <c r="DD235">
        <v>223.2</v>
      </c>
      <c r="DE235">
        <v>24.053999999999998</v>
      </c>
      <c r="DF235">
        <v>12.7896</v>
      </c>
      <c r="DG235">
        <v>4379.3909999999996</v>
      </c>
      <c r="DH235">
        <v>1.5545</v>
      </c>
      <c r="DI235">
        <v>711.02499999999998</v>
      </c>
      <c r="DJ235">
        <v>1</v>
      </c>
      <c r="DK235">
        <v>454.53199999999998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35123.411999999997</v>
      </c>
      <c r="EA235">
        <v>336.55</v>
      </c>
      <c r="EB235">
        <v>7612.0509999999995</v>
      </c>
      <c r="EC235">
        <v>223.2</v>
      </c>
      <c r="ED235">
        <v>84.847700000000003</v>
      </c>
      <c r="EE235">
        <v>94.258200000000002</v>
      </c>
      <c r="EF235">
        <v>42929.949000000001</v>
      </c>
      <c r="EG235">
        <v>65.079099999999997</v>
      </c>
      <c r="EH235">
        <v>35029.61</v>
      </c>
      <c r="EI235">
        <v>43.704000000000001</v>
      </c>
      <c r="EJ235">
        <v>26907.348999999998</v>
      </c>
      <c r="EK235">
        <v>6.0309999999999997</v>
      </c>
      <c r="EL235">
        <v>2577.3130000000001</v>
      </c>
      <c r="EM235">
        <v>0</v>
      </c>
      <c r="EN235">
        <v>0</v>
      </c>
      <c r="EO235">
        <v>19.768599999999999</v>
      </c>
      <c r="EP235">
        <v>7900.3389999999999</v>
      </c>
      <c r="EQ235">
        <v>1295.6089999999999</v>
      </c>
      <c r="ER235">
        <v>588.95399999999995</v>
      </c>
      <c r="ES235">
        <v>706.65499999999997</v>
      </c>
      <c r="ET235">
        <v>44225.557999999997</v>
      </c>
      <c r="EU235">
        <v>0</v>
      </c>
      <c r="EV235">
        <v>0</v>
      </c>
      <c r="EW235">
        <v>0</v>
      </c>
      <c r="EX235">
        <v>0</v>
      </c>
      <c r="EY235">
        <v>12.7896</v>
      </c>
      <c r="EZ235">
        <v>4379.3909999999996</v>
      </c>
      <c r="FA235">
        <v>1.5545</v>
      </c>
      <c r="FB235">
        <v>711.02499999999998</v>
      </c>
      <c r="FC235">
        <v>1</v>
      </c>
      <c r="FD235">
        <v>454.53199999999998</v>
      </c>
      <c r="FE235">
        <v>0</v>
      </c>
      <c r="FF235">
        <v>0</v>
      </c>
      <c r="FG235">
        <v>0</v>
      </c>
      <c r="FH235">
        <v>0</v>
      </c>
      <c r="FI235">
        <v>1.1000000000000001</v>
      </c>
      <c r="FJ235">
        <v>501.66199999999998</v>
      </c>
      <c r="FK235">
        <v>1.1000000000000001</v>
      </c>
      <c r="FL235">
        <v>501.66199999999998</v>
      </c>
      <c r="FM235">
        <v>0</v>
      </c>
      <c r="FN235">
        <v>0</v>
      </c>
      <c r="FO235">
        <v>432.75</v>
      </c>
      <c r="FP235">
        <v>257.95</v>
      </c>
      <c r="FQ235">
        <v>174.8</v>
      </c>
      <c r="FR235">
        <v>934.41200000000003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</row>
    <row r="236" spans="1:184" customFormat="1" ht="12.75" x14ac:dyDescent="0.2">
      <c r="A236">
        <v>2244</v>
      </c>
      <c r="B236">
        <f t="shared" si="3"/>
        <v>233</v>
      </c>
      <c r="C236">
        <v>1</v>
      </c>
      <c r="D236" t="s">
        <v>920</v>
      </c>
      <c r="E236" t="s">
        <v>290</v>
      </c>
      <c r="F236">
        <v>600108163</v>
      </c>
      <c r="G236">
        <v>12</v>
      </c>
      <c r="H236" t="s">
        <v>583</v>
      </c>
      <c r="I236" t="s">
        <v>438</v>
      </c>
      <c r="J236">
        <v>1</v>
      </c>
      <c r="K236">
        <v>24</v>
      </c>
      <c r="L236" t="s">
        <v>584</v>
      </c>
      <c r="M236" t="s">
        <v>921</v>
      </c>
      <c r="N236" t="s">
        <v>586</v>
      </c>
      <c r="O236">
        <v>2</v>
      </c>
      <c r="P236" t="s">
        <v>587</v>
      </c>
      <c r="Q236" t="s">
        <v>922</v>
      </c>
      <c r="R236" s="207">
        <v>45665.60359953704</v>
      </c>
      <c r="S236">
        <v>600108163</v>
      </c>
      <c r="W236">
        <v>52.208000000000006</v>
      </c>
      <c r="X236">
        <v>50.243700000000004</v>
      </c>
      <c r="Y236">
        <v>1.9642999999999999</v>
      </c>
      <c r="Z236">
        <v>0</v>
      </c>
      <c r="AA236">
        <v>57.265000000000001</v>
      </c>
      <c r="AB236">
        <v>28398.019</v>
      </c>
      <c r="AC236">
        <v>27603.337</v>
      </c>
      <c r="AD236">
        <v>16665.439999999999</v>
      </c>
      <c r="AE236">
        <v>4855.3109999999997</v>
      </c>
      <c r="AF236">
        <v>979.577</v>
      </c>
      <c r="AG236">
        <v>3827.01</v>
      </c>
      <c r="AH236">
        <v>450.77600000000001</v>
      </c>
      <c r="AI236">
        <v>403.55799999999999</v>
      </c>
      <c r="AJ236">
        <v>43.196999999999996</v>
      </c>
      <c r="AK236">
        <v>1.47</v>
      </c>
      <c r="AL236">
        <v>759.18200000000002</v>
      </c>
      <c r="AM236">
        <v>0</v>
      </c>
      <c r="AN236">
        <v>35.5</v>
      </c>
      <c r="AO236">
        <v>273.54000000000002</v>
      </c>
      <c r="AP236">
        <v>84.5</v>
      </c>
      <c r="AQ236">
        <v>84.5</v>
      </c>
      <c r="AR236">
        <v>0</v>
      </c>
      <c r="AS236">
        <v>0</v>
      </c>
      <c r="AT236">
        <v>184.04</v>
      </c>
      <c r="AU236">
        <v>5</v>
      </c>
      <c r="AV236">
        <v>1</v>
      </c>
      <c r="AW236">
        <v>322.14400000000001</v>
      </c>
      <c r="AX236">
        <v>456.33300000000003</v>
      </c>
      <c r="AY236">
        <v>34.5</v>
      </c>
      <c r="AZ236">
        <v>54.853999999999999</v>
      </c>
      <c r="BA236">
        <v>27951.948</v>
      </c>
      <c r="BB236">
        <v>84.5</v>
      </c>
      <c r="BC236">
        <v>58</v>
      </c>
      <c r="BD236">
        <v>50</v>
      </c>
      <c r="BE236">
        <v>4</v>
      </c>
      <c r="BF236">
        <v>0</v>
      </c>
      <c r="BG236">
        <v>1</v>
      </c>
      <c r="BH236">
        <v>456.33300000000003</v>
      </c>
      <c r="BI236">
        <v>34.5</v>
      </c>
      <c r="BJ236">
        <v>41.4681</v>
      </c>
      <c r="BK236">
        <v>24109.405000000002</v>
      </c>
      <c r="BL236">
        <v>14508.475</v>
      </c>
      <c r="BM236">
        <v>4502.7269999999999</v>
      </c>
      <c r="BN236">
        <v>703.90100000000007</v>
      </c>
      <c r="BO236">
        <v>3175.61</v>
      </c>
      <c r="BP236">
        <v>414.512</v>
      </c>
      <c r="BQ236">
        <v>403.55799999999999</v>
      </c>
      <c r="BR236">
        <v>23.623999999999999</v>
      </c>
      <c r="BS236">
        <v>0</v>
      </c>
      <c r="BT236">
        <v>30.794699999999999</v>
      </c>
      <c r="BU236">
        <v>19470.013999999999</v>
      </c>
      <c r="BV236">
        <v>5</v>
      </c>
      <c r="BW236">
        <v>2288.3980000000001</v>
      </c>
      <c r="BX236">
        <v>0</v>
      </c>
      <c r="BY236">
        <v>0</v>
      </c>
      <c r="BZ236">
        <v>8.775599999999999</v>
      </c>
      <c r="CA236">
        <v>3493.9319999999998</v>
      </c>
      <c r="CB236">
        <v>2156.9649999999997</v>
      </c>
      <c r="CC236">
        <v>352.584</v>
      </c>
      <c r="CD236">
        <v>275.67600000000004</v>
      </c>
      <c r="CE236">
        <v>651.40000000000009</v>
      </c>
      <c r="CF236">
        <v>36.264000000000003</v>
      </c>
      <c r="CG236">
        <v>0</v>
      </c>
      <c r="CH236">
        <v>19.573</v>
      </c>
      <c r="CI236">
        <v>1.47</v>
      </c>
      <c r="CJ236">
        <v>1.8127</v>
      </c>
      <c r="CK236">
        <v>1191.8309999999999</v>
      </c>
      <c r="CL236">
        <v>6.3628999999999998</v>
      </c>
      <c r="CM236">
        <v>2147.8379999999997</v>
      </c>
      <c r="CN236">
        <v>0.6</v>
      </c>
      <c r="CO236">
        <v>154.26300000000001</v>
      </c>
      <c r="CP236">
        <v>0</v>
      </c>
      <c r="CQ236">
        <v>0</v>
      </c>
      <c r="CR236">
        <v>36.6616</v>
      </c>
      <c r="CS236">
        <v>19985.957999999999</v>
      </c>
      <c r="CT236">
        <v>7.8128999999999991</v>
      </c>
      <c r="CU236">
        <v>2882.1569999999997</v>
      </c>
      <c r="CV236">
        <v>1</v>
      </c>
      <c r="CW236">
        <v>322.14400000000001</v>
      </c>
      <c r="CX236">
        <v>456.33300000000003</v>
      </c>
      <c r="CY236">
        <v>0</v>
      </c>
      <c r="CZ236">
        <v>0</v>
      </c>
      <c r="DA236">
        <v>0</v>
      </c>
      <c r="DB236">
        <v>0</v>
      </c>
      <c r="DC236">
        <v>37.185000000000002</v>
      </c>
      <c r="DD236">
        <v>47.314999999999998</v>
      </c>
      <c r="DE236">
        <v>54.853999999999999</v>
      </c>
      <c r="DF236">
        <v>4.1718999999999999</v>
      </c>
      <c r="DG236">
        <v>1651.2259999999999</v>
      </c>
      <c r="DH236">
        <v>0.50149999999999995</v>
      </c>
      <c r="DI236">
        <v>260.70699999999999</v>
      </c>
      <c r="DJ236">
        <v>1</v>
      </c>
      <c r="DK236">
        <v>439.06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24378.421999999999</v>
      </c>
      <c r="EA236">
        <v>37.185000000000002</v>
      </c>
      <c r="EB236">
        <v>3573.5259999999998</v>
      </c>
      <c r="EC236">
        <v>47.314999999999998</v>
      </c>
      <c r="ED236">
        <v>52.208000000000006</v>
      </c>
      <c r="EE236">
        <v>57.265000000000001</v>
      </c>
      <c r="EF236">
        <v>28398.019</v>
      </c>
      <c r="EG236">
        <v>41.4681</v>
      </c>
      <c r="EH236">
        <v>24149.905000000002</v>
      </c>
      <c r="EI236">
        <v>30.794699999999999</v>
      </c>
      <c r="EJ236">
        <v>19510.513999999999</v>
      </c>
      <c r="EK236">
        <v>5</v>
      </c>
      <c r="EL236">
        <v>2288.3980000000001</v>
      </c>
      <c r="EM236">
        <v>0</v>
      </c>
      <c r="EN236">
        <v>0</v>
      </c>
      <c r="EO236">
        <v>10.7399</v>
      </c>
      <c r="EP236">
        <v>4248.1140000000005</v>
      </c>
      <c r="EQ236">
        <v>273.54000000000002</v>
      </c>
      <c r="ER236">
        <v>160.185</v>
      </c>
      <c r="ES236">
        <v>113.355</v>
      </c>
      <c r="ET236">
        <v>28671.559000000001</v>
      </c>
      <c r="EU236">
        <v>0</v>
      </c>
      <c r="EV236">
        <v>0</v>
      </c>
      <c r="EW236">
        <v>0</v>
      </c>
      <c r="EX236">
        <v>0</v>
      </c>
      <c r="EY236">
        <v>4.1718999999999999</v>
      </c>
      <c r="EZ236">
        <v>1651.2259999999999</v>
      </c>
      <c r="FA236">
        <v>0.50149999999999995</v>
      </c>
      <c r="FB236">
        <v>260.70699999999999</v>
      </c>
      <c r="FC236">
        <v>1</v>
      </c>
      <c r="FD236">
        <v>439.06</v>
      </c>
      <c r="FE236">
        <v>0</v>
      </c>
      <c r="FF236">
        <v>0</v>
      </c>
      <c r="FG236">
        <v>0</v>
      </c>
      <c r="FH236">
        <v>0</v>
      </c>
      <c r="FI236">
        <v>1</v>
      </c>
      <c r="FJ236">
        <v>456.33300000000003</v>
      </c>
      <c r="FK236">
        <v>1</v>
      </c>
      <c r="FL236">
        <v>456.33300000000003</v>
      </c>
      <c r="FM236">
        <v>0</v>
      </c>
      <c r="FN236">
        <v>0</v>
      </c>
      <c r="FO236">
        <v>34.5</v>
      </c>
      <c r="FP236">
        <v>34.5</v>
      </c>
      <c r="FQ236">
        <v>0</v>
      </c>
      <c r="FR236">
        <v>490.83300000000003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</row>
    <row r="237" spans="1:184" customFormat="1" ht="12.75" x14ac:dyDescent="0.2">
      <c r="A237">
        <v>2245</v>
      </c>
      <c r="B237">
        <f t="shared" si="3"/>
        <v>234</v>
      </c>
      <c r="C237">
        <v>1</v>
      </c>
      <c r="D237" t="s">
        <v>923</v>
      </c>
      <c r="E237" t="s">
        <v>290</v>
      </c>
      <c r="F237">
        <v>600108252</v>
      </c>
      <c r="G237">
        <v>12</v>
      </c>
      <c r="H237" t="s">
        <v>583</v>
      </c>
      <c r="I237" t="s">
        <v>100</v>
      </c>
      <c r="J237">
        <v>1</v>
      </c>
      <c r="K237">
        <v>24</v>
      </c>
      <c r="L237" t="s">
        <v>584</v>
      </c>
      <c r="M237" t="s">
        <v>924</v>
      </c>
      <c r="N237" t="s">
        <v>586</v>
      </c>
      <c r="O237">
        <v>2</v>
      </c>
      <c r="P237" t="s">
        <v>587</v>
      </c>
      <c r="Q237" t="s">
        <v>925</v>
      </c>
      <c r="R237" s="207">
        <v>45671.395821759259</v>
      </c>
      <c r="S237">
        <v>600108252</v>
      </c>
      <c r="W237">
        <v>51.212299999999999</v>
      </c>
      <c r="X237">
        <v>51.112300000000005</v>
      </c>
      <c r="Y237">
        <v>0</v>
      </c>
      <c r="Z237">
        <v>0.1</v>
      </c>
      <c r="AA237">
        <v>55.598399999999998</v>
      </c>
      <c r="AB237">
        <v>28409.343000000001</v>
      </c>
      <c r="AC237">
        <v>28005.274000000001</v>
      </c>
      <c r="AD237">
        <v>15951.438</v>
      </c>
      <c r="AE237">
        <v>4760.4859999999999</v>
      </c>
      <c r="AF237">
        <v>1039.1310000000001</v>
      </c>
      <c r="AG237">
        <v>5289.1590000000006</v>
      </c>
      <c r="AH237">
        <v>253.68600000000001</v>
      </c>
      <c r="AI237">
        <v>372.97800000000001</v>
      </c>
      <c r="AJ237">
        <v>64.908000000000001</v>
      </c>
      <c r="AK237">
        <v>27.683999999999997</v>
      </c>
      <c r="AL237">
        <v>185.56200000000001</v>
      </c>
      <c r="AM237">
        <v>44.944000000000003</v>
      </c>
      <c r="AN237">
        <v>173.56299999999999</v>
      </c>
      <c r="AO237">
        <v>118.715</v>
      </c>
      <c r="AP237">
        <v>115.7</v>
      </c>
      <c r="AQ237">
        <v>115.7</v>
      </c>
      <c r="AR237">
        <v>0</v>
      </c>
      <c r="AS237">
        <v>0</v>
      </c>
      <c r="AT237">
        <v>0</v>
      </c>
      <c r="AU237">
        <v>3.0150000000000001</v>
      </c>
      <c r="AV237">
        <v>1</v>
      </c>
      <c r="AW237">
        <v>232.399</v>
      </c>
      <c r="AX237">
        <v>579.53700000000003</v>
      </c>
      <c r="AY237">
        <v>80.7</v>
      </c>
      <c r="AZ237">
        <v>13.404999999999999</v>
      </c>
      <c r="BA237">
        <v>28282.779000000002</v>
      </c>
      <c r="BB237">
        <v>115.7</v>
      </c>
      <c r="BC237">
        <v>54</v>
      </c>
      <c r="BD237">
        <v>46</v>
      </c>
      <c r="BE237">
        <v>1</v>
      </c>
      <c r="BF237">
        <v>0</v>
      </c>
      <c r="BG237">
        <v>2</v>
      </c>
      <c r="BH237">
        <v>579.53700000000003</v>
      </c>
      <c r="BI237">
        <v>80.7</v>
      </c>
      <c r="BJ237">
        <v>41.620699999999999</v>
      </c>
      <c r="BK237">
        <v>24208.437000000002</v>
      </c>
      <c r="BL237">
        <v>13805.752</v>
      </c>
      <c r="BM237">
        <v>4335.1859999999997</v>
      </c>
      <c r="BN237">
        <v>717.1930000000001</v>
      </c>
      <c r="BO237">
        <v>4437.25</v>
      </c>
      <c r="BP237">
        <v>226.46600000000001</v>
      </c>
      <c r="BQ237">
        <v>372.97800000000001</v>
      </c>
      <c r="BR237">
        <v>58.158000000000001</v>
      </c>
      <c r="BS237">
        <v>9.65</v>
      </c>
      <c r="BT237">
        <v>28.1707</v>
      </c>
      <c r="BU237">
        <v>18404.187000000002</v>
      </c>
      <c r="BV237">
        <v>5.2347000000000001</v>
      </c>
      <c r="BW237">
        <v>2653.2860000000001</v>
      </c>
      <c r="BX237">
        <v>0</v>
      </c>
      <c r="BY237">
        <v>0</v>
      </c>
      <c r="BZ237">
        <v>9.4916</v>
      </c>
      <c r="CA237">
        <v>3796.837</v>
      </c>
      <c r="CB237">
        <v>2145.6860000000001</v>
      </c>
      <c r="CC237">
        <v>425.3</v>
      </c>
      <c r="CD237">
        <v>321.93799999999999</v>
      </c>
      <c r="CE237">
        <v>851.90899999999999</v>
      </c>
      <c r="CF237">
        <v>27.22</v>
      </c>
      <c r="CG237">
        <v>0</v>
      </c>
      <c r="CH237">
        <v>6.75</v>
      </c>
      <c r="CI237">
        <v>18.033999999999999</v>
      </c>
      <c r="CJ237">
        <v>1.875</v>
      </c>
      <c r="CK237">
        <v>1321.778</v>
      </c>
      <c r="CL237">
        <v>5.8841000000000001</v>
      </c>
      <c r="CM237">
        <v>1864.1310000000001</v>
      </c>
      <c r="CN237">
        <v>1.7324999999999999</v>
      </c>
      <c r="CO237">
        <v>610.928</v>
      </c>
      <c r="CP237">
        <v>0</v>
      </c>
      <c r="CQ237">
        <v>0</v>
      </c>
      <c r="CR237">
        <v>37.786900000000003</v>
      </c>
      <c r="CS237">
        <v>19993.843999999997</v>
      </c>
      <c r="CT237">
        <v>8.4916</v>
      </c>
      <c r="CU237">
        <v>3276.0699999999997</v>
      </c>
      <c r="CV237">
        <v>1</v>
      </c>
      <c r="CW237">
        <v>232.399</v>
      </c>
      <c r="CX237">
        <v>579.53700000000003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115.7</v>
      </c>
      <c r="DE237">
        <v>13.404999999999999</v>
      </c>
      <c r="DF237">
        <v>7.2153</v>
      </c>
      <c r="DG237">
        <v>2703.107</v>
      </c>
      <c r="DH237">
        <v>0.5</v>
      </c>
      <c r="DI237">
        <v>198.38300000000001</v>
      </c>
      <c r="DJ237">
        <v>0.5</v>
      </c>
      <c r="DK237">
        <v>249.47399999999999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24423.949000000001</v>
      </c>
      <c r="EA237">
        <v>0</v>
      </c>
      <c r="EB237">
        <v>3858.83</v>
      </c>
      <c r="EC237">
        <v>115.7</v>
      </c>
      <c r="ED237">
        <v>51.212299999999999</v>
      </c>
      <c r="EE237">
        <v>55.598399999999998</v>
      </c>
      <c r="EF237">
        <v>28409.343000000001</v>
      </c>
      <c r="EG237">
        <v>41.720699999999994</v>
      </c>
      <c r="EH237">
        <v>24568.448</v>
      </c>
      <c r="EI237">
        <v>28.1707</v>
      </c>
      <c r="EJ237">
        <v>18648.324000000001</v>
      </c>
      <c r="EK237">
        <v>5.2347000000000001</v>
      </c>
      <c r="EL237">
        <v>2724.6660000000002</v>
      </c>
      <c r="EM237">
        <v>0</v>
      </c>
      <c r="EN237">
        <v>0</v>
      </c>
      <c r="EO237">
        <v>9.4916</v>
      </c>
      <c r="EP237">
        <v>3840.895</v>
      </c>
      <c r="EQ237">
        <v>118.715</v>
      </c>
      <c r="ER237">
        <v>0</v>
      </c>
      <c r="ES237">
        <v>118.715</v>
      </c>
      <c r="ET237">
        <v>28528.058000000001</v>
      </c>
      <c r="EU237">
        <v>0</v>
      </c>
      <c r="EV237">
        <v>0</v>
      </c>
      <c r="EW237">
        <v>0</v>
      </c>
      <c r="EX237">
        <v>0</v>
      </c>
      <c r="EY237">
        <v>7.2153</v>
      </c>
      <c r="EZ237">
        <v>2703.107</v>
      </c>
      <c r="FA237">
        <v>0.5</v>
      </c>
      <c r="FB237">
        <v>198.38300000000001</v>
      </c>
      <c r="FC237">
        <v>0.6</v>
      </c>
      <c r="FD237">
        <v>293.96800000000002</v>
      </c>
      <c r="FE237">
        <v>0</v>
      </c>
      <c r="FF237">
        <v>0</v>
      </c>
      <c r="FG237">
        <v>0</v>
      </c>
      <c r="FH237">
        <v>0</v>
      </c>
      <c r="FI237">
        <v>1</v>
      </c>
      <c r="FJ237">
        <v>579.53700000000003</v>
      </c>
      <c r="FK237">
        <v>1</v>
      </c>
      <c r="FL237">
        <v>579.53700000000003</v>
      </c>
      <c r="FM237">
        <v>0</v>
      </c>
      <c r="FN237">
        <v>0</v>
      </c>
      <c r="FO237">
        <v>80.7</v>
      </c>
      <c r="FP237">
        <v>0</v>
      </c>
      <c r="FQ237">
        <v>80.7</v>
      </c>
      <c r="FR237">
        <v>660.23699999999997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</row>
    <row r="238" spans="1:184" customFormat="1" ht="12.75" x14ac:dyDescent="0.2">
      <c r="A238">
        <v>2246</v>
      </c>
      <c r="B238">
        <f t="shared" si="3"/>
        <v>235</v>
      </c>
      <c r="C238">
        <v>1</v>
      </c>
      <c r="D238" t="s">
        <v>926</v>
      </c>
      <c r="E238" t="s">
        <v>290</v>
      </c>
      <c r="F238">
        <v>600108261</v>
      </c>
      <c r="G238">
        <v>12</v>
      </c>
      <c r="H238" t="s">
        <v>583</v>
      </c>
      <c r="I238" t="s">
        <v>438</v>
      </c>
      <c r="J238">
        <v>1</v>
      </c>
      <c r="K238">
        <v>24</v>
      </c>
      <c r="L238" t="s">
        <v>584</v>
      </c>
      <c r="M238" t="s">
        <v>927</v>
      </c>
      <c r="N238" t="s">
        <v>586</v>
      </c>
      <c r="O238">
        <v>2</v>
      </c>
      <c r="P238" t="s">
        <v>587</v>
      </c>
      <c r="Q238" t="s">
        <v>3397</v>
      </c>
      <c r="R238" s="207">
        <v>45668.675810185188</v>
      </c>
      <c r="S238">
        <v>600108261</v>
      </c>
      <c r="W238">
        <v>76.063800000000001</v>
      </c>
      <c r="X238">
        <v>76.063800000000001</v>
      </c>
      <c r="Y238">
        <v>0</v>
      </c>
      <c r="Z238">
        <v>0</v>
      </c>
      <c r="AA238">
        <v>91.947900000000004</v>
      </c>
      <c r="AB238">
        <v>39644.915000000001</v>
      </c>
      <c r="AC238">
        <v>39589.915000000001</v>
      </c>
      <c r="AD238">
        <v>24325.011000000002</v>
      </c>
      <c r="AE238">
        <v>5657.8540000000003</v>
      </c>
      <c r="AF238">
        <v>2258.9030000000002</v>
      </c>
      <c r="AG238">
        <v>5582.7</v>
      </c>
      <c r="AH238">
        <v>735.97</v>
      </c>
      <c r="AI238">
        <v>643.08399999999995</v>
      </c>
      <c r="AJ238">
        <v>3.008</v>
      </c>
      <c r="AK238">
        <v>1.5680000000000001</v>
      </c>
      <c r="AL238">
        <v>0</v>
      </c>
      <c r="AM238">
        <v>0</v>
      </c>
      <c r="AN238">
        <v>55</v>
      </c>
      <c r="AO238">
        <v>898.76</v>
      </c>
      <c r="AP238">
        <v>409.55</v>
      </c>
      <c r="AQ238">
        <v>409.55</v>
      </c>
      <c r="AR238">
        <v>0</v>
      </c>
      <c r="AS238">
        <v>0</v>
      </c>
      <c r="AT238">
        <v>58.11</v>
      </c>
      <c r="AU238">
        <v>431.1</v>
      </c>
      <c r="AV238">
        <v>2.4582999999999999</v>
      </c>
      <c r="AW238">
        <v>341.93700000000001</v>
      </c>
      <c r="AX238">
        <v>1172.597</v>
      </c>
      <c r="AY238">
        <v>327.55</v>
      </c>
      <c r="AZ238">
        <v>39.880000000000003</v>
      </c>
      <c r="BA238">
        <v>39995.385999999999</v>
      </c>
      <c r="BB238">
        <v>409.55</v>
      </c>
      <c r="BC238">
        <v>92</v>
      </c>
      <c r="BD238">
        <v>81</v>
      </c>
      <c r="BE238">
        <v>5</v>
      </c>
      <c r="BF238">
        <v>0</v>
      </c>
      <c r="BG238">
        <v>5</v>
      </c>
      <c r="BH238">
        <v>1172.597</v>
      </c>
      <c r="BI238">
        <v>327.55</v>
      </c>
      <c r="BJ238">
        <v>61.988600000000005</v>
      </c>
      <c r="BK238">
        <v>34434.567999999999</v>
      </c>
      <c r="BL238">
        <v>21090.121999999996</v>
      </c>
      <c r="BM238">
        <v>5158.26</v>
      </c>
      <c r="BN238">
        <v>1870.4059999999999</v>
      </c>
      <c r="BO238">
        <v>4714.3</v>
      </c>
      <c r="BP238">
        <v>575.76499999999999</v>
      </c>
      <c r="BQ238">
        <v>643.08399999999995</v>
      </c>
      <c r="BR238">
        <v>0</v>
      </c>
      <c r="BS238">
        <v>0.81399999999999995</v>
      </c>
      <c r="BT238">
        <v>42.715200000000003</v>
      </c>
      <c r="BU238">
        <v>25860.859</v>
      </c>
      <c r="BV238">
        <v>5.9848999999999997</v>
      </c>
      <c r="BW238">
        <v>3083.4380000000001</v>
      </c>
      <c r="BX238">
        <v>0</v>
      </c>
      <c r="BY238">
        <v>0</v>
      </c>
      <c r="BZ238">
        <v>14.075200000000001</v>
      </c>
      <c r="CA238">
        <v>5155.3470000000007</v>
      </c>
      <c r="CB238">
        <v>3234.8890000000001</v>
      </c>
      <c r="CC238">
        <v>499.59399999999994</v>
      </c>
      <c r="CD238">
        <v>388.49700000000001</v>
      </c>
      <c r="CE238">
        <v>868.4</v>
      </c>
      <c r="CF238">
        <v>160.20500000000001</v>
      </c>
      <c r="CG238">
        <v>0</v>
      </c>
      <c r="CH238">
        <v>3.008</v>
      </c>
      <c r="CI238">
        <v>0.754</v>
      </c>
      <c r="CJ238">
        <v>2.5</v>
      </c>
      <c r="CK238">
        <v>1577.6690000000001</v>
      </c>
      <c r="CL238">
        <v>7.4128999999999996</v>
      </c>
      <c r="CM238">
        <v>2160.1260000000002</v>
      </c>
      <c r="CN238">
        <v>2.7040000000000002</v>
      </c>
      <c r="CO238">
        <v>865.28300000000002</v>
      </c>
      <c r="CP238">
        <v>1.4582999999999999</v>
      </c>
      <c r="CQ238">
        <v>552.26900000000001</v>
      </c>
      <c r="CR238">
        <v>54.670400000000001</v>
      </c>
      <c r="CS238">
        <v>28745.517</v>
      </c>
      <c r="CT238">
        <v>11.575200000000001</v>
      </c>
      <c r="CU238">
        <v>3637.3679999999999</v>
      </c>
      <c r="CV238">
        <v>1</v>
      </c>
      <c r="CW238">
        <v>341.93700000000001</v>
      </c>
      <c r="CX238">
        <v>620.32799999999997</v>
      </c>
      <c r="CY238">
        <v>0</v>
      </c>
      <c r="CZ238">
        <v>0</v>
      </c>
      <c r="DA238">
        <v>1.4582999999999999</v>
      </c>
      <c r="DB238">
        <v>552.26900000000001</v>
      </c>
      <c r="DC238">
        <v>197.35</v>
      </c>
      <c r="DD238">
        <v>212.2</v>
      </c>
      <c r="DE238">
        <v>39.880000000000003</v>
      </c>
      <c r="DF238">
        <v>10.172499999999999</v>
      </c>
      <c r="DG238">
        <v>3850.5140000000001</v>
      </c>
      <c r="DH238">
        <v>2.101</v>
      </c>
      <c r="DI238">
        <v>1011.058</v>
      </c>
      <c r="DJ238">
        <v>1.0149999999999999</v>
      </c>
      <c r="DK238">
        <v>628.69899999999996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34751.790999999997</v>
      </c>
      <c r="EA238">
        <v>197.35</v>
      </c>
      <c r="EB238">
        <v>5243.5950000000003</v>
      </c>
      <c r="EC238">
        <v>212.2</v>
      </c>
      <c r="ED238">
        <v>76.063800000000001</v>
      </c>
      <c r="EE238">
        <v>91.947900000000004</v>
      </c>
      <c r="EF238">
        <v>39644.915000000001</v>
      </c>
      <c r="EG238">
        <v>61.988600000000005</v>
      </c>
      <c r="EH238">
        <v>34489.567999999999</v>
      </c>
      <c r="EI238">
        <v>42.715200000000003</v>
      </c>
      <c r="EJ238">
        <v>25915.859</v>
      </c>
      <c r="EK238">
        <v>5.9848999999999997</v>
      </c>
      <c r="EL238">
        <v>3083.4380000000001</v>
      </c>
      <c r="EM238">
        <v>0</v>
      </c>
      <c r="EN238">
        <v>0</v>
      </c>
      <c r="EO238">
        <v>14.075200000000001</v>
      </c>
      <c r="EP238">
        <v>5155.3470000000007</v>
      </c>
      <c r="EQ238">
        <v>898.76</v>
      </c>
      <c r="ER238">
        <v>574.45000000000005</v>
      </c>
      <c r="ES238">
        <v>324.31</v>
      </c>
      <c r="ET238">
        <v>40543.675000000003</v>
      </c>
      <c r="EU238">
        <v>0</v>
      </c>
      <c r="EV238">
        <v>0</v>
      </c>
      <c r="EW238">
        <v>0</v>
      </c>
      <c r="EX238">
        <v>0</v>
      </c>
      <c r="EY238">
        <v>10.172499999999999</v>
      </c>
      <c r="EZ238">
        <v>3850.5140000000001</v>
      </c>
      <c r="FA238">
        <v>2.101</v>
      </c>
      <c r="FB238">
        <v>1011.058</v>
      </c>
      <c r="FC238">
        <v>1.0149999999999999</v>
      </c>
      <c r="FD238">
        <v>628.69899999999996</v>
      </c>
      <c r="FE238">
        <v>0</v>
      </c>
      <c r="FF238">
        <v>0</v>
      </c>
      <c r="FG238">
        <v>0</v>
      </c>
      <c r="FH238">
        <v>0</v>
      </c>
      <c r="FI238">
        <v>2.4582999999999999</v>
      </c>
      <c r="FJ238">
        <v>1172.597</v>
      </c>
      <c r="FK238">
        <v>1</v>
      </c>
      <c r="FL238">
        <v>620.32799999999997</v>
      </c>
      <c r="FM238">
        <v>1.4582999999999999</v>
      </c>
      <c r="FN238">
        <v>552.26900000000001</v>
      </c>
      <c r="FO238">
        <v>327.55</v>
      </c>
      <c r="FP238">
        <v>187.75</v>
      </c>
      <c r="FQ238">
        <v>139.80000000000001</v>
      </c>
      <c r="FR238">
        <v>1500.1469999999999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</row>
    <row r="239" spans="1:184" customFormat="1" ht="12.75" x14ac:dyDescent="0.2">
      <c r="A239">
        <v>2248</v>
      </c>
      <c r="B239">
        <f t="shared" si="3"/>
        <v>236</v>
      </c>
      <c r="C239">
        <v>1</v>
      </c>
      <c r="D239" t="s">
        <v>929</v>
      </c>
      <c r="E239" t="s">
        <v>290</v>
      </c>
      <c r="F239">
        <v>600108589</v>
      </c>
      <c r="G239">
        <v>12</v>
      </c>
      <c r="H239" t="s">
        <v>583</v>
      </c>
      <c r="I239" t="s">
        <v>100</v>
      </c>
      <c r="J239">
        <v>1</v>
      </c>
      <c r="K239">
        <v>24</v>
      </c>
      <c r="L239" t="s">
        <v>584</v>
      </c>
      <c r="M239" t="s">
        <v>930</v>
      </c>
      <c r="N239" t="s">
        <v>586</v>
      </c>
      <c r="O239">
        <v>2</v>
      </c>
      <c r="P239" t="s">
        <v>587</v>
      </c>
      <c r="Q239" t="s">
        <v>733</v>
      </c>
      <c r="R239" s="207">
        <v>45669.625879629632</v>
      </c>
      <c r="S239">
        <v>600108589</v>
      </c>
      <c r="T239" t="s">
        <v>733</v>
      </c>
      <c r="U239" s="207">
        <v>45669.628055555557</v>
      </c>
      <c r="V239">
        <v>600108589</v>
      </c>
      <c r="W239">
        <v>63.329899999999995</v>
      </c>
      <c r="X239">
        <v>60.704899999999995</v>
      </c>
      <c r="Y239">
        <v>2.625</v>
      </c>
      <c r="Z239">
        <v>0</v>
      </c>
      <c r="AA239">
        <v>66.855100000000007</v>
      </c>
      <c r="AB239">
        <v>32590.877</v>
      </c>
      <c r="AC239">
        <v>31493.023000000001</v>
      </c>
      <c r="AD239">
        <v>19729.574000000001</v>
      </c>
      <c r="AE239">
        <v>4653.777</v>
      </c>
      <c r="AF239">
        <v>608.06000000000006</v>
      </c>
      <c r="AG239">
        <v>4979.63</v>
      </c>
      <c r="AH239">
        <v>397.07499999999999</v>
      </c>
      <c r="AI239">
        <v>522.42399999999998</v>
      </c>
      <c r="AJ239">
        <v>0</v>
      </c>
      <c r="AK239">
        <v>1.891</v>
      </c>
      <c r="AL239">
        <v>841.40099999999995</v>
      </c>
      <c r="AM239">
        <v>198.62</v>
      </c>
      <c r="AN239">
        <v>57.832999999999998</v>
      </c>
      <c r="AO239">
        <v>954.53100000000006</v>
      </c>
      <c r="AP239">
        <v>673.13099999999997</v>
      </c>
      <c r="AQ239">
        <v>579.6</v>
      </c>
      <c r="AR239">
        <v>93.531000000000006</v>
      </c>
      <c r="AS239">
        <v>0</v>
      </c>
      <c r="AT239">
        <v>86.875</v>
      </c>
      <c r="AU239">
        <v>194.52500000000001</v>
      </c>
      <c r="AV239">
        <v>1</v>
      </c>
      <c r="AW239">
        <v>581.92399999999998</v>
      </c>
      <c r="AX239">
        <v>599.39</v>
      </c>
      <c r="AY239">
        <v>572</v>
      </c>
      <c r="AZ239">
        <v>18.667999999999999</v>
      </c>
      <c r="BA239">
        <v>31920.972999999998</v>
      </c>
      <c r="BB239">
        <v>673.13099999999997</v>
      </c>
      <c r="BC239">
        <v>67</v>
      </c>
      <c r="BD239">
        <v>54</v>
      </c>
      <c r="BE239">
        <v>1</v>
      </c>
      <c r="BF239">
        <v>1</v>
      </c>
      <c r="BG239">
        <v>1</v>
      </c>
      <c r="BH239">
        <v>599.39</v>
      </c>
      <c r="BI239">
        <v>572</v>
      </c>
      <c r="BJ239">
        <v>45.441599999999994</v>
      </c>
      <c r="BK239">
        <v>26195.502</v>
      </c>
      <c r="BL239">
        <v>16262.935000000001</v>
      </c>
      <c r="BM239">
        <v>4073.5419999999999</v>
      </c>
      <c r="BN239">
        <v>307.65100000000001</v>
      </c>
      <c r="BO239">
        <v>4078.1709999999998</v>
      </c>
      <c r="BP239">
        <v>350.18700000000001</v>
      </c>
      <c r="BQ239">
        <v>522.42399999999998</v>
      </c>
      <c r="BR239">
        <v>0</v>
      </c>
      <c r="BS239">
        <v>0</v>
      </c>
      <c r="BT239">
        <v>34.946199999999997</v>
      </c>
      <c r="BU239">
        <v>21648.094000000001</v>
      </c>
      <c r="BV239">
        <v>5.0224000000000002</v>
      </c>
      <c r="BW239">
        <v>2346.79</v>
      </c>
      <c r="BX239">
        <v>0</v>
      </c>
      <c r="BY239">
        <v>0</v>
      </c>
      <c r="BZ239">
        <v>15.263300000000001</v>
      </c>
      <c r="CA239">
        <v>5297.5210000000006</v>
      </c>
      <c r="CB239">
        <v>3466.6390000000001</v>
      </c>
      <c r="CC239">
        <v>580.23500000000001</v>
      </c>
      <c r="CD239">
        <v>300.40899999999999</v>
      </c>
      <c r="CE239">
        <v>901.45899999999995</v>
      </c>
      <c r="CF239">
        <v>46.888000000000005</v>
      </c>
      <c r="CG239">
        <v>0</v>
      </c>
      <c r="CH239">
        <v>0</v>
      </c>
      <c r="CI239">
        <v>1.891</v>
      </c>
      <c r="CJ239">
        <v>2.6667000000000001</v>
      </c>
      <c r="CK239">
        <v>1410.367</v>
      </c>
      <c r="CL239">
        <v>6.0365000000000002</v>
      </c>
      <c r="CM239">
        <v>1869.1869999999999</v>
      </c>
      <c r="CN239">
        <v>6.5601000000000003</v>
      </c>
      <c r="CO239">
        <v>2017.9670000000001</v>
      </c>
      <c r="CP239">
        <v>0</v>
      </c>
      <c r="CQ239">
        <v>0</v>
      </c>
      <c r="CR239">
        <v>41.441599999999994</v>
      </c>
      <c r="CS239">
        <v>23032.364000000001</v>
      </c>
      <c r="CT239">
        <v>13.263300000000001</v>
      </c>
      <c r="CU239">
        <v>4403.6140000000005</v>
      </c>
      <c r="CV239">
        <v>1</v>
      </c>
      <c r="CW239">
        <v>581.92399999999998</v>
      </c>
      <c r="CX239">
        <v>584.39</v>
      </c>
      <c r="CY239">
        <v>0</v>
      </c>
      <c r="CZ239">
        <v>0</v>
      </c>
      <c r="DA239">
        <v>0</v>
      </c>
      <c r="DB239">
        <v>15</v>
      </c>
      <c r="DC239">
        <v>579.6</v>
      </c>
      <c r="DD239">
        <v>93.531000000000006</v>
      </c>
      <c r="DE239">
        <v>18.667999999999999</v>
      </c>
      <c r="DF239">
        <v>4.4729999999999999</v>
      </c>
      <c r="DG239">
        <v>1660.2280000000001</v>
      </c>
      <c r="DH239">
        <v>1</v>
      </c>
      <c r="DI239">
        <v>540.39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26558.672999999999</v>
      </c>
      <c r="EA239">
        <v>579.6</v>
      </c>
      <c r="EB239">
        <v>5362.3</v>
      </c>
      <c r="EC239">
        <v>93.531000000000006</v>
      </c>
      <c r="ED239">
        <v>63.329899999999995</v>
      </c>
      <c r="EE239">
        <v>66.855100000000007</v>
      </c>
      <c r="EF239">
        <v>32590.877</v>
      </c>
      <c r="EG239">
        <v>45.441599999999994</v>
      </c>
      <c r="EH239">
        <v>26215.502</v>
      </c>
      <c r="EI239">
        <v>34.946199999999997</v>
      </c>
      <c r="EJ239">
        <v>21668.094000000001</v>
      </c>
      <c r="EK239">
        <v>5.0224000000000002</v>
      </c>
      <c r="EL239">
        <v>2346.79</v>
      </c>
      <c r="EM239">
        <v>0</v>
      </c>
      <c r="EN239">
        <v>0</v>
      </c>
      <c r="EO239">
        <v>17.888300000000001</v>
      </c>
      <c r="EP239">
        <v>6375.375</v>
      </c>
      <c r="EQ239">
        <v>954.53100000000006</v>
      </c>
      <c r="ER239">
        <v>726.125</v>
      </c>
      <c r="ES239">
        <v>228.40600000000001</v>
      </c>
      <c r="ET239">
        <v>33545.408000000003</v>
      </c>
      <c r="EU239">
        <v>0</v>
      </c>
      <c r="EV239">
        <v>0</v>
      </c>
      <c r="EW239">
        <v>0</v>
      </c>
      <c r="EX239">
        <v>0</v>
      </c>
      <c r="EY239">
        <v>4.4729999999999999</v>
      </c>
      <c r="EZ239">
        <v>1660.2280000000001</v>
      </c>
      <c r="FA239">
        <v>1</v>
      </c>
      <c r="FB239">
        <v>540.39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1</v>
      </c>
      <c r="FJ239">
        <v>599.39</v>
      </c>
      <c r="FK239">
        <v>1</v>
      </c>
      <c r="FL239">
        <v>584.39</v>
      </c>
      <c r="FM239">
        <v>0</v>
      </c>
      <c r="FN239">
        <v>15</v>
      </c>
      <c r="FO239">
        <v>572</v>
      </c>
      <c r="FP239">
        <v>572</v>
      </c>
      <c r="FQ239">
        <v>0</v>
      </c>
      <c r="FR239">
        <v>1171.3900000000001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</row>
    <row r="240" spans="1:184" customFormat="1" ht="12.75" x14ac:dyDescent="0.2">
      <c r="A240">
        <v>2249</v>
      </c>
      <c r="B240">
        <f t="shared" si="3"/>
        <v>237</v>
      </c>
      <c r="C240">
        <v>1</v>
      </c>
      <c r="D240" t="s">
        <v>931</v>
      </c>
      <c r="E240" t="s">
        <v>290</v>
      </c>
      <c r="F240">
        <v>600108619</v>
      </c>
      <c r="G240">
        <v>12</v>
      </c>
      <c r="H240" t="s">
        <v>583</v>
      </c>
      <c r="I240" t="s">
        <v>932</v>
      </c>
      <c r="J240">
        <v>1</v>
      </c>
      <c r="K240">
        <v>24</v>
      </c>
      <c r="L240" t="s">
        <v>584</v>
      </c>
      <c r="M240" t="s">
        <v>933</v>
      </c>
      <c r="N240" t="s">
        <v>586</v>
      </c>
      <c r="O240">
        <v>2</v>
      </c>
      <c r="P240" t="s">
        <v>587</v>
      </c>
      <c r="Q240" t="s">
        <v>3387</v>
      </c>
      <c r="R240" s="207">
        <v>45664.566747685189</v>
      </c>
      <c r="S240">
        <v>600108619</v>
      </c>
      <c r="W240">
        <v>63.005999999999993</v>
      </c>
      <c r="X240">
        <v>63.005999999999993</v>
      </c>
      <c r="Y240">
        <v>0</v>
      </c>
      <c r="Z240">
        <v>0</v>
      </c>
      <c r="AA240">
        <v>71.374399999999994</v>
      </c>
      <c r="AB240">
        <v>34239.398000000001</v>
      </c>
      <c r="AC240">
        <v>34046.527000000002</v>
      </c>
      <c r="AD240">
        <v>20158.344000000001</v>
      </c>
      <c r="AE240">
        <v>6568.15</v>
      </c>
      <c r="AF240">
        <v>2575.7629999999999</v>
      </c>
      <c r="AG240">
        <v>3532.3220000000001</v>
      </c>
      <c r="AH240">
        <v>410.05800000000005</v>
      </c>
      <c r="AI240">
        <v>481.65300000000002</v>
      </c>
      <c r="AJ240">
        <v>24.841999999999999</v>
      </c>
      <c r="AK240">
        <v>12.997999999999999</v>
      </c>
      <c r="AL240">
        <v>0</v>
      </c>
      <c r="AM240">
        <v>70</v>
      </c>
      <c r="AN240">
        <v>122.871</v>
      </c>
      <c r="AO240">
        <v>270.79399999999998</v>
      </c>
      <c r="AP240">
        <v>76</v>
      </c>
      <c r="AQ240">
        <v>76</v>
      </c>
      <c r="AR240">
        <v>0</v>
      </c>
      <c r="AS240">
        <v>0</v>
      </c>
      <c r="AT240">
        <v>41.2</v>
      </c>
      <c r="AU240">
        <v>153.59399999999999</v>
      </c>
      <c r="AV240">
        <v>1.2041999999999999</v>
      </c>
      <c r="AW240">
        <v>263.161</v>
      </c>
      <c r="AX240">
        <v>660.41800000000001</v>
      </c>
      <c r="AY240">
        <v>36</v>
      </c>
      <c r="AZ240">
        <v>19.236000000000001</v>
      </c>
      <c r="BA240">
        <v>34338.675000000003</v>
      </c>
      <c r="BB240">
        <v>76</v>
      </c>
      <c r="BC240">
        <v>71</v>
      </c>
      <c r="BD240">
        <v>58</v>
      </c>
      <c r="BE240">
        <v>1</v>
      </c>
      <c r="BF240">
        <v>0</v>
      </c>
      <c r="BG240">
        <v>4</v>
      </c>
      <c r="BH240">
        <v>660.41800000000001</v>
      </c>
      <c r="BI240">
        <v>36</v>
      </c>
      <c r="BJ240">
        <v>51.601799999999997</v>
      </c>
      <c r="BK240">
        <v>30099.685000000001</v>
      </c>
      <c r="BL240">
        <v>17504.486999999997</v>
      </c>
      <c r="BM240">
        <v>6188.5370000000003</v>
      </c>
      <c r="BN240">
        <v>2195.6060000000002</v>
      </c>
      <c r="BO240">
        <v>3027.7550000000001</v>
      </c>
      <c r="BP240">
        <v>381.41</v>
      </c>
      <c r="BQ240">
        <v>481.65300000000002</v>
      </c>
      <c r="BR240">
        <v>24.841999999999999</v>
      </c>
      <c r="BS240">
        <v>12.997999999999999</v>
      </c>
      <c r="BT240">
        <v>38.129300000000001</v>
      </c>
      <c r="BU240">
        <v>24350.572</v>
      </c>
      <c r="BV240">
        <v>5.4698000000000002</v>
      </c>
      <c r="BW240">
        <v>2591.9960000000001</v>
      </c>
      <c r="BX240">
        <v>0</v>
      </c>
      <c r="BY240">
        <v>0</v>
      </c>
      <c r="BZ240">
        <v>11.404200000000001</v>
      </c>
      <c r="CA240">
        <v>3946.8420000000001</v>
      </c>
      <c r="CB240">
        <v>2653.857</v>
      </c>
      <c r="CC240">
        <v>379.61300000000006</v>
      </c>
      <c r="CD240">
        <v>380.15700000000004</v>
      </c>
      <c r="CE240">
        <v>504.56700000000001</v>
      </c>
      <c r="CF240">
        <v>28.648</v>
      </c>
      <c r="CG240">
        <v>0</v>
      </c>
      <c r="CH240">
        <v>0</v>
      </c>
      <c r="CI240">
        <v>0</v>
      </c>
      <c r="CJ240">
        <v>2</v>
      </c>
      <c r="CK240">
        <v>1138.1600000000001</v>
      </c>
      <c r="CL240">
        <v>7.2770999999999999</v>
      </c>
      <c r="CM240">
        <v>2269.1950000000002</v>
      </c>
      <c r="CN240">
        <v>2.1271</v>
      </c>
      <c r="CO240">
        <v>539.48699999999997</v>
      </c>
      <c r="CP240">
        <v>0</v>
      </c>
      <c r="CQ240">
        <v>0</v>
      </c>
      <c r="CR240">
        <v>46.601799999999997</v>
      </c>
      <c r="CS240">
        <v>25611.713</v>
      </c>
      <c r="CT240">
        <v>10.404200000000001</v>
      </c>
      <c r="CU240">
        <v>3466.951</v>
      </c>
      <c r="CV240">
        <v>1.2041999999999999</v>
      </c>
      <c r="CW240">
        <v>263.161</v>
      </c>
      <c r="CX240">
        <v>660.41800000000001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76</v>
      </c>
      <c r="DE240">
        <v>19.236000000000001</v>
      </c>
      <c r="DF240">
        <v>5.5110000000000001</v>
      </c>
      <c r="DG240">
        <v>1937.0709999999999</v>
      </c>
      <c r="DH240">
        <v>1.9</v>
      </c>
      <c r="DI240">
        <v>899.73500000000001</v>
      </c>
      <c r="DJ240">
        <v>0.5917</v>
      </c>
      <c r="DK240">
        <v>320.31099999999998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30359.538</v>
      </c>
      <c r="EA240">
        <v>0</v>
      </c>
      <c r="EB240">
        <v>3979.1370000000002</v>
      </c>
      <c r="EC240">
        <v>76</v>
      </c>
      <c r="ED240">
        <v>63.005999999999993</v>
      </c>
      <c r="EE240">
        <v>71.374399999999994</v>
      </c>
      <c r="EF240">
        <v>34239.398000000001</v>
      </c>
      <c r="EG240">
        <v>51.601799999999997</v>
      </c>
      <c r="EH240">
        <v>30222.556</v>
      </c>
      <c r="EI240">
        <v>38.129300000000001</v>
      </c>
      <c r="EJ240">
        <v>24473.443000000003</v>
      </c>
      <c r="EK240">
        <v>5.4698000000000002</v>
      </c>
      <c r="EL240">
        <v>2591.9960000000001</v>
      </c>
      <c r="EM240">
        <v>0</v>
      </c>
      <c r="EN240">
        <v>0</v>
      </c>
      <c r="EO240">
        <v>11.404200000000001</v>
      </c>
      <c r="EP240">
        <v>4016.8420000000001</v>
      </c>
      <c r="EQ240">
        <v>270.79399999999998</v>
      </c>
      <c r="ER240">
        <v>133</v>
      </c>
      <c r="ES240">
        <v>137.79399999999998</v>
      </c>
      <c r="ET240">
        <v>34510.192000000003</v>
      </c>
      <c r="EU240">
        <v>0</v>
      </c>
      <c r="EV240">
        <v>0</v>
      </c>
      <c r="EW240">
        <v>0</v>
      </c>
      <c r="EX240">
        <v>0</v>
      </c>
      <c r="EY240">
        <v>5.5110000000000001</v>
      </c>
      <c r="EZ240">
        <v>1937.0709999999999</v>
      </c>
      <c r="FA240">
        <v>1.9</v>
      </c>
      <c r="FB240">
        <v>899.73500000000001</v>
      </c>
      <c r="FC240">
        <v>0.5917</v>
      </c>
      <c r="FD240">
        <v>320.31099999999998</v>
      </c>
      <c r="FE240">
        <v>0</v>
      </c>
      <c r="FF240">
        <v>0</v>
      </c>
      <c r="FG240">
        <v>0</v>
      </c>
      <c r="FH240">
        <v>0</v>
      </c>
      <c r="FI240">
        <v>1.2041999999999999</v>
      </c>
      <c r="FJ240">
        <v>660.41800000000001</v>
      </c>
      <c r="FK240">
        <v>1.2041999999999999</v>
      </c>
      <c r="FL240">
        <v>660.41800000000001</v>
      </c>
      <c r="FM240">
        <v>0</v>
      </c>
      <c r="FN240">
        <v>0</v>
      </c>
      <c r="FO240">
        <v>36</v>
      </c>
      <c r="FP240">
        <v>0</v>
      </c>
      <c r="FQ240">
        <v>36</v>
      </c>
      <c r="FR240">
        <v>696.41800000000001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</row>
    <row r="241" spans="1:184" customFormat="1" ht="12.75" x14ac:dyDescent="0.2">
      <c r="A241">
        <v>2250</v>
      </c>
      <c r="B241">
        <f t="shared" si="3"/>
        <v>238</v>
      </c>
      <c r="C241">
        <v>1</v>
      </c>
      <c r="D241" t="s">
        <v>934</v>
      </c>
      <c r="E241" t="s">
        <v>290</v>
      </c>
      <c r="F241">
        <v>600108571</v>
      </c>
      <c r="G241">
        <v>12</v>
      </c>
      <c r="H241" t="s">
        <v>583</v>
      </c>
      <c r="I241" t="s">
        <v>935</v>
      </c>
      <c r="J241">
        <v>1</v>
      </c>
      <c r="K241">
        <v>24</v>
      </c>
      <c r="L241" t="s">
        <v>584</v>
      </c>
      <c r="M241" t="s">
        <v>936</v>
      </c>
      <c r="N241" t="s">
        <v>586</v>
      </c>
      <c r="O241">
        <v>2</v>
      </c>
      <c r="P241" t="s">
        <v>587</v>
      </c>
      <c r="Q241" t="s">
        <v>3366</v>
      </c>
      <c r="R241" s="207">
        <v>45670.368935185186</v>
      </c>
      <c r="S241">
        <v>600108571</v>
      </c>
      <c r="T241" t="s">
        <v>3358</v>
      </c>
      <c r="U241" s="207">
        <v>45670.528229166666</v>
      </c>
      <c r="V241">
        <v>600108571</v>
      </c>
      <c r="W241">
        <v>53.825800000000008</v>
      </c>
      <c r="X241">
        <v>51.325800000000008</v>
      </c>
      <c r="Y241">
        <v>0.5</v>
      </c>
      <c r="Z241">
        <v>2</v>
      </c>
      <c r="AA241">
        <v>60.814599999999999</v>
      </c>
      <c r="AB241">
        <v>25951.289999999997</v>
      </c>
      <c r="AC241">
        <v>24913.017999999996</v>
      </c>
      <c r="AD241">
        <v>15342.390000000001</v>
      </c>
      <c r="AE241">
        <v>4954.6970000000001</v>
      </c>
      <c r="AF241">
        <v>1014.245</v>
      </c>
      <c r="AG241">
        <v>2488.194</v>
      </c>
      <c r="AH241">
        <v>286.42700000000002</v>
      </c>
      <c r="AI241">
        <v>388.44299999999998</v>
      </c>
      <c r="AJ241">
        <v>3.0750000000000002</v>
      </c>
      <c r="AK241">
        <v>33.511000000000003</v>
      </c>
      <c r="AL241">
        <v>167.37100000000001</v>
      </c>
      <c r="AM241">
        <v>34.5</v>
      </c>
      <c r="AN241">
        <v>836.40099999999995</v>
      </c>
      <c r="AO241">
        <v>338.30099999999999</v>
      </c>
      <c r="AP241">
        <v>200.041</v>
      </c>
      <c r="AQ241">
        <v>144.1</v>
      </c>
      <c r="AR241">
        <v>55.941000000000003</v>
      </c>
      <c r="AS241">
        <v>0</v>
      </c>
      <c r="AT241">
        <v>0</v>
      </c>
      <c r="AU241">
        <v>138.26</v>
      </c>
      <c r="AV241">
        <v>1.6251</v>
      </c>
      <c r="AW241">
        <v>371.97299999999996</v>
      </c>
      <c r="AX241">
        <v>521.73400000000004</v>
      </c>
      <c r="AY241">
        <v>107.4</v>
      </c>
      <c r="AZ241">
        <v>30.062999999999999</v>
      </c>
      <c r="BA241">
        <v>25242.662</v>
      </c>
      <c r="BB241">
        <v>200.041</v>
      </c>
      <c r="BC241">
        <v>58</v>
      </c>
      <c r="BD241">
        <v>46</v>
      </c>
      <c r="BE241">
        <v>4</v>
      </c>
      <c r="BF241">
        <v>0</v>
      </c>
      <c r="BG241">
        <v>6</v>
      </c>
      <c r="BH241">
        <v>521.73400000000004</v>
      </c>
      <c r="BI241">
        <v>107.4</v>
      </c>
      <c r="BJ241">
        <v>42.788600000000002</v>
      </c>
      <c r="BK241">
        <v>22036.772999999997</v>
      </c>
      <c r="BL241">
        <v>13301.863000000001</v>
      </c>
      <c r="BM241">
        <v>4684.8580000000011</v>
      </c>
      <c r="BN241">
        <v>797.22500000000002</v>
      </c>
      <c r="BO241">
        <v>2161.1440000000002</v>
      </c>
      <c r="BP241">
        <v>279.85000000000002</v>
      </c>
      <c r="BQ241">
        <v>388.44299999999998</v>
      </c>
      <c r="BR241">
        <v>0</v>
      </c>
      <c r="BS241">
        <v>21.353999999999999</v>
      </c>
      <c r="BT241">
        <v>27.435400000000001</v>
      </c>
      <c r="BU241">
        <v>15932.192999999999</v>
      </c>
      <c r="BV241">
        <v>4.9969000000000001</v>
      </c>
      <c r="BW241">
        <v>2331.402</v>
      </c>
      <c r="BX241">
        <v>0</v>
      </c>
      <c r="BY241">
        <v>0</v>
      </c>
      <c r="BZ241">
        <v>8.5372000000000003</v>
      </c>
      <c r="CA241">
        <v>2876.2449999999999</v>
      </c>
      <c r="CB241">
        <v>2040.527</v>
      </c>
      <c r="CC241">
        <v>269.839</v>
      </c>
      <c r="CD241">
        <v>217.01999999999998</v>
      </c>
      <c r="CE241">
        <v>327.05</v>
      </c>
      <c r="CF241">
        <v>6.577</v>
      </c>
      <c r="CG241">
        <v>0</v>
      </c>
      <c r="CH241">
        <v>3.0750000000000002</v>
      </c>
      <c r="CI241">
        <v>12.157</v>
      </c>
      <c r="CJ241">
        <v>2</v>
      </c>
      <c r="CK241">
        <v>883.73099999999999</v>
      </c>
      <c r="CL241">
        <v>3.7311999999999999</v>
      </c>
      <c r="CM241">
        <v>1099.124</v>
      </c>
      <c r="CN241">
        <v>1.5308999999999999</v>
      </c>
      <c r="CO241">
        <v>479.72800000000001</v>
      </c>
      <c r="CP241">
        <v>1.2750999999999999</v>
      </c>
      <c r="CQ241">
        <v>413.66199999999998</v>
      </c>
      <c r="CR241">
        <v>38.705300000000001</v>
      </c>
      <c r="CS241">
        <v>18784.174999999999</v>
      </c>
      <c r="CT241">
        <v>7.9122000000000003</v>
      </c>
      <c r="CU241">
        <v>2666.9780000000001</v>
      </c>
      <c r="CV241">
        <v>0.85</v>
      </c>
      <c r="CW241">
        <v>371.97299999999996</v>
      </c>
      <c r="CX241">
        <v>300.70600000000002</v>
      </c>
      <c r="CY241">
        <v>0</v>
      </c>
      <c r="CZ241">
        <v>0</v>
      </c>
      <c r="DA241">
        <v>0.77510000000000001</v>
      </c>
      <c r="DB241">
        <v>221.02799999999999</v>
      </c>
      <c r="DC241">
        <v>85.641000000000005</v>
      </c>
      <c r="DD241">
        <v>114.4</v>
      </c>
      <c r="DE241">
        <v>30.062999999999999</v>
      </c>
      <c r="DF241">
        <v>8.5062999999999995</v>
      </c>
      <c r="DG241">
        <v>2956.4009999999998</v>
      </c>
      <c r="DH241">
        <v>1.85</v>
      </c>
      <c r="DI241">
        <v>816.77700000000004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22329.863000000001</v>
      </c>
      <c r="EA241">
        <v>85.641000000000005</v>
      </c>
      <c r="EB241">
        <v>2912.799</v>
      </c>
      <c r="EC241">
        <v>114.4</v>
      </c>
      <c r="ED241">
        <v>53.825800000000008</v>
      </c>
      <c r="EE241">
        <v>60.814599999999999</v>
      </c>
      <c r="EF241">
        <v>25951.289999999997</v>
      </c>
      <c r="EG241">
        <v>43.788600000000002</v>
      </c>
      <c r="EH241">
        <v>22644.992999999999</v>
      </c>
      <c r="EI241">
        <v>27.435400000000001</v>
      </c>
      <c r="EJ241">
        <v>15952.192999999999</v>
      </c>
      <c r="EK241">
        <v>4.9969000000000001</v>
      </c>
      <c r="EL241">
        <v>2331.402</v>
      </c>
      <c r="EM241">
        <v>0</v>
      </c>
      <c r="EN241">
        <v>0</v>
      </c>
      <c r="EO241">
        <v>10.037199999999999</v>
      </c>
      <c r="EP241">
        <v>3306.297</v>
      </c>
      <c r="EQ241">
        <v>338.30099999999999</v>
      </c>
      <c r="ER241">
        <v>85.641000000000005</v>
      </c>
      <c r="ES241">
        <v>252.66</v>
      </c>
      <c r="ET241">
        <v>26289.590999999997</v>
      </c>
      <c r="EU241">
        <v>0</v>
      </c>
      <c r="EV241">
        <v>0</v>
      </c>
      <c r="EW241">
        <v>0</v>
      </c>
      <c r="EX241">
        <v>0</v>
      </c>
      <c r="EY241">
        <v>8.5062999999999995</v>
      </c>
      <c r="EZ241">
        <v>2956.4009999999998</v>
      </c>
      <c r="FA241">
        <v>1.85</v>
      </c>
      <c r="FB241">
        <v>823.77700000000004</v>
      </c>
      <c r="FC241">
        <v>1</v>
      </c>
      <c r="FD241">
        <v>581.22</v>
      </c>
      <c r="FE241">
        <v>0</v>
      </c>
      <c r="FF241">
        <v>0</v>
      </c>
      <c r="FG241">
        <v>0</v>
      </c>
      <c r="FH241">
        <v>0</v>
      </c>
      <c r="FI241">
        <v>1.6251</v>
      </c>
      <c r="FJ241">
        <v>521.73400000000004</v>
      </c>
      <c r="FK241">
        <v>0.85</v>
      </c>
      <c r="FL241">
        <v>300.70600000000002</v>
      </c>
      <c r="FM241">
        <v>0.77510000000000001</v>
      </c>
      <c r="FN241">
        <v>221.02799999999999</v>
      </c>
      <c r="FO241">
        <v>107.4</v>
      </c>
      <c r="FP241">
        <v>13.2</v>
      </c>
      <c r="FQ241">
        <v>94.2</v>
      </c>
      <c r="FR241">
        <v>629.13400000000001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</row>
    <row r="242" spans="1:184" customFormat="1" ht="12.75" x14ac:dyDescent="0.2">
      <c r="A242">
        <v>2251</v>
      </c>
      <c r="B242">
        <f t="shared" si="3"/>
        <v>239</v>
      </c>
      <c r="C242">
        <v>1</v>
      </c>
      <c r="D242" t="s">
        <v>937</v>
      </c>
      <c r="E242" t="s">
        <v>290</v>
      </c>
      <c r="F242">
        <v>600108473</v>
      </c>
      <c r="G242">
        <v>12</v>
      </c>
      <c r="H242" t="s">
        <v>583</v>
      </c>
      <c r="I242" t="s">
        <v>100</v>
      </c>
      <c r="J242">
        <v>1</v>
      </c>
      <c r="K242">
        <v>24</v>
      </c>
      <c r="L242" t="s">
        <v>584</v>
      </c>
      <c r="M242" t="s">
        <v>938</v>
      </c>
      <c r="N242" t="s">
        <v>586</v>
      </c>
      <c r="O242">
        <v>2</v>
      </c>
      <c r="P242" t="s">
        <v>587</v>
      </c>
      <c r="Q242" t="s">
        <v>939</v>
      </c>
      <c r="R242" s="207">
        <v>45670.363425925927</v>
      </c>
      <c r="S242">
        <v>600108473</v>
      </c>
      <c r="W242">
        <v>41.170299999999997</v>
      </c>
      <c r="X242">
        <v>41.128599999999999</v>
      </c>
      <c r="Y242">
        <v>0</v>
      </c>
      <c r="Z242">
        <v>4.1700000000000001E-2</v>
      </c>
      <c r="AA242">
        <v>42.876300000000001</v>
      </c>
      <c r="AB242">
        <v>21315.712</v>
      </c>
      <c r="AC242">
        <v>21000.483999999997</v>
      </c>
      <c r="AD242">
        <v>13033.548000000001</v>
      </c>
      <c r="AE242">
        <v>3041.393</v>
      </c>
      <c r="AF242">
        <v>1739.4679999999998</v>
      </c>
      <c r="AG242">
        <v>1965.915</v>
      </c>
      <c r="AH242">
        <v>318.08800000000002</v>
      </c>
      <c r="AI242">
        <v>339.71300000000002</v>
      </c>
      <c r="AJ242">
        <v>0</v>
      </c>
      <c r="AK242">
        <v>0</v>
      </c>
      <c r="AL242">
        <v>0</v>
      </c>
      <c r="AM242">
        <v>0</v>
      </c>
      <c r="AN242">
        <v>315.22800000000001</v>
      </c>
      <c r="AO242">
        <v>366.488</v>
      </c>
      <c r="AP242">
        <v>236.72499999999999</v>
      </c>
      <c r="AQ242">
        <v>236.72499999999999</v>
      </c>
      <c r="AR242">
        <v>0</v>
      </c>
      <c r="AS242">
        <v>0</v>
      </c>
      <c r="AT242">
        <v>98.742999999999995</v>
      </c>
      <c r="AU242">
        <v>31.02</v>
      </c>
      <c r="AV242">
        <v>0.5</v>
      </c>
      <c r="AW242">
        <v>562.35900000000004</v>
      </c>
      <c r="AX242">
        <v>174.102</v>
      </c>
      <c r="AY242">
        <v>196.52500000000001</v>
      </c>
      <c r="AZ242">
        <v>0</v>
      </c>
      <c r="BA242">
        <v>21253.688999999998</v>
      </c>
      <c r="BB242">
        <v>236.72499999999999</v>
      </c>
      <c r="BC242">
        <v>45</v>
      </c>
      <c r="BD242">
        <v>40</v>
      </c>
      <c r="BE242">
        <v>2</v>
      </c>
      <c r="BF242">
        <v>0</v>
      </c>
      <c r="BG242">
        <v>2</v>
      </c>
      <c r="BH242">
        <v>174.102</v>
      </c>
      <c r="BI242">
        <v>196.52500000000001</v>
      </c>
      <c r="BJ242">
        <v>28.949399999999997</v>
      </c>
      <c r="BK242">
        <v>17003.349000000002</v>
      </c>
      <c r="BL242">
        <v>10274.116</v>
      </c>
      <c r="BM242">
        <v>2636.7809999999999</v>
      </c>
      <c r="BN242">
        <v>1328.01</v>
      </c>
      <c r="BO242">
        <v>1617.155</v>
      </c>
      <c r="BP242">
        <v>245.21499999999997</v>
      </c>
      <c r="BQ242">
        <v>339.71300000000002</v>
      </c>
      <c r="BR242">
        <v>0</v>
      </c>
      <c r="BS242">
        <v>0</v>
      </c>
      <c r="BT242">
        <v>22.162400000000002</v>
      </c>
      <c r="BU242">
        <v>14064.474</v>
      </c>
      <c r="BV242">
        <v>3.3694000000000002</v>
      </c>
      <c r="BW242">
        <v>1528.9380000000001</v>
      </c>
      <c r="BX242">
        <v>0</v>
      </c>
      <c r="BY242">
        <v>0</v>
      </c>
      <c r="BZ242">
        <v>12.179200000000002</v>
      </c>
      <c r="CA242">
        <v>3997.1350000000002</v>
      </c>
      <c r="CB242">
        <v>2759.4319999999998</v>
      </c>
      <c r="CC242">
        <v>404.61199999999997</v>
      </c>
      <c r="CD242">
        <v>411.45799999999997</v>
      </c>
      <c r="CE242">
        <v>348.76</v>
      </c>
      <c r="CF242">
        <v>72.873000000000005</v>
      </c>
      <c r="CG242">
        <v>0</v>
      </c>
      <c r="CH242">
        <v>0</v>
      </c>
      <c r="CI242">
        <v>0</v>
      </c>
      <c r="CJ242">
        <v>1</v>
      </c>
      <c r="CK242">
        <v>438.38600000000002</v>
      </c>
      <c r="CL242">
        <v>4.2209000000000003</v>
      </c>
      <c r="CM242">
        <v>1192.134</v>
      </c>
      <c r="CN242">
        <v>6.4583000000000004</v>
      </c>
      <c r="CO242">
        <v>2206.4940000000001</v>
      </c>
      <c r="CP242">
        <v>0.5</v>
      </c>
      <c r="CQ242">
        <v>160.12100000000001</v>
      </c>
      <c r="CR242">
        <v>25.949399999999997</v>
      </c>
      <c r="CS242">
        <v>14067.478999999999</v>
      </c>
      <c r="CT242">
        <v>10.179200000000002</v>
      </c>
      <c r="CU242">
        <v>3116.348</v>
      </c>
      <c r="CV242">
        <v>0</v>
      </c>
      <c r="CW242">
        <v>562.35900000000004</v>
      </c>
      <c r="CX242">
        <v>13.981</v>
      </c>
      <c r="CY242">
        <v>0</v>
      </c>
      <c r="CZ242">
        <v>0</v>
      </c>
      <c r="DA242">
        <v>0.5</v>
      </c>
      <c r="DB242">
        <v>160.12100000000001</v>
      </c>
      <c r="DC242">
        <v>217.22499999999999</v>
      </c>
      <c r="DD242">
        <v>19.5</v>
      </c>
      <c r="DE242">
        <v>0</v>
      </c>
      <c r="DF242">
        <v>3.4176000000000002</v>
      </c>
      <c r="DG242">
        <v>1409.9369999999999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17223.507999999998</v>
      </c>
      <c r="EA242">
        <v>217.22499999999999</v>
      </c>
      <c r="EB242">
        <v>4030.1809999999996</v>
      </c>
      <c r="EC242">
        <v>19.5</v>
      </c>
      <c r="ED242">
        <v>41.170299999999997</v>
      </c>
      <c r="EE242">
        <v>42.876300000000001</v>
      </c>
      <c r="EF242">
        <v>21315.712</v>
      </c>
      <c r="EG242">
        <v>28.949399999999997</v>
      </c>
      <c r="EH242">
        <v>17063.349000000002</v>
      </c>
      <c r="EI242">
        <v>22.162400000000002</v>
      </c>
      <c r="EJ242">
        <v>14124.474</v>
      </c>
      <c r="EK242">
        <v>3.3694000000000002</v>
      </c>
      <c r="EL242">
        <v>1528.9380000000001</v>
      </c>
      <c r="EM242">
        <v>0</v>
      </c>
      <c r="EN242">
        <v>0</v>
      </c>
      <c r="EO242">
        <v>12.2209</v>
      </c>
      <c r="EP242">
        <v>4252.3630000000003</v>
      </c>
      <c r="EQ242">
        <v>366.488</v>
      </c>
      <c r="ER242">
        <v>222.22499999999999</v>
      </c>
      <c r="ES242">
        <v>144.26300000000001</v>
      </c>
      <c r="ET242">
        <v>21682.199999999997</v>
      </c>
      <c r="EU242">
        <v>0</v>
      </c>
      <c r="EV242">
        <v>0</v>
      </c>
      <c r="EW242">
        <v>0</v>
      </c>
      <c r="EX242">
        <v>0</v>
      </c>
      <c r="EY242">
        <v>3.4176000000000002</v>
      </c>
      <c r="EZ242">
        <v>1409.9369999999999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0.5</v>
      </c>
      <c r="FJ242">
        <v>174.102</v>
      </c>
      <c r="FK242">
        <v>0</v>
      </c>
      <c r="FL242">
        <v>13.981</v>
      </c>
      <c r="FM242">
        <v>0.5</v>
      </c>
      <c r="FN242">
        <v>160.12100000000001</v>
      </c>
      <c r="FO242">
        <v>196.52500000000001</v>
      </c>
      <c r="FP242">
        <v>177.02500000000001</v>
      </c>
      <c r="FQ242">
        <v>19.5</v>
      </c>
      <c r="FR242">
        <v>370.62700000000001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</row>
    <row r="243" spans="1:184" customFormat="1" ht="12.75" x14ac:dyDescent="0.2">
      <c r="A243">
        <v>2252</v>
      </c>
      <c r="B243">
        <f t="shared" si="3"/>
        <v>240</v>
      </c>
      <c r="C243">
        <v>1</v>
      </c>
      <c r="D243" t="s">
        <v>940</v>
      </c>
      <c r="E243" t="s">
        <v>290</v>
      </c>
      <c r="F243">
        <v>600108171</v>
      </c>
      <c r="G243">
        <v>12</v>
      </c>
      <c r="H243" t="s">
        <v>583</v>
      </c>
      <c r="I243" t="s">
        <v>100</v>
      </c>
      <c r="J243">
        <v>1</v>
      </c>
      <c r="K243">
        <v>24</v>
      </c>
      <c r="L243" t="s">
        <v>584</v>
      </c>
      <c r="M243" t="s">
        <v>941</v>
      </c>
      <c r="N243" t="s">
        <v>586</v>
      </c>
      <c r="O243">
        <v>2</v>
      </c>
      <c r="P243" t="s">
        <v>587</v>
      </c>
      <c r="Q243" t="s">
        <v>942</v>
      </c>
      <c r="R243" s="207">
        <v>45666.477337962962</v>
      </c>
      <c r="S243">
        <v>600108171</v>
      </c>
      <c r="W243">
        <v>49.924799999999998</v>
      </c>
      <c r="X243">
        <v>48.091500000000003</v>
      </c>
      <c r="Y243">
        <v>0.83330000000000004</v>
      </c>
      <c r="Z243">
        <v>1</v>
      </c>
      <c r="AA243">
        <v>55.922400000000003</v>
      </c>
      <c r="AB243">
        <v>23525.587</v>
      </c>
      <c r="AC243">
        <v>22581.365999999998</v>
      </c>
      <c r="AD243">
        <v>14069.999</v>
      </c>
      <c r="AE243">
        <v>4207.8180000000002</v>
      </c>
      <c r="AF243">
        <v>1174.4000000000001</v>
      </c>
      <c r="AG243">
        <v>2157.9</v>
      </c>
      <c r="AH243">
        <v>313.30100000000004</v>
      </c>
      <c r="AI243">
        <v>277.447</v>
      </c>
      <c r="AJ243">
        <v>0</v>
      </c>
      <c r="AK243">
        <v>4.3639999999999999</v>
      </c>
      <c r="AL243">
        <v>303.01900000000001</v>
      </c>
      <c r="AM243">
        <v>98.370999999999995</v>
      </c>
      <c r="AN243">
        <v>542.83100000000002</v>
      </c>
      <c r="AO243">
        <v>464.37299999999999</v>
      </c>
      <c r="AP243">
        <v>316.73</v>
      </c>
      <c r="AQ243">
        <v>316.73</v>
      </c>
      <c r="AR243">
        <v>0</v>
      </c>
      <c r="AS243">
        <v>0</v>
      </c>
      <c r="AT243">
        <v>0</v>
      </c>
      <c r="AU243">
        <v>147.643</v>
      </c>
      <c r="AV243">
        <v>7.7799999999999994E-2</v>
      </c>
      <c r="AW243">
        <v>331.512</v>
      </c>
      <c r="AX243">
        <v>37.115000000000002</v>
      </c>
      <c r="AY243">
        <v>65.599999999999994</v>
      </c>
      <c r="AZ243">
        <v>44.625</v>
      </c>
      <c r="BA243">
        <v>22835.964</v>
      </c>
      <c r="BB243">
        <v>316.73</v>
      </c>
      <c r="BC243">
        <v>62</v>
      </c>
      <c r="BD243">
        <v>50</v>
      </c>
      <c r="BE243">
        <v>3</v>
      </c>
      <c r="BF243">
        <v>0</v>
      </c>
      <c r="BG243">
        <v>2</v>
      </c>
      <c r="BH243">
        <v>0</v>
      </c>
      <c r="BI243">
        <v>65.599999999999994</v>
      </c>
      <c r="BJ243">
        <v>37.825699999999998</v>
      </c>
      <c r="BK243">
        <v>18619.035</v>
      </c>
      <c r="BL243">
        <v>11544.828</v>
      </c>
      <c r="BM243">
        <v>3791.768</v>
      </c>
      <c r="BN243">
        <v>718.94200000000001</v>
      </c>
      <c r="BO243">
        <v>1665.9290000000001</v>
      </c>
      <c r="BP243">
        <v>239.62</v>
      </c>
      <c r="BQ243">
        <v>277.447</v>
      </c>
      <c r="BR243">
        <v>0</v>
      </c>
      <c r="BS243">
        <v>4.3639999999999999</v>
      </c>
      <c r="BT243">
        <v>21.5397</v>
      </c>
      <c r="BU243">
        <v>12807.647999999999</v>
      </c>
      <c r="BV243">
        <v>2.1414</v>
      </c>
      <c r="BW243">
        <v>1052.655</v>
      </c>
      <c r="BX243">
        <v>0</v>
      </c>
      <c r="BY243">
        <v>0</v>
      </c>
      <c r="BZ243">
        <v>10.2658</v>
      </c>
      <c r="CA243">
        <v>3962.3310000000001</v>
      </c>
      <c r="CB243">
        <v>2525.1710000000003</v>
      </c>
      <c r="CC243">
        <v>416.04999999999995</v>
      </c>
      <c r="CD243">
        <v>455.45799999999997</v>
      </c>
      <c r="CE243">
        <v>491.971</v>
      </c>
      <c r="CF243">
        <v>73.680999999999997</v>
      </c>
      <c r="CG243">
        <v>0</v>
      </c>
      <c r="CH243">
        <v>0</v>
      </c>
      <c r="CI243">
        <v>0</v>
      </c>
      <c r="CJ243">
        <v>1</v>
      </c>
      <c r="CK243">
        <v>578.10400000000004</v>
      </c>
      <c r="CL243">
        <v>3.7313999999999998</v>
      </c>
      <c r="CM243">
        <v>1066.8030000000001</v>
      </c>
      <c r="CN243">
        <v>4.0350000000000001</v>
      </c>
      <c r="CO243">
        <v>1497.7629999999999</v>
      </c>
      <c r="CP243">
        <v>1.4994000000000001</v>
      </c>
      <c r="CQ243">
        <v>819.66099999999994</v>
      </c>
      <c r="CR243">
        <v>34.825699999999998</v>
      </c>
      <c r="CS243">
        <v>16208.324000000001</v>
      </c>
      <c r="CT243">
        <v>7.5991</v>
      </c>
      <c r="CU243">
        <v>2916.442</v>
      </c>
      <c r="CV243">
        <v>7.7799999999999994E-2</v>
      </c>
      <c r="CW243">
        <v>331.512</v>
      </c>
      <c r="CX243">
        <v>37.115000000000002</v>
      </c>
      <c r="CY243">
        <v>0</v>
      </c>
      <c r="CZ243">
        <v>0</v>
      </c>
      <c r="DA243">
        <v>0</v>
      </c>
      <c r="DB243">
        <v>0</v>
      </c>
      <c r="DC243">
        <v>296.23</v>
      </c>
      <c r="DD243">
        <v>20.5</v>
      </c>
      <c r="DE243">
        <v>44.625</v>
      </c>
      <c r="DF243">
        <v>14.144600000000001</v>
      </c>
      <c r="DG243">
        <v>4748.732</v>
      </c>
      <c r="DH243">
        <v>0</v>
      </c>
      <c r="DI243">
        <v>0</v>
      </c>
      <c r="DJ243">
        <v>0</v>
      </c>
      <c r="DK243">
        <v>10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18796.587</v>
      </c>
      <c r="EA243">
        <v>296.23</v>
      </c>
      <c r="EB243">
        <v>4039.377</v>
      </c>
      <c r="EC243">
        <v>20.5</v>
      </c>
      <c r="ED243">
        <v>49.924799999999998</v>
      </c>
      <c r="EE243">
        <v>55.922400000000003</v>
      </c>
      <c r="EF243">
        <v>23525.587</v>
      </c>
      <c r="EG243">
        <v>38.825699999999998</v>
      </c>
      <c r="EH243">
        <v>19260.236999999997</v>
      </c>
      <c r="EI243">
        <v>21.5397</v>
      </c>
      <c r="EJ243">
        <v>12971.019</v>
      </c>
      <c r="EK243">
        <v>2.1414</v>
      </c>
      <c r="EL243">
        <v>1052.655</v>
      </c>
      <c r="EM243">
        <v>0</v>
      </c>
      <c r="EN243">
        <v>0</v>
      </c>
      <c r="EO243">
        <v>11.0991</v>
      </c>
      <c r="EP243">
        <v>4265.3500000000004</v>
      </c>
      <c r="EQ243">
        <v>464.37299999999999</v>
      </c>
      <c r="ER243">
        <v>388.93700000000001</v>
      </c>
      <c r="ES243">
        <v>75.436000000000007</v>
      </c>
      <c r="ET243">
        <v>23989.96</v>
      </c>
      <c r="EU243">
        <v>0</v>
      </c>
      <c r="EV243">
        <v>0</v>
      </c>
      <c r="EW243">
        <v>0</v>
      </c>
      <c r="EX243">
        <v>0</v>
      </c>
      <c r="EY243">
        <v>14.144600000000001</v>
      </c>
      <c r="EZ243">
        <v>4748.732</v>
      </c>
      <c r="FA243">
        <v>0</v>
      </c>
      <c r="FB243">
        <v>0</v>
      </c>
      <c r="FC243">
        <v>1</v>
      </c>
      <c r="FD243">
        <v>487.83100000000002</v>
      </c>
      <c r="FE243">
        <v>0</v>
      </c>
      <c r="FF243">
        <v>0</v>
      </c>
      <c r="FG243">
        <v>0</v>
      </c>
      <c r="FH243">
        <v>0</v>
      </c>
      <c r="FI243">
        <v>7.7799999999999994E-2</v>
      </c>
      <c r="FJ243">
        <v>37.115000000000002</v>
      </c>
      <c r="FK243">
        <v>7.7799999999999994E-2</v>
      </c>
      <c r="FL243">
        <v>37.115000000000002</v>
      </c>
      <c r="FM243">
        <v>0</v>
      </c>
      <c r="FN243">
        <v>0</v>
      </c>
      <c r="FO243">
        <v>65.599999999999994</v>
      </c>
      <c r="FP243">
        <v>65.599999999999994</v>
      </c>
      <c r="FQ243">
        <v>0</v>
      </c>
      <c r="FR243">
        <v>102.715</v>
      </c>
      <c r="FS243">
        <v>1.4994000000000001</v>
      </c>
      <c r="FT243">
        <v>892.62099999999998</v>
      </c>
      <c r="FU243">
        <v>0</v>
      </c>
      <c r="FV243">
        <v>57.96</v>
      </c>
      <c r="FW243">
        <v>1.4994000000000001</v>
      </c>
      <c r="FX243">
        <v>834.66099999999994</v>
      </c>
      <c r="FY243">
        <v>180.23</v>
      </c>
      <c r="FZ243">
        <v>180.23</v>
      </c>
      <c r="GA243">
        <v>0</v>
      </c>
      <c r="GB243">
        <v>1072.8510000000001</v>
      </c>
    </row>
    <row r="244" spans="1:184" customFormat="1" ht="12.75" x14ac:dyDescent="0.2">
      <c r="A244">
        <v>2254</v>
      </c>
      <c r="B244">
        <f t="shared" si="3"/>
        <v>241</v>
      </c>
      <c r="C244">
        <v>1</v>
      </c>
      <c r="D244" t="s">
        <v>943</v>
      </c>
      <c r="E244" t="s">
        <v>290</v>
      </c>
      <c r="F244">
        <v>600108139</v>
      </c>
      <c r="G244">
        <v>12</v>
      </c>
      <c r="H244" t="s">
        <v>583</v>
      </c>
      <c r="I244" t="s">
        <v>100</v>
      </c>
      <c r="J244">
        <v>1</v>
      </c>
      <c r="K244">
        <v>24</v>
      </c>
      <c r="L244" t="s">
        <v>584</v>
      </c>
      <c r="M244" t="s">
        <v>944</v>
      </c>
      <c r="N244" t="s">
        <v>586</v>
      </c>
      <c r="O244">
        <v>2</v>
      </c>
      <c r="P244" t="s">
        <v>587</v>
      </c>
      <c r="Q244" t="s">
        <v>945</v>
      </c>
      <c r="R244" s="207">
        <v>45664.44390046296</v>
      </c>
      <c r="S244">
        <v>600108139</v>
      </c>
      <c r="W244">
        <v>65.862300000000005</v>
      </c>
      <c r="X244">
        <v>64.750199999999992</v>
      </c>
      <c r="Y244">
        <v>8.3299999999999999E-2</v>
      </c>
      <c r="Z244">
        <v>1.0287999999999999</v>
      </c>
      <c r="AA244">
        <v>69.205299999999994</v>
      </c>
      <c r="AB244">
        <v>33784.535000000003</v>
      </c>
      <c r="AC244">
        <v>33244.161</v>
      </c>
      <c r="AD244">
        <v>19730.317999999999</v>
      </c>
      <c r="AE244">
        <v>6103.5330000000004</v>
      </c>
      <c r="AF244">
        <v>1489.481</v>
      </c>
      <c r="AG244">
        <v>3949.1039999999998</v>
      </c>
      <c r="AH244">
        <v>326.39400000000001</v>
      </c>
      <c r="AI244">
        <v>561.51099999999997</v>
      </c>
      <c r="AJ244">
        <v>0</v>
      </c>
      <c r="AK244">
        <v>0</v>
      </c>
      <c r="AL244">
        <v>28.539000000000001</v>
      </c>
      <c r="AM244">
        <v>0</v>
      </c>
      <c r="AN244">
        <v>511.83499999999998</v>
      </c>
      <c r="AO244">
        <v>451.98500000000001</v>
      </c>
      <c r="AP244">
        <v>90</v>
      </c>
      <c r="AQ244">
        <v>90</v>
      </c>
      <c r="AR244">
        <v>0</v>
      </c>
      <c r="AS244">
        <v>0</v>
      </c>
      <c r="AT244">
        <v>143</v>
      </c>
      <c r="AU244">
        <v>218.98500000000001</v>
      </c>
      <c r="AV244">
        <v>0</v>
      </c>
      <c r="AW244">
        <v>1029.32</v>
      </c>
      <c r="AX244">
        <v>0</v>
      </c>
      <c r="AY244">
        <v>0</v>
      </c>
      <c r="AZ244">
        <v>54.5</v>
      </c>
      <c r="BA244">
        <v>33559.923000000003</v>
      </c>
      <c r="BB244">
        <v>90</v>
      </c>
      <c r="BC244">
        <v>71</v>
      </c>
      <c r="BD244">
        <v>59</v>
      </c>
      <c r="BE244">
        <v>1</v>
      </c>
      <c r="BF244">
        <v>0</v>
      </c>
      <c r="BG244">
        <v>4</v>
      </c>
      <c r="BH244">
        <v>0</v>
      </c>
      <c r="BI244">
        <v>0</v>
      </c>
      <c r="BJ244">
        <v>48.833500000000001</v>
      </c>
      <c r="BK244">
        <v>27932.212</v>
      </c>
      <c r="BL244">
        <v>15983.458000000001</v>
      </c>
      <c r="BM244">
        <v>5578.7170000000006</v>
      </c>
      <c r="BN244">
        <v>1238.6960000000001</v>
      </c>
      <c r="BO244">
        <v>3230.1559999999999</v>
      </c>
      <c r="BP244">
        <v>255.85399999999998</v>
      </c>
      <c r="BQ244">
        <v>561.51099999999997</v>
      </c>
      <c r="BR244">
        <v>0</v>
      </c>
      <c r="BS244">
        <v>0</v>
      </c>
      <c r="BT244">
        <v>35.383400000000002</v>
      </c>
      <c r="BU244">
        <v>22075.955999999998</v>
      </c>
      <c r="BV244">
        <v>7.1416000000000004</v>
      </c>
      <c r="BW244">
        <v>3306.28</v>
      </c>
      <c r="BX244">
        <v>0</v>
      </c>
      <c r="BY244">
        <v>0</v>
      </c>
      <c r="BZ244">
        <v>15.916699999999999</v>
      </c>
      <c r="CA244">
        <v>5311.9489999999996</v>
      </c>
      <c r="CB244">
        <v>3746.86</v>
      </c>
      <c r="CC244">
        <v>524.81600000000003</v>
      </c>
      <c r="CD244">
        <v>250.785</v>
      </c>
      <c r="CE244">
        <v>718.94799999999998</v>
      </c>
      <c r="CF244">
        <v>70.540000000000006</v>
      </c>
      <c r="CG244">
        <v>0</v>
      </c>
      <c r="CH244">
        <v>0</v>
      </c>
      <c r="CI244">
        <v>0</v>
      </c>
      <c r="CJ244">
        <v>2</v>
      </c>
      <c r="CK244">
        <v>1053.1659999999999</v>
      </c>
      <c r="CL244">
        <v>6</v>
      </c>
      <c r="CM244">
        <v>1671.6389999999999</v>
      </c>
      <c r="CN244">
        <v>7.9166999999999996</v>
      </c>
      <c r="CO244">
        <v>2587.1439999999998</v>
      </c>
      <c r="CP244">
        <v>0</v>
      </c>
      <c r="CQ244">
        <v>0</v>
      </c>
      <c r="CR244">
        <v>44.691800000000001</v>
      </c>
      <c r="CS244">
        <v>24564.275999999998</v>
      </c>
      <c r="CT244">
        <v>12.916699999999999</v>
      </c>
      <c r="CU244">
        <v>4139.0779999999995</v>
      </c>
      <c r="CV244">
        <v>0</v>
      </c>
      <c r="CW244">
        <v>1029.32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2.72</v>
      </c>
      <c r="DD244">
        <v>87.28</v>
      </c>
      <c r="DE244">
        <v>54.5</v>
      </c>
      <c r="DF244">
        <v>5.5380000000000003</v>
      </c>
      <c r="DG244">
        <v>2124.2359999999999</v>
      </c>
      <c r="DH244">
        <v>0.73260000000000003</v>
      </c>
      <c r="DI244">
        <v>409.66500000000002</v>
      </c>
      <c r="DJ244">
        <v>3.7900000000000003E-2</v>
      </c>
      <c r="DK244">
        <v>16.074999999999999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28236.195</v>
      </c>
      <c r="EA244">
        <v>2.72</v>
      </c>
      <c r="EB244">
        <v>5323.7279999999992</v>
      </c>
      <c r="EC244">
        <v>87.28</v>
      </c>
      <c r="ED244">
        <v>65.862300000000005</v>
      </c>
      <c r="EE244">
        <v>69.205299999999994</v>
      </c>
      <c r="EF244">
        <v>33784.535000000003</v>
      </c>
      <c r="EG244">
        <v>49.862300000000005</v>
      </c>
      <c r="EH244">
        <v>28392.21</v>
      </c>
      <c r="EI244">
        <v>35.383400000000002</v>
      </c>
      <c r="EJ244">
        <v>22085.955999999998</v>
      </c>
      <c r="EK244">
        <v>7.9166000000000007</v>
      </c>
      <c r="EL244">
        <v>3633.2780000000002</v>
      </c>
      <c r="EM244">
        <v>0</v>
      </c>
      <c r="EN244">
        <v>0</v>
      </c>
      <c r="EO244">
        <v>16</v>
      </c>
      <c r="EP244">
        <v>5392.3249999999998</v>
      </c>
      <c r="EQ244">
        <v>451.98500000000001</v>
      </c>
      <c r="ER244">
        <v>164.70499999999998</v>
      </c>
      <c r="ES244">
        <v>287.27999999999997</v>
      </c>
      <c r="ET244">
        <v>34236.520000000004</v>
      </c>
      <c r="EU244">
        <v>0</v>
      </c>
      <c r="EV244">
        <v>0</v>
      </c>
      <c r="EW244">
        <v>0</v>
      </c>
      <c r="EX244">
        <v>0</v>
      </c>
      <c r="EY244">
        <v>5.5380000000000003</v>
      </c>
      <c r="EZ244">
        <v>2124.2359999999999</v>
      </c>
      <c r="FA244">
        <v>0.73260000000000003</v>
      </c>
      <c r="FB244">
        <v>409.66500000000002</v>
      </c>
      <c r="FC244">
        <v>0.29170000000000001</v>
      </c>
      <c r="FD244">
        <v>139.07499999999999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</row>
    <row r="245" spans="1:184" customFormat="1" ht="12.75" x14ac:dyDescent="0.2">
      <c r="A245">
        <v>2256</v>
      </c>
      <c r="B245">
        <f t="shared" si="3"/>
        <v>242</v>
      </c>
      <c r="C245">
        <v>1</v>
      </c>
      <c r="D245" t="s">
        <v>946</v>
      </c>
      <c r="E245" t="s">
        <v>290</v>
      </c>
      <c r="F245">
        <v>600108422</v>
      </c>
      <c r="G245">
        <v>12</v>
      </c>
      <c r="H245" t="s">
        <v>583</v>
      </c>
      <c r="I245" t="s">
        <v>438</v>
      </c>
      <c r="J245">
        <v>1</v>
      </c>
      <c r="K245">
        <v>24</v>
      </c>
      <c r="L245" t="s">
        <v>584</v>
      </c>
      <c r="M245" t="s">
        <v>947</v>
      </c>
      <c r="N245" t="s">
        <v>586</v>
      </c>
      <c r="O245">
        <v>2</v>
      </c>
      <c r="P245" t="s">
        <v>587</v>
      </c>
      <c r="Q245" t="s">
        <v>3328</v>
      </c>
      <c r="R245" s="207">
        <v>45669.925416666665</v>
      </c>
      <c r="S245">
        <v>600108422</v>
      </c>
      <c r="T245" t="s">
        <v>3370</v>
      </c>
      <c r="U245" s="207">
        <v>45670.477592592593</v>
      </c>
      <c r="V245">
        <v>600108422</v>
      </c>
      <c r="W245">
        <v>58.101400000000005</v>
      </c>
      <c r="X245">
        <v>57.2226</v>
      </c>
      <c r="Y245">
        <v>0</v>
      </c>
      <c r="Z245">
        <v>0.87880000000000003</v>
      </c>
      <c r="AA245">
        <v>60.478499999999997</v>
      </c>
      <c r="AB245">
        <v>26854.752</v>
      </c>
      <c r="AC245">
        <v>26188.374</v>
      </c>
      <c r="AD245">
        <v>17289.155999999999</v>
      </c>
      <c r="AE245">
        <v>4179.2</v>
      </c>
      <c r="AF245">
        <v>749.173</v>
      </c>
      <c r="AG245">
        <v>3019.5650000000001</v>
      </c>
      <c r="AH245">
        <v>413.84299999999996</v>
      </c>
      <c r="AI245">
        <v>484.77699999999999</v>
      </c>
      <c r="AJ245">
        <v>0</v>
      </c>
      <c r="AK245">
        <v>5.1070000000000002</v>
      </c>
      <c r="AL245">
        <v>0</v>
      </c>
      <c r="AM245">
        <v>0</v>
      </c>
      <c r="AN245">
        <v>666.37800000000004</v>
      </c>
      <c r="AO245">
        <v>586.57299999999998</v>
      </c>
      <c r="AP245">
        <v>269.423</v>
      </c>
      <c r="AQ245">
        <v>259.327</v>
      </c>
      <c r="AR245">
        <v>10.096</v>
      </c>
      <c r="AS245">
        <v>0</v>
      </c>
      <c r="AT245">
        <v>23.35</v>
      </c>
      <c r="AU245">
        <v>293.8</v>
      </c>
      <c r="AV245">
        <v>1.2</v>
      </c>
      <c r="AW245">
        <v>0</v>
      </c>
      <c r="AX245">
        <v>482.13300000000004</v>
      </c>
      <c r="AY245">
        <v>53.25</v>
      </c>
      <c r="AZ245">
        <v>47.552999999999997</v>
      </c>
      <c r="BA245">
        <v>26660.310999999998</v>
      </c>
      <c r="BB245">
        <v>269.423</v>
      </c>
      <c r="BC245">
        <v>63</v>
      </c>
      <c r="BD245">
        <v>57</v>
      </c>
      <c r="BE245">
        <v>2</v>
      </c>
      <c r="BF245">
        <v>3</v>
      </c>
      <c r="BG245">
        <v>2</v>
      </c>
      <c r="BH245">
        <v>482.13300000000004</v>
      </c>
      <c r="BI245">
        <v>53.25</v>
      </c>
      <c r="BJ245">
        <v>45.7074</v>
      </c>
      <c r="BK245">
        <v>22687.984</v>
      </c>
      <c r="BL245">
        <v>14809.85</v>
      </c>
      <c r="BM245">
        <v>3764.5189999999998</v>
      </c>
      <c r="BN245">
        <v>600.46900000000005</v>
      </c>
      <c r="BO245">
        <v>2585.5650000000001</v>
      </c>
      <c r="BP245">
        <v>395.25099999999998</v>
      </c>
      <c r="BQ245">
        <v>484.77699999999999</v>
      </c>
      <c r="BR245">
        <v>0</v>
      </c>
      <c r="BS245">
        <v>0</v>
      </c>
      <c r="BT245">
        <v>30.615400000000001</v>
      </c>
      <c r="BU245">
        <v>17179.877</v>
      </c>
      <c r="BV245">
        <v>1.8282</v>
      </c>
      <c r="BW245">
        <v>815.59199999999998</v>
      </c>
      <c r="BX245">
        <v>0</v>
      </c>
      <c r="BY245">
        <v>0</v>
      </c>
      <c r="BZ245">
        <v>11.5152</v>
      </c>
      <c r="CA245">
        <v>3500.3899999999994</v>
      </c>
      <c r="CB245">
        <v>2479.3059999999996</v>
      </c>
      <c r="CC245">
        <v>414.68099999999998</v>
      </c>
      <c r="CD245">
        <v>148.70400000000001</v>
      </c>
      <c r="CE245">
        <v>434</v>
      </c>
      <c r="CF245">
        <v>18.591999999999999</v>
      </c>
      <c r="CG245">
        <v>0</v>
      </c>
      <c r="CH245">
        <v>0</v>
      </c>
      <c r="CI245">
        <v>5.1070000000000002</v>
      </c>
      <c r="CJ245">
        <v>2</v>
      </c>
      <c r="CK245">
        <v>1039.1030000000001</v>
      </c>
      <c r="CL245">
        <v>6.2073</v>
      </c>
      <c r="CM245">
        <v>1482.31</v>
      </c>
      <c r="CN245">
        <v>0.94420000000000004</v>
      </c>
      <c r="CO245">
        <v>193.55699999999999</v>
      </c>
      <c r="CP245">
        <v>2.3637000000000001</v>
      </c>
      <c r="CQ245">
        <v>785.42000000000007</v>
      </c>
      <c r="CR245">
        <v>40.7074</v>
      </c>
      <c r="CS245">
        <v>18607.317999999999</v>
      </c>
      <c r="CT245">
        <v>10.5152</v>
      </c>
      <c r="CU245">
        <v>3183.7929999999997</v>
      </c>
      <c r="CV245">
        <v>0.5</v>
      </c>
      <c r="CW245">
        <v>0</v>
      </c>
      <c r="CX245">
        <v>243.15600000000001</v>
      </c>
      <c r="CY245">
        <v>0</v>
      </c>
      <c r="CZ245">
        <v>0</v>
      </c>
      <c r="DA245">
        <v>0.7</v>
      </c>
      <c r="DB245">
        <v>238.977</v>
      </c>
      <c r="DC245">
        <v>150.077</v>
      </c>
      <c r="DD245">
        <v>119.346</v>
      </c>
      <c r="DE245">
        <v>47.552999999999997</v>
      </c>
      <c r="DF245">
        <v>11.195499999999999</v>
      </c>
      <c r="DG245">
        <v>3789.5509999999999</v>
      </c>
      <c r="DH245">
        <v>1.0683</v>
      </c>
      <c r="DI245">
        <v>417.887</v>
      </c>
      <c r="DJ245">
        <v>1</v>
      </c>
      <c r="DK245">
        <v>485.077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23084.834000000003</v>
      </c>
      <c r="EA245">
        <v>150.077</v>
      </c>
      <c r="EB245">
        <v>3575.4769999999999</v>
      </c>
      <c r="EC245">
        <v>119.346</v>
      </c>
      <c r="ED245">
        <v>58.101400000000005</v>
      </c>
      <c r="EE245">
        <v>60.478499999999997</v>
      </c>
      <c r="EF245">
        <v>26854.752</v>
      </c>
      <c r="EG245">
        <v>46.586200000000005</v>
      </c>
      <c r="EH245">
        <v>23329.362000000001</v>
      </c>
      <c r="EI245">
        <v>30.994199999999999</v>
      </c>
      <c r="EJ245">
        <v>17585.934000000001</v>
      </c>
      <c r="EK245">
        <v>1.8282</v>
      </c>
      <c r="EL245">
        <v>815.59199999999998</v>
      </c>
      <c r="EM245">
        <v>0</v>
      </c>
      <c r="EN245">
        <v>0</v>
      </c>
      <c r="EO245">
        <v>11.5152</v>
      </c>
      <c r="EP245">
        <v>3525.3899999999994</v>
      </c>
      <c r="EQ245">
        <v>586.57299999999998</v>
      </c>
      <c r="ER245">
        <v>387.17700000000002</v>
      </c>
      <c r="ES245">
        <v>199.39599999999999</v>
      </c>
      <c r="ET245">
        <v>27441.325000000001</v>
      </c>
      <c r="EU245">
        <v>0</v>
      </c>
      <c r="EV245">
        <v>0</v>
      </c>
      <c r="EW245">
        <v>0</v>
      </c>
      <c r="EX245">
        <v>0</v>
      </c>
      <c r="EY245">
        <v>11.195499999999999</v>
      </c>
      <c r="EZ245">
        <v>3790.71</v>
      </c>
      <c r="FA245">
        <v>1.0683</v>
      </c>
      <c r="FB245">
        <v>417.887</v>
      </c>
      <c r="FC245">
        <v>1.5</v>
      </c>
      <c r="FD245">
        <v>719.23900000000003</v>
      </c>
      <c r="FE245">
        <v>0</v>
      </c>
      <c r="FF245">
        <v>0</v>
      </c>
      <c r="FG245">
        <v>0</v>
      </c>
      <c r="FH245">
        <v>0</v>
      </c>
      <c r="FI245">
        <v>1.2</v>
      </c>
      <c r="FJ245">
        <v>482.13300000000004</v>
      </c>
      <c r="FK245">
        <v>0.5</v>
      </c>
      <c r="FL245">
        <v>243.15600000000001</v>
      </c>
      <c r="FM245">
        <v>0.7</v>
      </c>
      <c r="FN245">
        <v>238.977</v>
      </c>
      <c r="FO245">
        <v>53.25</v>
      </c>
      <c r="FP245">
        <v>0</v>
      </c>
      <c r="FQ245">
        <v>53.25</v>
      </c>
      <c r="FR245">
        <v>535.38300000000004</v>
      </c>
      <c r="FS245">
        <v>3.2833999999999999</v>
      </c>
      <c r="FT245">
        <v>1069.0719999999999</v>
      </c>
      <c r="FU245">
        <v>1.6196999999999999</v>
      </c>
      <c r="FV245">
        <v>522.62900000000002</v>
      </c>
      <c r="FW245">
        <v>1.6637</v>
      </c>
      <c r="FX245">
        <v>546.44299999999998</v>
      </c>
      <c r="FY245">
        <v>178.15</v>
      </c>
      <c r="FZ245">
        <v>122.15</v>
      </c>
      <c r="GA245">
        <v>56</v>
      </c>
      <c r="GB245">
        <v>1247.222</v>
      </c>
    </row>
    <row r="246" spans="1:184" customFormat="1" ht="12.75" x14ac:dyDescent="0.2">
      <c r="A246">
        <v>2257</v>
      </c>
      <c r="B246">
        <f t="shared" si="3"/>
        <v>243</v>
      </c>
      <c r="C246">
        <v>1</v>
      </c>
      <c r="D246" t="s">
        <v>948</v>
      </c>
      <c r="E246" t="s">
        <v>290</v>
      </c>
      <c r="F246">
        <v>600108317</v>
      </c>
      <c r="G246">
        <v>12</v>
      </c>
      <c r="H246" t="s">
        <v>583</v>
      </c>
      <c r="I246" t="s">
        <v>438</v>
      </c>
      <c r="J246">
        <v>1</v>
      </c>
      <c r="K246">
        <v>24</v>
      </c>
      <c r="L246" t="s">
        <v>584</v>
      </c>
      <c r="M246" t="s">
        <v>949</v>
      </c>
      <c r="N246" t="s">
        <v>586</v>
      </c>
      <c r="O246">
        <v>2</v>
      </c>
      <c r="P246" t="s">
        <v>587</v>
      </c>
      <c r="Q246" t="s">
        <v>950</v>
      </c>
      <c r="R246" s="207">
        <v>45666.427812499998</v>
      </c>
      <c r="S246">
        <v>600108317</v>
      </c>
      <c r="T246" t="s">
        <v>950</v>
      </c>
      <c r="U246" s="207">
        <v>45666.647951388892</v>
      </c>
      <c r="V246">
        <v>600108317</v>
      </c>
      <c r="W246">
        <v>88.135199999999983</v>
      </c>
      <c r="X246">
        <v>88.135199999999983</v>
      </c>
      <c r="Y246">
        <v>0</v>
      </c>
      <c r="Z246">
        <v>0</v>
      </c>
      <c r="AA246">
        <v>100.1147</v>
      </c>
      <c r="AB246">
        <v>46888.726999999999</v>
      </c>
      <c r="AC246">
        <v>46752.327000000005</v>
      </c>
      <c r="AD246">
        <v>27911.232</v>
      </c>
      <c r="AE246">
        <v>8376.9279999999999</v>
      </c>
      <c r="AF246">
        <v>1683.2980000000002</v>
      </c>
      <c r="AG246">
        <v>7147.5360000000001</v>
      </c>
      <c r="AH246">
        <v>703.46900000000005</v>
      </c>
      <c r="AI246">
        <v>643.53700000000003</v>
      </c>
      <c r="AJ246">
        <v>0</v>
      </c>
      <c r="AK246">
        <v>13.935</v>
      </c>
      <c r="AL246">
        <v>70.599999999999994</v>
      </c>
      <c r="AM246">
        <v>33.299999999999997</v>
      </c>
      <c r="AN246">
        <v>32.5</v>
      </c>
      <c r="AO246">
        <v>35</v>
      </c>
      <c r="AP246">
        <v>30</v>
      </c>
      <c r="AQ246">
        <v>30</v>
      </c>
      <c r="AR246">
        <v>0</v>
      </c>
      <c r="AS246">
        <v>0</v>
      </c>
      <c r="AT246">
        <v>0</v>
      </c>
      <c r="AU246">
        <v>5</v>
      </c>
      <c r="AV246">
        <v>1.8273000000000001</v>
      </c>
      <c r="AW246">
        <v>225.029</v>
      </c>
      <c r="AX246">
        <v>965.23699999999997</v>
      </c>
      <c r="AY246">
        <v>0</v>
      </c>
      <c r="AZ246">
        <v>47.363</v>
      </c>
      <c r="BA246">
        <v>47235.262999999992</v>
      </c>
      <c r="BB246">
        <v>30</v>
      </c>
      <c r="BC246">
        <v>98</v>
      </c>
      <c r="BD246">
        <v>90</v>
      </c>
      <c r="BE246">
        <v>7</v>
      </c>
      <c r="BF246">
        <v>3</v>
      </c>
      <c r="BG246">
        <v>7</v>
      </c>
      <c r="BH246">
        <v>965.23699999999997</v>
      </c>
      <c r="BI246">
        <v>0</v>
      </c>
      <c r="BJ246">
        <v>74.169799999999995</v>
      </c>
      <c r="BK246">
        <v>42004.509000000005</v>
      </c>
      <c r="BL246">
        <v>24616.697999999997</v>
      </c>
      <c r="BM246">
        <v>7926.3850000000002</v>
      </c>
      <c r="BN246">
        <v>1350.8000000000002</v>
      </c>
      <c r="BO246">
        <v>6549.9349999999995</v>
      </c>
      <c r="BP246">
        <v>644.76200000000006</v>
      </c>
      <c r="BQ246">
        <v>643.53700000000003</v>
      </c>
      <c r="BR246">
        <v>0</v>
      </c>
      <c r="BS246">
        <v>0</v>
      </c>
      <c r="BT246">
        <v>49.357099999999996</v>
      </c>
      <c r="BU246">
        <v>31798.885000000002</v>
      </c>
      <c r="BV246">
        <v>7.4673999999999996</v>
      </c>
      <c r="BW246">
        <v>3367.8319999999999</v>
      </c>
      <c r="BX246">
        <v>0</v>
      </c>
      <c r="BY246">
        <v>0</v>
      </c>
      <c r="BZ246">
        <v>13.965399999999999</v>
      </c>
      <c r="CA246">
        <v>4747.8180000000002</v>
      </c>
      <c r="CB246">
        <v>3294.5339999999997</v>
      </c>
      <c r="CC246">
        <v>450.54300000000001</v>
      </c>
      <c r="CD246">
        <v>332.49799999999999</v>
      </c>
      <c r="CE246">
        <v>597.601</v>
      </c>
      <c r="CF246">
        <v>58.707000000000001</v>
      </c>
      <c r="CG246">
        <v>0</v>
      </c>
      <c r="CH246">
        <v>0</v>
      </c>
      <c r="CI246">
        <v>13.935</v>
      </c>
      <c r="CJ246">
        <v>3.75</v>
      </c>
      <c r="CK246">
        <v>1888.78</v>
      </c>
      <c r="CL246">
        <v>8.9560999999999993</v>
      </c>
      <c r="CM246">
        <v>2445.8609999999999</v>
      </c>
      <c r="CN246">
        <v>0.53200000000000003</v>
      </c>
      <c r="CO246">
        <v>186.59</v>
      </c>
      <c r="CP246">
        <v>0.72729999999999995</v>
      </c>
      <c r="CQ246">
        <v>226.58699999999999</v>
      </c>
      <c r="CR246">
        <v>68.169799999999995</v>
      </c>
      <c r="CS246">
        <v>36476.063999999998</v>
      </c>
      <c r="CT246">
        <v>12.965399999999999</v>
      </c>
      <c r="CU246">
        <v>4085.06</v>
      </c>
      <c r="CV246">
        <v>1.1000000000000001</v>
      </c>
      <c r="CW246">
        <v>225.029</v>
      </c>
      <c r="CX246">
        <v>738.65</v>
      </c>
      <c r="CY246">
        <v>0</v>
      </c>
      <c r="CZ246">
        <v>0</v>
      </c>
      <c r="DA246">
        <v>0.72729999999999995</v>
      </c>
      <c r="DB246">
        <v>226.58699999999999</v>
      </c>
      <c r="DC246">
        <v>19.888999999999999</v>
      </c>
      <c r="DD246">
        <v>10.111000000000001</v>
      </c>
      <c r="DE246">
        <v>47.363</v>
      </c>
      <c r="DF246">
        <v>14.8409</v>
      </c>
      <c r="DG246">
        <v>5238.1109999999999</v>
      </c>
      <c r="DH246">
        <v>1.5044</v>
      </c>
      <c r="DI246">
        <v>927.33299999999997</v>
      </c>
      <c r="DJ246">
        <v>1</v>
      </c>
      <c r="DK246">
        <v>672.34799999999996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42422.696000000004</v>
      </c>
      <c r="EA246">
        <v>19.888999999999999</v>
      </c>
      <c r="EB246">
        <v>4812.567</v>
      </c>
      <c r="EC246">
        <v>10.111000000000001</v>
      </c>
      <c r="ED246">
        <v>88.135199999999983</v>
      </c>
      <c r="EE246">
        <v>100.1147</v>
      </c>
      <c r="EF246">
        <v>46888.726999999999</v>
      </c>
      <c r="EG246">
        <v>74.169799999999995</v>
      </c>
      <c r="EH246">
        <v>42103.909</v>
      </c>
      <c r="EI246">
        <v>49.357099999999996</v>
      </c>
      <c r="EJ246">
        <v>31895.785</v>
      </c>
      <c r="EK246">
        <v>7.4673999999999996</v>
      </c>
      <c r="EL246">
        <v>3367.8319999999999</v>
      </c>
      <c r="EM246">
        <v>0</v>
      </c>
      <c r="EN246">
        <v>0</v>
      </c>
      <c r="EO246">
        <v>13.965399999999999</v>
      </c>
      <c r="EP246">
        <v>4784.8180000000002</v>
      </c>
      <c r="EQ246">
        <v>35</v>
      </c>
      <c r="ER246">
        <v>19.888999999999999</v>
      </c>
      <c r="ES246">
        <v>15.111000000000001</v>
      </c>
      <c r="ET246">
        <v>46923.726999999999</v>
      </c>
      <c r="EU246">
        <v>0</v>
      </c>
      <c r="EV246">
        <v>0</v>
      </c>
      <c r="EW246">
        <v>0</v>
      </c>
      <c r="EX246">
        <v>0</v>
      </c>
      <c r="EY246">
        <v>14.8409</v>
      </c>
      <c r="EZ246">
        <v>5238.1109999999999</v>
      </c>
      <c r="FA246">
        <v>1.5044</v>
      </c>
      <c r="FB246">
        <v>929.83299999999997</v>
      </c>
      <c r="FC246">
        <v>1</v>
      </c>
      <c r="FD246">
        <v>672.34799999999996</v>
      </c>
      <c r="FE246">
        <v>0</v>
      </c>
      <c r="FF246">
        <v>0</v>
      </c>
      <c r="FG246">
        <v>0</v>
      </c>
      <c r="FH246">
        <v>0</v>
      </c>
      <c r="FI246">
        <v>1.8273000000000001</v>
      </c>
      <c r="FJ246">
        <v>965.23699999999997</v>
      </c>
      <c r="FK246">
        <v>1.1000000000000001</v>
      </c>
      <c r="FL246">
        <v>738.65</v>
      </c>
      <c r="FM246">
        <v>0.72729999999999995</v>
      </c>
      <c r="FN246">
        <v>226.58699999999999</v>
      </c>
      <c r="FO246">
        <v>0</v>
      </c>
      <c r="FP246">
        <v>0</v>
      </c>
      <c r="FQ246">
        <v>0</v>
      </c>
      <c r="FR246">
        <v>965.23699999999997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</row>
    <row r="247" spans="1:184" customFormat="1" ht="12.75" x14ac:dyDescent="0.2">
      <c r="A247">
        <v>2258</v>
      </c>
      <c r="B247">
        <f t="shared" si="3"/>
        <v>244</v>
      </c>
      <c r="C247">
        <v>1</v>
      </c>
      <c r="D247" t="s">
        <v>951</v>
      </c>
      <c r="E247" t="s">
        <v>290</v>
      </c>
      <c r="F247">
        <v>600108368</v>
      </c>
      <c r="G247">
        <v>12</v>
      </c>
      <c r="H247" t="s">
        <v>583</v>
      </c>
      <c r="I247" t="s">
        <v>952</v>
      </c>
      <c r="J247">
        <v>1</v>
      </c>
      <c r="K247">
        <v>24</v>
      </c>
      <c r="L247" t="s">
        <v>584</v>
      </c>
      <c r="M247" t="s">
        <v>953</v>
      </c>
      <c r="N247" t="s">
        <v>586</v>
      </c>
      <c r="O247">
        <v>2</v>
      </c>
      <c r="P247" t="s">
        <v>587</v>
      </c>
      <c r="Q247" t="s">
        <v>3349</v>
      </c>
      <c r="R247" s="207">
        <v>45666.612650462965</v>
      </c>
      <c r="S247">
        <v>600108368</v>
      </c>
      <c r="T247" t="s">
        <v>3349</v>
      </c>
      <c r="U247" s="207">
        <v>45666.71466435185</v>
      </c>
      <c r="V247">
        <v>600108368</v>
      </c>
      <c r="W247">
        <v>54.011400000000002</v>
      </c>
      <c r="X247">
        <v>54.011400000000002</v>
      </c>
      <c r="Y247">
        <v>0</v>
      </c>
      <c r="Z247">
        <v>0</v>
      </c>
      <c r="AA247">
        <v>59.655700000000003</v>
      </c>
      <c r="AB247">
        <v>27334.863000000001</v>
      </c>
      <c r="AC247">
        <v>27070.163</v>
      </c>
      <c r="AD247">
        <v>17111.982</v>
      </c>
      <c r="AE247">
        <v>4013.8310000000001</v>
      </c>
      <c r="AF247">
        <v>1173.0820000000001</v>
      </c>
      <c r="AG247">
        <v>3614.049</v>
      </c>
      <c r="AH247">
        <v>387.553</v>
      </c>
      <c r="AI247">
        <v>438.40499999999997</v>
      </c>
      <c r="AJ247">
        <v>5.3819999999999997</v>
      </c>
      <c r="AK247">
        <v>1.2250000000000001</v>
      </c>
      <c r="AL247">
        <v>7.6</v>
      </c>
      <c r="AM247">
        <v>237.1</v>
      </c>
      <c r="AN247">
        <v>20</v>
      </c>
      <c r="AO247">
        <v>444.87</v>
      </c>
      <c r="AP247">
        <v>343.93</v>
      </c>
      <c r="AQ247">
        <v>343.93</v>
      </c>
      <c r="AR247">
        <v>0</v>
      </c>
      <c r="AS247">
        <v>0</v>
      </c>
      <c r="AT247">
        <v>0</v>
      </c>
      <c r="AU247">
        <v>100.94</v>
      </c>
      <c r="AV247">
        <v>0.56669999999999998</v>
      </c>
      <c r="AW247">
        <v>294.346</v>
      </c>
      <c r="AX247">
        <v>581.34</v>
      </c>
      <c r="AY247">
        <v>253.52</v>
      </c>
      <c r="AZ247">
        <v>30.308</v>
      </c>
      <c r="BA247">
        <v>27380.800999999999</v>
      </c>
      <c r="BB247">
        <v>344.52</v>
      </c>
      <c r="BC247">
        <v>62</v>
      </c>
      <c r="BD247">
        <v>54</v>
      </c>
      <c r="BE247">
        <v>1</v>
      </c>
      <c r="BF247">
        <v>2</v>
      </c>
      <c r="BG247">
        <v>5</v>
      </c>
      <c r="BH247">
        <v>581.34</v>
      </c>
      <c r="BI247">
        <v>253.52</v>
      </c>
      <c r="BJ247">
        <v>42.603900000000003</v>
      </c>
      <c r="BK247">
        <v>23217.954999999998</v>
      </c>
      <c r="BL247">
        <v>14377.87</v>
      </c>
      <c r="BM247">
        <v>3613.4470000000001</v>
      </c>
      <c r="BN247">
        <v>969.65800000000002</v>
      </c>
      <c r="BO247">
        <v>3169.8490000000002</v>
      </c>
      <c r="BP247">
        <v>318.69</v>
      </c>
      <c r="BQ247">
        <v>438.40499999999997</v>
      </c>
      <c r="BR247">
        <v>5.3819999999999997</v>
      </c>
      <c r="BS247">
        <v>0</v>
      </c>
      <c r="BT247">
        <v>26.944900000000001</v>
      </c>
      <c r="BU247">
        <v>17051.285</v>
      </c>
      <c r="BV247">
        <v>3.9824999999999999</v>
      </c>
      <c r="BW247">
        <v>1722.481</v>
      </c>
      <c r="BX247">
        <v>0</v>
      </c>
      <c r="BY247">
        <v>0</v>
      </c>
      <c r="BZ247">
        <v>11.407499999999999</v>
      </c>
      <c r="CA247">
        <v>3852.2080000000001</v>
      </c>
      <c r="CB247">
        <v>2734.1120000000001</v>
      </c>
      <c r="CC247">
        <v>400.38400000000001</v>
      </c>
      <c r="CD247">
        <v>203.42400000000001</v>
      </c>
      <c r="CE247">
        <v>444.20000000000005</v>
      </c>
      <c r="CF247">
        <v>68.863</v>
      </c>
      <c r="CG247">
        <v>0</v>
      </c>
      <c r="CH247">
        <v>0</v>
      </c>
      <c r="CI247">
        <v>1.2250000000000001</v>
      </c>
      <c r="CJ247">
        <v>1</v>
      </c>
      <c r="CK247">
        <v>520.04899999999998</v>
      </c>
      <c r="CL247">
        <v>7.5972999999999997</v>
      </c>
      <c r="CM247">
        <v>2568.0860000000002</v>
      </c>
      <c r="CN247">
        <v>2.8102</v>
      </c>
      <c r="CO247">
        <v>764.07299999999998</v>
      </c>
      <c r="CP247">
        <v>0</v>
      </c>
      <c r="CQ247">
        <v>0</v>
      </c>
      <c r="CR247">
        <v>37.6188</v>
      </c>
      <c r="CS247">
        <v>18964.439999999999</v>
      </c>
      <c r="CT247">
        <v>9.4074999999999989</v>
      </c>
      <c r="CU247">
        <v>2932.1190000000001</v>
      </c>
      <c r="CV247">
        <v>0.56669999999999998</v>
      </c>
      <c r="CW247">
        <v>294.346</v>
      </c>
      <c r="CX247">
        <v>558.34</v>
      </c>
      <c r="CY247">
        <v>0</v>
      </c>
      <c r="CZ247">
        <v>0</v>
      </c>
      <c r="DA247">
        <v>0</v>
      </c>
      <c r="DB247">
        <v>23</v>
      </c>
      <c r="DC247">
        <v>108.75</v>
      </c>
      <c r="DD247">
        <v>235.18</v>
      </c>
      <c r="DE247">
        <v>30.308</v>
      </c>
      <c r="DF247">
        <v>9.1158999999999999</v>
      </c>
      <c r="DG247">
        <v>3163.8719999999998</v>
      </c>
      <c r="DH247">
        <v>1.5606</v>
      </c>
      <c r="DI247">
        <v>736.76499999999999</v>
      </c>
      <c r="DJ247">
        <v>1</v>
      </c>
      <c r="DK247">
        <v>543.55200000000002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23502.316999999999</v>
      </c>
      <c r="EA247">
        <v>108.75</v>
      </c>
      <c r="EB247">
        <v>3878.4839999999999</v>
      </c>
      <c r="EC247">
        <v>235.77</v>
      </c>
      <c r="ED247">
        <v>54.011400000000002</v>
      </c>
      <c r="EE247">
        <v>59.655700000000003</v>
      </c>
      <c r="EF247">
        <v>27334.863000000001</v>
      </c>
      <c r="EG247">
        <v>42.603900000000003</v>
      </c>
      <c r="EH247">
        <v>23397.055</v>
      </c>
      <c r="EI247">
        <v>26.944900000000001</v>
      </c>
      <c r="EJ247">
        <v>17181.334999999999</v>
      </c>
      <c r="EK247">
        <v>3.9824999999999999</v>
      </c>
      <c r="EL247">
        <v>1732.481</v>
      </c>
      <c r="EM247">
        <v>0</v>
      </c>
      <c r="EN247">
        <v>0</v>
      </c>
      <c r="EO247">
        <v>11.407499999999999</v>
      </c>
      <c r="EP247">
        <v>3937.808</v>
      </c>
      <c r="EQ247">
        <v>444.87</v>
      </c>
      <c r="ER247">
        <v>108.75</v>
      </c>
      <c r="ES247">
        <v>336.12</v>
      </c>
      <c r="ET247">
        <v>27779.733</v>
      </c>
      <c r="EU247">
        <v>0</v>
      </c>
      <c r="EV247">
        <v>0</v>
      </c>
      <c r="EW247">
        <v>0</v>
      </c>
      <c r="EX247">
        <v>0</v>
      </c>
      <c r="EY247">
        <v>9.1158999999999999</v>
      </c>
      <c r="EZ247">
        <v>3202.922</v>
      </c>
      <c r="FA247">
        <v>1.5606</v>
      </c>
      <c r="FB247">
        <v>736.76499999999999</v>
      </c>
      <c r="FC247">
        <v>1</v>
      </c>
      <c r="FD247">
        <v>543.55200000000002</v>
      </c>
      <c r="FE247">
        <v>0</v>
      </c>
      <c r="FF247">
        <v>0</v>
      </c>
      <c r="FG247">
        <v>0</v>
      </c>
      <c r="FH247">
        <v>0</v>
      </c>
      <c r="FI247">
        <v>0.56669999999999998</v>
      </c>
      <c r="FJ247">
        <v>581.34</v>
      </c>
      <c r="FK247">
        <v>0.56669999999999998</v>
      </c>
      <c r="FL247">
        <v>558.34</v>
      </c>
      <c r="FM247">
        <v>0</v>
      </c>
      <c r="FN247">
        <v>23</v>
      </c>
      <c r="FO247">
        <v>253.52</v>
      </c>
      <c r="FP247">
        <v>51.6</v>
      </c>
      <c r="FQ247">
        <v>201.92</v>
      </c>
      <c r="FR247">
        <v>834.86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</row>
    <row r="248" spans="1:184" customFormat="1" ht="12.75" x14ac:dyDescent="0.2">
      <c r="A248">
        <v>2259</v>
      </c>
      <c r="B248">
        <f t="shared" si="3"/>
        <v>245</v>
      </c>
      <c r="C248">
        <v>1</v>
      </c>
      <c r="D248" t="s">
        <v>954</v>
      </c>
      <c r="E248" t="s">
        <v>290</v>
      </c>
      <c r="F248">
        <v>600107981</v>
      </c>
      <c r="G248">
        <v>12</v>
      </c>
      <c r="H248" t="s">
        <v>583</v>
      </c>
      <c r="I248" t="s">
        <v>100</v>
      </c>
      <c r="J248">
        <v>1</v>
      </c>
      <c r="K248">
        <v>24</v>
      </c>
      <c r="L248" t="s">
        <v>584</v>
      </c>
      <c r="M248" t="s">
        <v>955</v>
      </c>
      <c r="N248" t="s">
        <v>586</v>
      </c>
      <c r="O248">
        <v>2</v>
      </c>
      <c r="P248" t="s">
        <v>587</v>
      </c>
      <c r="Q248" t="s">
        <v>670</v>
      </c>
      <c r="R248" s="207">
        <v>45664.549780092595</v>
      </c>
      <c r="S248">
        <v>600107981</v>
      </c>
      <c r="W248">
        <v>77.321300000000008</v>
      </c>
      <c r="X248">
        <v>77.321300000000008</v>
      </c>
      <c r="Y248">
        <v>0</v>
      </c>
      <c r="Z248">
        <v>0</v>
      </c>
      <c r="AA248">
        <v>88.4</v>
      </c>
      <c r="AB248">
        <v>40850.351999999999</v>
      </c>
      <c r="AC248">
        <v>40647.141000000003</v>
      </c>
      <c r="AD248">
        <v>25123.357000000004</v>
      </c>
      <c r="AE248">
        <v>6201.47</v>
      </c>
      <c r="AF248">
        <v>2816.4580000000001</v>
      </c>
      <c r="AG248">
        <v>4689.9929999999995</v>
      </c>
      <c r="AH248">
        <v>348.00299999999999</v>
      </c>
      <c r="AI248">
        <v>810.15</v>
      </c>
      <c r="AJ248">
        <v>18.971</v>
      </c>
      <c r="AK248">
        <v>26.719000000000001</v>
      </c>
      <c r="AL248">
        <v>180</v>
      </c>
      <c r="AM248">
        <v>18.210999999999999</v>
      </c>
      <c r="AN248">
        <v>5</v>
      </c>
      <c r="AO248">
        <v>534.39</v>
      </c>
      <c r="AP248">
        <v>1.5</v>
      </c>
      <c r="AQ248">
        <v>1.5</v>
      </c>
      <c r="AR248">
        <v>0</v>
      </c>
      <c r="AS248">
        <v>0</v>
      </c>
      <c r="AT248">
        <v>480.41</v>
      </c>
      <c r="AU248">
        <v>52.48</v>
      </c>
      <c r="AV248">
        <v>1.4236</v>
      </c>
      <c r="AW248">
        <v>597.95099999999991</v>
      </c>
      <c r="AX248">
        <v>636.35699999999997</v>
      </c>
      <c r="AY248">
        <v>0</v>
      </c>
      <c r="AZ248">
        <v>14.069000000000001</v>
      </c>
      <c r="BA248">
        <v>41008.921000000002</v>
      </c>
      <c r="BB248">
        <v>1.5</v>
      </c>
      <c r="BC248">
        <v>91</v>
      </c>
      <c r="BD248">
        <v>79</v>
      </c>
      <c r="BE248">
        <v>2</v>
      </c>
      <c r="BF248">
        <v>5</v>
      </c>
      <c r="BG248">
        <v>7</v>
      </c>
      <c r="BH248">
        <v>636.35699999999997</v>
      </c>
      <c r="BI248">
        <v>0</v>
      </c>
      <c r="BJ248">
        <v>67.303200000000004</v>
      </c>
      <c r="BK248">
        <v>36660.223000000005</v>
      </c>
      <c r="BL248">
        <v>22796.550000000003</v>
      </c>
      <c r="BM248">
        <v>5839.9430000000002</v>
      </c>
      <c r="BN248">
        <v>2281.4990000000003</v>
      </c>
      <c r="BO248">
        <v>4007.4930000000004</v>
      </c>
      <c r="BP248">
        <v>304.99299999999999</v>
      </c>
      <c r="BQ248">
        <v>810.15</v>
      </c>
      <c r="BR248">
        <v>0</v>
      </c>
      <c r="BS248">
        <v>7.5750000000000002</v>
      </c>
      <c r="BT248">
        <v>41.244199999999999</v>
      </c>
      <c r="BU248">
        <v>26154.06</v>
      </c>
      <c r="BV248">
        <v>8.0329999999999995</v>
      </c>
      <c r="BW248">
        <v>3668.3870000000002</v>
      </c>
      <c r="BX248">
        <v>0</v>
      </c>
      <c r="BY248">
        <v>0</v>
      </c>
      <c r="BZ248">
        <v>10.0181</v>
      </c>
      <c r="CA248">
        <v>3986.9180000000001</v>
      </c>
      <c r="CB248">
        <v>2326.8069999999998</v>
      </c>
      <c r="CC248">
        <v>361.52699999999999</v>
      </c>
      <c r="CD248">
        <v>534.95899999999995</v>
      </c>
      <c r="CE248">
        <v>682.5</v>
      </c>
      <c r="CF248">
        <v>43.01</v>
      </c>
      <c r="CG248">
        <v>0</v>
      </c>
      <c r="CH248">
        <v>18.971</v>
      </c>
      <c r="CI248">
        <v>19.143999999999998</v>
      </c>
      <c r="CJ248">
        <v>2.6154000000000002</v>
      </c>
      <c r="CK248">
        <v>1471.9559999999999</v>
      </c>
      <c r="CL248">
        <v>6.9027000000000003</v>
      </c>
      <c r="CM248">
        <v>2328.0770000000002</v>
      </c>
      <c r="CN248">
        <v>0</v>
      </c>
      <c r="CO248">
        <v>0</v>
      </c>
      <c r="CP248">
        <v>0.5</v>
      </c>
      <c r="CQ248">
        <v>186.88499999999999</v>
      </c>
      <c r="CR248">
        <v>63.303200000000004</v>
      </c>
      <c r="CS248">
        <v>33217.214</v>
      </c>
      <c r="CT248">
        <v>9.0182000000000002</v>
      </c>
      <c r="CU248">
        <v>3391.6909999999998</v>
      </c>
      <c r="CV248">
        <v>0.92359999999999998</v>
      </c>
      <c r="CW248">
        <v>597.95099999999991</v>
      </c>
      <c r="CX248">
        <v>449.47199999999998</v>
      </c>
      <c r="CY248">
        <v>0</v>
      </c>
      <c r="CZ248">
        <v>0</v>
      </c>
      <c r="DA248">
        <v>0.5</v>
      </c>
      <c r="DB248">
        <v>186.88499999999999</v>
      </c>
      <c r="DC248">
        <v>1.5</v>
      </c>
      <c r="DD248">
        <v>0</v>
      </c>
      <c r="DE248">
        <v>14.069000000000001</v>
      </c>
      <c r="DF248">
        <v>15.613899999999999</v>
      </c>
      <c r="DG248">
        <v>5637.8890000000001</v>
      </c>
      <c r="DH248">
        <v>1.7121</v>
      </c>
      <c r="DI248">
        <v>870.63900000000001</v>
      </c>
      <c r="DJ248">
        <v>0.7</v>
      </c>
      <c r="DK248">
        <v>329.24799999999999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36980.434000000001</v>
      </c>
      <c r="EA248">
        <v>1.5</v>
      </c>
      <c r="EB248">
        <v>4028.4870000000001</v>
      </c>
      <c r="EC248">
        <v>0</v>
      </c>
      <c r="ED248">
        <v>77.321300000000008</v>
      </c>
      <c r="EE248">
        <v>88.4</v>
      </c>
      <c r="EF248">
        <v>40850.351999999999</v>
      </c>
      <c r="EG248">
        <v>67.303200000000004</v>
      </c>
      <c r="EH248">
        <v>36863.434000000001</v>
      </c>
      <c r="EI248">
        <v>41.244199999999999</v>
      </c>
      <c r="EJ248">
        <v>26339.06</v>
      </c>
      <c r="EK248">
        <v>8.0329999999999995</v>
      </c>
      <c r="EL248">
        <v>3668.3870000000002</v>
      </c>
      <c r="EM248">
        <v>0</v>
      </c>
      <c r="EN248">
        <v>0</v>
      </c>
      <c r="EO248">
        <v>10.0181</v>
      </c>
      <c r="EP248">
        <v>3986.9180000000001</v>
      </c>
      <c r="EQ248">
        <v>534.39</v>
      </c>
      <c r="ER248">
        <v>334.1</v>
      </c>
      <c r="ES248">
        <v>200.29</v>
      </c>
      <c r="ET248">
        <v>41384.742000000006</v>
      </c>
      <c r="EU248">
        <v>0</v>
      </c>
      <c r="EV248">
        <v>0</v>
      </c>
      <c r="EW248">
        <v>0</v>
      </c>
      <c r="EX248">
        <v>0</v>
      </c>
      <c r="EY248">
        <v>15.613899999999999</v>
      </c>
      <c r="EZ248">
        <v>5656.1</v>
      </c>
      <c r="FA248">
        <v>1.7121</v>
      </c>
      <c r="FB248">
        <v>870.63900000000001</v>
      </c>
      <c r="FC248">
        <v>0.7</v>
      </c>
      <c r="FD248">
        <v>329.24799999999999</v>
      </c>
      <c r="FE248">
        <v>0</v>
      </c>
      <c r="FF248">
        <v>0</v>
      </c>
      <c r="FG248">
        <v>0</v>
      </c>
      <c r="FH248">
        <v>0</v>
      </c>
      <c r="FI248">
        <v>1.4236</v>
      </c>
      <c r="FJ248">
        <v>636.35699999999997</v>
      </c>
      <c r="FK248">
        <v>0.92359999999999998</v>
      </c>
      <c r="FL248">
        <v>449.47199999999998</v>
      </c>
      <c r="FM248">
        <v>0.5</v>
      </c>
      <c r="FN248">
        <v>186.88499999999999</v>
      </c>
      <c r="FO248">
        <v>0</v>
      </c>
      <c r="FP248">
        <v>0</v>
      </c>
      <c r="FQ248">
        <v>0</v>
      </c>
      <c r="FR248">
        <v>636.35699999999997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</row>
    <row r="249" spans="1:184" customFormat="1" ht="12.75" x14ac:dyDescent="0.2">
      <c r="A249">
        <v>2260</v>
      </c>
      <c r="B249">
        <f t="shared" si="3"/>
        <v>246</v>
      </c>
      <c r="C249">
        <v>1</v>
      </c>
      <c r="D249" t="s">
        <v>956</v>
      </c>
      <c r="E249" t="s">
        <v>290</v>
      </c>
      <c r="F249">
        <v>600107949</v>
      </c>
      <c r="G249">
        <v>12</v>
      </c>
      <c r="H249" t="s">
        <v>583</v>
      </c>
      <c r="I249" t="s">
        <v>438</v>
      </c>
      <c r="J249">
        <v>1</v>
      </c>
      <c r="K249">
        <v>24</v>
      </c>
      <c r="L249" t="s">
        <v>584</v>
      </c>
      <c r="M249" t="s">
        <v>957</v>
      </c>
      <c r="N249" t="s">
        <v>586</v>
      </c>
      <c r="O249">
        <v>2</v>
      </c>
      <c r="P249" t="s">
        <v>587</v>
      </c>
      <c r="Q249" t="s">
        <v>733</v>
      </c>
      <c r="R249" s="207">
        <v>45669.632326388892</v>
      </c>
      <c r="S249">
        <v>600107949</v>
      </c>
      <c r="W249">
        <v>84.923600000000008</v>
      </c>
      <c r="X249">
        <v>84.378500000000003</v>
      </c>
      <c r="Y249">
        <v>0.54510000000000003</v>
      </c>
      <c r="Z249">
        <v>0</v>
      </c>
      <c r="AA249">
        <v>97.382500000000007</v>
      </c>
      <c r="AB249">
        <v>42816.055999999997</v>
      </c>
      <c r="AC249">
        <v>42521.563999999998</v>
      </c>
      <c r="AD249">
        <v>25576.508999999995</v>
      </c>
      <c r="AE249">
        <v>5948.9140000000007</v>
      </c>
      <c r="AF249">
        <v>2593.5949999999998</v>
      </c>
      <c r="AG249">
        <v>6631.2740000000003</v>
      </c>
      <c r="AH249">
        <v>504.858</v>
      </c>
      <c r="AI249">
        <v>521.53899999999999</v>
      </c>
      <c r="AJ249">
        <v>100.887</v>
      </c>
      <c r="AK249">
        <v>43.165999999999997</v>
      </c>
      <c r="AL249">
        <v>194.49199999999999</v>
      </c>
      <c r="AM249">
        <v>0</v>
      </c>
      <c r="AN249">
        <v>100</v>
      </c>
      <c r="AO249">
        <v>784.05</v>
      </c>
      <c r="AP249">
        <v>373.8</v>
      </c>
      <c r="AQ249">
        <v>373.8</v>
      </c>
      <c r="AR249">
        <v>0</v>
      </c>
      <c r="AS249">
        <v>0</v>
      </c>
      <c r="AT249">
        <v>200.30099999999999</v>
      </c>
      <c r="AU249">
        <v>209.94900000000001</v>
      </c>
      <c r="AV249">
        <v>1.6903999999999999</v>
      </c>
      <c r="AW249">
        <v>575.72900000000004</v>
      </c>
      <c r="AX249">
        <v>620.18399999999997</v>
      </c>
      <c r="AY249">
        <v>149.80000000000001</v>
      </c>
      <c r="AZ249">
        <v>25.093</v>
      </c>
      <c r="BA249">
        <v>42988.250999999989</v>
      </c>
      <c r="BB249">
        <v>373.8</v>
      </c>
      <c r="BC249">
        <v>100</v>
      </c>
      <c r="BD249">
        <v>84</v>
      </c>
      <c r="BE249">
        <v>5</v>
      </c>
      <c r="BF249">
        <v>2</v>
      </c>
      <c r="BG249">
        <v>5</v>
      </c>
      <c r="BH249">
        <v>620.18399999999997</v>
      </c>
      <c r="BI249">
        <v>149.80000000000001</v>
      </c>
      <c r="BJ249">
        <v>68.780100000000004</v>
      </c>
      <c r="BK249">
        <v>37555.61</v>
      </c>
      <c r="BL249">
        <v>22504.92</v>
      </c>
      <c r="BM249">
        <v>5478.1669999999995</v>
      </c>
      <c r="BN249">
        <v>2193.7359999999999</v>
      </c>
      <c r="BO249">
        <v>5716.66</v>
      </c>
      <c r="BP249">
        <v>408.58300000000003</v>
      </c>
      <c r="BQ249">
        <v>521.53899999999999</v>
      </c>
      <c r="BR249">
        <v>90.100999999999999</v>
      </c>
      <c r="BS249">
        <v>41.082000000000001</v>
      </c>
      <c r="BT249">
        <v>51.166600000000003</v>
      </c>
      <c r="BU249">
        <v>30577.217999999997</v>
      </c>
      <c r="BV249">
        <v>8.3703000000000003</v>
      </c>
      <c r="BW249">
        <v>3931.585</v>
      </c>
      <c r="BX249">
        <v>0</v>
      </c>
      <c r="BY249">
        <v>0</v>
      </c>
      <c r="BZ249">
        <v>15.5984</v>
      </c>
      <c r="CA249">
        <v>4965.9540000000006</v>
      </c>
      <c r="CB249">
        <v>3071.5889999999999</v>
      </c>
      <c r="CC249">
        <v>470.74700000000001</v>
      </c>
      <c r="CD249">
        <v>399.85899999999998</v>
      </c>
      <c r="CE249">
        <v>914.61400000000003</v>
      </c>
      <c r="CF249">
        <v>96.275000000000006</v>
      </c>
      <c r="CG249">
        <v>0</v>
      </c>
      <c r="CH249">
        <v>10.786000000000001</v>
      </c>
      <c r="CI249">
        <v>2.0840000000000001</v>
      </c>
      <c r="CJ249">
        <v>2</v>
      </c>
      <c r="CK249">
        <v>1465.934</v>
      </c>
      <c r="CL249">
        <v>12.349299999999999</v>
      </c>
      <c r="CM249">
        <v>3135.4259999999999</v>
      </c>
      <c r="CN249">
        <v>1.0605</v>
      </c>
      <c r="CO249">
        <v>321.399</v>
      </c>
      <c r="CP249">
        <v>0.18859999999999999</v>
      </c>
      <c r="CQ249">
        <v>43.195</v>
      </c>
      <c r="CR249">
        <v>63.695399999999999</v>
      </c>
      <c r="CS249">
        <v>33273.792000000001</v>
      </c>
      <c r="CT249">
        <v>13.639299999999999</v>
      </c>
      <c r="CU249">
        <v>3590.0279999999998</v>
      </c>
      <c r="CV249">
        <v>1.5018</v>
      </c>
      <c r="CW249">
        <v>575.72900000000004</v>
      </c>
      <c r="CX249">
        <v>576.98900000000003</v>
      </c>
      <c r="CY249">
        <v>0</v>
      </c>
      <c r="CZ249">
        <v>0</v>
      </c>
      <c r="DA249">
        <v>0.18859999999999999</v>
      </c>
      <c r="DB249">
        <v>43.195</v>
      </c>
      <c r="DC249">
        <v>173.2</v>
      </c>
      <c r="DD249">
        <v>200.6</v>
      </c>
      <c r="DE249">
        <v>25.093</v>
      </c>
      <c r="DF249">
        <v>7.7413999999999996</v>
      </c>
      <c r="DG249">
        <v>2469.8180000000002</v>
      </c>
      <c r="DH249">
        <v>0.2</v>
      </c>
      <c r="DI249">
        <v>91.96</v>
      </c>
      <c r="DJ249">
        <v>1.3018000000000001</v>
      </c>
      <c r="DK249">
        <v>485.029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37956.579999999994</v>
      </c>
      <c r="EA249">
        <v>173.2</v>
      </c>
      <c r="EB249">
        <v>5031.6710000000003</v>
      </c>
      <c r="EC249">
        <v>200.6</v>
      </c>
      <c r="ED249">
        <v>84.923600000000008</v>
      </c>
      <c r="EE249">
        <v>97.382500000000007</v>
      </c>
      <c r="EF249">
        <v>42816.055999999997</v>
      </c>
      <c r="EG249">
        <v>68.780100000000004</v>
      </c>
      <c r="EH249">
        <v>37645.61</v>
      </c>
      <c r="EI249">
        <v>51.166600000000003</v>
      </c>
      <c r="EJ249">
        <v>30667.217999999997</v>
      </c>
      <c r="EK249">
        <v>8.3703000000000003</v>
      </c>
      <c r="EL249">
        <v>3931.585</v>
      </c>
      <c r="EM249">
        <v>0</v>
      </c>
      <c r="EN249">
        <v>0</v>
      </c>
      <c r="EO249">
        <v>16.1435</v>
      </c>
      <c r="EP249">
        <v>5170.4460000000008</v>
      </c>
      <c r="EQ249">
        <v>784.05</v>
      </c>
      <c r="ER249">
        <v>570.20000000000005</v>
      </c>
      <c r="ES249">
        <v>213.85</v>
      </c>
      <c r="ET249">
        <v>43600.106</v>
      </c>
      <c r="EU249">
        <v>0</v>
      </c>
      <c r="EV249">
        <v>0</v>
      </c>
      <c r="EW249">
        <v>0</v>
      </c>
      <c r="EX249">
        <v>0</v>
      </c>
      <c r="EY249">
        <v>7.7413999999999996</v>
      </c>
      <c r="EZ249">
        <v>2469.8180000000002</v>
      </c>
      <c r="FA249">
        <v>0.2</v>
      </c>
      <c r="FB249">
        <v>91.96</v>
      </c>
      <c r="FC249">
        <v>1.3018000000000001</v>
      </c>
      <c r="FD249">
        <v>485.029</v>
      </c>
      <c r="FE249">
        <v>0</v>
      </c>
      <c r="FF249">
        <v>0</v>
      </c>
      <c r="FG249">
        <v>0</v>
      </c>
      <c r="FH249">
        <v>0</v>
      </c>
      <c r="FI249">
        <v>1.6903999999999999</v>
      </c>
      <c r="FJ249">
        <v>620.18399999999997</v>
      </c>
      <c r="FK249">
        <v>1.5018</v>
      </c>
      <c r="FL249">
        <v>576.98900000000003</v>
      </c>
      <c r="FM249">
        <v>0.18859999999999999</v>
      </c>
      <c r="FN249">
        <v>43.195</v>
      </c>
      <c r="FO249">
        <v>149.80000000000001</v>
      </c>
      <c r="FP249">
        <v>139.80000000000001</v>
      </c>
      <c r="FQ249">
        <v>10</v>
      </c>
      <c r="FR249">
        <v>769.98400000000004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</row>
    <row r="250" spans="1:184" customFormat="1" ht="12.75" x14ac:dyDescent="0.2">
      <c r="A250">
        <v>2261</v>
      </c>
      <c r="B250">
        <f t="shared" si="3"/>
        <v>247</v>
      </c>
      <c r="C250">
        <v>1</v>
      </c>
      <c r="D250" t="s">
        <v>958</v>
      </c>
      <c r="E250" t="s">
        <v>290</v>
      </c>
      <c r="F250">
        <v>600107965</v>
      </c>
      <c r="G250">
        <v>12</v>
      </c>
      <c r="H250" t="s">
        <v>583</v>
      </c>
      <c r="I250" t="s">
        <v>100</v>
      </c>
      <c r="J250">
        <v>1</v>
      </c>
      <c r="K250">
        <v>24</v>
      </c>
      <c r="L250" t="s">
        <v>584</v>
      </c>
      <c r="M250" t="s">
        <v>959</v>
      </c>
      <c r="N250" t="s">
        <v>586</v>
      </c>
      <c r="O250">
        <v>2</v>
      </c>
      <c r="P250" t="s">
        <v>587</v>
      </c>
      <c r="Q250" t="s">
        <v>3369</v>
      </c>
      <c r="R250" s="207">
        <v>45664.543414351851</v>
      </c>
      <c r="S250">
        <v>600107965</v>
      </c>
      <c r="T250" t="s">
        <v>3369</v>
      </c>
      <c r="U250" s="207">
        <v>45670.499097222222</v>
      </c>
      <c r="V250">
        <v>600107965</v>
      </c>
      <c r="W250">
        <v>34.868900000000004</v>
      </c>
      <c r="X250">
        <v>34.368900000000004</v>
      </c>
      <c r="Y250">
        <v>0.5</v>
      </c>
      <c r="Z250">
        <v>0</v>
      </c>
      <c r="AA250">
        <v>39.554699999999997</v>
      </c>
      <c r="AB250">
        <v>18320.562999999998</v>
      </c>
      <c r="AC250">
        <v>18146.824000000001</v>
      </c>
      <c r="AD250">
        <v>11402.918999999998</v>
      </c>
      <c r="AE250">
        <v>2556.8679999999999</v>
      </c>
      <c r="AF250">
        <v>608.98899999999992</v>
      </c>
      <c r="AG250">
        <v>2618.7909999999997</v>
      </c>
      <c r="AH250">
        <v>388.87900000000002</v>
      </c>
      <c r="AI250">
        <v>233.15700000000001</v>
      </c>
      <c r="AJ250">
        <v>53.731999999999999</v>
      </c>
      <c r="AK250">
        <v>4.7119999999999997</v>
      </c>
      <c r="AL250">
        <v>137.239</v>
      </c>
      <c r="AM250">
        <v>0</v>
      </c>
      <c r="AN250">
        <v>36.5</v>
      </c>
      <c r="AO250">
        <v>234.05</v>
      </c>
      <c r="AP250">
        <v>179.6</v>
      </c>
      <c r="AQ250">
        <v>179.6</v>
      </c>
      <c r="AR250">
        <v>0</v>
      </c>
      <c r="AS250">
        <v>0</v>
      </c>
      <c r="AT250">
        <v>0</v>
      </c>
      <c r="AU250">
        <v>54.45</v>
      </c>
      <c r="AV250">
        <v>1.0579000000000001</v>
      </c>
      <c r="AW250">
        <v>222.31899999999999</v>
      </c>
      <c r="AX250">
        <v>458.47800000000001</v>
      </c>
      <c r="AY250">
        <v>19.600000000000001</v>
      </c>
      <c r="AZ250">
        <v>56.457999999999998</v>
      </c>
      <c r="BA250">
        <v>18311.524000000001</v>
      </c>
      <c r="BB250">
        <v>179.6</v>
      </c>
      <c r="BC250">
        <v>43</v>
      </c>
      <c r="BD250">
        <v>36</v>
      </c>
      <c r="BE250">
        <v>2</v>
      </c>
      <c r="BF250">
        <v>0</v>
      </c>
      <c r="BG250">
        <v>4</v>
      </c>
      <c r="BH250">
        <v>458.47800000000001</v>
      </c>
      <c r="BI250">
        <v>19.600000000000001</v>
      </c>
      <c r="BJ250">
        <v>28.168600000000001</v>
      </c>
      <c r="BK250">
        <v>15434.782999999999</v>
      </c>
      <c r="BL250">
        <v>9687.4840000000004</v>
      </c>
      <c r="BM250">
        <v>2281.165</v>
      </c>
      <c r="BN250">
        <v>377.58600000000001</v>
      </c>
      <c r="BO250">
        <v>2205.9699999999998</v>
      </c>
      <c r="BP250">
        <v>317.17599999999999</v>
      </c>
      <c r="BQ250">
        <v>233.15700000000001</v>
      </c>
      <c r="BR250">
        <v>53.467999999999996</v>
      </c>
      <c r="BS250">
        <v>0</v>
      </c>
      <c r="BT250">
        <v>19.1614</v>
      </c>
      <c r="BU250">
        <v>11515.023999999999</v>
      </c>
      <c r="BV250">
        <v>3.3090000000000002</v>
      </c>
      <c r="BW250">
        <v>1545.117</v>
      </c>
      <c r="BX250">
        <v>0</v>
      </c>
      <c r="BY250">
        <v>0</v>
      </c>
      <c r="BZ250">
        <v>6.2003000000000004</v>
      </c>
      <c r="CA250">
        <v>2712.0410000000002</v>
      </c>
      <c r="CB250">
        <v>1715.4349999999999</v>
      </c>
      <c r="CC250">
        <v>275.70299999999997</v>
      </c>
      <c r="CD250">
        <v>231.40299999999999</v>
      </c>
      <c r="CE250">
        <v>412.82100000000003</v>
      </c>
      <c r="CF250">
        <v>71.703000000000003</v>
      </c>
      <c r="CG250">
        <v>0</v>
      </c>
      <c r="CH250">
        <v>0.26400000000000001</v>
      </c>
      <c r="CI250">
        <v>4.7119999999999997</v>
      </c>
      <c r="CJ250">
        <v>1.8134999999999999</v>
      </c>
      <c r="CK250">
        <v>1277.5640000000001</v>
      </c>
      <c r="CL250">
        <v>2.1372</v>
      </c>
      <c r="CM250">
        <v>719.98900000000003</v>
      </c>
      <c r="CN250">
        <v>1.7250000000000001</v>
      </c>
      <c r="CO250">
        <v>522.55399999999997</v>
      </c>
      <c r="CP250">
        <v>0.52459999999999996</v>
      </c>
      <c r="CQ250">
        <v>191.934</v>
      </c>
      <c r="CR250">
        <v>24.668600000000001</v>
      </c>
      <c r="CS250">
        <v>12455.628000000001</v>
      </c>
      <c r="CT250">
        <v>5.3868</v>
      </c>
      <c r="CU250">
        <v>2075.3440000000001</v>
      </c>
      <c r="CV250">
        <v>0.5333</v>
      </c>
      <c r="CW250">
        <v>222.31899999999999</v>
      </c>
      <c r="CX250">
        <v>266.54399999999998</v>
      </c>
      <c r="CY250">
        <v>0</v>
      </c>
      <c r="CZ250">
        <v>0</v>
      </c>
      <c r="DA250">
        <v>0.52459999999999996</v>
      </c>
      <c r="DB250">
        <v>191.934</v>
      </c>
      <c r="DC250">
        <v>69.924999999999997</v>
      </c>
      <c r="DD250">
        <v>109.675</v>
      </c>
      <c r="DE250">
        <v>56.457999999999998</v>
      </c>
      <c r="DF250">
        <v>4.6981999999999999</v>
      </c>
      <c r="DG250">
        <v>1740.2860000000001</v>
      </c>
      <c r="DH250">
        <v>1</v>
      </c>
      <c r="DI250">
        <v>634.35599999999999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15581.663</v>
      </c>
      <c r="EA250">
        <v>69.924999999999997</v>
      </c>
      <c r="EB250">
        <v>2729.8609999999999</v>
      </c>
      <c r="EC250">
        <v>109.675</v>
      </c>
      <c r="ED250">
        <v>34.868900000000004</v>
      </c>
      <c r="EE250">
        <v>39.554699999999997</v>
      </c>
      <c r="EF250">
        <v>18320.562999999998</v>
      </c>
      <c r="EG250">
        <v>28.168600000000001</v>
      </c>
      <c r="EH250">
        <v>15471.282999999999</v>
      </c>
      <c r="EI250">
        <v>19.1614</v>
      </c>
      <c r="EJ250">
        <v>11551.523999999999</v>
      </c>
      <c r="EK250">
        <v>3.3090000000000002</v>
      </c>
      <c r="EL250">
        <v>1545.117</v>
      </c>
      <c r="EM250">
        <v>0</v>
      </c>
      <c r="EN250">
        <v>0</v>
      </c>
      <c r="EO250">
        <v>6.7003000000000004</v>
      </c>
      <c r="EP250">
        <v>2849.28</v>
      </c>
      <c r="EQ250">
        <v>234.05</v>
      </c>
      <c r="ER250">
        <v>112.375</v>
      </c>
      <c r="ES250">
        <v>121.675</v>
      </c>
      <c r="ET250">
        <v>18554.612999999998</v>
      </c>
      <c r="EU250">
        <v>0</v>
      </c>
      <c r="EV250">
        <v>0</v>
      </c>
      <c r="EW250">
        <v>0</v>
      </c>
      <c r="EX250">
        <v>0</v>
      </c>
      <c r="EY250">
        <v>4.6981999999999999</v>
      </c>
      <c r="EZ250">
        <v>1740.2860000000001</v>
      </c>
      <c r="FA250">
        <v>1</v>
      </c>
      <c r="FB250">
        <v>634.35599999999999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1.0579000000000001</v>
      </c>
      <c r="FJ250">
        <v>458.47800000000001</v>
      </c>
      <c r="FK250">
        <v>0.5333</v>
      </c>
      <c r="FL250">
        <v>266.54399999999998</v>
      </c>
      <c r="FM250">
        <v>0.52459999999999996</v>
      </c>
      <c r="FN250">
        <v>191.934</v>
      </c>
      <c r="FO250">
        <v>19.600000000000001</v>
      </c>
      <c r="FP250">
        <v>9.6</v>
      </c>
      <c r="FQ250">
        <v>10</v>
      </c>
      <c r="FR250">
        <v>478.07799999999997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</row>
    <row r="251" spans="1:184" customFormat="1" ht="12.75" x14ac:dyDescent="0.2">
      <c r="A251">
        <v>2262</v>
      </c>
      <c r="B251">
        <f t="shared" si="3"/>
        <v>248</v>
      </c>
      <c r="C251">
        <v>1</v>
      </c>
      <c r="D251" t="s">
        <v>960</v>
      </c>
      <c r="E251" t="s">
        <v>290</v>
      </c>
      <c r="F251">
        <v>600108201</v>
      </c>
      <c r="G251">
        <v>12</v>
      </c>
      <c r="H251" t="s">
        <v>583</v>
      </c>
      <c r="I251" t="s">
        <v>378</v>
      </c>
      <c r="J251">
        <v>1</v>
      </c>
      <c r="K251">
        <v>24</v>
      </c>
      <c r="L251" t="s">
        <v>584</v>
      </c>
      <c r="M251" t="s">
        <v>961</v>
      </c>
      <c r="N251" t="s">
        <v>586</v>
      </c>
      <c r="O251">
        <v>2</v>
      </c>
      <c r="P251" t="s">
        <v>587</v>
      </c>
      <c r="Q251" t="s">
        <v>393</v>
      </c>
      <c r="R251" s="207">
        <v>45670.446643518517</v>
      </c>
      <c r="S251">
        <v>600108201</v>
      </c>
      <c r="W251">
        <v>78.5291</v>
      </c>
      <c r="X251">
        <v>78.5291</v>
      </c>
      <c r="Y251">
        <v>0</v>
      </c>
      <c r="Z251">
        <v>0</v>
      </c>
      <c r="AA251">
        <v>84.39070000000001</v>
      </c>
      <c r="AB251">
        <v>40390.671999999999</v>
      </c>
      <c r="AC251">
        <v>40095.275999999998</v>
      </c>
      <c r="AD251">
        <v>23754.741000000002</v>
      </c>
      <c r="AE251">
        <v>6474.7059999999992</v>
      </c>
      <c r="AF251">
        <v>1562.9259999999999</v>
      </c>
      <c r="AG251">
        <v>6144.6240000000007</v>
      </c>
      <c r="AH251">
        <v>637.90500000000009</v>
      </c>
      <c r="AI251">
        <v>526.65899999999999</v>
      </c>
      <c r="AJ251">
        <v>110.529</v>
      </c>
      <c r="AK251">
        <v>38.183</v>
      </c>
      <c r="AL251">
        <v>70.671999999999997</v>
      </c>
      <c r="AM251">
        <v>27</v>
      </c>
      <c r="AN251">
        <v>197.72400000000002</v>
      </c>
      <c r="AO251">
        <v>941.53899999999999</v>
      </c>
      <c r="AP251">
        <v>757.95399999999995</v>
      </c>
      <c r="AQ251">
        <v>757.95399999999995</v>
      </c>
      <c r="AR251">
        <v>0</v>
      </c>
      <c r="AS251">
        <v>0</v>
      </c>
      <c r="AT251">
        <v>153.08500000000001</v>
      </c>
      <c r="AU251">
        <v>30.5</v>
      </c>
      <c r="AV251">
        <v>1</v>
      </c>
      <c r="AW251">
        <v>777.51900000000001</v>
      </c>
      <c r="AX251">
        <v>1127.7639999999999</v>
      </c>
      <c r="AY251">
        <v>667.95399999999995</v>
      </c>
      <c r="AZ251">
        <v>67.484000000000009</v>
      </c>
      <c r="BA251">
        <v>40660.193999999996</v>
      </c>
      <c r="BB251">
        <v>757.95399999999995</v>
      </c>
      <c r="BC251">
        <v>87</v>
      </c>
      <c r="BD251">
        <v>72</v>
      </c>
      <c r="BE251">
        <v>4</v>
      </c>
      <c r="BF251">
        <v>1</v>
      </c>
      <c r="BG251">
        <v>4</v>
      </c>
      <c r="BH251">
        <v>1127.7639999999999</v>
      </c>
      <c r="BI251">
        <v>667.95399999999995</v>
      </c>
      <c r="BJ251">
        <v>61.695900000000002</v>
      </c>
      <c r="BK251">
        <v>33492.127</v>
      </c>
      <c r="BL251">
        <v>19797.456000000002</v>
      </c>
      <c r="BM251">
        <v>5882.6999999999989</v>
      </c>
      <c r="BN251">
        <v>977.91899999999998</v>
      </c>
      <c r="BO251">
        <v>4913.4000000000005</v>
      </c>
      <c r="BP251">
        <v>545.04199999999992</v>
      </c>
      <c r="BQ251">
        <v>526.65899999999999</v>
      </c>
      <c r="BR251">
        <v>3.948</v>
      </c>
      <c r="BS251">
        <v>0</v>
      </c>
      <c r="BT251">
        <v>43.858800000000002</v>
      </c>
      <c r="BU251">
        <v>26392.812999999998</v>
      </c>
      <c r="BV251">
        <v>7.0144000000000002</v>
      </c>
      <c r="BW251">
        <v>3019.5</v>
      </c>
      <c r="BX251">
        <v>0</v>
      </c>
      <c r="BY251">
        <v>0</v>
      </c>
      <c r="BZ251">
        <v>16.833200000000001</v>
      </c>
      <c r="CA251">
        <v>6603.1489999999994</v>
      </c>
      <c r="CB251">
        <v>3957.2849999999999</v>
      </c>
      <c r="CC251">
        <v>592.00599999999997</v>
      </c>
      <c r="CD251">
        <v>585.00700000000006</v>
      </c>
      <c r="CE251">
        <v>1231.2239999999999</v>
      </c>
      <c r="CF251">
        <v>92.863</v>
      </c>
      <c r="CG251">
        <v>0</v>
      </c>
      <c r="CH251">
        <v>106.58099999999999</v>
      </c>
      <c r="CI251">
        <v>38.183</v>
      </c>
      <c r="CJ251">
        <v>3</v>
      </c>
      <c r="CK251">
        <v>2341.556</v>
      </c>
      <c r="CL251">
        <v>6.8116000000000003</v>
      </c>
      <c r="CM251">
        <v>2147.652</v>
      </c>
      <c r="CN251">
        <v>7.0216000000000003</v>
      </c>
      <c r="CO251">
        <v>2113.9409999999998</v>
      </c>
      <c r="CP251">
        <v>0</v>
      </c>
      <c r="CQ251">
        <v>0</v>
      </c>
      <c r="CR251">
        <v>55.9831</v>
      </c>
      <c r="CS251">
        <v>28201.030999999999</v>
      </c>
      <c r="CT251">
        <v>14.833200000000001</v>
      </c>
      <c r="CU251">
        <v>5697.4210000000003</v>
      </c>
      <c r="CV251">
        <v>1</v>
      </c>
      <c r="CW251">
        <v>777.51900000000001</v>
      </c>
      <c r="CX251">
        <v>916.95500000000004</v>
      </c>
      <c r="CY251">
        <v>0</v>
      </c>
      <c r="CZ251">
        <v>0</v>
      </c>
      <c r="DA251">
        <v>0</v>
      </c>
      <c r="DB251">
        <v>210.809</v>
      </c>
      <c r="DC251">
        <v>432.71499999999997</v>
      </c>
      <c r="DD251">
        <v>325.23899999999998</v>
      </c>
      <c r="DE251">
        <v>67.484000000000009</v>
      </c>
      <c r="DF251">
        <v>9.3285999999999998</v>
      </c>
      <c r="DG251">
        <v>3334.634</v>
      </c>
      <c r="DH251">
        <v>0.49409999999999998</v>
      </c>
      <c r="DI251">
        <v>168.22499999999999</v>
      </c>
      <c r="DJ251">
        <v>1</v>
      </c>
      <c r="DK251">
        <v>576.95500000000004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33999.627999999997</v>
      </c>
      <c r="EA251">
        <v>432.71499999999997</v>
      </c>
      <c r="EB251">
        <v>6660.5660000000007</v>
      </c>
      <c r="EC251">
        <v>325.23899999999998</v>
      </c>
      <c r="ED251">
        <v>78.5291</v>
      </c>
      <c r="EE251">
        <v>84.39070000000001</v>
      </c>
      <c r="EF251">
        <v>40390.671999999999</v>
      </c>
      <c r="EG251">
        <v>61.695900000000002</v>
      </c>
      <c r="EH251">
        <v>33717.451000000001</v>
      </c>
      <c r="EI251">
        <v>43.858800000000002</v>
      </c>
      <c r="EJ251">
        <v>26618.136999999999</v>
      </c>
      <c r="EK251">
        <v>7.0144000000000002</v>
      </c>
      <c r="EL251">
        <v>3019.5</v>
      </c>
      <c r="EM251">
        <v>0</v>
      </c>
      <c r="EN251">
        <v>0</v>
      </c>
      <c r="EO251">
        <v>16.833200000000001</v>
      </c>
      <c r="EP251">
        <v>6673.2209999999995</v>
      </c>
      <c r="EQ251">
        <v>941.53899999999999</v>
      </c>
      <c r="ER251">
        <v>595.31500000000005</v>
      </c>
      <c r="ES251">
        <v>346.22399999999999</v>
      </c>
      <c r="ET251">
        <v>41332.211000000003</v>
      </c>
      <c r="EU251">
        <v>0</v>
      </c>
      <c r="EV251">
        <v>0</v>
      </c>
      <c r="EW251">
        <v>0</v>
      </c>
      <c r="EX251">
        <v>0</v>
      </c>
      <c r="EY251">
        <v>9.3285999999999998</v>
      </c>
      <c r="EZ251">
        <v>3334.634</v>
      </c>
      <c r="FA251">
        <v>0.49409999999999998</v>
      </c>
      <c r="FB251">
        <v>168.22499999999999</v>
      </c>
      <c r="FC251">
        <v>1</v>
      </c>
      <c r="FD251">
        <v>576.95500000000004</v>
      </c>
      <c r="FE251">
        <v>0</v>
      </c>
      <c r="FF251">
        <v>0</v>
      </c>
      <c r="FG251">
        <v>0</v>
      </c>
      <c r="FH251">
        <v>0</v>
      </c>
      <c r="FI251">
        <v>1</v>
      </c>
      <c r="FJ251">
        <v>1127.7639999999999</v>
      </c>
      <c r="FK251">
        <v>1</v>
      </c>
      <c r="FL251">
        <v>916.95500000000004</v>
      </c>
      <c r="FM251">
        <v>0</v>
      </c>
      <c r="FN251">
        <v>210.809</v>
      </c>
      <c r="FO251">
        <v>667.95399999999995</v>
      </c>
      <c r="FP251">
        <v>384.96499999999997</v>
      </c>
      <c r="FQ251">
        <v>282.98899999999998</v>
      </c>
      <c r="FR251">
        <v>1795.7180000000001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</row>
    <row r="252" spans="1:184" customFormat="1" ht="12.75" x14ac:dyDescent="0.2">
      <c r="A252">
        <v>2264</v>
      </c>
      <c r="B252">
        <f t="shared" si="3"/>
        <v>249</v>
      </c>
      <c r="C252">
        <v>1</v>
      </c>
      <c r="D252" t="s">
        <v>962</v>
      </c>
      <c r="E252" t="s">
        <v>290</v>
      </c>
      <c r="F252">
        <v>600107973</v>
      </c>
      <c r="G252">
        <v>12</v>
      </c>
      <c r="H252" t="s">
        <v>583</v>
      </c>
      <c r="I252" t="s">
        <v>378</v>
      </c>
      <c r="J252">
        <v>1</v>
      </c>
      <c r="K252">
        <v>24</v>
      </c>
      <c r="L252" t="s">
        <v>584</v>
      </c>
      <c r="M252" t="s">
        <v>963</v>
      </c>
      <c r="N252" t="s">
        <v>586</v>
      </c>
      <c r="O252">
        <v>2</v>
      </c>
      <c r="P252" t="s">
        <v>587</v>
      </c>
      <c r="Q252" t="s">
        <v>964</v>
      </c>
      <c r="R252" s="207">
        <v>45667.583333333336</v>
      </c>
      <c r="S252">
        <v>600107973</v>
      </c>
      <c r="T252" t="s">
        <v>964</v>
      </c>
      <c r="U252" s="207">
        <v>45670.43650462963</v>
      </c>
      <c r="V252">
        <v>600107973</v>
      </c>
      <c r="W252">
        <v>118.6344</v>
      </c>
      <c r="X252">
        <v>117.69300000000001</v>
      </c>
      <c r="Y252">
        <v>0.51639999999999997</v>
      </c>
      <c r="Z252">
        <v>0.42499999999999999</v>
      </c>
      <c r="AA252">
        <v>128.1831</v>
      </c>
      <c r="AB252">
        <v>58377.554000000004</v>
      </c>
      <c r="AC252">
        <v>56826.634000000005</v>
      </c>
      <c r="AD252">
        <v>37041.178000000007</v>
      </c>
      <c r="AE252">
        <v>8435.0280000000002</v>
      </c>
      <c r="AF252">
        <v>1049.5050000000001</v>
      </c>
      <c r="AG252">
        <v>8526.3590000000004</v>
      </c>
      <c r="AH252">
        <v>577.65600000000006</v>
      </c>
      <c r="AI252">
        <v>858.98299999999995</v>
      </c>
      <c r="AJ252">
        <v>0</v>
      </c>
      <c r="AK252">
        <v>21.987000000000002</v>
      </c>
      <c r="AL252">
        <v>313.21100000000001</v>
      </c>
      <c r="AM252">
        <v>0</v>
      </c>
      <c r="AN252">
        <v>1237.7089999999998</v>
      </c>
      <c r="AO252">
        <v>2317.0880000000002</v>
      </c>
      <c r="AP252">
        <v>1877.4880000000001</v>
      </c>
      <c r="AQ252">
        <v>1877.4880000000001</v>
      </c>
      <c r="AR252">
        <v>0</v>
      </c>
      <c r="AS252">
        <v>0</v>
      </c>
      <c r="AT252">
        <v>0</v>
      </c>
      <c r="AU252">
        <v>439.6</v>
      </c>
      <c r="AV252">
        <v>2.6</v>
      </c>
      <c r="AW252">
        <v>232.67699999999999</v>
      </c>
      <c r="AX252">
        <v>950.75299999999993</v>
      </c>
      <c r="AY252">
        <v>249</v>
      </c>
      <c r="AZ252">
        <v>83.260999999999996</v>
      </c>
      <c r="BA252">
        <v>57334.127999999997</v>
      </c>
      <c r="BB252">
        <v>1877.4880000000001</v>
      </c>
      <c r="BC252">
        <v>124</v>
      </c>
      <c r="BD252">
        <v>109</v>
      </c>
      <c r="BE252">
        <v>8</v>
      </c>
      <c r="BF252">
        <v>1</v>
      </c>
      <c r="BG252">
        <v>12</v>
      </c>
      <c r="BH252">
        <v>950.75299999999993</v>
      </c>
      <c r="BI252">
        <v>249</v>
      </c>
      <c r="BJ252">
        <v>89.302000000000007</v>
      </c>
      <c r="BK252">
        <v>45762.656999999999</v>
      </c>
      <c r="BL252">
        <v>30347.841</v>
      </c>
      <c r="BM252">
        <v>7074.8690000000006</v>
      </c>
      <c r="BN252">
        <v>528.98699999999997</v>
      </c>
      <c r="BO252">
        <v>6212.7979999999998</v>
      </c>
      <c r="BP252">
        <v>423.24099999999999</v>
      </c>
      <c r="BQ252">
        <v>858.98299999999995</v>
      </c>
      <c r="BR252">
        <v>0</v>
      </c>
      <c r="BS252">
        <v>0</v>
      </c>
      <c r="BT252">
        <v>60.359700000000004</v>
      </c>
      <c r="BU252">
        <v>34276.676999999996</v>
      </c>
      <c r="BV252">
        <v>5.5357000000000003</v>
      </c>
      <c r="BW252">
        <v>2636.134</v>
      </c>
      <c r="BX252">
        <v>0</v>
      </c>
      <c r="BY252">
        <v>0</v>
      </c>
      <c r="BZ252">
        <v>28.390999999999998</v>
      </c>
      <c r="CA252">
        <v>11063.976999999999</v>
      </c>
      <c r="CB252">
        <v>6693.3369999999995</v>
      </c>
      <c r="CC252">
        <v>1360.1589999999999</v>
      </c>
      <c r="CD252">
        <v>520.51800000000003</v>
      </c>
      <c r="CE252">
        <v>2313.5610000000001</v>
      </c>
      <c r="CF252">
        <v>154.41500000000002</v>
      </c>
      <c r="CG252">
        <v>0</v>
      </c>
      <c r="CH252">
        <v>0</v>
      </c>
      <c r="CI252">
        <v>21.987000000000002</v>
      </c>
      <c r="CJ252">
        <v>3.3108</v>
      </c>
      <c r="CK252">
        <v>2807.3229999999999</v>
      </c>
      <c r="CL252">
        <v>12.2288</v>
      </c>
      <c r="CM252">
        <v>3756.652</v>
      </c>
      <c r="CN252">
        <v>10.4514</v>
      </c>
      <c r="CO252">
        <v>3647.192</v>
      </c>
      <c r="CP252">
        <v>2.4</v>
      </c>
      <c r="CQ252">
        <v>852.81</v>
      </c>
      <c r="CR252">
        <v>84.302000000000007</v>
      </c>
      <c r="CS252">
        <v>41371.968999999997</v>
      </c>
      <c r="CT252">
        <v>24.485999999999997</v>
      </c>
      <c r="CU252">
        <v>9027.2340000000004</v>
      </c>
      <c r="CV252">
        <v>1.2</v>
      </c>
      <c r="CW252">
        <v>232.67699999999999</v>
      </c>
      <c r="CX252">
        <v>535.529</v>
      </c>
      <c r="CY252">
        <v>0</v>
      </c>
      <c r="CZ252">
        <v>0</v>
      </c>
      <c r="DA252">
        <v>1.4</v>
      </c>
      <c r="DB252">
        <v>415.22400000000005</v>
      </c>
      <c r="DC252">
        <v>658.048</v>
      </c>
      <c r="DD252">
        <v>1219.44</v>
      </c>
      <c r="DE252">
        <v>83.260999999999996</v>
      </c>
      <c r="DF252">
        <v>19.506599999999999</v>
      </c>
      <c r="DG252">
        <v>6696.5209999999997</v>
      </c>
      <c r="DH252">
        <v>1.9</v>
      </c>
      <c r="DI252">
        <v>1113.7349999999999</v>
      </c>
      <c r="DJ252">
        <v>2</v>
      </c>
      <c r="DK252">
        <v>1039.5899999999999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46195.508999999998</v>
      </c>
      <c r="EA252">
        <v>658.048</v>
      </c>
      <c r="EB252">
        <v>11138.619000000001</v>
      </c>
      <c r="EC252">
        <v>1219.44</v>
      </c>
      <c r="ED252">
        <v>118.6344</v>
      </c>
      <c r="EE252">
        <v>128.1831</v>
      </c>
      <c r="EF252">
        <v>58377.554000000004</v>
      </c>
      <c r="EG252">
        <v>89.302000000000007</v>
      </c>
      <c r="EH252">
        <v>46705.209000000003</v>
      </c>
      <c r="EI252">
        <v>60.359700000000004</v>
      </c>
      <c r="EJ252">
        <v>35202.978999999999</v>
      </c>
      <c r="EK252">
        <v>5.5357000000000003</v>
      </c>
      <c r="EL252">
        <v>2652.384</v>
      </c>
      <c r="EM252">
        <v>0</v>
      </c>
      <c r="EN252">
        <v>0</v>
      </c>
      <c r="EO252">
        <v>29.3324</v>
      </c>
      <c r="EP252">
        <v>11672.344999999999</v>
      </c>
      <c r="EQ252">
        <v>2317.0880000000002</v>
      </c>
      <c r="ER252">
        <v>871.298</v>
      </c>
      <c r="ES252">
        <v>1445.79</v>
      </c>
      <c r="ET252">
        <v>60694.642</v>
      </c>
      <c r="EU252">
        <v>0</v>
      </c>
      <c r="EV252">
        <v>0</v>
      </c>
      <c r="EW252">
        <v>0</v>
      </c>
      <c r="EX252">
        <v>0</v>
      </c>
      <c r="EY252">
        <v>19.506599999999999</v>
      </c>
      <c r="EZ252">
        <v>6696.5209999999997</v>
      </c>
      <c r="FA252">
        <v>1.9</v>
      </c>
      <c r="FB252">
        <v>1113.7349999999999</v>
      </c>
      <c r="FC252">
        <v>2</v>
      </c>
      <c r="FD252">
        <v>1039.5899999999999</v>
      </c>
      <c r="FE252">
        <v>0</v>
      </c>
      <c r="FF252">
        <v>0</v>
      </c>
      <c r="FG252">
        <v>0</v>
      </c>
      <c r="FH252">
        <v>0</v>
      </c>
      <c r="FI252">
        <v>2.6</v>
      </c>
      <c r="FJ252">
        <v>950.75299999999993</v>
      </c>
      <c r="FK252">
        <v>1.2</v>
      </c>
      <c r="FL252">
        <v>535.529</v>
      </c>
      <c r="FM252">
        <v>1.4</v>
      </c>
      <c r="FN252">
        <v>415.22400000000005</v>
      </c>
      <c r="FO252">
        <v>249</v>
      </c>
      <c r="FP252">
        <v>105</v>
      </c>
      <c r="FQ252">
        <v>144</v>
      </c>
      <c r="FR252">
        <v>1199.7529999999999</v>
      </c>
      <c r="FS252">
        <v>4.2</v>
      </c>
      <c r="FT252">
        <v>2131.7159999999999</v>
      </c>
      <c r="FU252">
        <v>3.2</v>
      </c>
      <c r="FV252">
        <v>1694.13</v>
      </c>
      <c r="FW252">
        <v>1</v>
      </c>
      <c r="FX252">
        <v>437.58600000000001</v>
      </c>
      <c r="FY252">
        <v>1523.4880000000001</v>
      </c>
      <c r="FZ252">
        <v>548.64800000000002</v>
      </c>
      <c r="GA252">
        <v>974.84</v>
      </c>
      <c r="GB252">
        <v>3655.2040000000002</v>
      </c>
    </row>
    <row r="253" spans="1:184" customFormat="1" ht="12.75" x14ac:dyDescent="0.2">
      <c r="A253">
        <v>2265</v>
      </c>
      <c r="B253">
        <f t="shared" si="3"/>
        <v>250</v>
      </c>
      <c r="C253">
        <v>1</v>
      </c>
      <c r="D253" t="s">
        <v>965</v>
      </c>
      <c r="E253" t="s">
        <v>290</v>
      </c>
      <c r="F253">
        <v>600108635</v>
      </c>
      <c r="G253">
        <v>12</v>
      </c>
      <c r="H253" t="s">
        <v>583</v>
      </c>
      <c r="I253" t="s">
        <v>100</v>
      </c>
      <c r="J253">
        <v>1</v>
      </c>
      <c r="K253">
        <v>24</v>
      </c>
      <c r="L253" t="s">
        <v>584</v>
      </c>
      <c r="M253" t="s">
        <v>966</v>
      </c>
      <c r="N253" t="s">
        <v>586</v>
      </c>
      <c r="O253">
        <v>2</v>
      </c>
      <c r="P253" t="s">
        <v>587</v>
      </c>
      <c r="Q253" t="s">
        <v>3367</v>
      </c>
      <c r="R253" s="207">
        <v>45672.431469907409</v>
      </c>
      <c r="S253">
        <v>600108635</v>
      </c>
      <c r="T253" t="s">
        <v>3367</v>
      </c>
      <c r="U253" s="207">
        <v>45672.753993055558</v>
      </c>
      <c r="V253">
        <v>600108635</v>
      </c>
      <c r="W253">
        <v>75.221500000000006</v>
      </c>
      <c r="X253">
        <v>71.142099999999999</v>
      </c>
      <c r="Y253">
        <v>1</v>
      </c>
      <c r="Z253">
        <v>3.0793999999999997</v>
      </c>
      <c r="AA253">
        <v>81.919700000000006</v>
      </c>
      <c r="AB253">
        <v>38223.550000000003</v>
      </c>
      <c r="AC253">
        <v>36782.199000000001</v>
      </c>
      <c r="AD253">
        <v>22143.29</v>
      </c>
      <c r="AE253">
        <v>6231.8440000000001</v>
      </c>
      <c r="AF253">
        <v>1047.4839999999999</v>
      </c>
      <c r="AG253">
        <v>5669.5309999999999</v>
      </c>
      <c r="AH253">
        <v>749.8</v>
      </c>
      <c r="AI253">
        <v>480.29500000000002</v>
      </c>
      <c r="AJ253">
        <v>0</v>
      </c>
      <c r="AK253">
        <v>13.619</v>
      </c>
      <c r="AL253">
        <v>445.05100000000004</v>
      </c>
      <c r="AM253">
        <v>0</v>
      </c>
      <c r="AN253">
        <v>996.3</v>
      </c>
      <c r="AO253">
        <v>705.452</v>
      </c>
      <c r="AP253">
        <v>196.84</v>
      </c>
      <c r="AQ253">
        <v>196.84</v>
      </c>
      <c r="AR253">
        <v>0</v>
      </c>
      <c r="AS253">
        <v>0</v>
      </c>
      <c r="AT253">
        <v>206.49</v>
      </c>
      <c r="AU253">
        <v>302.12200000000001</v>
      </c>
      <c r="AV253">
        <v>1.7</v>
      </c>
      <c r="AW253">
        <v>421.65600000000001</v>
      </c>
      <c r="AX253">
        <v>801.23099999999999</v>
      </c>
      <c r="AY253">
        <v>21.84</v>
      </c>
      <c r="AZ253">
        <v>24.68</v>
      </c>
      <c r="BA253">
        <v>37107.771999999997</v>
      </c>
      <c r="BB253">
        <v>196.84</v>
      </c>
      <c r="BC253">
        <v>82</v>
      </c>
      <c r="BD253">
        <v>68</v>
      </c>
      <c r="BE253">
        <v>3</v>
      </c>
      <c r="BF253">
        <v>3</v>
      </c>
      <c r="BG253">
        <v>6</v>
      </c>
      <c r="BH253">
        <v>801.23099999999999</v>
      </c>
      <c r="BI253">
        <v>21.84</v>
      </c>
      <c r="BJ253">
        <v>54.247100000000003</v>
      </c>
      <c r="BK253">
        <v>30529.677</v>
      </c>
      <c r="BL253">
        <v>18073.918000000001</v>
      </c>
      <c r="BM253">
        <v>5427.6229999999996</v>
      </c>
      <c r="BN253">
        <v>714.00500000000011</v>
      </c>
      <c r="BO253">
        <v>4754.107</v>
      </c>
      <c r="BP253">
        <v>619.774</v>
      </c>
      <c r="BQ253">
        <v>480.29500000000002</v>
      </c>
      <c r="BR253">
        <v>0</v>
      </c>
      <c r="BS253">
        <v>13.619</v>
      </c>
      <c r="BT253">
        <v>40.124699999999997</v>
      </c>
      <c r="BU253">
        <v>24529.493999999999</v>
      </c>
      <c r="BV253">
        <v>4.5438999999999998</v>
      </c>
      <c r="BW253">
        <v>1913.2190000000001</v>
      </c>
      <c r="BX253">
        <v>0</v>
      </c>
      <c r="BY253">
        <v>0</v>
      </c>
      <c r="BZ253">
        <v>16.895</v>
      </c>
      <c r="CA253">
        <v>6252.5220000000008</v>
      </c>
      <c r="CB253">
        <v>4069.3720000000003</v>
      </c>
      <c r="CC253">
        <v>804.221</v>
      </c>
      <c r="CD253">
        <v>333.47899999999998</v>
      </c>
      <c r="CE253">
        <v>915.42399999999998</v>
      </c>
      <c r="CF253">
        <v>130.02600000000001</v>
      </c>
      <c r="CG253">
        <v>0</v>
      </c>
      <c r="CH253">
        <v>0</v>
      </c>
      <c r="CI253">
        <v>0</v>
      </c>
      <c r="CJ253">
        <v>3.4453</v>
      </c>
      <c r="CK253">
        <v>1731.8720000000001</v>
      </c>
      <c r="CL253">
        <v>4.8749000000000002</v>
      </c>
      <c r="CM253">
        <v>1937.5219999999999</v>
      </c>
      <c r="CN253">
        <v>8.0747999999999998</v>
      </c>
      <c r="CO253">
        <v>2395.2710000000002</v>
      </c>
      <c r="CP253">
        <v>0.5</v>
      </c>
      <c r="CQ253">
        <v>187.857</v>
      </c>
      <c r="CR253">
        <v>48.424399999999999</v>
      </c>
      <c r="CS253">
        <v>24865.956000000002</v>
      </c>
      <c r="CT253">
        <v>14.895</v>
      </c>
      <c r="CU253">
        <v>4911.2579999999998</v>
      </c>
      <c r="CV253">
        <v>1.2</v>
      </c>
      <c r="CW253">
        <v>421.65600000000001</v>
      </c>
      <c r="CX253">
        <v>613.37400000000002</v>
      </c>
      <c r="CY253">
        <v>0</v>
      </c>
      <c r="CZ253">
        <v>0</v>
      </c>
      <c r="DA253">
        <v>0.5</v>
      </c>
      <c r="DB253">
        <v>187.857</v>
      </c>
      <c r="DC253">
        <v>0</v>
      </c>
      <c r="DD253">
        <v>196.84</v>
      </c>
      <c r="DE253">
        <v>24.68</v>
      </c>
      <c r="DF253">
        <v>6.5231000000000003</v>
      </c>
      <c r="DG253">
        <v>2612.212</v>
      </c>
      <c r="DH253">
        <v>0.98970000000000002</v>
      </c>
      <c r="DI253">
        <v>426.733</v>
      </c>
      <c r="DJ253">
        <v>2.0657000000000001</v>
      </c>
      <c r="DK253">
        <v>1048.019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30763.066999999999</v>
      </c>
      <c r="EA253">
        <v>0</v>
      </c>
      <c r="EB253">
        <v>6344.7049999999999</v>
      </c>
      <c r="EC253">
        <v>196.84</v>
      </c>
      <c r="ED253">
        <v>75.221500000000006</v>
      </c>
      <c r="EE253">
        <v>81.919700000000006</v>
      </c>
      <c r="EF253">
        <v>38223.550000000003</v>
      </c>
      <c r="EG253">
        <v>54.247100000000003</v>
      </c>
      <c r="EH253">
        <v>30529.677</v>
      </c>
      <c r="EI253">
        <v>40.124699999999997</v>
      </c>
      <c r="EJ253">
        <v>24529.493999999999</v>
      </c>
      <c r="EK253">
        <v>4.5438999999999998</v>
      </c>
      <c r="EL253">
        <v>1913.2190000000001</v>
      </c>
      <c r="EM253">
        <v>0</v>
      </c>
      <c r="EN253">
        <v>0</v>
      </c>
      <c r="EO253">
        <v>20.974399999999999</v>
      </c>
      <c r="EP253">
        <v>7693.8729999999996</v>
      </c>
      <c r="EQ253">
        <v>705.452</v>
      </c>
      <c r="ER253">
        <v>0</v>
      </c>
      <c r="ES253">
        <v>705.452</v>
      </c>
      <c r="ET253">
        <v>38929.002</v>
      </c>
      <c r="EU253">
        <v>0</v>
      </c>
      <c r="EV253">
        <v>0</v>
      </c>
      <c r="EW253">
        <v>0</v>
      </c>
      <c r="EX253">
        <v>0</v>
      </c>
      <c r="EY253">
        <v>6.5231000000000003</v>
      </c>
      <c r="EZ253">
        <v>2612.212</v>
      </c>
      <c r="FA253">
        <v>0.98970000000000002</v>
      </c>
      <c r="FB253">
        <v>426.733</v>
      </c>
      <c r="FC253">
        <v>2.0657000000000001</v>
      </c>
      <c r="FD253">
        <v>1048.019</v>
      </c>
      <c r="FE253">
        <v>0</v>
      </c>
      <c r="FF253">
        <v>0</v>
      </c>
      <c r="FG253">
        <v>0</v>
      </c>
      <c r="FH253">
        <v>0</v>
      </c>
      <c r="FI253">
        <v>1.7</v>
      </c>
      <c r="FJ253">
        <v>801.23099999999999</v>
      </c>
      <c r="FK253">
        <v>1.2</v>
      </c>
      <c r="FL253">
        <v>613.37400000000002</v>
      </c>
      <c r="FM253">
        <v>0.5</v>
      </c>
      <c r="FN253">
        <v>187.857</v>
      </c>
      <c r="FO253">
        <v>21.84</v>
      </c>
      <c r="FP253">
        <v>0</v>
      </c>
      <c r="FQ253">
        <v>21.84</v>
      </c>
      <c r="FR253">
        <v>823.07100000000003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</row>
    <row r="254" spans="1:184" customFormat="1" ht="12.75" x14ac:dyDescent="0.2">
      <c r="A254">
        <v>2267</v>
      </c>
      <c r="B254">
        <f t="shared" si="3"/>
        <v>251</v>
      </c>
      <c r="C254">
        <v>1</v>
      </c>
      <c r="D254" t="s">
        <v>967</v>
      </c>
      <c r="E254" t="s">
        <v>290</v>
      </c>
      <c r="F254">
        <v>600108384</v>
      </c>
      <c r="G254">
        <v>12</v>
      </c>
      <c r="H254" t="s">
        <v>583</v>
      </c>
      <c r="I254" t="s">
        <v>968</v>
      </c>
      <c r="J254">
        <v>1</v>
      </c>
      <c r="K254">
        <v>24</v>
      </c>
      <c r="L254" t="s">
        <v>584</v>
      </c>
      <c r="M254" t="s">
        <v>969</v>
      </c>
      <c r="N254" t="s">
        <v>586</v>
      </c>
      <c r="O254">
        <v>2</v>
      </c>
      <c r="P254" t="s">
        <v>587</v>
      </c>
      <c r="Q254" t="s">
        <v>970</v>
      </c>
      <c r="R254" s="207">
        <v>45663.388622685183</v>
      </c>
      <c r="S254">
        <v>600108384</v>
      </c>
      <c r="W254">
        <v>45.023700000000005</v>
      </c>
      <c r="X254">
        <v>44.202600000000004</v>
      </c>
      <c r="Y254">
        <v>0.37569999999999998</v>
      </c>
      <c r="Z254">
        <v>0.44540000000000002</v>
      </c>
      <c r="AA254">
        <v>50.349699999999999</v>
      </c>
      <c r="AB254">
        <v>23810.531999999999</v>
      </c>
      <c r="AC254">
        <v>22860.828000000001</v>
      </c>
      <c r="AD254">
        <v>13634.633000000002</v>
      </c>
      <c r="AE254">
        <v>3755.6090000000004</v>
      </c>
      <c r="AF254">
        <v>432.298</v>
      </c>
      <c r="AG254">
        <v>4068.8589999999999</v>
      </c>
      <c r="AH254">
        <v>440.21100000000001</v>
      </c>
      <c r="AI254">
        <v>241.61099999999999</v>
      </c>
      <c r="AJ254">
        <v>0</v>
      </c>
      <c r="AK254">
        <v>2.0430000000000001</v>
      </c>
      <c r="AL254">
        <v>164.34899999999999</v>
      </c>
      <c r="AM254">
        <v>0</v>
      </c>
      <c r="AN254">
        <v>785.35500000000002</v>
      </c>
      <c r="AO254">
        <v>538.63099999999997</v>
      </c>
      <c r="AP254">
        <v>339.37</v>
      </c>
      <c r="AQ254">
        <v>339.37</v>
      </c>
      <c r="AR254">
        <v>0</v>
      </c>
      <c r="AS254">
        <v>0</v>
      </c>
      <c r="AT254">
        <v>61.484999999999999</v>
      </c>
      <c r="AU254">
        <v>137.77599999999998</v>
      </c>
      <c r="AV254">
        <v>0.5</v>
      </c>
      <c r="AW254">
        <v>266.79699999999997</v>
      </c>
      <c r="AX254">
        <v>443.60899999999998</v>
      </c>
      <c r="AY254">
        <v>0</v>
      </c>
      <c r="AZ254">
        <v>18.766999999999999</v>
      </c>
      <c r="BA254">
        <v>23063.586000000003</v>
      </c>
      <c r="BB254">
        <v>339.37</v>
      </c>
      <c r="BC254">
        <v>51</v>
      </c>
      <c r="BD254">
        <v>45</v>
      </c>
      <c r="BE254">
        <v>1</v>
      </c>
      <c r="BF254">
        <v>0</v>
      </c>
      <c r="BG254">
        <v>0</v>
      </c>
      <c r="BH254">
        <v>443.60899999999998</v>
      </c>
      <c r="BI254">
        <v>0</v>
      </c>
      <c r="BJ254">
        <v>36.082000000000001</v>
      </c>
      <c r="BK254">
        <v>19228.696</v>
      </c>
      <c r="BL254">
        <v>11549.483</v>
      </c>
      <c r="BM254">
        <v>3348.9079999999999</v>
      </c>
      <c r="BN254">
        <v>287.45099999999996</v>
      </c>
      <c r="BO254">
        <v>3161.4540000000002</v>
      </c>
      <c r="BP254">
        <v>352.18200000000002</v>
      </c>
      <c r="BQ254">
        <v>241.61099999999999</v>
      </c>
      <c r="BR254">
        <v>0</v>
      </c>
      <c r="BS254">
        <v>2.0430000000000001</v>
      </c>
      <c r="BT254">
        <v>23.72</v>
      </c>
      <c r="BU254">
        <v>14199.423999999999</v>
      </c>
      <c r="BV254">
        <v>2.8978000000000002</v>
      </c>
      <c r="BW254">
        <v>1333.404</v>
      </c>
      <c r="BX254">
        <v>0</v>
      </c>
      <c r="BY254">
        <v>0</v>
      </c>
      <c r="BZ254">
        <v>8.1205999999999996</v>
      </c>
      <c r="CA254">
        <v>3632.1320000000001</v>
      </c>
      <c r="CB254">
        <v>2085.15</v>
      </c>
      <c r="CC254">
        <v>406.70099999999996</v>
      </c>
      <c r="CD254">
        <v>144.84700000000001</v>
      </c>
      <c r="CE254">
        <v>907.40499999999997</v>
      </c>
      <c r="CF254">
        <v>88.028999999999996</v>
      </c>
      <c r="CG254">
        <v>0</v>
      </c>
      <c r="CH254">
        <v>0</v>
      </c>
      <c r="CI254">
        <v>0</v>
      </c>
      <c r="CJ254">
        <v>2.0156999999999998</v>
      </c>
      <c r="CK254">
        <v>1398.155</v>
      </c>
      <c r="CL254">
        <v>4.4508000000000001</v>
      </c>
      <c r="CM254">
        <v>1577.809</v>
      </c>
      <c r="CN254">
        <v>1.25</v>
      </c>
      <c r="CO254">
        <v>503.29199999999997</v>
      </c>
      <c r="CP254">
        <v>0.40410000000000001</v>
      </c>
      <c r="CQ254">
        <v>152.876</v>
      </c>
      <c r="CR254">
        <v>32.082000000000001</v>
      </c>
      <c r="CS254">
        <v>16244.109999999999</v>
      </c>
      <c r="CT254">
        <v>6.1206000000000005</v>
      </c>
      <c r="CU254">
        <v>2427.7979999999998</v>
      </c>
      <c r="CV254">
        <v>0.5</v>
      </c>
      <c r="CW254">
        <v>266.79699999999997</v>
      </c>
      <c r="CX254">
        <v>443.60899999999998</v>
      </c>
      <c r="CY254">
        <v>0</v>
      </c>
      <c r="CZ254">
        <v>0</v>
      </c>
      <c r="DA254">
        <v>0</v>
      </c>
      <c r="DB254">
        <v>0</v>
      </c>
      <c r="DC254">
        <v>285.37</v>
      </c>
      <c r="DD254">
        <v>54</v>
      </c>
      <c r="DE254">
        <v>18.766999999999999</v>
      </c>
      <c r="DF254">
        <v>8.9641999999999999</v>
      </c>
      <c r="DG254">
        <v>3377.473</v>
      </c>
      <c r="DH254">
        <v>0</v>
      </c>
      <c r="DI254">
        <v>0</v>
      </c>
      <c r="DJ254">
        <v>0.5</v>
      </c>
      <c r="DK254">
        <v>318.39499999999998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19419.248</v>
      </c>
      <c r="EA254">
        <v>285.37</v>
      </c>
      <c r="EB254">
        <v>3644.3380000000002</v>
      </c>
      <c r="EC254">
        <v>54</v>
      </c>
      <c r="ED254">
        <v>45.023700000000005</v>
      </c>
      <c r="EE254">
        <v>50.349699999999999</v>
      </c>
      <c r="EF254">
        <v>23810.531999999999</v>
      </c>
      <c r="EG254">
        <v>36.278700000000001</v>
      </c>
      <c r="EH254">
        <v>19901.477999999999</v>
      </c>
      <c r="EI254">
        <v>23.916699999999999</v>
      </c>
      <c r="EJ254">
        <v>14787.183999999999</v>
      </c>
      <c r="EK254">
        <v>2.8978000000000002</v>
      </c>
      <c r="EL254">
        <v>1361.066</v>
      </c>
      <c r="EM254">
        <v>0</v>
      </c>
      <c r="EN254">
        <v>0</v>
      </c>
      <c r="EO254">
        <v>8.7449999999999992</v>
      </c>
      <c r="EP254">
        <v>3909.0540000000001</v>
      </c>
      <c r="EQ254">
        <v>538.63099999999997</v>
      </c>
      <c r="ER254">
        <v>302.20799999999997</v>
      </c>
      <c r="ES254">
        <v>236.423</v>
      </c>
      <c r="ET254">
        <v>24349.163</v>
      </c>
      <c r="EU254">
        <v>0</v>
      </c>
      <c r="EV254">
        <v>0</v>
      </c>
      <c r="EW254">
        <v>0</v>
      </c>
      <c r="EX254">
        <v>0</v>
      </c>
      <c r="EY254">
        <v>8.9641999999999999</v>
      </c>
      <c r="EZ254">
        <v>3434.8330000000001</v>
      </c>
      <c r="FA254">
        <v>0</v>
      </c>
      <c r="FB254">
        <v>0</v>
      </c>
      <c r="FC254">
        <v>0.5</v>
      </c>
      <c r="FD254">
        <v>318.39499999999998</v>
      </c>
      <c r="FE254">
        <v>0</v>
      </c>
      <c r="FF254">
        <v>0</v>
      </c>
      <c r="FG254">
        <v>0</v>
      </c>
      <c r="FH254">
        <v>0</v>
      </c>
      <c r="FI254">
        <v>0.5</v>
      </c>
      <c r="FJ254">
        <v>443.60899999999998</v>
      </c>
      <c r="FK254">
        <v>0.5</v>
      </c>
      <c r="FL254">
        <v>443.60899999999998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443.60899999999998</v>
      </c>
      <c r="FS254">
        <v>1.4040999999999999</v>
      </c>
      <c r="FT254">
        <v>504.42099999999999</v>
      </c>
      <c r="FU254">
        <v>1</v>
      </c>
      <c r="FV254">
        <v>351.54500000000002</v>
      </c>
      <c r="FW254">
        <v>0.40410000000000001</v>
      </c>
      <c r="FX254">
        <v>152.876</v>
      </c>
      <c r="FY254">
        <v>339.37</v>
      </c>
      <c r="FZ254">
        <v>285.37</v>
      </c>
      <c r="GA254">
        <v>54</v>
      </c>
      <c r="GB254">
        <v>843.79100000000005</v>
      </c>
    </row>
    <row r="255" spans="1:184" customFormat="1" ht="12.75" x14ac:dyDescent="0.2">
      <c r="A255">
        <v>2269</v>
      </c>
      <c r="B255">
        <f t="shared" si="3"/>
        <v>252</v>
      </c>
      <c r="C255">
        <v>1</v>
      </c>
      <c r="D255" t="s">
        <v>971</v>
      </c>
      <c r="E255" t="s">
        <v>290</v>
      </c>
      <c r="F255">
        <v>691013799</v>
      </c>
      <c r="G255">
        <v>12</v>
      </c>
      <c r="H255" t="s">
        <v>583</v>
      </c>
      <c r="I255" t="s">
        <v>378</v>
      </c>
      <c r="J255">
        <v>1</v>
      </c>
      <c r="K255">
        <v>24</v>
      </c>
      <c r="L255" t="s">
        <v>584</v>
      </c>
      <c r="M255" t="s">
        <v>972</v>
      </c>
      <c r="N255" t="s">
        <v>586</v>
      </c>
      <c r="O255">
        <v>2</v>
      </c>
      <c r="P255" t="s">
        <v>587</v>
      </c>
      <c r="Q255" t="s">
        <v>669</v>
      </c>
      <c r="R255" s="207">
        <v>45662.550740740742</v>
      </c>
      <c r="S255">
        <v>691013799</v>
      </c>
      <c r="W255">
        <v>80.073399999999992</v>
      </c>
      <c r="X255">
        <v>80.073399999999992</v>
      </c>
      <c r="Y255">
        <v>0</v>
      </c>
      <c r="Z255">
        <v>0</v>
      </c>
      <c r="AA255">
        <v>86.932000000000002</v>
      </c>
      <c r="AB255">
        <v>39409.937000000005</v>
      </c>
      <c r="AC255">
        <v>39205.237000000001</v>
      </c>
      <c r="AD255">
        <v>24900.379999999997</v>
      </c>
      <c r="AE255">
        <v>6196.7120000000004</v>
      </c>
      <c r="AF255">
        <v>1713.2240000000002</v>
      </c>
      <c r="AG255">
        <v>4928.442</v>
      </c>
      <c r="AH255">
        <v>535.18299999999999</v>
      </c>
      <c r="AI255">
        <v>482.738</v>
      </c>
      <c r="AJ255">
        <v>18.747</v>
      </c>
      <c r="AK255">
        <v>4.1020000000000003</v>
      </c>
      <c r="AL255">
        <v>184.7</v>
      </c>
      <c r="AM255">
        <v>0</v>
      </c>
      <c r="AN255">
        <v>20</v>
      </c>
      <c r="AO255">
        <v>609.83000000000004</v>
      </c>
      <c r="AP255">
        <v>0</v>
      </c>
      <c r="AQ255">
        <v>0</v>
      </c>
      <c r="AR255">
        <v>0</v>
      </c>
      <c r="AS255">
        <v>0</v>
      </c>
      <c r="AT255">
        <v>378.02600000000001</v>
      </c>
      <c r="AU255">
        <v>231.804</v>
      </c>
      <c r="AV255">
        <v>2.2999999999999998</v>
      </c>
      <c r="AW255">
        <v>364.601</v>
      </c>
      <c r="AX255">
        <v>911.726</v>
      </c>
      <c r="AY255">
        <v>0</v>
      </c>
      <c r="AZ255">
        <v>61.108000000000004</v>
      </c>
      <c r="BA255">
        <v>39631.99</v>
      </c>
      <c r="BB255">
        <v>0</v>
      </c>
      <c r="BC255">
        <v>90</v>
      </c>
      <c r="BD255">
        <v>85</v>
      </c>
      <c r="BE255">
        <v>1</v>
      </c>
      <c r="BF255">
        <v>1</v>
      </c>
      <c r="BG255">
        <v>6</v>
      </c>
      <c r="BH255">
        <v>911.726</v>
      </c>
      <c r="BI255">
        <v>0</v>
      </c>
      <c r="BJ255">
        <v>63.4375</v>
      </c>
      <c r="BK255">
        <v>33398.254000000001</v>
      </c>
      <c r="BL255">
        <v>21198.45</v>
      </c>
      <c r="BM255">
        <v>5581.9719999999998</v>
      </c>
      <c r="BN255">
        <v>1289.105</v>
      </c>
      <c r="BO255">
        <v>3979.442</v>
      </c>
      <c r="BP255">
        <v>437.42599999999999</v>
      </c>
      <c r="BQ255">
        <v>482.738</v>
      </c>
      <c r="BR255">
        <v>0</v>
      </c>
      <c r="BS255">
        <v>3.4119999999999999</v>
      </c>
      <c r="BT255">
        <v>41.776400000000002</v>
      </c>
      <c r="BU255">
        <v>24209.223999999998</v>
      </c>
      <c r="BV255">
        <v>7.1387</v>
      </c>
      <c r="BW255">
        <v>3346.4319999999998</v>
      </c>
      <c r="BX255">
        <v>0</v>
      </c>
      <c r="BY255">
        <v>0</v>
      </c>
      <c r="BZ255">
        <v>16.635900000000003</v>
      </c>
      <c r="CA255">
        <v>5806.9829999999993</v>
      </c>
      <c r="CB255">
        <v>3701.9300000000003</v>
      </c>
      <c r="CC255">
        <v>614.74</v>
      </c>
      <c r="CD255">
        <v>424.11899999999997</v>
      </c>
      <c r="CE255">
        <v>949</v>
      </c>
      <c r="CF255">
        <v>97.757000000000005</v>
      </c>
      <c r="CG255">
        <v>0</v>
      </c>
      <c r="CH255">
        <v>18.747</v>
      </c>
      <c r="CI255">
        <v>0.69</v>
      </c>
      <c r="CJ255">
        <v>2.25</v>
      </c>
      <c r="CK255">
        <v>1219.556</v>
      </c>
      <c r="CL255">
        <v>10.002600000000001</v>
      </c>
      <c r="CM255">
        <v>3124.2269999999999</v>
      </c>
      <c r="CN255">
        <v>3.0832999999999999</v>
      </c>
      <c r="CO255">
        <v>1028.0119999999999</v>
      </c>
      <c r="CP255">
        <v>1.3</v>
      </c>
      <c r="CQ255">
        <v>435.18799999999999</v>
      </c>
      <c r="CR255">
        <v>55.398600000000002</v>
      </c>
      <c r="CS255">
        <v>27565.927</v>
      </c>
      <c r="CT255">
        <v>14.635899999999999</v>
      </c>
      <c r="CU255">
        <v>4801.4850000000006</v>
      </c>
      <c r="CV255">
        <v>1</v>
      </c>
      <c r="CW255">
        <v>364.601</v>
      </c>
      <c r="CX255">
        <v>476.53800000000001</v>
      </c>
      <c r="CY255">
        <v>0</v>
      </c>
      <c r="CZ255">
        <v>0</v>
      </c>
      <c r="DA255">
        <v>1.3</v>
      </c>
      <c r="DB255">
        <v>435.18799999999999</v>
      </c>
      <c r="DC255">
        <v>0</v>
      </c>
      <c r="DD255">
        <v>0</v>
      </c>
      <c r="DE255">
        <v>61.108000000000004</v>
      </c>
      <c r="DF255">
        <v>12.811300000000001</v>
      </c>
      <c r="DG255">
        <v>4981.192</v>
      </c>
      <c r="DH255">
        <v>0.71109999999999995</v>
      </c>
      <c r="DI255">
        <v>384.86799999999999</v>
      </c>
      <c r="DJ255">
        <v>1</v>
      </c>
      <c r="DK255">
        <v>476.53800000000001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33768.428</v>
      </c>
      <c r="EA255">
        <v>0</v>
      </c>
      <c r="EB255">
        <v>5863.5619999999999</v>
      </c>
      <c r="EC255">
        <v>0</v>
      </c>
      <c r="ED255">
        <v>80.073399999999992</v>
      </c>
      <c r="EE255">
        <v>86.932000000000002</v>
      </c>
      <c r="EF255">
        <v>39409.937000000005</v>
      </c>
      <c r="EG255">
        <v>63.4375</v>
      </c>
      <c r="EH255">
        <v>33583.254000000001</v>
      </c>
      <c r="EI255">
        <v>41.776400000000002</v>
      </c>
      <c r="EJ255">
        <v>24394.223999999998</v>
      </c>
      <c r="EK255">
        <v>7.1387</v>
      </c>
      <c r="EL255">
        <v>3346.4319999999998</v>
      </c>
      <c r="EM255">
        <v>0</v>
      </c>
      <c r="EN255">
        <v>0</v>
      </c>
      <c r="EO255">
        <v>16.635900000000003</v>
      </c>
      <c r="EP255">
        <v>5826.683</v>
      </c>
      <c r="EQ255">
        <v>609.83000000000004</v>
      </c>
      <c r="ER255">
        <v>594.75</v>
      </c>
      <c r="ES255">
        <v>15.08</v>
      </c>
      <c r="ET255">
        <v>40019.767</v>
      </c>
      <c r="EU255">
        <v>0</v>
      </c>
      <c r="EV255">
        <v>0</v>
      </c>
      <c r="EW255">
        <v>0</v>
      </c>
      <c r="EX255">
        <v>0</v>
      </c>
      <c r="EY255">
        <v>12.811300000000001</v>
      </c>
      <c r="EZ255">
        <v>4981.192</v>
      </c>
      <c r="FA255">
        <v>0.71109999999999995</v>
      </c>
      <c r="FB255">
        <v>384.86799999999999</v>
      </c>
      <c r="FC255">
        <v>1</v>
      </c>
      <c r="FD255">
        <v>476.53800000000001</v>
      </c>
      <c r="FE255">
        <v>0</v>
      </c>
      <c r="FF255">
        <v>0</v>
      </c>
      <c r="FG255">
        <v>0</v>
      </c>
      <c r="FH255">
        <v>0</v>
      </c>
      <c r="FI255">
        <v>2.2999999999999998</v>
      </c>
      <c r="FJ255">
        <v>911.726</v>
      </c>
      <c r="FK255">
        <v>1</v>
      </c>
      <c r="FL255">
        <v>476.53800000000001</v>
      </c>
      <c r="FM255">
        <v>1.3</v>
      </c>
      <c r="FN255">
        <v>435.18799999999999</v>
      </c>
      <c r="FO255">
        <v>0</v>
      </c>
      <c r="FP255">
        <v>0</v>
      </c>
      <c r="FQ255">
        <v>0</v>
      </c>
      <c r="FR255">
        <v>911.726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</row>
    <row r="256" spans="1:184" customFormat="1" ht="12.75" x14ac:dyDescent="0.2">
      <c r="A256">
        <v>2273</v>
      </c>
      <c r="B256">
        <f t="shared" si="3"/>
        <v>253</v>
      </c>
      <c r="C256">
        <v>1</v>
      </c>
      <c r="D256" t="s">
        <v>973</v>
      </c>
      <c r="E256" t="s">
        <v>290</v>
      </c>
      <c r="F256">
        <v>600108155</v>
      </c>
      <c r="G256">
        <v>12</v>
      </c>
      <c r="H256" t="s">
        <v>583</v>
      </c>
      <c r="I256" t="s">
        <v>438</v>
      </c>
      <c r="J256">
        <v>1</v>
      </c>
      <c r="K256">
        <v>24</v>
      </c>
      <c r="L256" t="s">
        <v>584</v>
      </c>
      <c r="M256" t="s">
        <v>974</v>
      </c>
      <c r="N256" t="s">
        <v>586</v>
      </c>
      <c r="O256">
        <v>2</v>
      </c>
      <c r="P256" t="s">
        <v>587</v>
      </c>
      <c r="Q256" t="s">
        <v>588</v>
      </c>
      <c r="R256" s="207">
        <v>45660.533321759256</v>
      </c>
      <c r="S256">
        <v>600108155</v>
      </c>
      <c r="T256" t="s">
        <v>588</v>
      </c>
      <c r="U256" s="207">
        <v>45660.536666666667</v>
      </c>
      <c r="V256">
        <v>600108155</v>
      </c>
      <c r="W256">
        <v>57.489899999999999</v>
      </c>
      <c r="X256">
        <v>56.520699999999998</v>
      </c>
      <c r="Y256">
        <v>0.11459999999999999</v>
      </c>
      <c r="Z256">
        <v>0.85460000000000003</v>
      </c>
      <c r="AA256">
        <v>59.512600000000006</v>
      </c>
      <c r="AB256">
        <v>29513.741000000002</v>
      </c>
      <c r="AC256">
        <v>29225.690000000002</v>
      </c>
      <c r="AD256">
        <v>17558.269</v>
      </c>
      <c r="AE256">
        <v>4995.8549999999996</v>
      </c>
      <c r="AF256">
        <v>725.88099999999997</v>
      </c>
      <c r="AG256">
        <v>5215.9889999999996</v>
      </c>
      <c r="AH256">
        <v>278.87400000000002</v>
      </c>
      <c r="AI256">
        <v>317.666</v>
      </c>
      <c r="AJ256">
        <v>0</v>
      </c>
      <c r="AK256">
        <v>12.144</v>
      </c>
      <c r="AL256">
        <v>26.582000000000001</v>
      </c>
      <c r="AM256">
        <v>0</v>
      </c>
      <c r="AN256">
        <v>261.46899999999999</v>
      </c>
      <c r="AO256">
        <v>208.2</v>
      </c>
      <c r="AP256">
        <v>208.2</v>
      </c>
      <c r="AQ256">
        <v>208.2</v>
      </c>
      <c r="AR256">
        <v>0</v>
      </c>
      <c r="AS256">
        <v>0</v>
      </c>
      <c r="AT256">
        <v>0</v>
      </c>
      <c r="AU256">
        <v>0</v>
      </c>
      <c r="AV256">
        <v>2.1</v>
      </c>
      <c r="AW256">
        <v>79.200999999999993</v>
      </c>
      <c r="AX256">
        <v>783.75599999999997</v>
      </c>
      <c r="AY256">
        <v>178.2</v>
      </c>
      <c r="AZ256">
        <v>41.811</v>
      </c>
      <c r="BA256">
        <v>29498.092000000004</v>
      </c>
      <c r="BB256">
        <v>208.2</v>
      </c>
      <c r="BC256">
        <v>58</v>
      </c>
      <c r="BD256">
        <v>52</v>
      </c>
      <c r="BE256">
        <v>1</v>
      </c>
      <c r="BF256">
        <v>1</v>
      </c>
      <c r="BG256">
        <v>4</v>
      </c>
      <c r="BH256">
        <v>783.75599999999997</v>
      </c>
      <c r="BI256">
        <v>178.2</v>
      </c>
      <c r="BJ256">
        <v>46.627200000000002</v>
      </c>
      <c r="BK256">
        <v>25524.777999999998</v>
      </c>
      <c r="BL256">
        <v>15110.975999999999</v>
      </c>
      <c r="BM256">
        <v>4630.6379999999999</v>
      </c>
      <c r="BN256">
        <v>536.95499999999993</v>
      </c>
      <c r="BO256">
        <v>4534.3</v>
      </c>
      <c r="BP256">
        <v>261.08699999999999</v>
      </c>
      <c r="BQ256">
        <v>317.666</v>
      </c>
      <c r="BR256">
        <v>0</v>
      </c>
      <c r="BS256">
        <v>12.144</v>
      </c>
      <c r="BT256">
        <v>33.241500000000002</v>
      </c>
      <c r="BU256">
        <v>20042.899999999998</v>
      </c>
      <c r="BV256">
        <v>4.5072999999999999</v>
      </c>
      <c r="BW256">
        <v>2072.0790000000002</v>
      </c>
      <c r="BX256">
        <v>0</v>
      </c>
      <c r="BY256">
        <v>0</v>
      </c>
      <c r="BZ256">
        <v>9.8934999999999995</v>
      </c>
      <c r="CA256">
        <v>3700.9119999999998</v>
      </c>
      <c r="CB256">
        <v>2447.2930000000001</v>
      </c>
      <c r="CC256">
        <v>365.21699999999998</v>
      </c>
      <c r="CD256">
        <v>188.92600000000002</v>
      </c>
      <c r="CE256">
        <v>681.68899999999996</v>
      </c>
      <c r="CF256">
        <v>17.786999999999999</v>
      </c>
      <c r="CG256">
        <v>0</v>
      </c>
      <c r="CH256">
        <v>0</v>
      </c>
      <c r="CI256">
        <v>0</v>
      </c>
      <c r="CJ256">
        <v>2.25</v>
      </c>
      <c r="CK256">
        <v>1162.299</v>
      </c>
      <c r="CL256">
        <v>5.3434999999999997</v>
      </c>
      <c r="CM256">
        <v>1828.2630000000001</v>
      </c>
      <c r="CN256">
        <v>1</v>
      </c>
      <c r="CO256">
        <v>339.84800000000001</v>
      </c>
      <c r="CP256">
        <v>1.3</v>
      </c>
      <c r="CQ256">
        <v>370.50200000000001</v>
      </c>
      <c r="CR256">
        <v>42.627200000000002</v>
      </c>
      <c r="CS256">
        <v>21962.192999999999</v>
      </c>
      <c r="CT256">
        <v>8.8934999999999995</v>
      </c>
      <c r="CU256">
        <v>3181.3029999999999</v>
      </c>
      <c r="CV256">
        <v>0.8</v>
      </c>
      <c r="CW256">
        <v>79.200999999999993</v>
      </c>
      <c r="CX256">
        <v>413.25400000000002</v>
      </c>
      <c r="CY256">
        <v>0</v>
      </c>
      <c r="CZ256">
        <v>0</v>
      </c>
      <c r="DA256">
        <v>1.3</v>
      </c>
      <c r="DB256">
        <v>370.50200000000001</v>
      </c>
      <c r="DC256">
        <v>0</v>
      </c>
      <c r="DD256">
        <v>208.2</v>
      </c>
      <c r="DE256">
        <v>41.811</v>
      </c>
      <c r="DF256">
        <v>8.0784000000000002</v>
      </c>
      <c r="DG256">
        <v>2996.5450000000001</v>
      </c>
      <c r="DH256">
        <v>0.8</v>
      </c>
      <c r="DI256">
        <v>413.25400000000002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25779.608000000004</v>
      </c>
      <c r="EA256">
        <v>0</v>
      </c>
      <c r="EB256">
        <v>3718.4839999999999</v>
      </c>
      <c r="EC256">
        <v>208.2</v>
      </c>
      <c r="ED256">
        <v>57.489899999999999</v>
      </c>
      <c r="EE256">
        <v>59.512600000000006</v>
      </c>
      <c r="EF256">
        <v>29513.741000000002</v>
      </c>
      <c r="EG256">
        <v>46.983199999999997</v>
      </c>
      <c r="EH256">
        <v>25677.587</v>
      </c>
      <c r="EI256">
        <v>33.597499999999997</v>
      </c>
      <c r="EJ256">
        <v>20195.708999999999</v>
      </c>
      <c r="EK256">
        <v>4.5072999999999999</v>
      </c>
      <c r="EL256">
        <v>2072.0790000000002</v>
      </c>
      <c r="EM256">
        <v>0</v>
      </c>
      <c r="EN256">
        <v>0</v>
      </c>
      <c r="EO256">
        <v>10.5067</v>
      </c>
      <c r="EP256">
        <v>3836.154</v>
      </c>
      <c r="EQ256">
        <v>208.2</v>
      </c>
      <c r="ER256">
        <v>0</v>
      </c>
      <c r="ES256">
        <v>208.2</v>
      </c>
      <c r="ET256">
        <v>29721.941000000003</v>
      </c>
      <c r="EU256">
        <v>0</v>
      </c>
      <c r="EV256">
        <v>0</v>
      </c>
      <c r="EW256">
        <v>0</v>
      </c>
      <c r="EX256">
        <v>0</v>
      </c>
      <c r="EY256">
        <v>8.0784000000000002</v>
      </c>
      <c r="EZ256">
        <v>2996.5450000000001</v>
      </c>
      <c r="FA256">
        <v>0.8</v>
      </c>
      <c r="FB256">
        <v>413.25400000000002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2.1</v>
      </c>
      <c r="FJ256">
        <v>783.75599999999997</v>
      </c>
      <c r="FK256">
        <v>0.8</v>
      </c>
      <c r="FL256">
        <v>413.25400000000002</v>
      </c>
      <c r="FM256">
        <v>1.3</v>
      </c>
      <c r="FN256">
        <v>370.50200000000001</v>
      </c>
      <c r="FO256">
        <v>178.2</v>
      </c>
      <c r="FP256">
        <v>0</v>
      </c>
      <c r="FQ256">
        <v>178.2</v>
      </c>
      <c r="FR256">
        <v>961.95600000000002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</row>
    <row r="257" spans="1:184" customFormat="1" ht="12.75" x14ac:dyDescent="0.2">
      <c r="A257">
        <v>2274</v>
      </c>
      <c r="B257">
        <f t="shared" si="3"/>
        <v>254</v>
      </c>
      <c r="C257">
        <v>1</v>
      </c>
      <c r="D257" t="s">
        <v>975</v>
      </c>
      <c r="E257" t="s">
        <v>290</v>
      </c>
      <c r="F257">
        <v>600108091</v>
      </c>
      <c r="G257">
        <v>12</v>
      </c>
      <c r="H257" t="s">
        <v>583</v>
      </c>
      <c r="I257" t="s">
        <v>100</v>
      </c>
      <c r="J257">
        <v>1</v>
      </c>
      <c r="K257">
        <v>24</v>
      </c>
      <c r="L257" t="s">
        <v>584</v>
      </c>
      <c r="M257" t="s">
        <v>976</v>
      </c>
      <c r="N257" t="s">
        <v>586</v>
      </c>
      <c r="O257">
        <v>2</v>
      </c>
      <c r="P257" t="s">
        <v>587</v>
      </c>
      <c r="Q257" t="s">
        <v>3389</v>
      </c>
      <c r="R257" s="207">
        <v>45655.492129629631</v>
      </c>
      <c r="S257">
        <v>600108091</v>
      </c>
      <c r="T257" t="s">
        <v>977</v>
      </c>
      <c r="U257" s="207">
        <v>45677.550219907411</v>
      </c>
      <c r="V257">
        <v>600108091</v>
      </c>
      <c r="W257">
        <v>53.625300000000003</v>
      </c>
      <c r="X257">
        <v>53.251599999999996</v>
      </c>
      <c r="Y257">
        <v>0.16669999999999999</v>
      </c>
      <c r="Z257">
        <v>0.20700000000000002</v>
      </c>
      <c r="AA257">
        <v>55.658099999999997</v>
      </c>
      <c r="AB257">
        <v>28492.91</v>
      </c>
      <c r="AC257">
        <v>28212.284999999996</v>
      </c>
      <c r="AD257">
        <v>17635.749</v>
      </c>
      <c r="AE257">
        <v>4076.6890000000003</v>
      </c>
      <c r="AF257">
        <v>1106.904</v>
      </c>
      <c r="AG257">
        <v>4181.1170000000002</v>
      </c>
      <c r="AH257">
        <v>250.417</v>
      </c>
      <c r="AI257">
        <v>486.11099999999999</v>
      </c>
      <c r="AJ257">
        <v>0</v>
      </c>
      <c r="AK257">
        <v>0</v>
      </c>
      <c r="AL257">
        <v>48.56</v>
      </c>
      <c r="AM257">
        <v>104</v>
      </c>
      <c r="AN257">
        <v>128.065</v>
      </c>
      <c r="AO257">
        <v>343.54</v>
      </c>
      <c r="AP257">
        <v>102</v>
      </c>
      <c r="AQ257">
        <v>102</v>
      </c>
      <c r="AR257">
        <v>0</v>
      </c>
      <c r="AS257">
        <v>0</v>
      </c>
      <c r="AT257">
        <v>50</v>
      </c>
      <c r="AU257">
        <v>191.54</v>
      </c>
      <c r="AV257">
        <v>1</v>
      </c>
      <c r="AW257">
        <v>434.572</v>
      </c>
      <c r="AX257">
        <v>788.95600000000002</v>
      </c>
      <c r="AY257">
        <v>90</v>
      </c>
      <c r="AZ257">
        <v>40.725999999999999</v>
      </c>
      <c r="BA257">
        <v>28432.302</v>
      </c>
      <c r="BB257">
        <v>102</v>
      </c>
      <c r="BC257">
        <v>58</v>
      </c>
      <c r="BD257">
        <v>51</v>
      </c>
      <c r="BE257">
        <v>0</v>
      </c>
      <c r="BF257">
        <v>2</v>
      </c>
      <c r="BG257">
        <v>4</v>
      </c>
      <c r="BH257">
        <v>788.95600000000002</v>
      </c>
      <c r="BI257">
        <v>90</v>
      </c>
      <c r="BJ257">
        <v>45.0627</v>
      </c>
      <c r="BK257">
        <v>25302.255999999998</v>
      </c>
      <c r="BL257">
        <v>15619.447</v>
      </c>
      <c r="BM257">
        <v>3788.1320000000001</v>
      </c>
      <c r="BN257">
        <v>874.70899999999995</v>
      </c>
      <c r="BO257">
        <v>3836.5</v>
      </c>
      <c r="BP257">
        <v>222.059</v>
      </c>
      <c r="BQ257">
        <v>486.11099999999999</v>
      </c>
      <c r="BR257">
        <v>0</v>
      </c>
      <c r="BS257">
        <v>0</v>
      </c>
      <c r="BT257">
        <v>29.723800000000001</v>
      </c>
      <c r="BU257">
        <v>18846.522000000001</v>
      </c>
      <c r="BV257">
        <v>5.0167000000000002</v>
      </c>
      <c r="BW257">
        <v>2533.6179999999999</v>
      </c>
      <c r="BX257">
        <v>0</v>
      </c>
      <c r="BY257">
        <v>0</v>
      </c>
      <c r="BZ257">
        <v>8.1889000000000003</v>
      </c>
      <c r="CA257">
        <v>2910.029</v>
      </c>
      <c r="CB257">
        <v>2016.3019999999999</v>
      </c>
      <c r="CC257">
        <v>288.55700000000002</v>
      </c>
      <c r="CD257">
        <v>232.19499999999999</v>
      </c>
      <c r="CE257">
        <v>344.61700000000002</v>
      </c>
      <c r="CF257">
        <v>28.358000000000001</v>
      </c>
      <c r="CG257">
        <v>0</v>
      </c>
      <c r="CH257">
        <v>0</v>
      </c>
      <c r="CI257">
        <v>0</v>
      </c>
      <c r="CJ257">
        <v>1.5</v>
      </c>
      <c r="CK257">
        <v>712.10900000000004</v>
      </c>
      <c r="CL257">
        <v>4.1971999999999996</v>
      </c>
      <c r="CM257">
        <v>1223.3430000000001</v>
      </c>
      <c r="CN257">
        <v>1.5417000000000001</v>
      </c>
      <c r="CO257">
        <v>508.49400000000003</v>
      </c>
      <c r="CP257">
        <v>0.95</v>
      </c>
      <c r="CQ257">
        <v>466.08300000000003</v>
      </c>
      <c r="CR257">
        <v>42.0627</v>
      </c>
      <c r="CS257">
        <v>22697.456000000002</v>
      </c>
      <c r="CT257">
        <v>7.1889000000000003</v>
      </c>
      <c r="CU257">
        <v>2541.6089999999999</v>
      </c>
      <c r="CV257">
        <v>1</v>
      </c>
      <c r="CW257">
        <v>434.572</v>
      </c>
      <c r="CX257">
        <v>773.95600000000002</v>
      </c>
      <c r="CY257">
        <v>0</v>
      </c>
      <c r="CZ257">
        <v>0</v>
      </c>
      <c r="DA257">
        <v>0</v>
      </c>
      <c r="DB257">
        <v>15</v>
      </c>
      <c r="DC257">
        <v>72</v>
      </c>
      <c r="DD257">
        <v>30</v>
      </c>
      <c r="DE257">
        <v>40.725999999999999</v>
      </c>
      <c r="DF257">
        <v>8.3222000000000005</v>
      </c>
      <c r="DG257">
        <v>2931.5880000000002</v>
      </c>
      <c r="DH257">
        <v>1</v>
      </c>
      <c r="DI257">
        <v>454.37200000000001</v>
      </c>
      <c r="DJ257">
        <v>1</v>
      </c>
      <c r="DK257">
        <v>536.15599999999995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25506.912</v>
      </c>
      <c r="EA257">
        <v>72</v>
      </c>
      <c r="EB257">
        <v>2925.3900000000003</v>
      </c>
      <c r="EC257">
        <v>30</v>
      </c>
      <c r="ED257">
        <v>53.625300000000003</v>
      </c>
      <c r="EE257">
        <v>55.658099999999997</v>
      </c>
      <c r="EF257">
        <v>28492.91</v>
      </c>
      <c r="EG257">
        <v>45.0627</v>
      </c>
      <c r="EH257">
        <v>25372.255999999998</v>
      </c>
      <c r="EI257">
        <v>29.723800000000001</v>
      </c>
      <c r="EJ257">
        <v>18916.522000000001</v>
      </c>
      <c r="EK257">
        <v>5.0167000000000002</v>
      </c>
      <c r="EL257">
        <v>2533.6179999999999</v>
      </c>
      <c r="EM257">
        <v>0</v>
      </c>
      <c r="EN257">
        <v>0</v>
      </c>
      <c r="EO257">
        <v>8.5625999999999998</v>
      </c>
      <c r="EP257">
        <v>3120.654</v>
      </c>
      <c r="EQ257">
        <v>343.54</v>
      </c>
      <c r="ER257">
        <v>241.22</v>
      </c>
      <c r="ES257">
        <v>102.32</v>
      </c>
      <c r="ET257">
        <v>28836.45</v>
      </c>
      <c r="EU257">
        <v>0</v>
      </c>
      <c r="EV257">
        <v>0</v>
      </c>
      <c r="EW257">
        <v>0</v>
      </c>
      <c r="EX257">
        <v>0</v>
      </c>
      <c r="EY257">
        <v>8.3222000000000005</v>
      </c>
      <c r="EZ257">
        <v>2931.5880000000002</v>
      </c>
      <c r="FA257">
        <v>1</v>
      </c>
      <c r="FB257">
        <v>454.37200000000001</v>
      </c>
      <c r="FC257">
        <v>1</v>
      </c>
      <c r="FD257">
        <v>536.15599999999995</v>
      </c>
      <c r="FE257">
        <v>0</v>
      </c>
      <c r="FF257">
        <v>0</v>
      </c>
      <c r="FG257">
        <v>0</v>
      </c>
      <c r="FH257">
        <v>0</v>
      </c>
      <c r="FI257">
        <v>1</v>
      </c>
      <c r="FJ257">
        <v>788.95600000000002</v>
      </c>
      <c r="FK257">
        <v>1</v>
      </c>
      <c r="FL257">
        <v>773.95600000000002</v>
      </c>
      <c r="FM257">
        <v>0</v>
      </c>
      <c r="FN257">
        <v>15</v>
      </c>
      <c r="FO257">
        <v>90</v>
      </c>
      <c r="FP257">
        <v>60</v>
      </c>
      <c r="FQ257">
        <v>30</v>
      </c>
      <c r="FR257">
        <v>878.95600000000002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</row>
    <row r="258" spans="1:184" customFormat="1" ht="12.75" x14ac:dyDescent="0.2">
      <c r="A258">
        <v>2276</v>
      </c>
      <c r="B258">
        <f t="shared" si="3"/>
        <v>255</v>
      </c>
      <c r="C258">
        <v>1</v>
      </c>
      <c r="D258" t="s">
        <v>978</v>
      </c>
      <c r="E258" t="s">
        <v>290</v>
      </c>
      <c r="F258">
        <v>600108490</v>
      </c>
      <c r="G258">
        <v>12</v>
      </c>
      <c r="H258" t="s">
        <v>583</v>
      </c>
      <c r="I258" t="s">
        <v>100</v>
      </c>
      <c r="J258">
        <v>1</v>
      </c>
      <c r="K258">
        <v>24</v>
      </c>
      <c r="L258" t="s">
        <v>584</v>
      </c>
      <c r="M258" t="s">
        <v>979</v>
      </c>
      <c r="N258" t="s">
        <v>586</v>
      </c>
      <c r="O258">
        <v>2</v>
      </c>
      <c r="P258" t="s">
        <v>587</v>
      </c>
      <c r="Q258" t="s">
        <v>980</v>
      </c>
      <c r="R258" s="207">
        <v>45667.340798611112</v>
      </c>
      <c r="S258">
        <v>600108490</v>
      </c>
      <c r="T258" t="s">
        <v>980</v>
      </c>
      <c r="U258" s="207">
        <v>45672.400335648148</v>
      </c>
      <c r="V258">
        <v>600108490</v>
      </c>
      <c r="W258">
        <v>89.175899999999999</v>
      </c>
      <c r="X258">
        <v>87.510599999999997</v>
      </c>
      <c r="Y258">
        <v>1.1653</v>
      </c>
      <c r="Z258">
        <v>0.5</v>
      </c>
      <c r="AA258">
        <v>91.936999999999998</v>
      </c>
      <c r="AB258">
        <v>50778.216</v>
      </c>
      <c r="AC258">
        <v>49617.975999999995</v>
      </c>
      <c r="AD258">
        <v>29471.643000000004</v>
      </c>
      <c r="AE258">
        <v>6907.2460000000001</v>
      </c>
      <c r="AF258">
        <v>1619.21</v>
      </c>
      <c r="AG258">
        <v>9400.7200000000012</v>
      </c>
      <c r="AH258">
        <v>634.9190000000001</v>
      </c>
      <c r="AI258">
        <v>927.18799999999999</v>
      </c>
      <c r="AJ258">
        <v>20.658999999999999</v>
      </c>
      <c r="AK258">
        <v>0.71899999999999997</v>
      </c>
      <c r="AL258">
        <v>684.97799999999995</v>
      </c>
      <c r="AM258">
        <v>254.18299999999999</v>
      </c>
      <c r="AN258">
        <v>221.07899999999998</v>
      </c>
      <c r="AO258">
        <v>2001.7160000000001</v>
      </c>
      <c r="AP258">
        <v>550.6110000000001</v>
      </c>
      <c r="AQ258">
        <v>422.38200000000001</v>
      </c>
      <c r="AR258">
        <v>128.22900000000001</v>
      </c>
      <c r="AS258">
        <v>0</v>
      </c>
      <c r="AT258">
        <v>1226.2550000000001</v>
      </c>
      <c r="AU258">
        <v>224.85</v>
      </c>
      <c r="AV258">
        <v>2.8</v>
      </c>
      <c r="AW258">
        <v>556.35199999999998</v>
      </c>
      <c r="AX258">
        <v>1638.6479999999999</v>
      </c>
      <c r="AY258">
        <v>267.38200000000001</v>
      </c>
      <c r="AZ258">
        <v>79.319999999999993</v>
      </c>
      <c r="BA258">
        <v>50127.843999999997</v>
      </c>
      <c r="BB258">
        <v>550.6110000000001</v>
      </c>
      <c r="BC258">
        <v>93</v>
      </c>
      <c r="BD258">
        <v>72</v>
      </c>
      <c r="BE258">
        <v>3</v>
      </c>
      <c r="BF258">
        <v>2</v>
      </c>
      <c r="BG258">
        <v>8</v>
      </c>
      <c r="BH258">
        <v>1638.6479999999999</v>
      </c>
      <c r="BI258">
        <v>267.38200000000001</v>
      </c>
      <c r="BJ258">
        <v>72.818700000000007</v>
      </c>
      <c r="BK258">
        <v>44482.697</v>
      </c>
      <c r="BL258">
        <v>26278.596999999998</v>
      </c>
      <c r="BM258">
        <v>6283.8530000000001</v>
      </c>
      <c r="BN258">
        <v>1406.4059999999999</v>
      </c>
      <c r="BO258">
        <v>8355</v>
      </c>
      <c r="BP258">
        <v>575.322</v>
      </c>
      <c r="BQ258">
        <v>927.18799999999999</v>
      </c>
      <c r="BR258">
        <v>20.658999999999999</v>
      </c>
      <c r="BS258">
        <v>0</v>
      </c>
      <c r="BT258">
        <v>55.8172</v>
      </c>
      <c r="BU258">
        <v>37345.474000000002</v>
      </c>
      <c r="BV258">
        <v>9.0060000000000002</v>
      </c>
      <c r="BW258">
        <v>3947.2150000000001</v>
      </c>
      <c r="BX258">
        <v>0</v>
      </c>
      <c r="BY258">
        <v>0</v>
      </c>
      <c r="BZ258">
        <v>14.6919</v>
      </c>
      <c r="CA258">
        <v>5135.2790000000005</v>
      </c>
      <c r="CB258">
        <v>3193.0460000000003</v>
      </c>
      <c r="CC258">
        <v>623.39300000000003</v>
      </c>
      <c r="CD258">
        <v>212.804</v>
      </c>
      <c r="CE258">
        <v>1045.72</v>
      </c>
      <c r="CF258">
        <v>59.597000000000001</v>
      </c>
      <c r="CG258">
        <v>0</v>
      </c>
      <c r="CH258">
        <v>0</v>
      </c>
      <c r="CI258">
        <v>0.71899999999999997</v>
      </c>
      <c r="CJ258">
        <v>2.6282999999999999</v>
      </c>
      <c r="CK258">
        <v>1639.7329999999999</v>
      </c>
      <c r="CL258">
        <v>8.0927000000000007</v>
      </c>
      <c r="CM258">
        <v>2330.6309999999999</v>
      </c>
      <c r="CN258">
        <v>3.1709000000000001</v>
      </c>
      <c r="CO258">
        <v>833.00199999999995</v>
      </c>
      <c r="CP258">
        <v>0.8</v>
      </c>
      <c r="CQ258">
        <v>331.91300000000001</v>
      </c>
      <c r="CR258">
        <v>61.8187</v>
      </c>
      <c r="CS258">
        <v>35213.985000000001</v>
      </c>
      <c r="CT258">
        <v>12.6921</v>
      </c>
      <c r="CU258">
        <v>3937.5650000000001</v>
      </c>
      <c r="CV258">
        <v>2</v>
      </c>
      <c r="CW258">
        <v>556.35199999999998</v>
      </c>
      <c r="CX258">
        <v>1306.7349999999999</v>
      </c>
      <c r="CY258">
        <v>0</v>
      </c>
      <c r="CZ258">
        <v>0</v>
      </c>
      <c r="DA258">
        <v>0.8</v>
      </c>
      <c r="DB258">
        <v>331.91300000000001</v>
      </c>
      <c r="DC258">
        <v>360.97899999999998</v>
      </c>
      <c r="DD258">
        <v>189.63200000000001</v>
      </c>
      <c r="DE258">
        <v>79.319999999999993</v>
      </c>
      <c r="DF258">
        <v>5.9954999999999998</v>
      </c>
      <c r="DG258">
        <v>2112.2759999999998</v>
      </c>
      <c r="DH258">
        <v>1</v>
      </c>
      <c r="DI258">
        <v>497.41699999999997</v>
      </c>
      <c r="DJ258">
        <v>1</v>
      </c>
      <c r="DK258">
        <v>580.31500000000005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44951.252</v>
      </c>
      <c r="EA258">
        <v>360.97899999999998</v>
      </c>
      <c r="EB258">
        <v>5176.5920000000006</v>
      </c>
      <c r="EC258">
        <v>189.63200000000001</v>
      </c>
      <c r="ED258">
        <v>89.175899999999999</v>
      </c>
      <c r="EE258">
        <v>91.936999999999998</v>
      </c>
      <c r="EF258">
        <v>50778.216</v>
      </c>
      <c r="EG258">
        <v>72.818700000000007</v>
      </c>
      <c r="EH258">
        <v>44920.384000000005</v>
      </c>
      <c r="EI258">
        <v>55.8172</v>
      </c>
      <c r="EJ258">
        <v>37755.661</v>
      </c>
      <c r="EK258">
        <v>9.0060000000000002</v>
      </c>
      <c r="EL258">
        <v>3947.2150000000001</v>
      </c>
      <c r="EM258">
        <v>0</v>
      </c>
      <c r="EN258">
        <v>0</v>
      </c>
      <c r="EO258">
        <v>16.357199999999999</v>
      </c>
      <c r="EP258">
        <v>5857.8320000000003</v>
      </c>
      <c r="EQ258">
        <v>2001.7160000000001</v>
      </c>
      <c r="ER258">
        <v>1470.4090000000001</v>
      </c>
      <c r="ES258">
        <v>531.30700000000002</v>
      </c>
      <c r="ET258">
        <v>52779.932000000001</v>
      </c>
      <c r="EU258">
        <v>0</v>
      </c>
      <c r="EV258">
        <v>0</v>
      </c>
      <c r="EW258">
        <v>0</v>
      </c>
      <c r="EX258">
        <v>0</v>
      </c>
      <c r="EY258">
        <v>5.9954999999999998</v>
      </c>
      <c r="EZ258">
        <v>2139.7759999999998</v>
      </c>
      <c r="FA258">
        <v>1</v>
      </c>
      <c r="FB258">
        <v>497.41699999999997</v>
      </c>
      <c r="FC258">
        <v>1</v>
      </c>
      <c r="FD258">
        <v>580.31500000000005</v>
      </c>
      <c r="FE258">
        <v>0</v>
      </c>
      <c r="FF258">
        <v>0</v>
      </c>
      <c r="FG258">
        <v>0</v>
      </c>
      <c r="FH258">
        <v>0</v>
      </c>
      <c r="FI258">
        <v>2.8</v>
      </c>
      <c r="FJ258">
        <v>1638.6479999999999</v>
      </c>
      <c r="FK258">
        <v>2</v>
      </c>
      <c r="FL258">
        <v>1306.7349999999999</v>
      </c>
      <c r="FM258">
        <v>0.8</v>
      </c>
      <c r="FN258">
        <v>331.91300000000001</v>
      </c>
      <c r="FO258">
        <v>267.38200000000001</v>
      </c>
      <c r="FP258">
        <v>134.15</v>
      </c>
      <c r="FQ258">
        <v>133.232</v>
      </c>
      <c r="FR258">
        <v>1906.03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</row>
    <row r="259" spans="1:184" customFormat="1" ht="12.75" x14ac:dyDescent="0.2">
      <c r="A259">
        <v>2277</v>
      </c>
      <c r="B259">
        <f t="shared" si="3"/>
        <v>256</v>
      </c>
      <c r="C259">
        <v>1</v>
      </c>
      <c r="D259" t="s">
        <v>981</v>
      </c>
      <c r="E259" t="s">
        <v>290</v>
      </c>
      <c r="F259">
        <v>600108244</v>
      </c>
      <c r="G259">
        <v>12</v>
      </c>
      <c r="H259" t="s">
        <v>583</v>
      </c>
      <c r="I259" t="s">
        <v>100</v>
      </c>
      <c r="J259">
        <v>1</v>
      </c>
      <c r="K259">
        <v>24</v>
      </c>
      <c r="L259" t="s">
        <v>584</v>
      </c>
      <c r="M259" t="s">
        <v>982</v>
      </c>
      <c r="N259" t="s">
        <v>586</v>
      </c>
      <c r="O259">
        <v>2</v>
      </c>
      <c r="P259" t="s">
        <v>587</v>
      </c>
      <c r="Q259" t="s">
        <v>3358</v>
      </c>
      <c r="R259" s="207">
        <v>45670.418414351851</v>
      </c>
      <c r="S259">
        <v>600108244</v>
      </c>
      <c r="W259">
        <v>80.167500000000004</v>
      </c>
      <c r="X259">
        <v>79.220700000000008</v>
      </c>
      <c r="Y259">
        <v>0</v>
      </c>
      <c r="Z259">
        <v>0.94679999999999997</v>
      </c>
      <c r="AA259">
        <v>87.303399999999996</v>
      </c>
      <c r="AB259">
        <v>46001.842000000004</v>
      </c>
      <c r="AC259">
        <v>45314.577000000005</v>
      </c>
      <c r="AD259">
        <v>25887.006999999998</v>
      </c>
      <c r="AE259">
        <v>7763.1620000000003</v>
      </c>
      <c r="AF259">
        <v>2014.691</v>
      </c>
      <c r="AG259">
        <v>7409.6040000000003</v>
      </c>
      <c r="AH259">
        <v>659.25100000000009</v>
      </c>
      <c r="AI259">
        <v>733.05</v>
      </c>
      <c r="AJ259">
        <v>0</v>
      </c>
      <c r="AK259">
        <v>29.300999999999998</v>
      </c>
      <c r="AL259">
        <v>160.56</v>
      </c>
      <c r="AM259">
        <v>0</v>
      </c>
      <c r="AN259">
        <v>526.70500000000004</v>
      </c>
      <c r="AO259">
        <v>210.26399999999998</v>
      </c>
      <c r="AP259">
        <v>92.84</v>
      </c>
      <c r="AQ259">
        <v>92.84</v>
      </c>
      <c r="AR259">
        <v>0</v>
      </c>
      <c r="AS259">
        <v>0</v>
      </c>
      <c r="AT259">
        <v>71.183999999999997</v>
      </c>
      <c r="AU259">
        <v>46.24</v>
      </c>
      <c r="AV259">
        <v>0</v>
      </c>
      <c r="AW259">
        <v>818.51099999999997</v>
      </c>
      <c r="AX259">
        <v>0</v>
      </c>
      <c r="AY259">
        <v>0</v>
      </c>
      <c r="AZ259">
        <v>0</v>
      </c>
      <c r="BA259">
        <v>45670.112000000001</v>
      </c>
      <c r="BB259">
        <v>92.84</v>
      </c>
      <c r="BC259">
        <v>84</v>
      </c>
      <c r="BD259">
        <v>76</v>
      </c>
      <c r="BE259">
        <v>1</v>
      </c>
      <c r="BF259">
        <v>1</v>
      </c>
      <c r="BG259">
        <v>4</v>
      </c>
      <c r="BH259">
        <v>0</v>
      </c>
      <c r="BI259">
        <v>0</v>
      </c>
      <c r="BJ259">
        <v>60.514799999999994</v>
      </c>
      <c r="BK259">
        <v>38815.360000000001</v>
      </c>
      <c r="BL259">
        <v>21553.824999999997</v>
      </c>
      <c r="BM259">
        <v>7118.6670000000004</v>
      </c>
      <c r="BN259">
        <v>1692.15</v>
      </c>
      <c r="BO259">
        <v>6395.8</v>
      </c>
      <c r="BP259">
        <v>493.952</v>
      </c>
      <c r="BQ259">
        <v>733.05</v>
      </c>
      <c r="BR259">
        <v>0</v>
      </c>
      <c r="BS259">
        <v>9.4049999999999994</v>
      </c>
      <c r="BT259">
        <v>49.045699999999997</v>
      </c>
      <c r="BU259">
        <v>33572.258999999998</v>
      </c>
      <c r="BV259">
        <v>8.1219000000000001</v>
      </c>
      <c r="BW259">
        <v>4032.614</v>
      </c>
      <c r="BX259">
        <v>0</v>
      </c>
      <c r="BY259">
        <v>0</v>
      </c>
      <c r="BZ259">
        <v>18.7059</v>
      </c>
      <c r="CA259">
        <v>6499.2170000000006</v>
      </c>
      <c r="CB259">
        <v>4333.1819999999998</v>
      </c>
      <c r="CC259">
        <v>644.495</v>
      </c>
      <c r="CD259">
        <v>322.541</v>
      </c>
      <c r="CE259">
        <v>1013.8040000000001</v>
      </c>
      <c r="CF259">
        <v>165.29900000000001</v>
      </c>
      <c r="CG259">
        <v>0</v>
      </c>
      <c r="CH259">
        <v>0</v>
      </c>
      <c r="CI259">
        <v>19.896000000000001</v>
      </c>
      <c r="CJ259">
        <v>2</v>
      </c>
      <c r="CK259">
        <v>1040.8499999999999</v>
      </c>
      <c r="CL259">
        <v>8.3710000000000004</v>
      </c>
      <c r="CM259">
        <v>2518.8290000000002</v>
      </c>
      <c r="CN259">
        <v>8.3348999999999993</v>
      </c>
      <c r="CO259">
        <v>2939.538</v>
      </c>
      <c r="CP259">
        <v>0</v>
      </c>
      <c r="CQ259">
        <v>0</v>
      </c>
      <c r="CR259">
        <v>56.514799999999994</v>
      </c>
      <c r="CS259">
        <v>34261.248</v>
      </c>
      <c r="CT259">
        <v>15.7059</v>
      </c>
      <c r="CU259">
        <v>4800.598</v>
      </c>
      <c r="CV259">
        <v>0</v>
      </c>
      <c r="CW259">
        <v>818.51099999999997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17.920000000000002</v>
      </c>
      <c r="DD259">
        <v>74.92</v>
      </c>
      <c r="DE259">
        <v>0</v>
      </c>
      <c r="DF259">
        <v>3.3472</v>
      </c>
      <c r="DG259">
        <v>1210.4870000000001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39125.003999999994</v>
      </c>
      <c r="EA259">
        <v>17.920000000000002</v>
      </c>
      <c r="EB259">
        <v>6545.1080000000002</v>
      </c>
      <c r="EC259">
        <v>74.92</v>
      </c>
      <c r="ED259">
        <v>80.167500000000004</v>
      </c>
      <c r="EE259">
        <v>87.303399999999996</v>
      </c>
      <c r="EF259">
        <v>46001.842000000004</v>
      </c>
      <c r="EG259">
        <v>61.461600000000004</v>
      </c>
      <c r="EH259">
        <v>39342.065000000002</v>
      </c>
      <c r="EI259">
        <v>49.659199999999998</v>
      </c>
      <c r="EJ259">
        <v>33956.656000000003</v>
      </c>
      <c r="EK259">
        <v>8.1219000000000001</v>
      </c>
      <c r="EL259">
        <v>4032.614</v>
      </c>
      <c r="EM259">
        <v>0</v>
      </c>
      <c r="EN259">
        <v>0</v>
      </c>
      <c r="EO259">
        <v>18.7059</v>
      </c>
      <c r="EP259">
        <v>6659.777</v>
      </c>
      <c r="EQ259">
        <v>210.26399999999998</v>
      </c>
      <c r="ER259">
        <v>33.92</v>
      </c>
      <c r="ES259">
        <v>176.34399999999999</v>
      </c>
      <c r="ET259">
        <v>46212.106</v>
      </c>
      <c r="EU259">
        <v>0</v>
      </c>
      <c r="EV259">
        <v>0</v>
      </c>
      <c r="EW259">
        <v>0</v>
      </c>
      <c r="EX259">
        <v>0</v>
      </c>
      <c r="EY259">
        <v>3.3472</v>
      </c>
      <c r="EZ259">
        <v>1210.4870000000001</v>
      </c>
      <c r="FA259">
        <v>0</v>
      </c>
      <c r="FB259">
        <v>0</v>
      </c>
      <c r="FC259">
        <v>0.33329999999999999</v>
      </c>
      <c r="FD259">
        <v>142.30799999999999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</row>
    <row r="260" spans="1:184" customFormat="1" ht="12.75" x14ac:dyDescent="0.2">
      <c r="A260">
        <v>2278</v>
      </c>
      <c r="B260">
        <f t="shared" si="3"/>
        <v>257</v>
      </c>
      <c r="C260">
        <v>1</v>
      </c>
      <c r="D260" t="s">
        <v>983</v>
      </c>
      <c r="E260" t="s">
        <v>290</v>
      </c>
      <c r="F260">
        <v>600108503</v>
      </c>
      <c r="G260">
        <v>12</v>
      </c>
      <c r="H260" t="s">
        <v>583</v>
      </c>
      <c r="I260" t="s">
        <v>378</v>
      </c>
      <c r="J260">
        <v>1</v>
      </c>
      <c r="K260">
        <v>24</v>
      </c>
      <c r="L260" t="s">
        <v>584</v>
      </c>
      <c r="M260" t="s">
        <v>984</v>
      </c>
      <c r="N260" t="s">
        <v>586</v>
      </c>
      <c r="O260">
        <v>2</v>
      </c>
      <c r="P260" t="s">
        <v>587</v>
      </c>
      <c r="Q260" t="s">
        <v>3413</v>
      </c>
      <c r="R260" s="207">
        <v>45672.406238425923</v>
      </c>
      <c r="S260">
        <v>600108503</v>
      </c>
      <c r="W260">
        <v>75.206199999999995</v>
      </c>
      <c r="X260">
        <v>74.234899999999996</v>
      </c>
      <c r="Y260">
        <v>0</v>
      </c>
      <c r="Z260">
        <v>0.97130000000000005</v>
      </c>
      <c r="AA260">
        <v>85.158600000000007</v>
      </c>
      <c r="AB260">
        <v>40688.724000000002</v>
      </c>
      <c r="AC260">
        <v>39912.664999999994</v>
      </c>
      <c r="AD260">
        <v>24001.205000000002</v>
      </c>
      <c r="AE260">
        <v>5523.0470000000005</v>
      </c>
      <c r="AF260">
        <v>2440.0409999999997</v>
      </c>
      <c r="AG260">
        <v>6274.0679999999993</v>
      </c>
      <c r="AH260">
        <v>777.40400000000011</v>
      </c>
      <c r="AI260">
        <v>398.774</v>
      </c>
      <c r="AJ260">
        <v>13.202999999999999</v>
      </c>
      <c r="AK260">
        <v>8.0429999999999993</v>
      </c>
      <c r="AL260">
        <v>0</v>
      </c>
      <c r="AM260">
        <v>0</v>
      </c>
      <c r="AN260">
        <v>776.05899999999997</v>
      </c>
      <c r="AO260">
        <v>49.225999999999999</v>
      </c>
      <c r="AP260">
        <v>37.526000000000003</v>
      </c>
      <c r="AQ260">
        <v>37.526000000000003</v>
      </c>
      <c r="AR260">
        <v>0</v>
      </c>
      <c r="AS260">
        <v>0</v>
      </c>
      <c r="AT260">
        <v>11.700000000000001</v>
      </c>
      <c r="AU260">
        <v>0</v>
      </c>
      <c r="AV260">
        <v>0</v>
      </c>
      <c r="AW260">
        <v>476.88</v>
      </c>
      <c r="AX260">
        <v>0</v>
      </c>
      <c r="AY260">
        <v>0</v>
      </c>
      <c r="AZ260">
        <v>0</v>
      </c>
      <c r="BA260">
        <v>40406.548999999999</v>
      </c>
      <c r="BB260">
        <v>37.526000000000003</v>
      </c>
      <c r="BC260">
        <v>88</v>
      </c>
      <c r="BD260">
        <v>80</v>
      </c>
      <c r="BE260">
        <v>0</v>
      </c>
      <c r="BF260">
        <v>1</v>
      </c>
      <c r="BG260">
        <v>12</v>
      </c>
      <c r="BH260">
        <v>0</v>
      </c>
      <c r="BI260">
        <v>0</v>
      </c>
      <c r="BJ260">
        <v>61.437899999999999</v>
      </c>
      <c r="BK260">
        <v>35131.362999999998</v>
      </c>
      <c r="BL260">
        <v>20921.728999999999</v>
      </c>
      <c r="BM260">
        <v>5063.4040000000005</v>
      </c>
      <c r="BN260">
        <v>2050.3919999999998</v>
      </c>
      <c r="BO260">
        <v>5502.3119999999999</v>
      </c>
      <c r="BP260">
        <v>703.03</v>
      </c>
      <c r="BQ260">
        <v>398.774</v>
      </c>
      <c r="BR260">
        <v>13.202999999999999</v>
      </c>
      <c r="BS260">
        <v>1.639</v>
      </c>
      <c r="BT260">
        <v>47.918000000000006</v>
      </c>
      <c r="BU260">
        <v>29724.628999999997</v>
      </c>
      <c r="BV260">
        <v>3.8410000000000002</v>
      </c>
      <c r="BW260">
        <v>1831.5129999999999</v>
      </c>
      <c r="BX260">
        <v>0</v>
      </c>
      <c r="BY260">
        <v>0</v>
      </c>
      <c r="BZ260">
        <v>12.797000000000001</v>
      </c>
      <c r="CA260">
        <v>4781.3019999999997</v>
      </c>
      <c r="CB260">
        <v>3079.4760000000001</v>
      </c>
      <c r="CC260">
        <v>459.64299999999997</v>
      </c>
      <c r="CD260">
        <v>389.649</v>
      </c>
      <c r="CE260">
        <v>771.75599999999997</v>
      </c>
      <c r="CF260">
        <v>74.374000000000009</v>
      </c>
      <c r="CG260">
        <v>0</v>
      </c>
      <c r="CH260">
        <v>0</v>
      </c>
      <c r="CI260">
        <v>6.4039999999999999</v>
      </c>
      <c r="CJ260">
        <v>2.3292000000000002</v>
      </c>
      <c r="CK260">
        <v>1625.499</v>
      </c>
      <c r="CL260">
        <v>7.0366</v>
      </c>
      <c r="CM260">
        <v>2140.7690000000002</v>
      </c>
      <c r="CN260">
        <v>2.8651</v>
      </c>
      <c r="CO260">
        <v>793.29300000000001</v>
      </c>
      <c r="CP260">
        <v>0.56610000000000005</v>
      </c>
      <c r="CQ260">
        <v>221.74100000000001</v>
      </c>
      <c r="CR260">
        <v>53.621000000000002</v>
      </c>
      <c r="CS260">
        <v>28132.909</v>
      </c>
      <c r="CT260">
        <v>10.448</v>
      </c>
      <c r="CU260">
        <v>3665.8250000000003</v>
      </c>
      <c r="CV260">
        <v>0</v>
      </c>
      <c r="CW260">
        <v>476.88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37.526000000000003</v>
      </c>
      <c r="DE260">
        <v>0</v>
      </c>
      <c r="DF260">
        <v>9.6638999999999999</v>
      </c>
      <c r="DG260">
        <v>3566.5480000000002</v>
      </c>
      <c r="DH260">
        <v>0</v>
      </c>
      <c r="DI260">
        <v>0</v>
      </c>
      <c r="DJ260">
        <v>1.4999999999999999E-2</v>
      </c>
      <c r="DK260">
        <v>8.673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35579.076999999997</v>
      </c>
      <c r="EA260">
        <v>0</v>
      </c>
      <c r="EB260">
        <v>4827.4720000000007</v>
      </c>
      <c r="EC260">
        <v>37.526000000000003</v>
      </c>
      <c r="ED260">
        <v>75.206199999999995</v>
      </c>
      <c r="EE260">
        <v>85.158600000000007</v>
      </c>
      <c r="EF260">
        <v>40688.724000000002</v>
      </c>
      <c r="EG260">
        <v>62.409199999999998</v>
      </c>
      <c r="EH260">
        <v>35776.271999999997</v>
      </c>
      <c r="EI260">
        <v>47.918000000000006</v>
      </c>
      <c r="EJ260">
        <v>29846.028999999999</v>
      </c>
      <c r="EK260">
        <v>3.8410000000000002</v>
      </c>
      <c r="EL260">
        <v>1831.5129999999999</v>
      </c>
      <c r="EM260">
        <v>0</v>
      </c>
      <c r="EN260">
        <v>0</v>
      </c>
      <c r="EO260">
        <v>12.797000000000001</v>
      </c>
      <c r="EP260">
        <v>4912.4520000000002</v>
      </c>
      <c r="EQ260">
        <v>49.225999999999999</v>
      </c>
      <c r="ER260">
        <v>0.9</v>
      </c>
      <c r="ES260">
        <v>48.326000000000001</v>
      </c>
      <c r="ET260">
        <v>40737.949999999997</v>
      </c>
      <c r="EU260">
        <v>0</v>
      </c>
      <c r="EV260">
        <v>0</v>
      </c>
      <c r="EW260">
        <v>0</v>
      </c>
      <c r="EX260">
        <v>0</v>
      </c>
      <c r="EY260">
        <v>9.6638999999999999</v>
      </c>
      <c r="EZ260">
        <v>3618.848</v>
      </c>
      <c r="FA260">
        <v>0</v>
      </c>
      <c r="FB260">
        <v>0</v>
      </c>
      <c r="FC260">
        <v>0.98629999999999995</v>
      </c>
      <c r="FD260">
        <v>479.88200000000001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0.56610000000000005</v>
      </c>
      <c r="FT260">
        <v>221.74100000000001</v>
      </c>
      <c r="FU260">
        <v>0</v>
      </c>
      <c r="FV260">
        <v>0</v>
      </c>
      <c r="FW260">
        <v>0.56610000000000005</v>
      </c>
      <c r="FX260">
        <v>221.74100000000001</v>
      </c>
      <c r="FY260">
        <v>37.526000000000003</v>
      </c>
      <c r="FZ260">
        <v>0</v>
      </c>
      <c r="GA260">
        <v>37.526000000000003</v>
      </c>
      <c r="GB260">
        <v>259.267</v>
      </c>
    </row>
    <row r="261" spans="1:184" customFormat="1" ht="12.75" x14ac:dyDescent="0.2">
      <c r="A261">
        <v>2279</v>
      </c>
      <c r="B261">
        <f t="shared" ref="B261:B324" si="4">ROW(A261)-3</f>
        <v>258</v>
      </c>
      <c r="C261">
        <v>1</v>
      </c>
      <c r="D261" t="s">
        <v>985</v>
      </c>
      <c r="E261" t="s">
        <v>290</v>
      </c>
      <c r="F261">
        <v>600108040</v>
      </c>
      <c r="G261">
        <v>12</v>
      </c>
      <c r="H261" t="s">
        <v>583</v>
      </c>
      <c r="I261" t="s">
        <v>438</v>
      </c>
      <c r="J261">
        <v>1</v>
      </c>
      <c r="K261">
        <v>24</v>
      </c>
      <c r="L261" t="s">
        <v>584</v>
      </c>
      <c r="M261" t="s">
        <v>986</v>
      </c>
      <c r="N261" t="s">
        <v>586</v>
      </c>
      <c r="O261">
        <v>2</v>
      </c>
      <c r="P261" t="s">
        <v>587</v>
      </c>
      <c r="Q261" t="s">
        <v>733</v>
      </c>
      <c r="R261" s="207">
        <v>45669.596770833334</v>
      </c>
      <c r="S261">
        <v>600108040</v>
      </c>
      <c r="W261">
        <v>74.864800000000002</v>
      </c>
      <c r="X261">
        <v>74.314999999999998</v>
      </c>
      <c r="Y261">
        <v>0</v>
      </c>
      <c r="Z261">
        <v>0.54979999999999996</v>
      </c>
      <c r="AA261">
        <v>84.778599999999983</v>
      </c>
      <c r="AB261">
        <v>39598.419000000002</v>
      </c>
      <c r="AC261">
        <v>38817.078999999998</v>
      </c>
      <c r="AD261">
        <v>22752.529000000002</v>
      </c>
      <c r="AE261">
        <v>5002.0709999999999</v>
      </c>
      <c r="AF261">
        <v>1034.2849999999999</v>
      </c>
      <c r="AG261">
        <v>8700.6180000000004</v>
      </c>
      <c r="AH261">
        <v>705.16</v>
      </c>
      <c r="AI261">
        <v>502.52800000000002</v>
      </c>
      <c r="AJ261">
        <v>0</v>
      </c>
      <c r="AK261">
        <v>59.384999999999998</v>
      </c>
      <c r="AL261">
        <v>0</v>
      </c>
      <c r="AM261">
        <v>0</v>
      </c>
      <c r="AN261">
        <v>781.34</v>
      </c>
      <c r="AO261">
        <v>856.70699999999999</v>
      </c>
      <c r="AP261">
        <v>589.6</v>
      </c>
      <c r="AQ261">
        <v>589.6</v>
      </c>
      <c r="AR261">
        <v>0</v>
      </c>
      <c r="AS261">
        <v>0</v>
      </c>
      <c r="AT261">
        <v>137.578</v>
      </c>
      <c r="AU261">
        <v>129.529</v>
      </c>
      <c r="AV261">
        <v>2.0781000000000001</v>
      </c>
      <c r="AW261">
        <v>0</v>
      </c>
      <c r="AX261">
        <v>904.21</v>
      </c>
      <c r="AY261">
        <v>0</v>
      </c>
      <c r="AZ261">
        <v>60.503</v>
      </c>
      <c r="BA261">
        <v>39228.337000000007</v>
      </c>
      <c r="BB261">
        <v>589.6</v>
      </c>
      <c r="BC261">
        <v>85</v>
      </c>
      <c r="BD261">
        <v>64</v>
      </c>
      <c r="BE261">
        <v>8</v>
      </c>
      <c r="BF261">
        <v>0</v>
      </c>
      <c r="BG261">
        <v>0</v>
      </c>
      <c r="BH261">
        <v>904.21</v>
      </c>
      <c r="BI261">
        <v>0</v>
      </c>
      <c r="BJ261">
        <v>56.533100000000005</v>
      </c>
      <c r="BK261">
        <v>31501.704000000002</v>
      </c>
      <c r="BL261">
        <v>18476.282000000003</v>
      </c>
      <c r="BM261">
        <v>4341.1869999999999</v>
      </c>
      <c r="BN261">
        <v>711.14</v>
      </c>
      <c r="BO261">
        <v>6786.4449999999997</v>
      </c>
      <c r="BP261">
        <v>574.59</v>
      </c>
      <c r="BQ261">
        <v>502.52800000000002</v>
      </c>
      <c r="BR261">
        <v>0</v>
      </c>
      <c r="BS261">
        <v>49.029000000000003</v>
      </c>
      <c r="BT261">
        <v>40.5137</v>
      </c>
      <c r="BU261">
        <v>25032.976999999999</v>
      </c>
      <c r="BV261">
        <v>2.8881999999999999</v>
      </c>
      <c r="BW261">
        <v>1402.2539999999999</v>
      </c>
      <c r="BX261">
        <v>0</v>
      </c>
      <c r="BY261">
        <v>0</v>
      </c>
      <c r="BZ261">
        <v>17.7819</v>
      </c>
      <c r="CA261">
        <v>7315.3749999999991</v>
      </c>
      <c r="CB261">
        <v>4276.2470000000003</v>
      </c>
      <c r="CC261">
        <v>660.88400000000001</v>
      </c>
      <c r="CD261">
        <v>323.14499999999998</v>
      </c>
      <c r="CE261">
        <v>1914.173</v>
      </c>
      <c r="CF261">
        <v>130.57</v>
      </c>
      <c r="CG261">
        <v>0</v>
      </c>
      <c r="CH261">
        <v>0</v>
      </c>
      <c r="CI261">
        <v>10.356</v>
      </c>
      <c r="CJ261">
        <v>2.0819999999999999</v>
      </c>
      <c r="CK261">
        <v>1479.848</v>
      </c>
      <c r="CL261">
        <v>9.4405999999999999</v>
      </c>
      <c r="CM261">
        <v>3134.962</v>
      </c>
      <c r="CN261">
        <v>1.1424000000000001</v>
      </c>
      <c r="CO261">
        <v>387.42899999999997</v>
      </c>
      <c r="CP261">
        <v>5.1169000000000002</v>
      </c>
      <c r="CQ261">
        <v>2313.136</v>
      </c>
      <c r="CR261">
        <v>51.533100000000005</v>
      </c>
      <c r="CS261">
        <v>26577.141</v>
      </c>
      <c r="CT261">
        <v>15.7819</v>
      </c>
      <c r="CU261">
        <v>5709.6549999999997</v>
      </c>
      <c r="CV261">
        <v>0.8</v>
      </c>
      <c r="CW261">
        <v>0</v>
      </c>
      <c r="CX261">
        <v>327.22300000000001</v>
      </c>
      <c r="CY261">
        <v>0</v>
      </c>
      <c r="CZ261">
        <v>0</v>
      </c>
      <c r="DA261">
        <v>1.2781</v>
      </c>
      <c r="DB261">
        <v>576.98699999999997</v>
      </c>
      <c r="DC261">
        <v>412</v>
      </c>
      <c r="DD261">
        <v>177.6</v>
      </c>
      <c r="DE261">
        <v>60.503</v>
      </c>
      <c r="DF261">
        <v>8.6885999999999992</v>
      </c>
      <c r="DG261">
        <v>3124.922</v>
      </c>
      <c r="DH261">
        <v>3.5655999999999999</v>
      </c>
      <c r="DI261">
        <v>1587.453</v>
      </c>
      <c r="DJ261">
        <v>0.877</v>
      </c>
      <c r="DK261">
        <v>354.09800000000001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31841.528999999999</v>
      </c>
      <c r="EA261">
        <v>412</v>
      </c>
      <c r="EB261">
        <v>7386.808</v>
      </c>
      <c r="EC261">
        <v>177.6</v>
      </c>
      <c r="ED261">
        <v>74.864800000000002</v>
      </c>
      <c r="EE261">
        <v>84.778599999999983</v>
      </c>
      <c r="EF261">
        <v>39598.419000000002</v>
      </c>
      <c r="EG261">
        <v>57.082899999999995</v>
      </c>
      <c r="EH261">
        <v>32283.044000000002</v>
      </c>
      <c r="EI261">
        <v>40.5137</v>
      </c>
      <c r="EJ261">
        <v>25599.092000000001</v>
      </c>
      <c r="EK261">
        <v>2.8881999999999999</v>
      </c>
      <c r="EL261">
        <v>1402.2539999999999</v>
      </c>
      <c r="EM261">
        <v>0</v>
      </c>
      <c r="EN261">
        <v>0</v>
      </c>
      <c r="EO261">
        <v>17.7819</v>
      </c>
      <c r="EP261">
        <v>7315.3749999999991</v>
      </c>
      <c r="EQ261">
        <v>856.70699999999999</v>
      </c>
      <c r="ER261">
        <v>454.54</v>
      </c>
      <c r="ES261">
        <v>402.16699999999997</v>
      </c>
      <c r="ET261">
        <v>40455.125999999997</v>
      </c>
      <c r="EU261">
        <v>0</v>
      </c>
      <c r="EV261">
        <v>0</v>
      </c>
      <c r="EW261">
        <v>0</v>
      </c>
      <c r="EX261">
        <v>0</v>
      </c>
      <c r="EY261">
        <v>8.6885999999999992</v>
      </c>
      <c r="EZ261">
        <v>3124.922</v>
      </c>
      <c r="FA261">
        <v>3.5655999999999999</v>
      </c>
      <c r="FB261">
        <v>1587.453</v>
      </c>
      <c r="FC261">
        <v>1.4268000000000001</v>
      </c>
      <c r="FD261">
        <v>569.32299999999998</v>
      </c>
      <c r="FE261">
        <v>0</v>
      </c>
      <c r="FF261">
        <v>0</v>
      </c>
      <c r="FG261">
        <v>0</v>
      </c>
      <c r="FH261">
        <v>0</v>
      </c>
      <c r="FI261">
        <v>2.0781000000000001</v>
      </c>
      <c r="FJ261">
        <v>904.21</v>
      </c>
      <c r="FK261">
        <v>0.8</v>
      </c>
      <c r="FL261">
        <v>327.22300000000001</v>
      </c>
      <c r="FM261">
        <v>1.2781</v>
      </c>
      <c r="FN261">
        <v>576.98699999999997</v>
      </c>
      <c r="FO261">
        <v>0</v>
      </c>
      <c r="FP261">
        <v>0</v>
      </c>
      <c r="FQ261">
        <v>0</v>
      </c>
      <c r="FR261">
        <v>904.21</v>
      </c>
      <c r="FS261">
        <v>3.9207999999999998</v>
      </c>
      <c r="FT261">
        <v>1774.9259999999999</v>
      </c>
      <c r="FU261">
        <v>0</v>
      </c>
      <c r="FV261">
        <v>0</v>
      </c>
      <c r="FW261">
        <v>3.9207999999999998</v>
      </c>
      <c r="FX261">
        <v>1774.9259999999999</v>
      </c>
      <c r="FY261">
        <v>577.6</v>
      </c>
      <c r="FZ261">
        <v>412</v>
      </c>
      <c r="GA261">
        <v>165.6</v>
      </c>
      <c r="GB261">
        <v>2352.5259999999998</v>
      </c>
    </row>
    <row r="262" spans="1:184" customFormat="1" ht="12.75" x14ac:dyDescent="0.2">
      <c r="A262">
        <v>2284</v>
      </c>
      <c r="B262">
        <f t="shared" si="4"/>
        <v>259</v>
      </c>
      <c r="C262">
        <v>1</v>
      </c>
      <c r="D262" t="s">
        <v>987</v>
      </c>
      <c r="E262" t="s">
        <v>290</v>
      </c>
      <c r="F262">
        <v>600108562</v>
      </c>
      <c r="G262">
        <v>12</v>
      </c>
      <c r="H262" t="s">
        <v>583</v>
      </c>
      <c r="I262" t="s">
        <v>100</v>
      </c>
      <c r="J262">
        <v>1</v>
      </c>
      <c r="K262">
        <v>24</v>
      </c>
      <c r="L262" t="s">
        <v>584</v>
      </c>
      <c r="M262" t="s">
        <v>988</v>
      </c>
      <c r="N262" t="s">
        <v>586</v>
      </c>
      <c r="O262">
        <v>2</v>
      </c>
      <c r="P262" t="s">
        <v>587</v>
      </c>
      <c r="Q262" t="s">
        <v>588</v>
      </c>
      <c r="R262" s="207">
        <v>45664.76662037037</v>
      </c>
      <c r="S262">
        <v>600108562</v>
      </c>
      <c r="W262">
        <v>57.061699999999995</v>
      </c>
      <c r="X262">
        <v>56.247399999999992</v>
      </c>
      <c r="Y262">
        <v>0.625</v>
      </c>
      <c r="Z262">
        <v>0.1893</v>
      </c>
      <c r="AA262">
        <v>60.374200000000002</v>
      </c>
      <c r="AB262">
        <v>30224.333000000002</v>
      </c>
      <c r="AC262">
        <v>29560.694999999996</v>
      </c>
      <c r="AD262">
        <v>16804.777000000002</v>
      </c>
      <c r="AE262">
        <v>5443.7979999999998</v>
      </c>
      <c r="AF262">
        <v>1371.27</v>
      </c>
      <c r="AG262">
        <v>5056.0200000000004</v>
      </c>
      <c r="AH262">
        <v>324.53899999999999</v>
      </c>
      <c r="AI262">
        <v>381.56200000000001</v>
      </c>
      <c r="AJ262">
        <v>0</v>
      </c>
      <c r="AK262">
        <v>0</v>
      </c>
      <c r="AL262">
        <v>457.45400000000006</v>
      </c>
      <c r="AM262">
        <v>65</v>
      </c>
      <c r="AN262">
        <v>141.184</v>
      </c>
      <c r="AO262">
        <v>295.92500000000001</v>
      </c>
      <c r="AP262">
        <v>220.03</v>
      </c>
      <c r="AQ262">
        <v>220.03</v>
      </c>
      <c r="AR262">
        <v>0</v>
      </c>
      <c r="AS262">
        <v>0</v>
      </c>
      <c r="AT262">
        <v>75.894999999999996</v>
      </c>
      <c r="AU262">
        <v>0</v>
      </c>
      <c r="AV262">
        <v>1.8</v>
      </c>
      <c r="AW262">
        <v>144.857</v>
      </c>
      <c r="AX262">
        <v>681.505</v>
      </c>
      <c r="AY262">
        <v>59.28</v>
      </c>
      <c r="AZ262">
        <v>33.872</v>
      </c>
      <c r="BA262">
        <v>29922.061999999998</v>
      </c>
      <c r="BB262">
        <v>220.03</v>
      </c>
      <c r="BC262">
        <v>60</v>
      </c>
      <c r="BD262">
        <v>52</v>
      </c>
      <c r="BE262">
        <v>4</v>
      </c>
      <c r="BF262">
        <v>0</v>
      </c>
      <c r="BG262">
        <v>4</v>
      </c>
      <c r="BH262">
        <v>681.505</v>
      </c>
      <c r="BI262">
        <v>59.28</v>
      </c>
      <c r="BJ262">
        <v>42.927299999999995</v>
      </c>
      <c r="BK262">
        <v>25049.512999999999</v>
      </c>
      <c r="BL262">
        <v>13780.76</v>
      </c>
      <c r="BM262">
        <v>4956.3819999999996</v>
      </c>
      <c r="BN262">
        <v>1061.912</v>
      </c>
      <c r="BO262">
        <v>4443.12</v>
      </c>
      <c r="BP262">
        <v>247.048</v>
      </c>
      <c r="BQ262">
        <v>381.56200000000001</v>
      </c>
      <c r="BR262">
        <v>0</v>
      </c>
      <c r="BS262">
        <v>0</v>
      </c>
      <c r="BT262">
        <v>31.056999999999999</v>
      </c>
      <c r="BU262">
        <v>19597.387999999999</v>
      </c>
      <c r="BV262">
        <v>4.7573999999999996</v>
      </c>
      <c r="BW262">
        <v>2380.2809999999999</v>
      </c>
      <c r="BX262">
        <v>0</v>
      </c>
      <c r="BY262">
        <v>0</v>
      </c>
      <c r="BZ262">
        <v>13.3201</v>
      </c>
      <c r="CA262">
        <v>4511.1819999999998</v>
      </c>
      <c r="CB262">
        <v>3024.0169999999998</v>
      </c>
      <c r="CC262">
        <v>487.41599999999994</v>
      </c>
      <c r="CD262">
        <v>309.358</v>
      </c>
      <c r="CE262">
        <v>612.9</v>
      </c>
      <c r="CF262">
        <v>77.491</v>
      </c>
      <c r="CG262">
        <v>0</v>
      </c>
      <c r="CH262">
        <v>0</v>
      </c>
      <c r="CI262">
        <v>0</v>
      </c>
      <c r="CJ262">
        <v>1</v>
      </c>
      <c r="CK262">
        <v>485.68700000000001</v>
      </c>
      <c r="CL262">
        <v>5.5720999999999998</v>
      </c>
      <c r="CM262">
        <v>1832.546</v>
      </c>
      <c r="CN262">
        <v>5.7480000000000002</v>
      </c>
      <c r="CO262">
        <v>1918.421</v>
      </c>
      <c r="CP262">
        <v>1</v>
      </c>
      <c r="CQ262">
        <v>274.52800000000002</v>
      </c>
      <c r="CR262">
        <v>39.927299999999995</v>
      </c>
      <c r="CS262">
        <v>21982.866000000002</v>
      </c>
      <c r="CT262">
        <v>11.3201</v>
      </c>
      <c r="CU262">
        <v>3605.806</v>
      </c>
      <c r="CV262">
        <v>0.8</v>
      </c>
      <c r="CW262">
        <v>144.857</v>
      </c>
      <c r="CX262">
        <v>406.97699999999998</v>
      </c>
      <c r="CY262">
        <v>0</v>
      </c>
      <c r="CZ262">
        <v>0</v>
      </c>
      <c r="DA262">
        <v>1</v>
      </c>
      <c r="DB262">
        <v>274.52800000000002</v>
      </c>
      <c r="DC262">
        <v>123.75</v>
      </c>
      <c r="DD262">
        <v>96.28</v>
      </c>
      <c r="DE262">
        <v>33.872</v>
      </c>
      <c r="DF262">
        <v>5.9795999999999996</v>
      </c>
      <c r="DG262">
        <v>2449.4549999999999</v>
      </c>
      <c r="DH262">
        <v>0.33329999999999999</v>
      </c>
      <c r="DI262">
        <v>229.773</v>
      </c>
      <c r="DJ262">
        <v>0.8</v>
      </c>
      <c r="DK262">
        <v>392.61599999999999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25338.532999999999</v>
      </c>
      <c r="EA262">
        <v>123.75</v>
      </c>
      <c r="EB262">
        <v>4583.5289999999995</v>
      </c>
      <c r="EC262">
        <v>96.28</v>
      </c>
      <c r="ED262">
        <v>57.061699999999995</v>
      </c>
      <c r="EE262">
        <v>60.374200000000002</v>
      </c>
      <c r="EF262">
        <v>30224.333000000002</v>
      </c>
      <c r="EG262">
        <v>43.116599999999998</v>
      </c>
      <c r="EH262">
        <v>25276.075999999997</v>
      </c>
      <c r="EI262">
        <v>31.246300000000002</v>
      </c>
      <c r="EJ262">
        <v>19818.951000000001</v>
      </c>
      <c r="EK262">
        <v>4.7573999999999996</v>
      </c>
      <c r="EL262">
        <v>2380.2809999999999</v>
      </c>
      <c r="EM262">
        <v>0</v>
      </c>
      <c r="EN262">
        <v>0</v>
      </c>
      <c r="EO262">
        <v>13.9451</v>
      </c>
      <c r="EP262">
        <v>4948.2569999999996</v>
      </c>
      <c r="EQ262">
        <v>295.92500000000001</v>
      </c>
      <c r="ER262">
        <v>138.15</v>
      </c>
      <c r="ES262">
        <v>157.77500000000001</v>
      </c>
      <c r="ET262">
        <v>30520.257999999998</v>
      </c>
      <c r="EU262">
        <v>0</v>
      </c>
      <c r="EV262">
        <v>0</v>
      </c>
      <c r="EW262">
        <v>0</v>
      </c>
      <c r="EX262">
        <v>0</v>
      </c>
      <c r="EY262">
        <v>5.9795999999999996</v>
      </c>
      <c r="EZ262">
        <v>2454.4549999999999</v>
      </c>
      <c r="FA262">
        <v>0.33329999999999999</v>
      </c>
      <c r="FB262">
        <v>229.773</v>
      </c>
      <c r="FC262">
        <v>0.8</v>
      </c>
      <c r="FD262">
        <v>392.61599999999999</v>
      </c>
      <c r="FE262">
        <v>0</v>
      </c>
      <c r="FF262">
        <v>0</v>
      </c>
      <c r="FG262">
        <v>0</v>
      </c>
      <c r="FH262">
        <v>0</v>
      </c>
      <c r="FI262">
        <v>1.8</v>
      </c>
      <c r="FJ262">
        <v>681.505</v>
      </c>
      <c r="FK262">
        <v>0.8</v>
      </c>
      <c r="FL262">
        <v>406.97699999999998</v>
      </c>
      <c r="FM262">
        <v>1</v>
      </c>
      <c r="FN262">
        <v>274.52800000000002</v>
      </c>
      <c r="FO262">
        <v>59.28</v>
      </c>
      <c r="FP262">
        <v>0</v>
      </c>
      <c r="FQ262">
        <v>59.28</v>
      </c>
      <c r="FR262">
        <v>740.78499999999997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</row>
    <row r="263" spans="1:184" customFormat="1" ht="12.75" x14ac:dyDescent="0.2">
      <c r="A263">
        <v>2286</v>
      </c>
      <c r="B263">
        <f t="shared" si="4"/>
        <v>260</v>
      </c>
      <c r="C263">
        <v>1</v>
      </c>
      <c r="D263" t="s">
        <v>989</v>
      </c>
      <c r="E263" t="s">
        <v>290</v>
      </c>
      <c r="F263">
        <v>600108031</v>
      </c>
      <c r="G263">
        <v>12</v>
      </c>
      <c r="H263" t="s">
        <v>583</v>
      </c>
      <c r="I263" t="s">
        <v>100</v>
      </c>
      <c r="J263">
        <v>1</v>
      </c>
      <c r="K263">
        <v>24</v>
      </c>
      <c r="L263" t="s">
        <v>584</v>
      </c>
      <c r="M263" t="s">
        <v>990</v>
      </c>
      <c r="N263" t="s">
        <v>586</v>
      </c>
      <c r="O263">
        <v>2</v>
      </c>
      <c r="P263" t="s">
        <v>587</v>
      </c>
      <c r="Q263" t="s">
        <v>991</v>
      </c>
      <c r="R263" s="207">
        <v>45664.33148148148</v>
      </c>
      <c r="S263">
        <v>600108031</v>
      </c>
      <c r="W263">
        <v>67.131200000000007</v>
      </c>
      <c r="X263">
        <v>67.131200000000007</v>
      </c>
      <c r="Y263">
        <v>0</v>
      </c>
      <c r="Z263">
        <v>0</v>
      </c>
      <c r="AA263">
        <v>71.678899999999999</v>
      </c>
      <c r="AB263">
        <v>35504.683000000005</v>
      </c>
      <c r="AC263">
        <v>34420.460999999996</v>
      </c>
      <c r="AD263">
        <v>21926.507000000001</v>
      </c>
      <c r="AE263">
        <v>5823.5700000000006</v>
      </c>
      <c r="AF263">
        <v>1407.721</v>
      </c>
      <c r="AG263">
        <v>3662.6930000000002</v>
      </c>
      <c r="AH263">
        <v>408.28300000000002</v>
      </c>
      <c r="AI263">
        <v>580.50099999999998</v>
      </c>
      <c r="AJ263">
        <v>0</v>
      </c>
      <c r="AK263">
        <v>0</v>
      </c>
      <c r="AL263">
        <v>46.8</v>
      </c>
      <c r="AM263">
        <v>108</v>
      </c>
      <c r="AN263">
        <v>929.42200000000003</v>
      </c>
      <c r="AO263">
        <v>389.303</v>
      </c>
      <c r="AP263">
        <v>246.60300000000001</v>
      </c>
      <c r="AQ263">
        <v>173.37</v>
      </c>
      <c r="AR263">
        <v>73.233000000000004</v>
      </c>
      <c r="AS263">
        <v>0</v>
      </c>
      <c r="AT263">
        <v>128.69999999999999</v>
      </c>
      <c r="AU263">
        <v>14</v>
      </c>
      <c r="AV263">
        <v>1</v>
      </c>
      <c r="AW263">
        <v>611.18600000000004</v>
      </c>
      <c r="AX263">
        <v>507.21100000000001</v>
      </c>
      <c r="AY263">
        <v>163.4</v>
      </c>
      <c r="AZ263">
        <v>0</v>
      </c>
      <c r="BA263">
        <v>34664.847999999998</v>
      </c>
      <c r="BB263">
        <v>246.60300000000001</v>
      </c>
      <c r="BC263">
        <v>78</v>
      </c>
      <c r="BD263">
        <v>59</v>
      </c>
      <c r="BE263">
        <v>3</v>
      </c>
      <c r="BF263">
        <v>1</v>
      </c>
      <c r="BG263">
        <v>8</v>
      </c>
      <c r="BH263">
        <v>507.21100000000001</v>
      </c>
      <c r="BI263">
        <v>163.4</v>
      </c>
      <c r="BJ263">
        <v>59.559600000000003</v>
      </c>
      <c r="BK263">
        <v>31998.17</v>
      </c>
      <c r="BL263">
        <v>20198.759000000002</v>
      </c>
      <c r="BM263">
        <v>5569.6750000000002</v>
      </c>
      <c r="BN263">
        <v>1238.5450000000001</v>
      </c>
      <c r="BO263">
        <v>3424.1130000000003</v>
      </c>
      <c r="BP263">
        <v>375.39099999999996</v>
      </c>
      <c r="BQ263">
        <v>580.50099999999998</v>
      </c>
      <c r="BR263">
        <v>0</v>
      </c>
      <c r="BS263">
        <v>0</v>
      </c>
      <c r="BT263">
        <v>40.854500000000002</v>
      </c>
      <c r="BU263">
        <v>24386.428</v>
      </c>
      <c r="BV263">
        <v>6.7942</v>
      </c>
      <c r="BW263">
        <v>3414.018</v>
      </c>
      <c r="BX263">
        <v>0</v>
      </c>
      <c r="BY263">
        <v>0</v>
      </c>
      <c r="BZ263">
        <v>7.5716000000000001</v>
      </c>
      <c r="CA263">
        <v>2422.2910000000002</v>
      </c>
      <c r="CB263">
        <v>1727.748</v>
      </c>
      <c r="CC263">
        <v>253.89500000000001</v>
      </c>
      <c r="CD263">
        <v>169.17599999999999</v>
      </c>
      <c r="CE263">
        <v>238.58</v>
      </c>
      <c r="CF263">
        <v>32.892000000000003</v>
      </c>
      <c r="CG263">
        <v>0</v>
      </c>
      <c r="CH263">
        <v>0</v>
      </c>
      <c r="CI263">
        <v>0</v>
      </c>
      <c r="CJ263">
        <v>1</v>
      </c>
      <c r="CK263">
        <v>576.41600000000005</v>
      </c>
      <c r="CL263">
        <v>6.5716000000000001</v>
      </c>
      <c r="CM263">
        <v>1845.875</v>
      </c>
      <c r="CN263">
        <v>0</v>
      </c>
      <c r="CO263">
        <v>0</v>
      </c>
      <c r="CP263">
        <v>0</v>
      </c>
      <c r="CQ263">
        <v>0</v>
      </c>
      <c r="CR263">
        <v>54.832400000000007</v>
      </c>
      <c r="CS263">
        <v>27863.419000000002</v>
      </c>
      <c r="CT263">
        <v>6.5716000000000001</v>
      </c>
      <c r="CU263">
        <v>1943.923</v>
      </c>
      <c r="CV263">
        <v>1</v>
      </c>
      <c r="CW263">
        <v>611.18600000000004</v>
      </c>
      <c r="CX263">
        <v>507.21100000000001</v>
      </c>
      <c r="CY263">
        <v>0</v>
      </c>
      <c r="CZ263">
        <v>0</v>
      </c>
      <c r="DA263">
        <v>0</v>
      </c>
      <c r="DB263">
        <v>0</v>
      </c>
      <c r="DC263">
        <v>136.60300000000001</v>
      </c>
      <c r="DD263">
        <v>110</v>
      </c>
      <c r="DE263">
        <v>0</v>
      </c>
      <c r="DF263">
        <v>9.6072000000000006</v>
      </c>
      <c r="DG263">
        <v>3048.2330000000002</v>
      </c>
      <c r="DH263">
        <v>1.3037000000000001</v>
      </c>
      <c r="DI263">
        <v>566.24900000000002</v>
      </c>
      <c r="DJ263">
        <v>1</v>
      </c>
      <c r="DK263">
        <v>583.24199999999996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32232.867999999999</v>
      </c>
      <c r="EA263">
        <v>136.60300000000001</v>
      </c>
      <c r="EB263">
        <v>2431.98</v>
      </c>
      <c r="EC263">
        <v>110</v>
      </c>
      <c r="ED263">
        <v>67.131200000000007</v>
      </c>
      <c r="EE263">
        <v>71.678899999999999</v>
      </c>
      <c r="EF263">
        <v>35504.683000000005</v>
      </c>
      <c r="EG263">
        <v>59.559600000000003</v>
      </c>
      <c r="EH263">
        <v>33021.801999999996</v>
      </c>
      <c r="EI263">
        <v>40.854500000000002</v>
      </c>
      <c r="EJ263">
        <v>25410.06</v>
      </c>
      <c r="EK263">
        <v>6.7942</v>
      </c>
      <c r="EL263">
        <v>3414.018</v>
      </c>
      <c r="EM263">
        <v>0</v>
      </c>
      <c r="EN263">
        <v>0</v>
      </c>
      <c r="EO263">
        <v>7.5716000000000001</v>
      </c>
      <c r="EP263">
        <v>2482.8809999999999</v>
      </c>
      <c r="EQ263">
        <v>389.303</v>
      </c>
      <c r="ER263">
        <v>171.303</v>
      </c>
      <c r="ES263">
        <v>218</v>
      </c>
      <c r="ET263">
        <v>35893.986000000004</v>
      </c>
      <c r="EU263">
        <v>0</v>
      </c>
      <c r="EV263">
        <v>0</v>
      </c>
      <c r="EW263">
        <v>0</v>
      </c>
      <c r="EX263">
        <v>0</v>
      </c>
      <c r="EY263">
        <v>9.6072000000000006</v>
      </c>
      <c r="EZ263">
        <v>3048.2330000000002</v>
      </c>
      <c r="FA263">
        <v>1.3037000000000001</v>
      </c>
      <c r="FB263">
        <v>566.24900000000002</v>
      </c>
      <c r="FC263">
        <v>1</v>
      </c>
      <c r="FD263">
        <v>583.24199999999996</v>
      </c>
      <c r="FE263">
        <v>0</v>
      </c>
      <c r="FF263">
        <v>0</v>
      </c>
      <c r="FG263">
        <v>0</v>
      </c>
      <c r="FH263">
        <v>0</v>
      </c>
      <c r="FI263">
        <v>1</v>
      </c>
      <c r="FJ263">
        <v>507.21100000000001</v>
      </c>
      <c r="FK263">
        <v>1</v>
      </c>
      <c r="FL263">
        <v>507.21100000000001</v>
      </c>
      <c r="FM263">
        <v>0</v>
      </c>
      <c r="FN263">
        <v>0</v>
      </c>
      <c r="FO263">
        <v>163.4</v>
      </c>
      <c r="FP263">
        <v>53.4</v>
      </c>
      <c r="FQ263">
        <v>110</v>
      </c>
      <c r="FR263">
        <v>670.61099999999999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</row>
    <row r="264" spans="1:184" customFormat="1" ht="12.75" x14ac:dyDescent="0.2">
      <c r="A264">
        <v>2291</v>
      </c>
      <c r="B264">
        <f t="shared" si="4"/>
        <v>261</v>
      </c>
      <c r="C264">
        <v>1</v>
      </c>
      <c r="D264" t="s">
        <v>992</v>
      </c>
      <c r="E264" t="s">
        <v>290</v>
      </c>
      <c r="F264">
        <v>600108180</v>
      </c>
      <c r="G264">
        <v>12</v>
      </c>
      <c r="H264" t="s">
        <v>583</v>
      </c>
      <c r="I264" t="s">
        <v>100</v>
      </c>
      <c r="J264">
        <v>1</v>
      </c>
      <c r="K264">
        <v>24</v>
      </c>
      <c r="L264" t="s">
        <v>584</v>
      </c>
      <c r="M264" t="s">
        <v>993</v>
      </c>
      <c r="N264" t="s">
        <v>586</v>
      </c>
      <c r="O264">
        <v>2</v>
      </c>
      <c r="P264" t="s">
        <v>587</v>
      </c>
      <c r="Q264" t="s">
        <v>3414</v>
      </c>
      <c r="R264" s="207">
        <v>45670.547615740739</v>
      </c>
      <c r="S264">
        <v>600108180</v>
      </c>
      <c r="T264" t="s">
        <v>3414</v>
      </c>
      <c r="U264" s="207">
        <v>45673.356064814812</v>
      </c>
      <c r="V264">
        <v>600108180</v>
      </c>
      <c r="W264">
        <v>72.851399999999998</v>
      </c>
      <c r="X264">
        <v>70.592399999999998</v>
      </c>
      <c r="Y264">
        <v>0.23469999999999999</v>
      </c>
      <c r="Z264">
        <v>2.0243000000000002</v>
      </c>
      <c r="AA264">
        <v>78.018200000000007</v>
      </c>
      <c r="AB264">
        <v>39594.327000000005</v>
      </c>
      <c r="AC264">
        <v>38239.438000000002</v>
      </c>
      <c r="AD264">
        <v>23893.381999999998</v>
      </c>
      <c r="AE264">
        <v>5693.4120000000003</v>
      </c>
      <c r="AF264">
        <v>291.08</v>
      </c>
      <c r="AG264">
        <v>6786.183</v>
      </c>
      <c r="AH264">
        <v>459.52699999999999</v>
      </c>
      <c r="AI264">
        <v>608</v>
      </c>
      <c r="AJ264">
        <v>103.72799999999999</v>
      </c>
      <c r="AK264">
        <v>125.41800000000001</v>
      </c>
      <c r="AL264">
        <v>150.739</v>
      </c>
      <c r="AM264">
        <v>0</v>
      </c>
      <c r="AN264">
        <v>1204.1500000000001</v>
      </c>
      <c r="AO264">
        <v>404.85</v>
      </c>
      <c r="AP264">
        <v>95</v>
      </c>
      <c r="AQ264">
        <v>95</v>
      </c>
      <c r="AR264">
        <v>0</v>
      </c>
      <c r="AS264">
        <v>0</v>
      </c>
      <c r="AT264">
        <v>235.25</v>
      </c>
      <c r="AU264">
        <v>74.599999999999994</v>
      </c>
      <c r="AV264">
        <v>0</v>
      </c>
      <c r="AW264">
        <v>216.93199999999999</v>
      </c>
      <c r="AX264">
        <v>0</v>
      </c>
      <c r="AY264">
        <v>0</v>
      </c>
      <c r="AZ264">
        <v>61.776000000000003</v>
      </c>
      <c r="BA264">
        <v>38542.495000000003</v>
      </c>
      <c r="BB264">
        <v>95</v>
      </c>
      <c r="BC264">
        <v>78</v>
      </c>
      <c r="BD264">
        <v>67</v>
      </c>
      <c r="BE264">
        <v>2</v>
      </c>
      <c r="BF264">
        <v>1</v>
      </c>
      <c r="BG264">
        <v>3</v>
      </c>
      <c r="BH264">
        <v>0</v>
      </c>
      <c r="BI264">
        <v>0</v>
      </c>
      <c r="BJ264">
        <v>52.352700000000006</v>
      </c>
      <c r="BK264">
        <v>31868.183999999997</v>
      </c>
      <c r="BL264">
        <v>19514.400999999998</v>
      </c>
      <c r="BM264">
        <v>5079.1080000000002</v>
      </c>
      <c r="BN264">
        <v>246.46100000000001</v>
      </c>
      <c r="BO264">
        <v>5694.0379999999996</v>
      </c>
      <c r="BP264">
        <v>337.483</v>
      </c>
      <c r="BQ264">
        <v>608</v>
      </c>
      <c r="BR264">
        <v>103.72799999999999</v>
      </c>
      <c r="BS264">
        <v>6.2569999999999997</v>
      </c>
      <c r="BT264">
        <v>42.841299999999997</v>
      </c>
      <c r="BU264">
        <v>27742.817999999999</v>
      </c>
      <c r="BV264">
        <v>5.4286000000000003</v>
      </c>
      <c r="BW264">
        <v>2586.442</v>
      </c>
      <c r="BX264">
        <v>0</v>
      </c>
      <c r="BY264">
        <v>0</v>
      </c>
      <c r="BZ264">
        <v>18.239699999999999</v>
      </c>
      <c r="CA264">
        <v>6371.2539999999999</v>
      </c>
      <c r="CB264">
        <v>4378.9809999999998</v>
      </c>
      <c r="CC264">
        <v>614.30399999999997</v>
      </c>
      <c r="CD264">
        <v>44.619</v>
      </c>
      <c r="CE264">
        <v>1092.145</v>
      </c>
      <c r="CF264">
        <v>122.044</v>
      </c>
      <c r="CG264">
        <v>0</v>
      </c>
      <c r="CH264">
        <v>0</v>
      </c>
      <c r="CI264">
        <v>119.161</v>
      </c>
      <c r="CJ264">
        <v>2.625</v>
      </c>
      <c r="CK264">
        <v>1278.162</v>
      </c>
      <c r="CL264">
        <v>6.2001999999999997</v>
      </c>
      <c r="CM264">
        <v>1839.847</v>
      </c>
      <c r="CN264">
        <v>9.4145000000000003</v>
      </c>
      <c r="CO264">
        <v>3253.2449999999999</v>
      </c>
      <c r="CP264">
        <v>0</v>
      </c>
      <c r="CQ264">
        <v>0</v>
      </c>
      <c r="CR264">
        <v>48.369300000000003</v>
      </c>
      <c r="CS264">
        <v>28224.503999999997</v>
      </c>
      <c r="CT264">
        <v>15.239699999999999</v>
      </c>
      <c r="CU264">
        <v>4874.018</v>
      </c>
      <c r="CV264">
        <v>0</v>
      </c>
      <c r="CW264">
        <v>216.93199999999999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95</v>
      </c>
      <c r="DE264">
        <v>61.776000000000003</v>
      </c>
      <c r="DF264">
        <v>4.0827999999999998</v>
      </c>
      <c r="DG264">
        <v>1538.924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32128.465</v>
      </c>
      <c r="EA264">
        <v>0</v>
      </c>
      <c r="EB264">
        <v>6414.03</v>
      </c>
      <c r="EC264">
        <v>95</v>
      </c>
      <c r="ED264">
        <v>72.851399999999998</v>
      </c>
      <c r="EE264">
        <v>78.018200000000007</v>
      </c>
      <c r="EF264">
        <v>39594.327000000005</v>
      </c>
      <c r="EG264">
        <v>54.012500000000003</v>
      </c>
      <c r="EH264">
        <v>32919.362000000001</v>
      </c>
      <c r="EI264">
        <v>43.501100000000001</v>
      </c>
      <c r="EJ264">
        <v>28316.240000000002</v>
      </c>
      <c r="EK264">
        <v>5.4286000000000003</v>
      </c>
      <c r="EL264">
        <v>2586.442</v>
      </c>
      <c r="EM264">
        <v>0</v>
      </c>
      <c r="EN264">
        <v>0</v>
      </c>
      <c r="EO264">
        <v>18.838900000000002</v>
      </c>
      <c r="EP264">
        <v>6674.9650000000001</v>
      </c>
      <c r="EQ264">
        <v>404.85</v>
      </c>
      <c r="ER264">
        <v>235.25</v>
      </c>
      <c r="ES264">
        <v>169.6</v>
      </c>
      <c r="ET264">
        <v>39999.176999999996</v>
      </c>
      <c r="EU264">
        <v>0</v>
      </c>
      <c r="EV264">
        <v>0</v>
      </c>
      <c r="EW264">
        <v>0</v>
      </c>
      <c r="EX264">
        <v>0</v>
      </c>
      <c r="EY264">
        <v>4.0827999999999998</v>
      </c>
      <c r="EZ264">
        <v>1538.924</v>
      </c>
      <c r="FA264">
        <v>0</v>
      </c>
      <c r="FB264">
        <v>0</v>
      </c>
      <c r="FC264">
        <v>1</v>
      </c>
      <c r="FD264">
        <v>477.75599999999997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</row>
    <row r="265" spans="1:184" customFormat="1" ht="12.75" x14ac:dyDescent="0.2">
      <c r="A265">
        <v>2292</v>
      </c>
      <c r="B265">
        <f t="shared" si="4"/>
        <v>262</v>
      </c>
      <c r="C265">
        <v>1</v>
      </c>
      <c r="D265" t="s">
        <v>994</v>
      </c>
      <c r="E265" t="s">
        <v>290</v>
      </c>
      <c r="F265">
        <v>600108350</v>
      </c>
      <c r="G265">
        <v>12</v>
      </c>
      <c r="H265" t="s">
        <v>583</v>
      </c>
      <c r="I265" t="s">
        <v>100</v>
      </c>
      <c r="J265">
        <v>1</v>
      </c>
      <c r="K265">
        <v>24</v>
      </c>
      <c r="L265" t="s">
        <v>584</v>
      </c>
      <c r="M265" t="s">
        <v>995</v>
      </c>
      <c r="N265" t="s">
        <v>586</v>
      </c>
      <c r="O265">
        <v>2</v>
      </c>
      <c r="P265" t="s">
        <v>587</v>
      </c>
      <c r="Q265" t="s">
        <v>3358</v>
      </c>
      <c r="R265" s="207">
        <v>45662.575173611112</v>
      </c>
      <c r="S265">
        <v>600108350</v>
      </c>
      <c r="T265" t="s">
        <v>3358</v>
      </c>
      <c r="U265" s="207">
        <v>45671.381284722222</v>
      </c>
      <c r="V265">
        <v>600108350</v>
      </c>
      <c r="W265">
        <v>60.253400000000006</v>
      </c>
      <c r="X265">
        <v>59.753400000000006</v>
      </c>
      <c r="Y265">
        <v>0.5</v>
      </c>
      <c r="Z265">
        <v>0</v>
      </c>
      <c r="AA265">
        <v>65.545400000000001</v>
      </c>
      <c r="AB265">
        <v>30867.535</v>
      </c>
      <c r="AC265">
        <v>30563.941000000003</v>
      </c>
      <c r="AD265">
        <v>18234.616999999998</v>
      </c>
      <c r="AE265">
        <v>5332.7839999999997</v>
      </c>
      <c r="AF265">
        <v>1185.818</v>
      </c>
      <c r="AG265">
        <v>4777.0529999999999</v>
      </c>
      <c r="AH265">
        <v>475.24399999999997</v>
      </c>
      <c r="AI265">
        <v>489.86</v>
      </c>
      <c r="AJ265">
        <v>10.620000000000001</v>
      </c>
      <c r="AK265">
        <v>9.5749999999999993</v>
      </c>
      <c r="AL265">
        <v>191.38500000000002</v>
      </c>
      <c r="AM265">
        <v>45</v>
      </c>
      <c r="AN265">
        <v>67.209000000000003</v>
      </c>
      <c r="AO265">
        <v>816.89800000000002</v>
      </c>
      <c r="AP265">
        <v>234.5</v>
      </c>
      <c r="AQ265">
        <v>234.5</v>
      </c>
      <c r="AR265">
        <v>0</v>
      </c>
      <c r="AS265">
        <v>0</v>
      </c>
      <c r="AT265">
        <v>464.589</v>
      </c>
      <c r="AU265">
        <v>117.809</v>
      </c>
      <c r="AV265">
        <v>2.1917</v>
      </c>
      <c r="AW265">
        <v>45.643000000000001</v>
      </c>
      <c r="AX265">
        <v>795.505</v>
      </c>
      <c r="AY265">
        <v>54</v>
      </c>
      <c r="AZ265">
        <v>2.7269999999999999</v>
      </c>
      <c r="BA265">
        <v>30918.108999999997</v>
      </c>
      <c r="BB265">
        <v>234.5</v>
      </c>
      <c r="BC265">
        <v>68</v>
      </c>
      <c r="BD265">
        <v>61</v>
      </c>
      <c r="BE265">
        <v>1</v>
      </c>
      <c r="BF265">
        <v>0</v>
      </c>
      <c r="BG265">
        <v>3</v>
      </c>
      <c r="BH265">
        <v>795.505</v>
      </c>
      <c r="BI265">
        <v>54</v>
      </c>
      <c r="BJ265">
        <v>44.441000000000003</v>
      </c>
      <c r="BK265">
        <v>25146.788</v>
      </c>
      <c r="BL265">
        <v>14879.661</v>
      </c>
      <c r="BM265">
        <v>4726.2280000000001</v>
      </c>
      <c r="BN265">
        <v>792.26100000000008</v>
      </c>
      <c r="BO265">
        <v>3792.402</v>
      </c>
      <c r="BP265">
        <v>408.43099999999998</v>
      </c>
      <c r="BQ265">
        <v>489.86</v>
      </c>
      <c r="BR265">
        <v>0</v>
      </c>
      <c r="BS265">
        <v>9.5749999999999993</v>
      </c>
      <c r="BT265">
        <v>30.4969</v>
      </c>
      <c r="BU265">
        <v>19456.161</v>
      </c>
      <c r="BV265">
        <v>5.6961000000000004</v>
      </c>
      <c r="BW265">
        <v>2726.8220000000001</v>
      </c>
      <c r="BX265">
        <v>0</v>
      </c>
      <c r="BY265">
        <v>0</v>
      </c>
      <c r="BZ265">
        <v>15.3124</v>
      </c>
      <c r="CA265">
        <v>5417.1530000000002</v>
      </c>
      <c r="CB265">
        <v>3354.9560000000001</v>
      </c>
      <c r="CC265">
        <v>606.55600000000004</v>
      </c>
      <c r="CD265">
        <v>393.55700000000002</v>
      </c>
      <c r="CE265">
        <v>984.65099999999995</v>
      </c>
      <c r="CF265">
        <v>66.813000000000002</v>
      </c>
      <c r="CG265">
        <v>0</v>
      </c>
      <c r="CH265">
        <v>10.620000000000001</v>
      </c>
      <c r="CI265">
        <v>0</v>
      </c>
      <c r="CJ265">
        <v>2</v>
      </c>
      <c r="CK265">
        <v>1234.2460000000001</v>
      </c>
      <c r="CL265">
        <v>4.9528999999999996</v>
      </c>
      <c r="CM265">
        <v>1673.4749999999999</v>
      </c>
      <c r="CN265">
        <v>7.3677999999999999</v>
      </c>
      <c r="CO265">
        <v>2249.3090000000002</v>
      </c>
      <c r="CP265">
        <v>0.99170000000000003</v>
      </c>
      <c r="CQ265">
        <v>260.12299999999999</v>
      </c>
      <c r="CR265">
        <v>39.441000000000003</v>
      </c>
      <c r="CS265">
        <v>20413.362999999998</v>
      </c>
      <c r="CT265">
        <v>12.8124</v>
      </c>
      <c r="CU265">
        <v>4354.9879999999994</v>
      </c>
      <c r="CV265">
        <v>1.2</v>
      </c>
      <c r="CW265">
        <v>45.643000000000001</v>
      </c>
      <c r="CX265">
        <v>535.38199999999995</v>
      </c>
      <c r="CY265">
        <v>0</v>
      </c>
      <c r="CZ265">
        <v>0</v>
      </c>
      <c r="DA265">
        <v>0.99170000000000003</v>
      </c>
      <c r="DB265">
        <v>260.12299999999999</v>
      </c>
      <c r="DC265">
        <v>59</v>
      </c>
      <c r="DD265">
        <v>175.5</v>
      </c>
      <c r="DE265">
        <v>2.7269999999999999</v>
      </c>
      <c r="DF265">
        <v>7.048</v>
      </c>
      <c r="DG265">
        <v>2452.9749999999999</v>
      </c>
      <c r="DH265">
        <v>0.5</v>
      </c>
      <c r="DI265">
        <v>214.642</v>
      </c>
      <c r="DJ265">
        <v>0.7</v>
      </c>
      <c r="DK265">
        <v>296.18799999999999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25418.758999999998</v>
      </c>
      <c r="EA265">
        <v>59</v>
      </c>
      <c r="EB265">
        <v>5499.35</v>
      </c>
      <c r="EC265">
        <v>175.5</v>
      </c>
      <c r="ED265">
        <v>60.253400000000006</v>
      </c>
      <c r="EE265">
        <v>65.545400000000001</v>
      </c>
      <c r="EF265">
        <v>30867.535</v>
      </c>
      <c r="EG265">
        <v>44.441000000000003</v>
      </c>
      <c r="EH265">
        <v>25258.697</v>
      </c>
      <c r="EI265">
        <v>30.4969</v>
      </c>
      <c r="EJ265">
        <v>19568.07</v>
      </c>
      <c r="EK265">
        <v>5.6961000000000004</v>
      </c>
      <c r="EL265">
        <v>2726.8220000000001</v>
      </c>
      <c r="EM265">
        <v>0</v>
      </c>
      <c r="EN265">
        <v>0</v>
      </c>
      <c r="EO265">
        <v>15.8124</v>
      </c>
      <c r="EP265">
        <v>5608.8379999999997</v>
      </c>
      <c r="EQ265">
        <v>816.89800000000002</v>
      </c>
      <c r="ER265">
        <v>164.05</v>
      </c>
      <c r="ES265">
        <v>652.84800000000007</v>
      </c>
      <c r="ET265">
        <v>31684.433000000001</v>
      </c>
      <c r="EU265">
        <v>0</v>
      </c>
      <c r="EV265">
        <v>0</v>
      </c>
      <c r="EW265">
        <v>0</v>
      </c>
      <c r="EX265">
        <v>0</v>
      </c>
      <c r="EY265">
        <v>7.048</v>
      </c>
      <c r="EZ265">
        <v>2452.9749999999999</v>
      </c>
      <c r="FA265">
        <v>0.5</v>
      </c>
      <c r="FB265">
        <v>214.642</v>
      </c>
      <c r="FC265">
        <v>0.7</v>
      </c>
      <c r="FD265">
        <v>296.18799999999999</v>
      </c>
      <c r="FE265">
        <v>0</v>
      </c>
      <c r="FF265">
        <v>0</v>
      </c>
      <c r="FG265">
        <v>0</v>
      </c>
      <c r="FH265">
        <v>0</v>
      </c>
      <c r="FI265">
        <v>2.1917</v>
      </c>
      <c r="FJ265">
        <v>795.505</v>
      </c>
      <c r="FK265">
        <v>1.2</v>
      </c>
      <c r="FL265">
        <v>535.38199999999995</v>
      </c>
      <c r="FM265">
        <v>0.99170000000000003</v>
      </c>
      <c r="FN265">
        <v>260.12299999999999</v>
      </c>
      <c r="FO265">
        <v>54</v>
      </c>
      <c r="FP265">
        <v>54</v>
      </c>
      <c r="FQ265">
        <v>0</v>
      </c>
      <c r="FR265">
        <v>849.505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</row>
    <row r="266" spans="1:184" customFormat="1" ht="12.75" x14ac:dyDescent="0.2">
      <c r="A266">
        <v>2293</v>
      </c>
      <c r="B266">
        <f t="shared" si="4"/>
        <v>263</v>
      </c>
      <c r="C266">
        <v>1</v>
      </c>
      <c r="D266" t="s">
        <v>996</v>
      </c>
      <c r="E266" t="s">
        <v>290</v>
      </c>
      <c r="F266">
        <v>600108279</v>
      </c>
      <c r="G266">
        <v>12</v>
      </c>
      <c r="H266" t="s">
        <v>583</v>
      </c>
      <c r="I266" t="s">
        <v>100</v>
      </c>
      <c r="J266">
        <v>1</v>
      </c>
      <c r="K266">
        <v>24</v>
      </c>
      <c r="L266" t="s">
        <v>584</v>
      </c>
      <c r="M266" t="s">
        <v>997</v>
      </c>
      <c r="N266" t="s">
        <v>586</v>
      </c>
      <c r="O266">
        <v>2</v>
      </c>
      <c r="P266" t="s">
        <v>587</v>
      </c>
      <c r="Q266" t="s">
        <v>733</v>
      </c>
      <c r="R266" s="207">
        <v>45669.640081018515</v>
      </c>
      <c r="S266">
        <v>600108279</v>
      </c>
      <c r="T266" t="s">
        <v>733</v>
      </c>
      <c r="U266" s="207">
        <v>45669.654328703706</v>
      </c>
      <c r="V266">
        <v>600108279</v>
      </c>
      <c r="W266">
        <v>119.30890000000001</v>
      </c>
      <c r="X266">
        <v>118.67930000000001</v>
      </c>
      <c r="Y266">
        <v>0.62960000000000005</v>
      </c>
      <c r="Z266">
        <v>0</v>
      </c>
      <c r="AA266">
        <v>133.90440000000001</v>
      </c>
      <c r="AB266">
        <v>60957.328999999998</v>
      </c>
      <c r="AC266">
        <v>60286.514999999999</v>
      </c>
      <c r="AD266">
        <v>36326.962</v>
      </c>
      <c r="AE266">
        <v>8660.0870000000014</v>
      </c>
      <c r="AF266">
        <v>4273.4740000000002</v>
      </c>
      <c r="AG266">
        <v>7566.5209999999997</v>
      </c>
      <c r="AH266">
        <v>1010.89</v>
      </c>
      <c r="AI266">
        <v>857.40700000000004</v>
      </c>
      <c r="AJ266">
        <v>62.183999999999997</v>
      </c>
      <c r="AK266">
        <v>747.92500000000007</v>
      </c>
      <c r="AL266">
        <v>204.77600000000001</v>
      </c>
      <c r="AM266">
        <v>0</v>
      </c>
      <c r="AN266">
        <v>466.03800000000001</v>
      </c>
      <c r="AO266">
        <v>854.01099999999997</v>
      </c>
      <c r="AP266">
        <v>323.58000000000004</v>
      </c>
      <c r="AQ266">
        <v>267.63</v>
      </c>
      <c r="AR266">
        <v>55.95</v>
      </c>
      <c r="AS266">
        <v>0</v>
      </c>
      <c r="AT266">
        <v>391.185</v>
      </c>
      <c r="AU266">
        <v>139.24600000000001</v>
      </c>
      <c r="AV266">
        <v>2.7</v>
      </c>
      <c r="AW266">
        <v>696.08500000000004</v>
      </c>
      <c r="AX266">
        <v>1602.421</v>
      </c>
      <c r="AY266">
        <v>217.63</v>
      </c>
      <c r="AZ266">
        <v>84.98</v>
      </c>
      <c r="BA266">
        <v>61058.140999999996</v>
      </c>
      <c r="BB266">
        <v>323.58000000000004</v>
      </c>
      <c r="BC266">
        <v>132</v>
      </c>
      <c r="BD266">
        <v>116</v>
      </c>
      <c r="BE266">
        <v>3</v>
      </c>
      <c r="BF266">
        <v>5</v>
      </c>
      <c r="BG266">
        <v>6</v>
      </c>
      <c r="BH266">
        <v>1602.421</v>
      </c>
      <c r="BI266">
        <v>217.63</v>
      </c>
      <c r="BJ266">
        <v>95.322700000000012</v>
      </c>
      <c r="BK266">
        <v>52374.118000000002</v>
      </c>
      <c r="BL266">
        <v>31029.855</v>
      </c>
      <c r="BM266">
        <v>7910.6009999999997</v>
      </c>
      <c r="BN266">
        <v>3695.0450000000001</v>
      </c>
      <c r="BO266">
        <v>6447.8710000000001</v>
      </c>
      <c r="BP266">
        <v>846.11500000000001</v>
      </c>
      <c r="BQ266">
        <v>857.40700000000004</v>
      </c>
      <c r="BR266">
        <v>61.561</v>
      </c>
      <c r="BS266">
        <v>744.59800000000007</v>
      </c>
      <c r="BT266">
        <v>63.629199999999997</v>
      </c>
      <c r="BU266">
        <v>39542.487000000001</v>
      </c>
      <c r="BV266">
        <v>9.5096000000000007</v>
      </c>
      <c r="BW266">
        <v>4172.5479999999998</v>
      </c>
      <c r="BX266">
        <v>0</v>
      </c>
      <c r="BY266">
        <v>0</v>
      </c>
      <c r="BZ266">
        <v>23.3566</v>
      </c>
      <c r="CA266">
        <v>7912.3969999999999</v>
      </c>
      <c r="CB266">
        <v>5297.107</v>
      </c>
      <c r="CC266">
        <v>749.4860000000001</v>
      </c>
      <c r="CD266">
        <v>578.42900000000009</v>
      </c>
      <c r="CE266">
        <v>1118.6500000000001</v>
      </c>
      <c r="CF266">
        <v>164.77500000000001</v>
      </c>
      <c r="CG266">
        <v>0</v>
      </c>
      <c r="CH266">
        <v>0.623</v>
      </c>
      <c r="CI266">
        <v>3.327</v>
      </c>
      <c r="CJ266">
        <v>3.6</v>
      </c>
      <c r="CK266">
        <v>1750.4970000000001</v>
      </c>
      <c r="CL266">
        <v>9.8939000000000004</v>
      </c>
      <c r="CM266">
        <v>2992.221</v>
      </c>
      <c r="CN266">
        <v>9.3627000000000002</v>
      </c>
      <c r="CO266">
        <v>3042.683</v>
      </c>
      <c r="CP266">
        <v>0.5</v>
      </c>
      <c r="CQ266">
        <v>126.996</v>
      </c>
      <c r="CR266">
        <v>88.40740000000001</v>
      </c>
      <c r="CS266">
        <v>45769.259000000005</v>
      </c>
      <c r="CT266">
        <v>20.3566</v>
      </c>
      <c r="CU266">
        <v>6345.2729999999992</v>
      </c>
      <c r="CV266">
        <v>2.2000000000000002</v>
      </c>
      <c r="CW266">
        <v>696.08500000000004</v>
      </c>
      <c r="CX266">
        <v>1455.875</v>
      </c>
      <c r="CY266">
        <v>0</v>
      </c>
      <c r="CZ266">
        <v>0</v>
      </c>
      <c r="DA266">
        <v>0.5</v>
      </c>
      <c r="DB266">
        <v>146.54599999999999</v>
      </c>
      <c r="DC266">
        <v>292.18</v>
      </c>
      <c r="DD266">
        <v>31.4</v>
      </c>
      <c r="DE266">
        <v>84.98</v>
      </c>
      <c r="DF266">
        <v>20.183900000000001</v>
      </c>
      <c r="DG266">
        <v>7359.0230000000001</v>
      </c>
      <c r="DH266">
        <v>0</v>
      </c>
      <c r="DI266">
        <v>0</v>
      </c>
      <c r="DJ266">
        <v>2</v>
      </c>
      <c r="DK266">
        <v>1300.06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53079.075000000004</v>
      </c>
      <c r="EA266">
        <v>292.18</v>
      </c>
      <c r="EB266">
        <v>7979.0660000000007</v>
      </c>
      <c r="EC266">
        <v>31.4</v>
      </c>
      <c r="ED266">
        <v>119.30890000000001</v>
      </c>
      <c r="EE266">
        <v>133.90440000000001</v>
      </c>
      <c r="EF266">
        <v>60957.328999999998</v>
      </c>
      <c r="EG266">
        <v>95.322700000000012</v>
      </c>
      <c r="EH266">
        <v>52794.456000000006</v>
      </c>
      <c r="EI266">
        <v>63.629199999999997</v>
      </c>
      <c r="EJ266">
        <v>39962.824999999997</v>
      </c>
      <c r="EK266">
        <v>9.5096000000000007</v>
      </c>
      <c r="EL266">
        <v>4172.5479999999998</v>
      </c>
      <c r="EM266">
        <v>0</v>
      </c>
      <c r="EN266">
        <v>0</v>
      </c>
      <c r="EO266">
        <v>23.9862</v>
      </c>
      <c r="EP266">
        <v>8162.8729999999996</v>
      </c>
      <c r="EQ266">
        <v>854.01099999999997</v>
      </c>
      <c r="ER266">
        <v>552.726</v>
      </c>
      <c r="ES266">
        <v>301.28500000000003</v>
      </c>
      <c r="ET266">
        <v>61811.340000000004</v>
      </c>
      <c r="EU266">
        <v>0</v>
      </c>
      <c r="EV266">
        <v>0</v>
      </c>
      <c r="EW266">
        <v>0</v>
      </c>
      <c r="EX266">
        <v>0</v>
      </c>
      <c r="EY266">
        <v>20.183900000000001</v>
      </c>
      <c r="EZ266">
        <v>7359.0230000000001</v>
      </c>
      <c r="FA266">
        <v>0</v>
      </c>
      <c r="FB266">
        <v>0</v>
      </c>
      <c r="FC266">
        <v>2</v>
      </c>
      <c r="FD266">
        <v>1300.06</v>
      </c>
      <c r="FE266">
        <v>0</v>
      </c>
      <c r="FF266">
        <v>0</v>
      </c>
      <c r="FG266">
        <v>0</v>
      </c>
      <c r="FH266">
        <v>0</v>
      </c>
      <c r="FI266">
        <v>2.7</v>
      </c>
      <c r="FJ266">
        <v>1602.421</v>
      </c>
      <c r="FK266">
        <v>2.2000000000000002</v>
      </c>
      <c r="FL266">
        <v>1455.875</v>
      </c>
      <c r="FM266">
        <v>0.5</v>
      </c>
      <c r="FN266">
        <v>146.54599999999999</v>
      </c>
      <c r="FO266">
        <v>217.63</v>
      </c>
      <c r="FP266">
        <v>217.63</v>
      </c>
      <c r="FQ266">
        <v>0</v>
      </c>
      <c r="FR266">
        <v>1820.0509999999999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</row>
    <row r="267" spans="1:184" customFormat="1" ht="12.75" x14ac:dyDescent="0.2">
      <c r="A267">
        <v>2294</v>
      </c>
      <c r="B267">
        <f t="shared" si="4"/>
        <v>264</v>
      </c>
      <c r="C267">
        <v>1</v>
      </c>
      <c r="D267" t="s">
        <v>998</v>
      </c>
      <c r="E267" t="s">
        <v>290</v>
      </c>
      <c r="F267">
        <v>600108074</v>
      </c>
      <c r="G267">
        <v>12</v>
      </c>
      <c r="H267" t="s">
        <v>583</v>
      </c>
      <c r="I267" t="s">
        <v>378</v>
      </c>
      <c r="J267">
        <v>1</v>
      </c>
      <c r="K267">
        <v>24</v>
      </c>
      <c r="L267" t="s">
        <v>584</v>
      </c>
      <c r="M267" t="s">
        <v>999</v>
      </c>
      <c r="N267" t="s">
        <v>586</v>
      </c>
      <c r="O267">
        <v>2</v>
      </c>
      <c r="P267" t="s">
        <v>587</v>
      </c>
      <c r="Q267" t="s">
        <v>3374</v>
      </c>
      <c r="R267" s="207">
        <v>45664.609814814816</v>
      </c>
      <c r="S267">
        <v>600108074</v>
      </c>
      <c r="T267" t="s">
        <v>592</v>
      </c>
      <c r="U267" s="207">
        <v>45688.793692129628</v>
      </c>
      <c r="V267" t="s">
        <v>584</v>
      </c>
      <c r="W267">
        <v>69.665599999999998</v>
      </c>
      <c r="X267">
        <v>69.228399999999993</v>
      </c>
      <c r="Y267">
        <v>0.43719999999999998</v>
      </c>
      <c r="Z267">
        <v>0</v>
      </c>
      <c r="AA267">
        <v>77.207599999999999</v>
      </c>
      <c r="AB267">
        <v>34995.824000000001</v>
      </c>
      <c r="AC267">
        <v>34831.603999999999</v>
      </c>
      <c r="AD267">
        <v>20792.254000000001</v>
      </c>
      <c r="AE267">
        <v>6503.1589999999997</v>
      </c>
      <c r="AF267">
        <v>1629.146</v>
      </c>
      <c r="AG267">
        <v>4100.4809999999998</v>
      </c>
      <c r="AH267">
        <v>375.27499999999998</v>
      </c>
      <c r="AI267">
        <v>426.35500000000002</v>
      </c>
      <c r="AJ267">
        <v>11.292999999999999</v>
      </c>
      <c r="AK267">
        <v>2E-3</v>
      </c>
      <c r="AL267">
        <v>164.22</v>
      </c>
      <c r="AM267">
        <v>0</v>
      </c>
      <c r="AN267">
        <v>0</v>
      </c>
      <c r="AO267">
        <v>2015.5909999999999</v>
      </c>
      <c r="AP267">
        <v>1771.7429999999999</v>
      </c>
      <c r="AQ267">
        <v>1711.8300000000002</v>
      </c>
      <c r="AR267">
        <v>59.912999999999997</v>
      </c>
      <c r="AS267">
        <v>0</v>
      </c>
      <c r="AT267">
        <v>196.47799999999998</v>
      </c>
      <c r="AU267">
        <v>47.37</v>
      </c>
      <c r="AV267">
        <v>0</v>
      </c>
      <c r="AW267">
        <v>984.79700000000003</v>
      </c>
      <c r="AX267">
        <v>2.524</v>
      </c>
      <c r="AY267">
        <v>1286.83</v>
      </c>
      <c r="AZ267">
        <v>8.8420000000000005</v>
      </c>
      <c r="BA267">
        <v>34831.603999999999</v>
      </c>
      <c r="BB267">
        <v>1771.7429999999999</v>
      </c>
      <c r="BC267">
        <v>78</v>
      </c>
      <c r="BD267">
        <v>68</v>
      </c>
      <c r="BE267">
        <v>10</v>
      </c>
      <c r="BF267">
        <v>2</v>
      </c>
      <c r="BG267">
        <v>3</v>
      </c>
      <c r="BH267">
        <v>2.524</v>
      </c>
      <c r="BI267">
        <v>1286.83</v>
      </c>
      <c r="BJ267">
        <v>50.879900000000006</v>
      </c>
      <c r="BK267">
        <v>27986.823</v>
      </c>
      <c r="BL267">
        <v>16572.657999999999</v>
      </c>
      <c r="BM267">
        <v>5819.0590000000002</v>
      </c>
      <c r="BN267">
        <v>910.86599999999999</v>
      </c>
      <c r="BO267">
        <v>2950.422</v>
      </c>
      <c r="BP267">
        <v>313.82399999999996</v>
      </c>
      <c r="BQ267">
        <v>426.35500000000002</v>
      </c>
      <c r="BR267">
        <v>0</v>
      </c>
      <c r="BS267">
        <v>0</v>
      </c>
      <c r="BT267">
        <v>39.653400000000005</v>
      </c>
      <c r="BU267">
        <v>23581.001</v>
      </c>
      <c r="BV267">
        <v>4.9656000000000002</v>
      </c>
      <c r="BW267">
        <v>2244.3139999999999</v>
      </c>
      <c r="BX267">
        <v>0</v>
      </c>
      <c r="BY267">
        <v>0</v>
      </c>
      <c r="BZ267">
        <v>18.348500000000001</v>
      </c>
      <c r="CA267">
        <v>6844.7809999999999</v>
      </c>
      <c r="CB267">
        <v>4219.5960000000005</v>
      </c>
      <c r="CC267">
        <v>684.1</v>
      </c>
      <c r="CD267">
        <v>718.28</v>
      </c>
      <c r="CE267">
        <v>1150.059</v>
      </c>
      <c r="CF267">
        <v>61.451000000000001</v>
      </c>
      <c r="CG267">
        <v>0</v>
      </c>
      <c r="CH267">
        <v>11.292999999999999</v>
      </c>
      <c r="CI267">
        <v>2E-3</v>
      </c>
      <c r="CJ267">
        <v>1.9597</v>
      </c>
      <c r="CK267">
        <v>1654.3440000000001</v>
      </c>
      <c r="CL267">
        <v>8.0455000000000005</v>
      </c>
      <c r="CM267">
        <v>2631.4319999999998</v>
      </c>
      <c r="CN267">
        <v>8.3432999999999993</v>
      </c>
      <c r="CO267">
        <v>2559.0050000000001</v>
      </c>
      <c r="CP267">
        <v>0</v>
      </c>
      <c r="CQ267">
        <v>0</v>
      </c>
      <c r="CR267">
        <v>45.879899999999999</v>
      </c>
      <c r="CS267">
        <v>23098.252</v>
      </c>
      <c r="CT267">
        <v>16.3888</v>
      </c>
      <c r="CU267">
        <v>5708.9849999999997</v>
      </c>
      <c r="CV267">
        <v>0</v>
      </c>
      <c r="CW267">
        <v>984.79700000000003</v>
      </c>
      <c r="CX267">
        <v>2.524</v>
      </c>
      <c r="CY267">
        <v>0</v>
      </c>
      <c r="CZ267">
        <v>0</v>
      </c>
      <c r="DA267">
        <v>0</v>
      </c>
      <c r="DB267">
        <v>0</v>
      </c>
      <c r="DC267">
        <v>84.912999999999997</v>
      </c>
      <c r="DD267">
        <v>1686.8300000000002</v>
      </c>
      <c r="DE267">
        <v>8.8420000000000005</v>
      </c>
      <c r="DF267">
        <v>6.2608999999999995</v>
      </c>
      <c r="DG267">
        <v>2161.5079999999998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27986.823</v>
      </c>
      <c r="EA267">
        <v>84.912999999999997</v>
      </c>
      <c r="EB267">
        <v>6844.7809999999999</v>
      </c>
      <c r="EC267">
        <v>1686.8300000000002</v>
      </c>
      <c r="ED267">
        <v>69.665599999999998</v>
      </c>
      <c r="EE267">
        <v>77.207599999999999</v>
      </c>
      <c r="EF267">
        <v>34995.824000000001</v>
      </c>
      <c r="EG267">
        <v>50.879900000000006</v>
      </c>
      <c r="EH267">
        <v>27986.823</v>
      </c>
      <c r="EI267">
        <v>39.653400000000005</v>
      </c>
      <c r="EJ267">
        <v>23581.001</v>
      </c>
      <c r="EK267">
        <v>4.9656000000000002</v>
      </c>
      <c r="EL267">
        <v>2244.3139999999999</v>
      </c>
      <c r="EM267">
        <v>0</v>
      </c>
      <c r="EN267">
        <v>0</v>
      </c>
      <c r="EO267">
        <v>18.785699999999999</v>
      </c>
      <c r="EP267">
        <v>7009.0010000000002</v>
      </c>
      <c r="EQ267">
        <v>2015.5909999999999</v>
      </c>
      <c r="ER267">
        <v>84.912999999999997</v>
      </c>
      <c r="ES267">
        <v>1930.6779999999999</v>
      </c>
      <c r="ET267">
        <v>37011.415000000001</v>
      </c>
      <c r="EU267">
        <v>0</v>
      </c>
      <c r="EV267">
        <v>0</v>
      </c>
      <c r="EW267">
        <v>0</v>
      </c>
      <c r="EX267">
        <v>0</v>
      </c>
      <c r="EY267">
        <v>6.2608999999999995</v>
      </c>
      <c r="EZ267">
        <v>2161.5079999999998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2.524</v>
      </c>
      <c r="FK267">
        <v>0</v>
      </c>
      <c r="FL267">
        <v>2.524</v>
      </c>
      <c r="FM267">
        <v>0</v>
      </c>
      <c r="FN267">
        <v>0</v>
      </c>
      <c r="FO267">
        <v>1286.83</v>
      </c>
      <c r="FP267">
        <v>25</v>
      </c>
      <c r="FQ267">
        <v>1261.83</v>
      </c>
      <c r="FR267">
        <v>1289.354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</row>
    <row r="268" spans="1:184" customFormat="1" ht="12.75" x14ac:dyDescent="0.2">
      <c r="A268">
        <v>2295</v>
      </c>
      <c r="B268">
        <f t="shared" si="4"/>
        <v>265</v>
      </c>
      <c r="C268">
        <v>1</v>
      </c>
      <c r="D268" t="s">
        <v>1000</v>
      </c>
      <c r="E268" t="s">
        <v>290</v>
      </c>
      <c r="F268">
        <v>600108066</v>
      </c>
      <c r="G268">
        <v>12</v>
      </c>
      <c r="H268" t="s">
        <v>583</v>
      </c>
      <c r="I268" t="s">
        <v>100</v>
      </c>
      <c r="J268">
        <v>1</v>
      </c>
      <c r="K268">
        <v>24</v>
      </c>
      <c r="L268" t="s">
        <v>584</v>
      </c>
      <c r="M268" t="s">
        <v>1001</v>
      </c>
      <c r="N268" t="s">
        <v>586</v>
      </c>
      <c r="O268">
        <v>2</v>
      </c>
      <c r="P268" t="s">
        <v>587</v>
      </c>
      <c r="Q268" t="s">
        <v>3373</v>
      </c>
      <c r="R268" s="207">
        <v>45667.305821759262</v>
      </c>
      <c r="S268">
        <v>600108066</v>
      </c>
      <c r="T268" t="s">
        <v>393</v>
      </c>
      <c r="U268" s="207">
        <v>45685.438530092593</v>
      </c>
      <c r="V268">
        <v>600108066</v>
      </c>
      <c r="W268">
        <v>55.074799999999996</v>
      </c>
      <c r="X268">
        <v>54.755899999999997</v>
      </c>
      <c r="Y268">
        <v>0</v>
      </c>
      <c r="Z268">
        <v>0.31890000000000002</v>
      </c>
      <c r="AA268">
        <v>59.356499999999997</v>
      </c>
      <c r="AB268">
        <v>29873.319</v>
      </c>
      <c r="AC268">
        <v>29608.760999999999</v>
      </c>
      <c r="AD268">
        <v>16895.056</v>
      </c>
      <c r="AE268">
        <v>5425.58</v>
      </c>
      <c r="AF268">
        <v>913.41300000000001</v>
      </c>
      <c r="AG268">
        <v>5243.63</v>
      </c>
      <c r="AH268">
        <v>493.988</v>
      </c>
      <c r="AI268">
        <v>492.178</v>
      </c>
      <c r="AJ268">
        <v>18.079999999999998</v>
      </c>
      <c r="AK268">
        <v>56.537999999999997</v>
      </c>
      <c r="AL268">
        <v>0</v>
      </c>
      <c r="AM268">
        <v>0</v>
      </c>
      <c r="AN268">
        <v>264.55799999999999</v>
      </c>
      <c r="AO268">
        <v>320.01900000000001</v>
      </c>
      <c r="AP268">
        <v>92.4</v>
      </c>
      <c r="AQ268">
        <v>92.4</v>
      </c>
      <c r="AR268">
        <v>0</v>
      </c>
      <c r="AS268">
        <v>0</v>
      </c>
      <c r="AT268">
        <v>89.953999999999994</v>
      </c>
      <c r="AU268">
        <v>137.66499999999999</v>
      </c>
      <c r="AV268">
        <v>1.5</v>
      </c>
      <c r="AW268">
        <v>37.228000000000002</v>
      </c>
      <c r="AX268">
        <v>641.14200000000005</v>
      </c>
      <c r="AY268">
        <v>79.2</v>
      </c>
      <c r="AZ268">
        <v>33.07</v>
      </c>
      <c r="BA268">
        <v>30022.609</v>
      </c>
      <c r="BB268">
        <v>92.4</v>
      </c>
      <c r="BC268">
        <v>60</v>
      </c>
      <c r="BD268">
        <v>49</v>
      </c>
      <c r="BE268">
        <v>0</v>
      </c>
      <c r="BF268">
        <v>1</v>
      </c>
      <c r="BG268">
        <v>3</v>
      </c>
      <c r="BH268">
        <v>641.14200000000005</v>
      </c>
      <c r="BI268">
        <v>79.2</v>
      </c>
      <c r="BJ268">
        <v>46.841299999999997</v>
      </c>
      <c r="BK268">
        <v>26336.028999999999</v>
      </c>
      <c r="BL268">
        <v>14998.585000000001</v>
      </c>
      <c r="BM268">
        <v>5075.1790000000001</v>
      </c>
      <c r="BN268">
        <v>747.34899999999993</v>
      </c>
      <c r="BO268">
        <v>4442.5</v>
      </c>
      <c r="BP268">
        <v>446.43</v>
      </c>
      <c r="BQ268">
        <v>492.178</v>
      </c>
      <c r="BR268">
        <v>18.079999999999998</v>
      </c>
      <c r="BS268">
        <v>45.43</v>
      </c>
      <c r="BT268">
        <v>30.484200000000001</v>
      </c>
      <c r="BU268">
        <v>19283.351999999999</v>
      </c>
      <c r="BV268">
        <v>5.4688999999999997</v>
      </c>
      <c r="BW268">
        <v>2550.761</v>
      </c>
      <c r="BX268">
        <v>0</v>
      </c>
      <c r="BY268">
        <v>0</v>
      </c>
      <c r="BZ268">
        <v>7.9146000000000001</v>
      </c>
      <c r="CA268">
        <v>3272.732</v>
      </c>
      <c r="CB268">
        <v>1896.471</v>
      </c>
      <c r="CC268">
        <v>350.40100000000001</v>
      </c>
      <c r="CD268">
        <v>166.06399999999999</v>
      </c>
      <c r="CE268">
        <v>801.13</v>
      </c>
      <c r="CF268">
        <v>47.558</v>
      </c>
      <c r="CG268">
        <v>0</v>
      </c>
      <c r="CH268">
        <v>0</v>
      </c>
      <c r="CI268">
        <v>11.108000000000001</v>
      </c>
      <c r="CJ268">
        <v>3</v>
      </c>
      <c r="CK268">
        <v>1640.3720000000001</v>
      </c>
      <c r="CL268">
        <v>4.4146000000000001</v>
      </c>
      <c r="CM268">
        <v>1458.0609999999999</v>
      </c>
      <c r="CN268">
        <v>0</v>
      </c>
      <c r="CO268">
        <v>0</v>
      </c>
      <c r="CP268">
        <v>0.5</v>
      </c>
      <c r="CQ268">
        <v>174.29900000000001</v>
      </c>
      <c r="CR268">
        <v>40.841299999999997</v>
      </c>
      <c r="CS268">
        <v>21304.835999999999</v>
      </c>
      <c r="CT268">
        <v>6.9146000000000001</v>
      </c>
      <c r="CU268">
        <v>2787.4009999999998</v>
      </c>
      <c r="CV268">
        <v>1</v>
      </c>
      <c r="CW268">
        <v>37.228000000000002</v>
      </c>
      <c r="CX268">
        <v>466.84300000000002</v>
      </c>
      <c r="CY268">
        <v>0</v>
      </c>
      <c r="CZ268">
        <v>0</v>
      </c>
      <c r="DA268">
        <v>0.5</v>
      </c>
      <c r="DB268">
        <v>174.29900000000001</v>
      </c>
      <c r="DC268">
        <v>0</v>
      </c>
      <c r="DD268">
        <v>92.4</v>
      </c>
      <c r="DE268">
        <v>33.07</v>
      </c>
      <c r="DF268">
        <v>9.1049000000000007</v>
      </c>
      <c r="DG268">
        <v>3506.8679999999999</v>
      </c>
      <c r="DH268">
        <v>0.7833</v>
      </c>
      <c r="DI268">
        <v>411.75799999999998</v>
      </c>
      <c r="DJ268">
        <v>1</v>
      </c>
      <c r="DK268">
        <v>583.29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26715.153999999999</v>
      </c>
      <c r="EA268">
        <v>0</v>
      </c>
      <c r="EB268">
        <v>3307.4549999999999</v>
      </c>
      <c r="EC268">
        <v>92.4</v>
      </c>
      <c r="ED268">
        <v>55.074799999999996</v>
      </c>
      <c r="EE268">
        <v>59.356499999999997</v>
      </c>
      <c r="EF268">
        <v>29873.319</v>
      </c>
      <c r="EG268">
        <v>47.160199999999996</v>
      </c>
      <c r="EH268">
        <v>26509.252</v>
      </c>
      <c r="EI268">
        <v>30.484200000000001</v>
      </c>
      <c r="EJ268">
        <v>19303.351999999999</v>
      </c>
      <c r="EK268">
        <v>5.4688999999999997</v>
      </c>
      <c r="EL268">
        <v>2550.761</v>
      </c>
      <c r="EM268">
        <v>0</v>
      </c>
      <c r="EN268">
        <v>0</v>
      </c>
      <c r="EO268">
        <v>7.9146000000000001</v>
      </c>
      <c r="EP268">
        <v>3364.067</v>
      </c>
      <c r="EQ268">
        <v>320.01900000000001</v>
      </c>
      <c r="ER268">
        <v>87.6</v>
      </c>
      <c r="ES268">
        <v>232.41900000000001</v>
      </c>
      <c r="ET268">
        <v>30193.338</v>
      </c>
      <c r="EU268">
        <v>0</v>
      </c>
      <c r="EV268">
        <v>0</v>
      </c>
      <c r="EW268">
        <v>0</v>
      </c>
      <c r="EX268">
        <v>0</v>
      </c>
      <c r="EY268">
        <v>9.1049000000000007</v>
      </c>
      <c r="EZ268">
        <v>3506.8679999999999</v>
      </c>
      <c r="FA268">
        <v>0.7833</v>
      </c>
      <c r="FB268">
        <v>411.75799999999998</v>
      </c>
      <c r="FC268">
        <v>1</v>
      </c>
      <c r="FD268">
        <v>583.29</v>
      </c>
      <c r="FE268">
        <v>0.31890000000000002</v>
      </c>
      <c r="FF268">
        <v>153.22300000000001</v>
      </c>
      <c r="FG268">
        <v>0</v>
      </c>
      <c r="FH268">
        <v>0</v>
      </c>
      <c r="FI268">
        <v>1.5</v>
      </c>
      <c r="FJ268">
        <v>641.14200000000005</v>
      </c>
      <c r="FK268">
        <v>1</v>
      </c>
      <c r="FL268">
        <v>466.84300000000002</v>
      </c>
      <c r="FM268">
        <v>0.5</v>
      </c>
      <c r="FN268">
        <v>174.29900000000001</v>
      </c>
      <c r="FO268">
        <v>79.2</v>
      </c>
      <c r="FP268">
        <v>0</v>
      </c>
      <c r="FQ268">
        <v>79.2</v>
      </c>
      <c r="FR268">
        <v>720.34199999999998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</row>
    <row r="269" spans="1:184" customFormat="1" ht="12.75" x14ac:dyDescent="0.2">
      <c r="A269">
        <v>2296</v>
      </c>
      <c r="B269">
        <f t="shared" si="4"/>
        <v>266</v>
      </c>
      <c r="C269">
        <v>1</v>
      </c>
      <c r="D269" t="s">
        <v>1002</v>
      </c>
      <c r="E269" t="s">
        <v>290</v>
      </c>
      <c r="F269">
        <v>600108104</v>
      </c>
      <c r="G269">
        <v>12</v>
      </c>
      <c r="H269" t="s">
        <v>583</v>
      </c>
      <c r="I269" t="s">
        <v>100</v>
      </c>
      <c r="J269">
        <v>1</v>
      </c>
      <c r="K269">
        <v>24</v>
      </c>
      <c r="L269" t="s">
        <v>584</v>
      </c>
      <c r="M269" t="s">
        <v>1003</v>
      </c>
      <c r="N269" t="s">
        <v>586</v>
      </c>
      <c r="O269">
        <v>2</v>
      </c>
      <c r="P269" t="s">
        <v>587</v>
      </c>
      <c r="Q269" t="s">
        <v>1004</v>
      </c>
      <c r="R269" s="207">
        <v>45667.350682870368</v>
      </c>
      <c r="S269">
        <v>600108104</v>
      </c>
      <c r="T269" t="s">
        <v>1004</v>
      </c>
      <c r="U269" s="207">
        <v>45667.390856481485</v>
      </c>
      <c r="V269">
        <v>600108104</v>
      </c>
      <c r="W269">
        <v>73.957400000000007</v>
      </c>
      <c r="X269">
        <v>71.168399999999991</v>
      </c>
      <c r="Y269">
        <v>2.5023</v>
      </c>
      <c r="Z269">
        <v>0.28670000000000001</v>
      </c>
      <c r="AA269">
        <v>78.576700000000002</v>
      </c>
      <c r="AB269">
        <v>36387.692999999999</v>
      </c>
      <c r="AC269">
        <v>35661.090000000004</v>
      </c>
      <c r="AD269">
        <v>20576.663999999997</v>
      </c>
      <c r="AE269">
        <v>7312.7459999999992</v>
      </c>
      <c r="AF269">
        <v>1079.2660000000001</v>
      </c>
      <c r="AG269">
        <v>4753.9359999999997</v>
      </c>
      <c r="AH269">
        <v>746.95</v>
      </c>
      <c r="AI269">
        <v>478.49599999999998</v>
      </c>
      <c r="AJ269">
        <v>91.72</v>
      </c>
      <c r="AK269">
        <v>63.967999999999996</v>
      </c>
      <c r="AL269">
        <v>481.20000000000005</v>
      </c>
      <c r="AM269">
        <v>0</v>
      </c>
      <c r="AN269">
        <v>245.40299999999999</v>
      </c>
      <c r="AO269">
        <v>365.41299999999995</v>
      </c>
      <c r="AP269">
        <v>88.23</v>
      </c>
      <c r="AQ269">
        <v>88.23</v>
      </c>
      <c r="AR269">
        <v>0</v>
      </c>
      <c r="AS269">
        <v>0</v>
      </c>
      <c r="AT269">
        <v>62.177999999999997</v>
      </c>
      <c r="AU269">
        <v>215.005</v>
      </c>
      <c r="AV269">
        <v>1.9</v>
      </c>
      <c r="AW269">
        <v>517.197</v>
      </c>
      <c r="AX269">
        <v>826.48700000000008</v>
      </c>
      <c r="AY269">
        <v>68.23</v>
      </c>
      <c r="AZ269">
        <v>40.146999999999998</v>
      </c>
      <c r="BA269">
        <v>36245.378000000004</v>
      </c>
      <c r="BB269">
        <v>88.23</v>
      </c>
      <c r="BC269">
        <v>78</v>
      </c>
      <c r="BD269">
        <v>63</v>
      </c>
      <c r="BE269">
        <v>4</v>
      </c>
      <c r="BF269">
        <v>1</v>
      </c>
      <c r="BG269">
        <v>2</v>
      </c>
      <c r="BH269">
        <v>826.48700000000008</v>
      </c>
      <c r="BI269">
        <v>68.23</v>
      </c>
      <c r="BJ269">
        <v>55.913899999999998</v>
      </c>
      <c r="BK269">
        <v>29526.731</v>
      </c>
      <c r="BL269">
        <v>17422.154999999999</v>
      </c>
      <c r="BM269">
        <v>6535.3919999999998</v>
      </c>
      <c r="BN269">
        <v>525.04999999999995</v>
      </c>
      <c r="BO269">
        <v>3369</v>
      </c>
      <c r="BP269">
        <v>514.07299999999998</v>
      </c>
      <c r="BQ269">
        <v>478.49599999999998</v>
      </c>
      <c r="BR269">
        <v>72.384</v>
      </c>
      <c r="BS269">
        <v>52.837000000000003</v>
      </c>
      <c r="BT269">
        <v>39.523200000000003</v>
      </c>
      <c r="BU269">
        <v>22790.848000000002</v>
      </c>
      <c r="BV269">
        <v>6.1516000000000002</v>
      </c>
      <c r="BW269">
        <v>3041.328</v>
      </c>
      <c r="BX269">
        <v>0</v>
      </c>
      <c r="BY269">
        <v>0</v>
      </c>
      <c r="BZ269">
        <v>15.2545</v>
      </c>
      <c r="CA269">
        <v>6134.3590000000004</v>
      </c>
      <c r="CB269">
        <v>3154.509</v>
      </c>
      <c r="CC269">
        <v>777.35400000000004</v>
      </c>
      <c r="CD269">
        <v>554.21600000000001</v>
      </c>
      <c r="CE269">
        <v>1384.9360000000001</v>
      </c>
      <c r="CF269">
        <v>232.87700000000001</v>
      </c>
      <c r="CG269">
        <v>0</v>
      </c>
      <c r="CH269">
        <v>19.335999999999999</v>
      </c>
      <c r="CI269">
        <v>11.131</v>
      </c>
      <c r="CJ269">
        <v>1.9603999999999999</v>
      </c>
      <c r="CK269">
        <v>1366.634</v>
      </c>
      <c r="CL269">
        <v>6.3266</v>
      </c>
      <c r="CM269">
        <v>2264.0279999999998</v>
      </c>
      <c r="CN269">
        <v>6.0674999999999999</v>
      </c>
      <c r="CO269">
        <v>2197.3240000000001</v>
      </c>
      <c r="CP269">
        <v>0.9</v>
      </c>
      <c r="CQ269">
        <v>306.37299999999999</v>
      </c>
      <c r="CR269">
        <v>50.913899999999998</v>
      </c>
      <c r="CS269">
        <v>25026.384999999998</v>
      </c>
      <c r="CT269">
        <v>11.799099999999999</v>
      </c>
      <c r="CU269">
        <v>4254.16</v>
      </c>
      <c r="CV269">
        <v>1</v>
      </c>
      <c r="CW269">
        <v>517.197</v>
      </c>
      <c r="CX269">
        <v>520.11400000000003</v>
      </c>
      <c r="CY269">
        <v>0</v>
      </c>
      <c r="CZ269">
        <v>0</v>
      </c>
      <c r="DA269">
        <v>0.9</v>
      </c>
      <c r="DB269">
        <v>306.37299999999999</v>
      </c>
      <c r="DC269">
        <v>68.23</v>
      </c>
      <c r="DD269">
        <v>20</v>
      </c>
      <c r="DE269">
        <v>40.146999999999998</v>
      </c>
      <c r="DF269">
        <v>8.8017000000000003</v>
      </c>
      <c r="DG269">
        <v>2903.6119999999996</v>
      </c>
      <c r="DH269">
        <v>0</v>
      </c>
      <c r="DI269">
        <v>0</v>
      </c>
      <c r="DJ269">
        <v>1</v>
      </c>
      <c r="DK269">
        <v>573.53800000000001</v>
      </c>
      <c r="DL269">
        <v>0</v>
      </c>
      <c r="DM269">
        <v>0.43740000000000001</v>
      </c>
      <c r="DN269">
        <v>217.405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29978.603999999999</v>
      </c>
      <c r="EA269">
        <v>68.23</v>
      </c>
      <c r="EB269">
        <v>6266.7739999999994</v>
      </c>
      <c r="EC269">
        <v>20</v>
      </c>
      <c r="ED269">
        <v>73.957400000000007</v>
      </c>
      <c r="EE269">
        <v>78.576700000000002</v>
      </c>
      <c r="EF269">
        <v>36387.692999999999</v>
      </c>
      <c r="EG269">
        <v>56.100200000000001</v>
      </c>
      <c r="EH269">
        <v>29676.155999999999</v>
      </c>
      <c r="EI269">
        <v>39.631700000000002</v>
      </c>
      <c r="EJ269">
        <v>22909.45</v>
      </c>
      <c r="EK269">
        <v>6.1516000000000002</v>
      </c>
      <c r="EL269">
        <v>3041.328</v>
      </c>
      <c r="EM269">
        <v>0</v>
      </c>
      <c r="EN269">
        <v>0</v>
      </c>
      <c r="EO269">
        <v>17.857199999999999</v>
      </c>
      <c r="EP269">
        <v>6711.5370000000003</v>
      </c>
      <c r="EQ269">
        <v>365.41299999999995</v>
      </c>
      <c r="ER269">
        <v>158.90799999999999</v>
      </c>
      <c r="ES269">
        <v>206.505</v>
      </c>
      <c r="ET269">
        <v>36753.106</v>
      </c>
      <c r="EU269">
        <v>0</v>
      </c>
      <c r="EV269">
        <v>0</v>
      </c>
      <c r="EW269">
        <v>0</v>
      </c>
      <c r="EX269">
        <v>0</v>
      </c>
      <c r="EY269">
        <v>8.8017000000000003</v>
      </c>
      <c r="EZ269">
        <v>2903.6119999999996</v>
      </c>
      <c r="FA269">
        <v>0</v>
      </c>
      <c r="FB269">
        <v>0</v>
      </c>
      <c r="FC269">
        <v>1</v>
      </c>
      <c r="FD269">
        <v>573.53800000000001</v>
      </c>
      <c r="FE269">
        <v>0.51519999999999999</v>
      </c>
      <c r="FF269">
        <v>248.22800000000001</v>
      </c>
      <c r="FG269">
        <v>0</v>
      </c>
      <c r="FH269">
        <v>0</v>
      </c>
      <c r="FI269">
        <v>1.9</v>
      </c>
      <c r="FJ269">
        <v>826.48700000000008</v>
      </c>
      <c r="FK269">
        <v>1</v>
      </c>
      <c r="FL269">
        <v>520.11400000000003</v>
      </c>
      <c r="FM269">
        <v>0.9</v>
      </c>
      <c r="FN269">
        <v>306.37299999999999</v>
      </c>
      <c r="FO269">
        <v>68.23</v>
      </c>
      <c r="FP269">
        <v>68.23</v>
      </c>
      <c r="FQ269">
        <v>0</v>
      </c>
      <c r="FR269">
        <v>894.7170000000001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</row>
    <row r="270" spans="1:184" customFormat="1" ht="12.75" x14ac:dyDescent="0.2">
      <c r="A270">
        <v>2297</v>
      </c>
      <c r="B270">
        <f t="shared" si="4"/>
        <v>267</v>
      </c>
      <c r="C270">
        <v>1</v>
      </c>
      <c r="D270" t="s">
        <v>1005</v>
      </c>
      <c r="E270" t="s">
        <v>290</v>
      </c>
      <c r="F270">
        <v>600108481</v>
      </c>
      <c r="G270">
        <v>12</v>
      </c>
      <c r="H270" t="s">
        <v>583</v>
      </c>
      <c r="I270" t="s">
        <v>378</v>
      </c>
      <c r="J270">
        <v>1</v>
      </c>
      <c r="K270">
        <v>24</v>
      </c>
      <c r="L270" t="s">
        <v>584</v>
      </c>
      <c r="M270" t="s">
        <v>1006</v>
      </c>
      <c r="N270" t="s">
        <v>586</v>
      </c>
      <c r="O270">
        <v>2</v>
      </c>
      <c r="P270" t="s">
        <v>587</v>
      </c>
      <c r="Q270" t="s">
        <v>1007</v>
      </c>
      <c r="R270" s="207">
        <v>45671.310173611113</v>
      </c>
      <c r="S270">
        <v>600108481</v>
      </c>
      <c r="T270" t="s">
        <v>1007</v>
      </c>
      <c r="U270" s="207">
        <v>45672.529722222222</v>
      </c>
      <c r="V270">
        <v>600108481</v>
      </c>
      <c r="W270">
        <v>129.9162</v>
      </c>
      <c r="X270">
        <v>125.25580000000001</v>
      </c>
      <c r="Y270">
        <v>1.1827000000000001</v>
      </c>
      <c r="Z270">
        <v>3.4777</v>
      </c>
      <c r="AA270">
        <v>144.4563</v>
      </c>
      <c r="AB270">
        <v>63599.034</v>
      </c>
      <c r="AC270">
        <v>61958.734000000004</v>
      </c>
      <c r="AD270">
        <v>38586.135000000002</v>
      </c>
      <c r="AE270">
        <v>9639.9850000000006</v>
      </c>
      <c r="AF270">
        <v>3554.018</v>
      </c>
      <c r="AG270">
        <v>8142.686999999999</v>
      </c>
      <c r="AH270">
        <v>563.04600000000005</v>
      </c>
      <c r="AI270">
        <v>877.03399999999999</v>
      </c>
      <c r="AJ270">
        <v>162.417</v>
      </c>
      <c r="AK270">
        <v>32.536000000000001</v>
      </c>
      <c r="AL270">
        <v>498.892</v>
      </c>
      <c r="AM270">
        <v>0</v>
      </c>
      <c r="AN270">
        <v>1141.4079999999999</v>
      </c>
      <c r="AO270">
        <v>322.51900000000001</v>
      </c>
      <c r="AP270">
        <v>258.74900000000002</v>
      </c>
      <c r="AQ270">
        <v>258.74900000000002</v>
      </c>
      <c r="AR270">
        <v>0</v>
      </c>
      <c r="AS270">
        <v>0</v>
      </c>
      <c r="AT270">
        <v>0</v>
      </c>
      <c r="AU270">
        <v>63.77</v>
      </c>
      <c r="AV270">
        <v>3.1532</v>
      </c>
      <c r="AW270">
        <v>361.50300000000004</v>
      </c>
      <c r="AX270">
        <v>1456.1969999999999</v>
      </c>
      <c r="AY270">
        <v>188.749</v>
      </c>
      <c r="AZ270">
        <v>39.372999999999998</v>
      </c>
      <c r="BA270">
        <v>62779.118999999999</v>
      </c>
      <c r="BB270">
        <v>258.74900000000002</v>
      </c>
      <c r="BC270">
        <v>144</v>
      </c>
      <c r="BD270">
        <v>133</v>
      </c>
      <c r="BE270">
        <v>3</v>
      </c>
      <c r="BF270">
        <v>1</v>
      </c>
      <c r="BG270">
        <v>4</v>
      </c>
      <c r="BH270">
        <v>1456.1969999999999</v>
      </c>
      <c r="BI270">
        <v>188.749</v>
      </c>
      <c r="BJ270">
        <v>97.334800000000016</v>
      </c>
      <c r="BK270">
        <v>52566.400999999998</v>
      </c>
      <c r="BL270">
        <v>32193.147000000001</v>
      </c>
      <c r="BM270">
        <v>8619.0419999999995</v>
      </c>
      <c r="BN270">
        <v>2859.9630000000002</v>
      </c>
      <c r="BO270">
        <v>7156.4510000000009</v>
      </c>
      <c r="BP270">
        <v>437.92700000000002</v>
      </c>
      <c r="BQ270">
        <v>877.03399999999999</v>
      </c>
      <c r="BR270">
        <v>0</v>
      </c>
      <c r="BS270">
        <v>21.960999999999999</v>
      </c>
      <c r="BT270">
        <v>65.535399999999996</v>
      </c>
      <c r="BU270">
        <v>39382.968000000001</v>
      </c>
      <c r="BV270">
        <v>10.519399999999999</v>
      </c>
      <c r="BW270">
        <v>5179.97</v>
      </c>
      <c r="BX270">
        <v>0</v>
      </c>
      <c r="BY270">
        <v>0</v>
      </c>
      <c r="BZ270">
        <v>27.920999999999999</v>
      </c>
      <c r="CA270">
        <v>9392.3330000000005</v>
      </c>
      <c r="CB270">
        <v>6392.9879999999994</v>
      </c>
      <c r="CC270">
        <v>1020.943</v>
      </c>
      <c r="CD270">
        <v>694.05500000000006</v>
      </c>
      <c r="CE270">
        <v>986.23599999999988</v>
      </c>
      <c r="CF270">
        <v>125.119</v>
      </c>
      <c r="CG270">
        <v>0</v>
      </c>
      <c r="CH270">
        <v>162.417</v>
      </c>
      <c r="CI270">
        <v>10.574999999999999</v>
      </c>
      <c r="CJ270">
        <v>4.8876999999999997</v>
      </c>
      <c r="CK270">
        <v>2358.8209999999999</v>
      </c>
      <c r="CL270">
        <v>11.1783</v>
      </c>
      <c r="CM270">
        <v>3013.194</v>
      </c>
      <c r="CN270">
        <v>10.9086</v>
      </c>
      <c r="CO270">
        <v>3735.77</v>
      </c>
      <c r="CP270">
        <v>0.94640000000000002</v>
      </c>
      <c r="CQ270">
        <v>284.548</v>
      </c>
      <c r="CR270">
        <v>91.370999999999995</v>
      </c>
      <c r="CS270">
        <v>47567.396999999997</v>
      </c>
      <c r="CT270">
        <v>24.669599999999999</v>
      </c>
      <c r="CU270">
        <v>7561.5010000000002</v>
      </c>
      <c r="CV270">
        <v>2.2067999999999999</v>
      </c>
      <c r="CW270">
        <v>361.50300000000004</v>
      </c>
      <c r="CX270">
        <v>1157.0650000000001</v>
      </c>
      <c r="CY270">
        <v>0</v>
      </c>
      <c r="CZ270">
        <v>0</v>
      </c>
      <c r="DA270">
        <v>0.94640000000000002</v>
      </c>
      <c r="DB270">
        <v>299.13200000000001</v>
      </c>
      <c r="DC270">
        <v>103.83</v>
      </c>
      <c r="DD270">
        <v>154.91900000000001</v>
      </c>
      <c r="DE270">
        <v>39.372999999999998</v>
      </c>
      <c r="DF270">
        <v>18.857900000000001</v>
      </c>
      <c r="DG270">
        <v>6680.95</v>
      </c>
      <c r="DH270">
        <v>1.4220999999999999</v>
      </c>
      <c r="DI270">
        <v>751.77800000000002</v>
      </c>
      <c r="DJ270">
        <v>1</v>
      </c>
      <c r="DK270">
        <v>570.73500000000001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53291.159</v>
      </c>
      <c r="EA270">
        <v>103.83</v>
      </c>
      <c r="EB270">
        <v>9487.9599999999991</v>
      </c>
      <c r="EC270">
        <v>154.91900000000001</v>
      </c>
      <c r="ED270">
        <v>129.9162</v>
      </c>
      <c r="EE270">
        <v>144.4563</v>
      </c>
      <c r="EF270">
        <v>63599.034</v>
      </c>
      <c r="EG270">
        <v>99.537800000000018</v>
      </c>
      <c r="EH270">
        <v>53227.002</v>
      </c>
      <c r="EI270">
        <v>66.203500000000005</v>
      </c>
      <c r="EJ270">
        <v>39482.811999999998</v>
      </c>
      <c r="EK270">
        <v>10.519399999999999</v>
      </c>
      <c r="EL270">
        <v>5179.97</v>
      </c>
      <c r="EM270">
        <v>0</v>
      </c>
      <c r="EN270">
        <v>0</v>
      </c>
      <c r="EO270">
        <v>30.378399999999999</v>
      </c>
      <c r="EP270">
        <v>10372.032000000001</v>
      </c>
      <c r="EQ270">
        <v>322.51900000000001</v>
      </c>
      <c r="ER270">
        <v>103.83</v>
      </c>
      <c r="ES270">
        <v>218.68899999999999</v>
      </c>
      <c r="ET270">
        <v>63921.553</v>
      </c>
      <c r="EU270">
        <v>0</v>
      </c>
      <c r="EV270">
        <v>0</v>
      </c>
      <c r="EW270">
        <v>0</v>
      </c>
      <c r="EX270">
        <v>0</v>
      </c>
      <c r="EY270">
        <v>20.369499999999999</v>
      </c>
      <c r="EZ270">
        <v>7214.4970000000003</v>
      </c>
      <c r="FA270">
        <v>1.4454</v>
      </c>
      <c r="FB270">
        <v>778.98800000000006</v>
      </c>
      <c r="FC270">
        <v>1</v>
      </c>
      <c r="FD270">
        <v>570.73500000000001</v>
      </c>
      <c r="FE270">
        <v>0</v>
      </c>
      <c r="FF270">
        <v>0</v>
      </c>
      <c r="FG270">
        <v>0</v>
      </c>
      <c r="FH270">
        <v>0</v>
      </c>
      <c r="FI270">
        <v>3.1532</v>
      </c>
      <c r="FJ270">
        <v>1456.1969999999999</v>
      </c>
      <c r="FK270">
        <v>2.2067999999999999</v>
      </c>
      <c r="FL270">
        <v>1157.0650000000001</v>
      </c>
      <c r="FM270">
        <v>0.94640000000000002</v>
      </c>
      <c r="FN270">
        <v>299.13200000000001</v>
      </c>
      <c r="FO270">
        <v>188.749</v>
      </c>
      <c r="FP270">
        <v>95.88</v>
      </c>
      <c r="FQ270">
        <v>92.869</v>
      </c>
      <c r="FR270">
        <v>1644.9459999999999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</row>
    <row r="271" spans="1:184" customFormat="1" ht="12.75" x14ac:dyDescent="0.2">
      <c r="A271">
        <v>2298</v>
      </c>
      <c r="B271">
        <f t="shared" si="4"/>
        <v>268</v>
      </c>
      <c r="C271">
        <v>1</v>
      </c>
      <c r="D271" t="s">
        <v>1008</v>
      </c>
      <c r="E271" t="s">
        <v>290</v>
      </c>
      <c r="F271">
        <v>600108082</v>
      </c>
      <c r="G271">
        <v>12</v>
      </c>
      <c r="H271" t="s">
        <v>583</v>
      </c>
      <c r="I271" t="s">
        <v>100</v>
      </c>
      <c r="J271">
        <v>1</v>
      </c>
      <c r="K271">
        <v>24</v>
      </c>
      <c r="L271" t="s">
        <v>584</v>
      </c>
      <c r="M271" t="s">
        <v>1009</v>
      </c>
      <c r="N271" t="s">
        <v>586</v>
      </c>
      <c r="O271">
        <v>2</v>
      </c>
      <c r="P271" t="s">
        <v>587</v>
      </c>
      <c r="Q271" t="s">
        <v>685</v>
      </c>
      <c r="R271" s="207">
        <v>45664.575335648151</v>
      </c>
      <c r="S271">
        <v>600108082</v>
      </c>
      <c r="T271" t="s">
        <v>685</v>
      </c>
      <c r="U271" s="207">
        <v>45666.41300925926</v>
      </c>
      <c r="V271">
        <v>600108082</v>
      </c>
      <c r="W271">
        <v>71.635899999999992</v>
      </c>
      <c r="X271">
        <v>70.912899999999993</v>
      </c>
      <c r="Y271">
        <v>0.72299999999999998</v>
      </c>
      <c r="Z271">
        <v>0</v>
      </c>
      <c r="AA271">
        <v>81.180700000000002</v>
      </c>
      <c r="AB271">
        <v>36063.235000000001</v>
      </c>
      <c r="AC271">
        <v>35737.858</v>
      </c>
      <c r="AD271">
        <v>21753.704999999998</v>
      </c>
      <c r="AE271">
        <v>5548.4030000000002</v>
      </c>
      <c r="AF271">
        <v>1707.4490000000001</v>
      </c>
      <c r="AG271">
        <v>5117.5949999999993</v>
      </c>
      <c r="AH271">
        <v>661.10300000000007</v>
      </c>
      <c r="AI271">
        <v>600.57799999999997</v>
      </c>
      <c r="AJ271">
        <v>79.233000000000004</v>
      </c>
      <c r="AK271">
        <v>0</v>
      </c>
      <c r="AL271">
        <v>163.548</v>
      </c>
      <c r="AM271">
        <v>20</v>
      </c>
      <c r="AN271">
        <v>141.82900000000001</v>
      </c>
      <c r="AO271">
        <v>383.59399999999999</v>
      </c>
      <c r="AP271">
        <v>87.55</v>
      </c>
      <c r="AQ271">
        <v>87.55</v>
      </c>
      <c r="AR271">
        <v>0</v>
      </c>
      <c r="AS271">
        <v>0</v>
      </c>
      <c r="AT271">
        <v>108.7</v>
      </c>
      <c r="AU271">
        <v>187.34399999999999</v>
      </c>
      <c r="AV271">
        <v>1</v>
      </c>
      <c r="AW271">
        <v>224.46199999999999</v>
      </c>
      <c r="AX271">
        <v>599.875</v>
      </c>
      <c r="AY271">
        <v>81.55</v>
      </c>
      <c r="AZ271">
        <v>45.33</v>
      </c>
      <c r="BA271">
        <v>36156.072999999997</v>
      </c>
      <c r="BB271">
        <v>87.55</v>
      </c>
      <c r="BC271">
        <v>77</v>
      </c>
      <c r="BD271">
        <v>62</v>
      </c>
      <c r="BE271">
        <v>4</v>
      </c>
      <c r="BF271">
        <v>1</v>
      </c>
      <c r="BG271">
        <v>7</v>
      </c>
      <c r="BH271">
        <v>599.875</v>
      </c>
      <c r="BI271">
        <v>81.55</v>
      </c>
      <c r="BJ271">
        <v>55.269199999999998</v>
      </c>
      <c r="BK271">
        <v>29309.762999999999</v>
      </c>
      <c r="BL271">
        <v>18049.833999999999</v>
      </c>
      <c r="BM271">
        <v>4846.33</v>
      </c>
      <c r="BN271">
        <v>1027.204</v>
      </c>
      <c r="BO271">
        <v>3929.1899999999996</v>
      </c>
      <c r="BP271">
        <v>507.60199999999998</v>
      </c>
      <c r="BQ271">
        <v>600.57799999999997</v>
      </c>
      <c r="BR271">
        <v>79.233000000000004</v>
      </c>
      <c r="BS271">
        <v>0</v>
      </c>
      <c r="BT271">
        <v>36.357999999999997</v>
      </c>
      <c r="BU271">
        <v>21289.867999999999</v>
      </c>
      <c r="BV271">
        <v>5.4874999999999998</v>
      </c>
      <c r="BW271">
        <v>2569.9490000000001</v>
      </c>
      <c r="BX271">
        <v>0</v>
      </c>
      <c r="BY271">
        <v>0</v>
      </c>
      <c r="BZ271">
        <v>15.643699999999999</v>
      </c>
      <c r="CA271">
        <v>6428.0949999999993</v>
      </c>
      <c r="CB271">
        <v>3703.8710000000001</v>
      </c>
      <c r="CC271">
        <v>702.07300000000009</v>
      </c>
      <c r="CD271">
        <v>680.245</v>
      </c>
      <c r="CE271">
        <v>1188.405</v>
      </c>
      <c r="CF271">
        <v>153.501</v>
      </c>
      <c r="CG271">
        <v>0</v>
      </c>
      <c r="CH271">
        <v>0</v>
      </c>
      <c r="CI271">
        <v>0</v>
      </c>
      <c r="CJ271">
        <v>2</v>
      </c>
      <c r="CK271">
        <v>1584.6220000000001</v>
      </c>
      <c r="CL271">
        <v>6.3666999999999998</v>
      </c>
      <c r="CM271">
        <v>2226.2530000000002</v>
      </c>
      <c r="CN271">
        <v>7.2770000000000001</v>
      </c>
      <c r="CO271">
        <v>2617.2199999999998</v>
      </c>
      <c r="CP271">
        <v>0</v>
      </c>
      <c r="CQ271">
        <v>0</v>
      </c>
      <c r="CR271">
        <v>50.269199999999998</v>
      </c>
      <c r="CS271">
        <v>24537.353999999999</v>
      </c>
      <c r="CT271">
        <v>12.643699999999999</v>
      </c>
      <c r="CU271">
        <v>4796.7849999999999</v>
      </c>
      <c r="CV271">
        <v>1</v>
      </c>
      <c r="CW271">
        <v>224.46199999999999</v>
      </c>
      <c r="CX271">
        <v>599.875</v>
      </c>
      <c r="CY271">
        <v>0</v>
      </c>
      <c r="CZ271">
        <v>0</v>
      </c>
      <c r="DA271">
        <v>0</v>
      </c>
      <c r="DB271">
        <v>0</v>
      </c>
      <c r="DC271">
        <v>49.572000000000003</v>
      </c>
      <c r="DD271">
        <v>37.978000000000002</v>
      </c>
      <c r="DE271">
        <v>45.33</v>
      </c>
      <c r="DF271">
        <v>11.2987</v>
      </c>
      <c r="DG271">
        <v>4466.0590000000002</v>
      </c>
      <c r="DH271">
        <v>1.125</v>
      </c>
      <c r="DI271">
        <v>508.46199999999999</v>
      </c>
      <c r="DJ271">
        <v>1</v>
      </c>
      <c r="DK271">
        <v>475.42500000000001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29679.983</v>
      </c>
      <c r="EA271">
        <v>49.572000000000003</v>
      </c>
      <c r="EB271">
        <v>6476.09</v>
      </c>
      <c r="EC271">
        <v>37.978000000000002</v>
      </c>
      <c r="ED271">
        <v>71.635899999999992</v>
      </c>
      <c r="EE271">
        <v>81.180700000000002</v>
      </c>
      <c r="EF271">
        <v>36063.235000000001</v>
      </c>
      <c r="EG271">
        <v>55.269199999999998</v>
      </c>
      <c r="EH271">
        <v>29380.873</v>
      </c>
      <c r="EI271">
        <v>36.357999999999997</v>
      </c>
      <c r="EJ271">
        <v>21360.977999999999</v>
      </c>
      <c r="EK271">
        <v>5.4874999999999998</v>
      </c>
      <c r="EL271">
        <v>2569.9490000000001</v>
      </c>
      <c r="EM271">
        <v>0</v>
      </c>
      <c r="EN271">
        <v>0</v>
      </c>
      <c r="EO271">
        <v>16.366700000000002</v>
      </c>
      <c r="EP271">
        <v>6682.3620000000001</v>
      </c>
      <c r="EQ271">
        <v>383.59399999999999</v>
      </c>
      <c r="ER271">
        <v>196.77199999999999</v>
      </c>
      <c r="ES271">
        <v>186.822</v>
      </c>
      <c r="ET271">
        <v>36446.828999999998</v>
      </c>
      <c r="EU271">
        <v>0</v>
      </c>
      <c r="EV271">
        <v>0</v>
      </c>
      <c r="EW271">
        <v>0</v>
      </c>
      <c r="EX271">
        <v>0</v>
      </c>
      <c r="EY271">
        <v>11.2987</v>
      </c>
      <c r="EZ271">
        <v>4466.0590000000002</v>
      </c>
      <c r="FA271">
        <v>1.125</v>
      </c>
      <c r="FB271">
        <v>508.46199999999999</v>
      </c>
      <c r="FC271">
        <v>1</v>
      </c>
      <c r="FD271">
        <v>475.42500000000001</v>
      </c>
      <c r="FE271">
        <v>0</v>
      </c>
      <c r="FF271">
        <v>0</v>
      </c>
      <c r="FG271">
        <v>0</v>
      </c>
      <c r="FH271">
        <v>0</v>
      </c>
      <c r="FI271">
        <v>1</v>
      </c>
      <c r="FJ271">
        <v>599.875</v>
      </c>
      <c r="FK271">
        <v>1</v>
      </c>
      <c r="FL271">
        <v>599.875</v>
      </c>
      <c r="FM271">
        <v>0</v>
      </c>
      <c r="FN271">
        <v>0</v>
      </c>
      <c r="FO271">
        <v>81.55</v>
      </c>
      <c r="FP271">
        <v>44.8</v>
      </c>
      <c r="FQ271">
        <v>36.75</v>
      </c>
      <c r="FR271">
        <v>681.42499999999995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</row>
    <row r="272" spans="1:184" customFormat="1" ht="12.75" x14ac:dyDescent="0.2">
      <c r="A272">
        <v>2299</v>
      </c>
      <c r="B272">
        <f t="shared" si="4"/>
        <v>269</v>
      </c>
      <c r="C272">
        <v>1</v>
      </c>
      <c r="D272" t="s">
        <v>1010</v>
      </c>
      <c r="E272" t="s">
        <v>290</v>
      </c>
      <c r="F272">
        <v>600108295</v>
      </c>
      <c r="G272">
        <v>12</v>
      </c>
      <c r="H272" t="s">
        <v>583</v>
      </c>
      <c r="I272" t="s">
        <v>100</v>
      </c>
      <c r="J272">
        <v>1</v>
      </c>
      <c r="K272">
        <v>24</v>
      </c>
      <c r="L272" t="s">
        <v>584</v>
      </c>
      <c r="M272" t="s">
        <v>1011</v>
      </c>
      <c r="N272" t="s">
        <v>586</v>
      </c>
      <c r="O272">
        <v>2</v>
      </c>
      <c r="P272" t="s">
        <v>587</v>
      </c>
      <c r="Q272" t="s">
        <v>1012</v>
      </c>
      <c r="R272" s="207">
        <v>45671.563344907408</v>
      </c>
      <c r="S272">
        <v>600108295</v>
      </c>
      <c r="T272" t="s">
        <v>1012</v>
      </c>
      <c r="U272" s="207">
        <v>45671.633333333331</v>
      </c>
      <c r="V272">
        <v>600108295</v>
      </c>
      <c r="W272">
        <v>88.253799999999998</v>
      </c>
      <c r="X272">
        <v>86.920500000000004</v>
      </c>
      <c r="Y272">
        <v>0</v>
      </c>
      <c r="Z272">
        <v>1.3332999999999999</v>
      </c>
      <c r="AA272">
        <v>92.117500000000007</v>
      </c>
      <c r="AB272">
        <v>47342.623000000007</v>
      </c>
      <c r="AC272">
        <v>46820.243000000002</v>
      </c>
      <c r="AD272">
        <v>29169.147000000001</v>
      </c>
      <c r="AE272">
        <v>7394.7020000000002</v>
      </c>
      <c r="AF272">
        <v>1545.058</v>
      </c>
      <c r="AG272">
        <v>6821.3980000000001</v>
      </c>
      <c r="AH272">
        <v>378.89200000000005</v>
      </c>
      <c r="AI272">
        <v>786.27800000000002</v>
      </c>
      <c r="AJ272">
        <v>69.137</v>
      </c>
      <c r="AK272">
        <v>28.699000000000002</v>
      </c>
      <c r="AL272">
        <v>0</v>
      </c>
      <c r="AM272">
        <v>0</v>
      </c>
      <c r="AN272">
        <v>522.38</v>
      </c>
      <c r="AO272">
        <v>1342.2819999999999</v>
      </c>
      <c r="AP272">
        <v>302</v>
      </c>
      <c r="AQ272">
        <v>302</v>
      </c>
      <c r="AR272">
        <v>0</v>
      </c>
      <c r="AS272">
        <v>0</v>
      </c>
      <c r="AT272">
        <v>47.19</v>
      </c>
      <c r="AU272">
        <v>993.09199999999998</v>
      </c>
      <c r="AV272">
        <v>1.5469999999999999</v>
      </c>
      <c r="AW272">
        <v>600.03599999999994</v>
      </c>
      <c r="AX272">
        <v>883.90499999999997</v>
      </c>
      <c r="AY272">
        <v>42</v>
      </c>
      <c r="AZ272">
        <v>26.896000000000001</v>
      </c>
      <c r="BA272">
        <v>47125.955000000002</v>
      </c>
      <c r="BB272">
        <v>302</v>
      </c>
      <c r="BC272">
        <v>92</v>
      </c>
      <c r="BD272">
        <v>80</v>
      </c>
      <c r="BE272">
        <v>2</v>
      </c>
      <c r="BF272">
        <v>0</v>
      </c>
      <c r="BG272">
        <v>7</v>
      </c>
      <c r="BH272">
        <v>883.90499999999997</v>
      </c>
      <c r="BI272">
        <v>42</v>
      </c>
      <c r="BJ272">
        <v>75.682400000000001</v>
      </c>
      <c r="BK272">
        <v>43382.407999999996</v>
      </c>
      <c r="BL272">
        <v>26509.189000000002</v>
      </c>
      <c r="BM272">
        <v>7066.4630000000006</v>
      </c>
      <c r="BN272">
        <v>1438.433</v>
      </c>
      <c r="BO272">
        <v>6533.8980000000001</v>
      </c>
      <c r="BP272">
        <v>343.88300000000004</v>
      </c>
      <c r="BQ272">
        <v>786.27800000000002</v>
      </c>
      <c r="BR272">
        <v>69.137</v>
      </c>
      <c r="BS272">
        <v>8.1950000000000003</v>
      </c>
      <c r="BT272">
        <v>50.057899999999997</v>
      </c>
      <c r="BU272">
        <v>32751.373</v>
      </c>
      <c r="BV272">
        <v>9.4375999999999998</v>
      </c>
      <c r="BW272">
        <v>4377.0010000000002</v>
      </c>
      <c r="BX272">
        <v>0</v>
      </c>
      <c r="BY272">
        <v>0</v>
      </c>
      <c r="BZ272">
        <v>11.238099999999999</v>
      </c>
      <c r="CA272">
        <v>3437.835</v>
      </c>
      <c r="CB272">
        <v>2659.9580000000001</v>
      </c>
      <c r="CC272">
        <v>328.23899999999998</v>
      </c>
      <c r="CD272">
        <v>106.625</v>
      </c>
      <c r="CE272">
        <v>287.5</v>
      </c>
      <c r="CF272">
        <v>35.009</v>
      </c>
      <c r="CG272">
        <v>0</v>
      </c>
      <c r="CH272">
        <v>0</v>
      </c>
      <c r="CI272">
        <v>20.504000000000001</v>
      </c>
      <c r="CJ272">
        <v>2.238</v>
      </c>
      <c r="CK272">
        <v>890.42399999999998</v>
      </c>
      <c r="CL272">
        <v>9.0000999999999998</v>
      </c>
      <c r="CM272">
        <v>2547.4110000000001</v>
      </c>
      <c r="CN272">
        <v>0</v>
      </c>
      <c r="CO272">
        <v>0</v>
      </c>
      <c r="CP272">
        <v>0</v>
      </c>
      <c r="CQ272">
        <v>0</v>
      </c>
      <c r="CR272">
        <v>70.799700000000001</v>
      </c>
      <c r="CS272">
        <v>38977.955999999998</v>
      </c>
      <c r="CT272">
        <v>10.238099999999999</v>
      </c>
      <c r="CU272">
        <v>3063.317</v>
      </c>
      <c r="CV272">
        <v>1.5469999999999999</v>
      </c>
      <c r="CW272">
        <v>600.03599999999994</v>
      </c>
      <c r="CX272">
        <v>878.90499999999997</v>
      </c>
      <c r="CY272">
        <v>0</v>
      </c>
      <c r="CZ272">
        <v>0</v>
      </c>
      <c r="DA272">
        <v>0</v>
      </c>
      <c r="DB272">
        <v>5</v>
      </c>
      <c r="DC272">
        <v>302</v>
      </c>
      <c r="DD272">
        <v>0</v>
      </c>
      <c r="DE272">
        <v>26.896000000000001</v>
      </c>
      <c r="DF272">
        <v>14.1869</v>
      </c>
      <c r="DG272">
        <v>5066.125</v>
      </c>
      <c r="DH272">
        <v>1.5</v>
      </c>
      <c r="DI272">
        <v>878.90499999999997</v>
      </c>
      <c r="DJ272">
        <v>0.5</v>
      </c>
      <c r="DK272">
        <v>309.00400000000002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43662.807999999997</v>
      </c>
      <c r="EA272">
        <v>302</v>
      </c>
      <c r="EB272">
        <v>3463.1469999999999</v>
      </c>
      <c r="EC272">
        <v>0</v>
      </c>
      <c r="ED272">
        <v>88.253799999999998</v>
      </c>
      <c r="EE272">
        <v>92.117500000000007</v>
      </c>
      <c r="EF272">
        <v>47342.623000000007</v>
      </c>
      <c r="EG272">
        <v>76.015799999999999</v>
      </c>
      <c r="EH272">
        <v>43564.612999999998</v>
      </c>
      <c r="EI272">
        <v>50.391300000000001</v>
      </c>
      <c r="EJ272">
        <v>32933.578000000001</v>
      </c>
      <c r="EK272">
        <v>9.4375999999999998</v>
      </c>
      <c r="EL272">
        <v>4377.0010000000002</v>
      </c>
      <c r="EM272">
        <v>0</v>
      </c>
      <c r="EN272">
        <v>0</v>
      </c>
      <c r="EO272">
        <v>12.238</v>
      </c>
      <c r="EP272">
        <v>3778.01</v>
      </c>
      <c r="EQ272">
        <v>1342.2819999999999</v>
      </c>
      <c r="ER272">
        <v>302</v>
      </c>
      <c r="ES272">
        <v>1040.2819999999999</v>
      </c>
      <c r="ET272">
        <v>48684.904999999999</v>
      </c>
      <c r="EU272">
        <v>0</v>
      </c>
      <c r="EV272">
        <v>0</v>
      </c>
      <c r="EW272">
        <v>0</v>
      </c>
      <c r="EX272">
        <v>0</v>
      </c>
      <c r="EY272">
        <v>14.1869</v>
      </c>
      <c r="EZ272">
        <v>5066.125</v>
      </c>
      <c r="FA272">
        <v>1.5</v>
      </c>
      <c r="FB272">
        <v>878.90499999999997</v>
      </c>
      <c r="FC272">
        <v>0.5</v>
      </c>
      <c r="FD272">
        <v>309.00400000000002</v>
      </c>
      <c r="FE272">
        <v>0</v>
      </c>
      <c r="FF272">
        <v>0</v>
      </c>
      <c r="FG272">
        <v>0</v>
      </c>
      <c r="FH272">
        <v>0</v>
      </c>
      <c r="FI272">
        <v>1.5469999999999999</v>
      </c>
      <c r="FJ272">
        <v>883.90499999999997</v>
      </c>
      <c r="FK272">
        <v>1.5469999999999999</v>
      </c>
      <c r="FL272">
        <v>878.90499999999997</v>
      </c>
      <c r="FM272">
        <v>0</v>
      </c>
      <c r="FN272">
        <v>5</v>
      </c>
      <c r="FO272">
        <v>42</v>
      </c>
      <c r="FP272">
        <v>42</v>
      </c>
      <c r="FQ272">
        <v>0</v>
      </c>
      <c r="FR272">
        <v>925.90499999999997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</row>
    <row r="273" spans="1:184" customFormat="1" ht="12.75" x14ac:dyDescent="0.2">
      <c r="A273">
        <v>2322</v>
      </c>
      <c r="B273">
        <f t="shared" si="4"/>
        <v>270</v>
      </c>
      <c r="C273">
        <v>1</v>
      </c>
      <c r="D273" t="s">
        <v>1013</v>
      </c>
      <c r="E273" t="s">
        <v>290</v>
      </c>
      <c r="F273">
        <v>691009163</v>
      </c>
      <c r="G273">
        <v>12</v>
      </c>
      <c r="H273" t="s">
        <v>583</v>
      </c>
      <c r="I273" t="s">
        <v>1014</v>
      </c>
      <c r="J273">
        <v>1</v>
      </c>
      <c r="K273">
        <v>24</v>
      </c>
      <c r="L273" t="s">
        <v>584</v>
      </c>
      <c r="M273" t="s">
        <v>1015</v>
      </c>
      <c r="N273" t="s">
        <v>586</v>
      </c>
      <c r="O273">
        <v>2</v>
      </c>
      <c r="P273" t="s">
        <v>587</v>
      </c>
      <c r="Q273" t="s">
        <v>1016</v>
      </c>
      <c r="R273" s="207">
        <v>45671.627939814818</v>
      </c>
      <c r="S273">
        <v>691009163</v>
      </c>
      <c r="T273" t="s">
        <v>1016</v>
      </c>
      <c r="U273" s="207">
        <v>45678.289282407408</v>
      </c>
      <c r="V273">
        <v>691009163</v>
      </c>
      <c r="W273">
        <v>4.3019999999999996</v>
      </c>
      <c r="X273">
        <v>4.3019999999999996</v>
      </c>
      <c r="Y273">
        <v>0</v>
      </c>
      <c r="Z273">
        <v>0</v>
      </c>
      <c r="AA273">
        <v>14</v>
      </c>
      <c r="AB273">
        <v>2016.6869999999999</v>
      </c>
      <c r="AC273">
        <v>2016.6869999999999</v>
      </c>
      <c r="AD273">
        <v>1129.0909999999999</v>
      </c>
      <c r="AE273">
        <v>377.99900000000002</v>
      </c>
      <c r="AF273">
        <v>234.94200000000001</v>
      </c>
      <c r="AG273">
        <v>111.474</v>
      </c>
      <c r="AH273">
        <v>163.18100000000001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2053.6469999999999</v>
      </c>
      <c r="BB273">
        <v>0</v>
      </c>
      <c r="BC273">
        <v>14</v>
      </c>
      <c r="BD273">
        <v>12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2.8679999999999999</v>
      </c>
      <c r="BK273">
        <v>1667.296</v>
      </c>
      <c r="BL273">
        <v>899.73599999999999</v>
      </c>
      <c r="BM273">
        <v>331.85599999999999</v>
      </c>
      <c r="BN273">
        <v>182.53</v>
      </c>
      <c r="BO273">
        <v>89.992999999999995</v>
      </c>
      <c r="BP273">
        <v>163.18100000000001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1.4339999999999999</v>
      </c>
      <c r="CA273">
        <v>349.39100000000002</v>
      </c>
      <c r="CB273">
        <v>229.35499999999999</v>
      </c>
      <c r="CC273">
        <v>46.143000000000001</v>
      </c>
      <c r="CD273">
        <v>52.411999999999999</v>
      </c>
      <c r="CE273">
        <v>21.481000000000002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1.4339999999999999</v>
      </c>
      <c r="CM273">
        <v>349.39100000000002</v>
      </c>
      <c r="CN273">
        <v>0</v>
      </c>
      <c r="CO273">
        <v>0</v>
      </c>
      <c r="CP273">
        <v>0</v>
      </c>
      <c r="CQ273">
        <v>0</v>
      </c>
      <c r="CR273">
        <v>1.4350000000000001</v>
      </c>
      <c r="CS273">
        <v>420.48500000000001</v>
      </c>
      <c r="CT273">
        <v>1.4339999999999999</v>
      </c>
      <c r="CU273">
        <v>349.39100000000002</v>
      </c>
      <c r="CV273">
        <v>0</v>
      </c>
      <c r="CW273">
        <v>0</v>
      </c>
      <c r="CX273">
        <v>0</v>
      </c>
      <c r="CY273">
        <v>2.8679999999999999</v>
      </c>
      <c r="CZ273">
        <v>1667.296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1692.2550000000001</v>
      </c>
      <c r="EA273">
        <v>0</v>
      </c>
      <c r="EB273">
        <v>361.392</v>
      </c>
      <c r="EC273">
        <v>0</v>
      </c>
      <c r="ED273">
        <v>4.3019999999999996</v>
      </c>
      <c r="EE273">
        <v>14</v>
      </c>
      <c r="EF273">
        <v>2016.6869999999999</v>
      </c>
      <c r="EG273">
        <v>2.8679999999999999</v>
      </c>
      <c r="EH273">
        <v>1667.296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1.4339999999999999</v>
      </c>
      <c r="EP273">
        <v>349.39100000000002</v>
      </c>
      <c r="EQ273">
        <v>0</v>
      </c>
      <c r="ER273">
        <v>0</v>
      </c>
      <c r="ES273">
        <v>0</v>
      </c>
      <c r="ET273">
        <v>2016.6869999999999</v>
      </c>
      <c r="EU273">
        <v>0</v>
      </c>
      <c r="EV273">
        <v>0</v>
      </c>
      <c r="EW273">
        <v>2.8679999999999999</v>
      </c>
      <c r="EX273">
        <v>1667.296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</row>
    <row r="274" spans="1:184" customFormat="1" ht="12.75" x14ac:dyDescent="0.2">
      <c r="A274">
        <v>2600</v>
      </c>
      <c r="B274">
        <f t="shared" si="4"/>
        <v>271</v>
      </c>
      <c r="C274">
        <v>1</v>
      </c>
      <c r="D274" t="s">
        <v>1017</v>
      </c>
      <c r="E274" t="s">
        <v>290</v>
      </c>
      <c r="F274">
        <v>600109259</v>
      </c>
      <c r="G274">
        <v>12</v>
      </c>
      <c r="H274" t="s">
        <v>583</v>
      </c>
      <c r="I274" t="s">
        <v>1018</v>
      </c>
      <c r="J274">
        <v>1</v>
      </c>
      <c r="K274">
        <v>24</v>
      </c>
      <c r="L274" t="s">
        <v>584</v>
      </c>
      <c r="M274" t="s">
        <v>895</v>
      </c>
      <c r="N274" t="s">
        <v>586</v>
      </c>
      <c r="O274">
        <v>2</v>
      </c>
      <c r="P274" t="s">
        <v>587</v>
      </c>
      <c r="Q274" t="s">
        <v>588</v>
      </c>
      <c r="R274" s="207">
        <v>45660.517233796294</v>
      </c>
      <c r="S274">
        <v>600109259</v>
      </c>
      <c r="W274">
        <v>10.913600000000001</v>
      </c>
      <c r="X274">
        <v>10.663600000000001</v>
      </c>
      <c r="Y274">
        <v>0.25</v>
      </c>
      <c r="Z274">
        <v>0</v>
      </c>
      <c r="AA274">
        <v>11.5907</v>
      </c>
      <c r="AB274">
        <v>3623.085</v>
      </c>
      <c r="AC274">
        <v>3313.1080000000002</v>
      </c>
      <c r="AD274">
        <v>2328.3240000000001</v>
      </c>
      <c r="AE274">
        <v>590.33199999999999</v>
      </c>
      <c r="AF274">
        <v>86.566999999999993</v>
      </c>
      <c r="AG274">
        <v>179.86199999999999</v>
      </c>
      <c r="AH274">
        <v>128.023</v>
      </c>
      <c r="AI274">
        <v>0</v>
      </c>
      <c r="AJ274">
        <v>0</v>
      </c>
      <c r="AK274">
        <v>0</v>
      </c>
      <c r="AL274">
        <v>238.977</v>
      </c>
      <c r="AM274">
        <v>14</v>
      </c>
      <c r="AN274">
        <v>57</v>
      </c>
      <c r="AO274">
        <v>23.25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23.25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3358.92</v>
      </c>
      <c r="BB274">
        <v>0</v>
      </c>
      <c r="BC274">
        <v>11</v>
      </c>
      <c r="BD274">
        <v>10</v>
      </c>
      <c r="BE274">
        <v>1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10.663600000000001</v>
      </c>
      <c r="CA274">
        <v>3313.1080000000002</v>
      </c>
      <c r="CB274">
        <v>2328.3240000000001</v>
      </c>
      <c r="CC274">
        <v>590.33199999999999</v>
      </c>
      <c r="CD274">
        <v>86.566999999999993</v>
      </c>
      <c r="CE274">
        <v>179.86199999999999</v>
      </c>
      <c r="CF274">
        <v>128.023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10.663600000000001</v>
      </c>
      <c r="CO274">
        <v>3313.1080000000002</v>
      </c>
      <c r="CP274">
        <v>0</v>
      </c>
      <c r="CQ274">
        <v>0</v>
      </c>
      <c r="CR274">
        <v>0</v>
      </c>
      <c r="CS274">
        <v>0</v>
      </c>
      <c r="CT274">
        <v>8.6636000000000006</v>
      </c>
      <c r="CU274">
        <v>2244.915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3358.92</v>
      </c>
      <c r="EC274">
        <v>0</v>
      </c>
      <c r="ED274">
        <v>10.913600000000001</v>
      </c>
      <c r="EE274">
        <v>11.5907</v>
      </c>
      <c r="EF274">
        <v>3623.085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10.913600000000001</v>
      </c>
      <c r="EP274">
        <v>3623.085</v>
      </c>
      <c r="EQ274">
        <v>23.25</v>
      </c>
      <c r="ER274">
        <v>0</v>
      </c>
      <c r="ES274">
        <v>23.25</v>
      </c>
      <c r="ET274">
        <v>3646.335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</row>
    <row r="275" spans="1:184" customFormat="1" ht="12.75" x14ac:dyDescent="0.2">
      <c r="A275">
        <v>2601</v>
      </c>
      <c r="B275">
        <f t="shared" si="4"/>
        <v>272</v>
      </c>
      <c r="C275">
        <v>1</v>
      </c>
      <c r="D275" t="s">
        <v>1019</v>
      </c>
      <c r="E275" t="s">
        <v>290</v>
      </c>
      <c r="F275">
        <v>600108970</v>
      </c>
      <c r="G275">
        <v>12</v>
      </c>
      <c r="H275" t="s">
        <v>583</v>
      </c>
      <c r="I275" t="s">
        <v>1018</v>
      </c>
      <c r="J275">
        <v>1</v>
      </c>
      <c r="K275">
        <v>24</v>
      </c>
      <c r="L275" t="s">
        <v>584</v>
      </c>
      <c r="M275" t="s">
        <v>1001</v>
      </c>
      <c r="N275" t="s">
        <v>586</v>
      </c>
      <c r="O275">
        <v>2</v>
      </c>
      <c r="P275" t="s">
        <v>587</v>
      </c>
      <c r="Q275" t="s">
        <v>3392</v>
      </c>
      <c r="R275" s="207">
        <v>45653.523981481485</v>
      </c>
      <c r="S275">
        <v>600108970</v>
      </c>
      <c r="W275">
        <v>7.3541999999999996</v>
      </c>
      <c r="X275">
        <v>7.3167</v>
      </c>
      <c r="Y275">
        <v>3.7499999999999999E-2</v>
      </c>
      <c r="Z275">
        <v>0</v>
      </c>
      <c r="AA275">
        <v>7.8333000000000004</v>
      </c>
      <c r="AB275">
        <v>2702.174</v>
      </c>
      <c r="AC275">
        <v>2284.2049999999999</v>
      </c>
      <c r="AD275">
        <v>1825.2860000000001</v>
      </c>
      <c r="AE275">
        <v>263.68700000000001</v>
      </c>
      <c r="AF275">
        <v>8.5909999999999993</v>
      </c>
      <c r="AG275">
        <v>77.885000000000005</v>
      </c>
      <c r="AH275">
        <v>108.756</v>
      </c>
      <c r="AI275">
        <v>0</v>
      </c>
      <c r="AJ275">
        <v>0</v>
      </c>
      <c r="AK275">
        <v>0</v>
      </c>
      <c r="AL275">
        <v>359.96899999999999</v>
      </c>
      <c r="AM275">
        <v>40</v>
      </c>
      <c r="AN275">
        <v>18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2287.9720000000002</v>
      </c>
      <c r="BB275">
        <v>0</v>
      </c>
      <c r="BC275">
        <v>7</v>
      </c>
      <c r="BD275">
        <v>7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7.3167</v>
      </c>
      <c r="CA275">
        <v>2284.2049999999999</v>
      </c>
      <c r="CB275">
        <v>1825.2860000000001</v>
      </c>
      <c r="CC275">
        <v>263.68700000000001</v>
      </c>
      <c r="CD275">
        <v>8.5909999999999993</v>
      </c>
      <c r="CE275">
        <v>77.885000000000005</v>
      </c>
      <c r="CF275">
        <v>108.756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7.3167</v>
      </c>
      <c r="CO275">
        <v>2284.2049999999999</v>
      </c>
      <c r="CP275">
        <v>0</v>
      </c>
      <c r="CQ275">
        <v>0</v>
      </c>
      <c r="CR275">
        <v>0</v>
      </c>
      <c r="CS275">
        <v>0</v>
      </c>
      <c r="CT275">
        <v>5.3167</v>
      </c>
      <c r="CU275">
        <v>1388.999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2287.9720000000002</v>
      </c>
      <c r="EC275">
        <v>0</v>
      </c>
      <c r="ED275">
        <v>7.3541999999999996</v>
      </c>
      <c r="EE275">
        <v>7.8333000000000004</v>
      </c>
      <c r="EF275">
        <v>2702.174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7.3541999999999996</v>
      </c>
      <c r="EP275">
        <v>2702.174</v>
      </c>
      <c r="EQ275">
        <v>0</v>
      </c>
      <c r="ER275">
        <v>0</v>
      </c>
      <c r="ES275">
        <v>0</v>
      </c>
      <c r="ET275">
        <v>2702.174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</row>
    <row r="276" spans="1:184" customFormat="1" ht="12.75" x14ac:dyDescent="0.2">
      <c r="A276">
        <v>2602</v>
      </c>
      <c r="B276">
        <f t="shared" si="4"/>
        <v>273</v>
      </c>
      <c r="C276">
        <v>1</v>
      </c>
      <c r="D276" t="s">
        <v>1020</v>
      </c>
      <c r="E276" t="s">
        <v>290</v>
      </c>
      <c r="F276">
        <v>600108988</v>
      </c>
      <c r="G276">
        <v>12</v>
      </c>
      <c r="H276" t="s">
        <v>583</v>
      </c>
      <c r="I276" t="s">
        <v>1018</v>
      </c>
      <c r="J276">
        <v>1</v>
      </c>
      <c r="K276">
        <v>24</v>
      </c>
      <c r="L276" t="s">
        <v>584</v>
      </c>
      <c r="M276" t="s">
        <v>921</v>
      </c>
      <c r="N276" t="s">
        <v>586</v>
      </c>
      <c r="O276">
        <v>2</v>
      </c>
      <c r="P276" t="s">
        <v>587</v>
      </c>
      <c r="Q276" t="s">
        <v>3367</v>
      </c>
      <c r="R276" s="207">
        <v>45670.602233796293</v>
      </c>
      <c r="S276">
        <v>600108988</v>
      </c>
      <c r="T276" t="s">
        <v>3367</v>
      </c>
      <c r="U276" s="207">
        <v>45670.611886574072</v>
      </c>
      <c r="V276">
        <v>600108988</v>
      </c>
      <c r="W276">
        <v>11.3642</v>
      </c>
      <c r="X276">
        <v>11.2392</v>
      </c>
      <c r="Y276">
        <v>0.125</v>
      </c>
      <c r="Z276">
        <v>0</v>
      </c>
      <c r="AA276">
        <v>11.489100000000001</v>
      </c>
      <c r="AB276">
        <v>4623.6660000000002</v>
      </c>
      <c r="AC276">
        <v>3818.2849999999999</v>
      </c>
      <c r="AD276">
        <v>2652.0740000000001</v>
      </c>
      <c r="AE276">
        <v>509.339</v>
      </c>
      <c r="AF276">
        <v>176.62700000000001</v>
      </c>
      <c r="AG276">
        <v>265.767</v>
      </c>
      <c r="AH276">
        <v>135.15600000000001</v>
      </c>
      <c r="AI276">
        <v>0</v>
      </c>
      <c r="AJ276">
        <v>42.491</v>
      </c>
      <c r="AK276">
        <v>36.831000000000003</v>
      </c>
      <c r="AL276">
        <v>747.86500000000001</v>
      </c>
      <c r="AM276">
        <v>0</v>
      </c>
      <c r="AN276">
        <v>57.515999999999998</v>
      </c>
      <c r="AO276">
        <v>20.170000000000002</v>
      </c>
      <c r="AP276">
        <v>0</v>
      </c>
      <c r="AQ276">
        <v>0</v>
      </c>
      <c r="AR276">
        <v>0</v>
      </c>
      <c r="AS276">
        <v>0</v>
      </c>
      <c r="AT276">
        <v>20.170000000000002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3910.4589999999998</v>
      </c>
      <c r="BB276">
        <v>0</v>
      </c>
      <c r="BC276">
        <v>13</v>
      </c>
      <c r="BD276">
        <v>7</v>
      </c>
      <c r="BE276">
        <v>0</v>
      </c>
      <c r="BF276">
        <v>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11.2392</v>
      </c>
      <c r="CA276">
        <v>3818.2849999999999</v>
      </c>
      <c r="CB276">
        <v>2652.0740000000001</v>
      </c>
      <c r="CC276">
        <v>509.339</v>
      </c>
      <c r="CD276">
        <v>176.62700000000001</v>
      </c>
      <c r="CE276">
        <v>265.767</v>
      </c>
      <c r="CF276">
        <v>135.15600000000001</v>
      </c>
      <c r="CG276">
        <v>0</v>
      </c>
      <c r="CH276">
        <v>42.491</v>
      </c>
      <c r="CI276">
        <v>36.831000000000003</v>
      </c>
      <c r="CJ276">
        <v>0</v>
      </c>
      <c r="CK276">
        <v>0</v>
      </c>
      <c r="CL276">
        <v>0</v>
      </c>
      <c r="CM276">
        <v>0</v>
      </c>
      <c r="CN276">
        <v>11.2392</v>
      </c>
      <c r="CO276">
        <v>3818.2849999999999</v>
      </c>
      <c r="CP276">
        <v>0</v>
      </c>
      <c r="CQ276">
        <v>0</v>
      </c>
      <c r="CR276">
        <v>0</v>
      </c>
      <c r="CS276">
        <v>0</v>
      </c>
      <c r="CT276">
        <v>9.3642000000000003</v>
      </c>
      <c r="CU276">
        <v>2660.7759999999998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3910.4589999999998</v>
      </c>
      <c r="EC276">
        <v>0</v>
      </c>
      <c r="ED276">
        <v>11.3642</v>
      </c>
      <c r="EE276">
        <v>11.489100000000001</v>
      </c>
      <c r="EF276">
        <v>4623.6660000000002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11.3642</v>
      </c>
      <c r="EP276">
        <v>4623.6660000000002</v>
      </c>
      <c r="EQ276">
        <v>20.170000000000002</v>
      </c>
      <c r="ER276">
        <v>0</v>
      </c>
      <c r="ES276">
        <v>20.170000000000002</v>
      </c>
      <c r="ET276">
        <v>4643.8360000000002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</row>
    <row r="277" spans="1:184" customFormat="1" ht="12.75" x14ac:dyDescent="0.2">
      <c r="A277">
        <v>2603</v>
      </c>
      <c r="B277">
        <f t="shared" si="4"/>
        <v>274</v>
      </c>
      <c r="C277">
        <v>1</v>
      </c>
      <c r="D277" t="s">
        <v>1021</v>
      </c>
      <c r="E277" t="s">
        <v>290</v>
      </c>
      <c r="F277">
        <v>671000012</v>
      </c>
      <c r="G277">
        <v>12</v>
      </c>
      <c r="H277" t="s">
        <v>583</v>
      </c>
      <c r="I277" t="s">
        <v>1018</v>
      </c>
      <c r="J277">
        <v>1</v>
      </c>
      <c r="K277">
        <v>24</v>
      </c>
      <c r="L277" t="s">
        <v>584</v>
      </c>
      <c r="M277" t="s">
        <v>955</v>
      </c>
      <c r="N277" t="s">
        <v>586</v>
      </c>
      <c r="O277">
        <v>2</v>
      </c>
      <c r="P277" t="s">
        <v>587</v>
      </c>
      <c r="Q277" t="s">
        <v>3358</v>
      </c>
      <c r="R277" s="207">
        <v>45660.037164351852</v>
      </c>
      <c r="S277">
        <v>671000012</v>
      </c>
      <c r="T277" t="s">
        <v>3358</v>
      </c>
      <c r="U277" s="207">
        <v>45660.038252314815</v>
      </c>
      <c r="V277">
        <v>671000012</v>
      </c>
      <c r="W277">
        <v>10.786899999999999</v>
      </c>
      <c r="X277">
        <v>6.9298999999999999</v>
      </c>
      <c r="Y277">
        <v>3.8570000000000002</v>
      </c>
      <c r="Z277">
        <v>0</v>
      </c>
      <c r="AA277">
        <v>11.6942</v>
      </c>
      <c r="AB277">
        <v>3821.9740000000002</v>
      </c>
      <c r="AC277">
        <v>2301.7800000000002</v>
      </c>
      <c r="AD277">
        <v>1798.7460000000001</v>
      </c>
      <c r="AE277">
        <v>276.46699999999998</v>
      </c>
      <c r="AF277">
        <v>24.181999999999999</v>
      </c>
      <c r="AG277">
        <v>77.444000000000003</v>
      </c>
      <c r="AH277">
        <v>124.941</v>
      </c>
      <c r="AI277">
        <v>0</v>
      </c>
      <c r="AJ277">
        <v>0</v>
      </c>
      <c r="AK277">
        <v>0</v>
      </c>
      <c r="AL277">
        <v>1482.287</v>
      </c>
      <c r="AM277">
        <v>0</v>
      </c>
      <c r="AN277">
        <v>37.906999999999996</v>
      </c>
      <c r="AO277">
        <v>19.2</v>
      </c>
      <c r="AP277">
        <v>0</v>
      </c>
      <c r="AQ277">
        <v>0</v>
      </c>
      <c r="AR277">
        <v>0</v>
      </c>
      <c r="AS277">
        <v>0</v>
      </c>
      <c r="AT277">
        <v>19.2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2313.5059999999999</v>
      </c>
      <c r="BB277">
        <v>0</v>
      </c>
      <c r="BC277">
        <v>11</v>
      </c>
      <c r="BD277">
        <v>7</v>
      </c>
      <c r="BE277">
        <v>1</v>
      </c>
      <c r="BF277">
        <v>0</v>
      </c>
      <c r="BG277">
        <v>1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6.9298999999999999</v>
      </c>
      <c r="CA277">
        <v>2301.7800000000002</v>
      </c>
      <c r="CB277">
        <v>1798.7460000000001</v>
      </c>
      <c r="CC277">
        <v>276.46699999999998</v>
      </c>
      <c r="CD277">
        <v>24.181999999999999</v>
      </c>
      <c r="CE277">
        <v>77.444000000000003</v>
      </c>
      <c r="CF277">
        <v>124.941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6.9298999999999999</v>
      </c>
      <c r="CO277">
        <v>2301.7800000000002</v>
      </c>
      <c r="CP277">
        <v>0</v>
      </c>
      <c r="CQ277">
        <v>0</v>
      </c>
      <c r="CR277">
        <v>0</v>
      </c>
      <c r="CS277">
        <v>0</v>
      </c>
      <c r="CT277">
        <v>4.7632000000000003</v>
      </c>
      <c r="CU277">
        <v>1337.568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2313.5059999999999</v>
      </c>
      <c r="EC277">
        <v>0</v>
      </c>
      <c r="ED277">
        <v>10.786899999999999</v>
      </c>
      <c r="EE277">
        <v>11.6942</v>
      </c>
      <c r="EF277">
        <v>3821.9740000000002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10.786899999999999</v>
      </c>
      <c r="EP277">
        <v>3821.9740000000002</v>
      </c>
      <c r="EQ277">
        <v>19.2</v>
      </c>
      <c r="ER277">
        <v>0</v>
      </c>
      <c r="ES277">
        <v>19.2</v>
      </c>
      <c r="ET277">
        <v>3841.174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</row>
    <row r="278" spans="1:184" customFormat="1" ht="12.75" x14ac:dyDescent="0.2">
      <c r="A278">
        <v>2604</v>
      </c>
      <c r="B278">
        <f t="shared" si="4"/>
        <v>275</v>
      </c>
      <c r="C278">
        <v>1</v>
      </c>
      <c r="D278" t="s">
        <v>1022</v>
      </c>
      <c r="E278" t="s">
        <v>290</v>
      </c>
      <c r="F278">
        <v>600108996</v>
      </c>
      <c r="G278">
        <v>12</v>
      </c>
      <c r="H278" t="s">
        <v>583</v>
      </c>
      <c r="I278" t="s">
        <v>1023</v>
      </c>
      <c r="J278">
        <v>1</v>
      </c>
      <c r="K278">
        <v>24</v>
      </c>
      <c r="L278" t="s">
        <v>584</v>
      </c>
      <c r="M278" t="s">
        <v>882</v>
      </c>
      <c r="N278" t="s">
        <v>586</v>
      </c>
      <c r="O278">
        <v>2</v>
      </c>
      <c r="P278" t="s">
        <v>587</v>
      </c>
      <c r="Q278" t="s">
        <v>3358</v>
      </c>
      <c r="R278" s="207">
        <v>45660.438819444447</v>
      </c>
      <c r="S278">
        <v>600108996</v>
      </c>
      <c r="W278">
        <v>18.5</v>
      </c>
      <c r="X278">
        <v>18.5</v>
      </c>
      <c r="Y278">
        <v>0</v>
      </c>
      <c r="Z278">
        <v>0</v>
      </c>
      <c r="AA278">
        <v>19</v>
      </c>
      <c r="AB278">
        <v>6617.5789999999997</v>
      </c>
      <c r="AC278">
        <v>6017.1530000000002</v>
      </c>
      <c r="AD278">
        <v>4486.4189999999999</v>
      </c>
      <c r="AE278">
        <v>631.91300000000001</v>
      </c>
      <c r="AF278">
        <v>280.024</v>
      </c>
      <c r="AG278">
        <v>432.73</v>
      </c>
      <c r="AH278">
        <v>186.06700000000001</v>
      </c>
      <c r="AI278">
        <v>0</v>
      </c>
      <c r="AJ278">
        <v>0</v>
      </c>
      <c r="AK278">
        <v>0</v>
      </c>
      <c r="AL278">
        <v>402.46800000000002</v>
      </c>
      <c r="AM278">
        <v>0</v>
      </c>
      <c r="AN278">
        <v>197.958</v>
      </c>
      <c r="AO278">
        <v>6</v>
      </c>
      <c r="AP278">
        <v>0</v>
      </c>
      <c r="AQ278">
        <v>0</v>
      </c>
      <c r="AR278">
        <v>0</v>
      </c>
      <c r="AS278">
        <v>0</v>
      </c>
      <c r="AT278">
        <v>6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6044.4350000000004</v>
      </c>
      <c r="BB278">
        <v>0</v>
      </c>
      <c r="BC278">
        <v>19</v>
      </c>
      <c r="BD278">
        <v>17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18.5</v>
      </c>
      <c r="CA278">
        <v>6017.1530000000002</v>
      </c>
      <c r="CB278">
        <v>4486.4189999999999</v>
      </c>
      <c r="CC278">
        <v>631.91300000000001</v>
      </c>
      <c r="CD278">
        <v>280.024</v>
      </c>
      <c r="CE278">
        <v>432.73</v>
      </c>
      <c r="CF278">
        <v>186.06700000000001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18.5</v>
      </c>
      <c r="CO278">
        <v>6017.1530000000002</v>
      </c>
      <c r="CP278">
        <v>0</v>
      </c>
      <c r="CQ278">
        <v>0</v>
      </c>
      <c r="CR278">
        <v>0</v>
      </c>
      <c r="CS278">
        <v>0</v>
      </c>
      <c r="CT278">
        <v>15.5</v>
      </c>
      <c r="CU278">
        <v>4539.152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6044.4350000000004</v>
      </c>
      <c r="EC278">
        <v>0</v>
      </c>
      <c r="ED278">
        <v>18.5</v>
      </c>
      <c r="EE278">
        <v>19</v>
      </c>
      <c r="EF278">
        <v>6617.5789999999997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18.5</v>
      </c>
      <c r="EP278">
        <v>6617.5789999999997</v>
      </c>
      <c r="EQ278">
        <v>6</v>
      </c>
      <c r="ER278">
        <v>0</v>
      </c>
      <c r="ES278">
        <v>6</v>
      </c>
      <c r="ET278">
        <v>6623.5789999999997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</row>
    <row r="279" spans="1:184" customFormat="1" ht="12.75" x14ac:dyDescent="0.2">
      <c r="A279">
        <v>2605</v>
      </c>
      <c r="B279">
        <f t="shared" si="4"/>
        <v>276</v>
      </c>
      <c r="C279">
        <v>1</v>
      </c>
      <c r="D279" t="s">
        <v>1024</v>
      </c>
      <c r="E279" t="s">
        <v>290</v>
      </c>
      <c r="F279">
        <v>600109046</v>
      </c>
      <c r="G279">
        <v>12</v>
      </c>
      <c r="H279" t="s">
        <v>583</v>
      </c>
      <c r="I279" t="s">
        <v>1018</v>
      </c>
      <c r="J279">
        <v>1</v>
      </c>
      <c r="K279">
        <v>24</v>
      </c>
      <c r="L279" t="s">
        <v>584</v>
      </c>
      <c r="M279" t="s">
        <v>1025</v>
      </c>
      <c r="N279" t="s">
        <v>586</v>
      </c>
      <c r="O279">
        <v>2</v>
      </c>
      <c r="P279" t="s">
        <v>587</v>
      </c>
      <c r="Q279" t="s">
        <v>3358</v>
      </c>
      <c r="R279" s="207">
        <v>45660.548460648148</v>
      </c>
      <c r="S279">
        <v>600109046</v>
      </c>
      <c r="W279">
        <v>14.7233</v>
      </c>
      <c r="X279">
        <v>14.7233</v>
      </c>
      <c r="Y279">
        <v>0</v>
      </c>
      <c r="Z279">
        <v>0</v>
      </c>
      <c r="AA279">
        <v>15.78</v>
      </c>
      <c r="AB279">
        <v>4807.6019999999999</v>
      </c>
      <c r="AC279">
        <v>4481.1350000000002</v>
      </c>
      <c r="AD279">
        <v>3531.5839999999998</v>
      </c>
      <c r="AE279">
        <v>453.53199999999998</v>
      </c>
      <c r="AF279">
        <v>170.399</v>
      </c>
      <c r="AG279">
        <v>165.20099999999999</v>
      </c>
      <c r="AH279">
        <v>160.41900000000001</v>
      </c>
      <c r="AI279">
        <v>0</v>
      </c>
      <c r="AJ279">
        <v>0</v>
      </c>
      <c r="AK279">
        <v>0</v>
      </c>
      <c r="AL279">
        <v>309.96699999999998</v>
      </c>
      <c r="AM279">
        <v>0</v>
      </c>
      <c r="AN279">
        <v>16.5</v>
      </c>
      <c r="AO279">
        <v>35.875</v>
      </c>
      <c r="AP279">
        <v>0</v>
      </c>
      <c r="AQ279">
        <v>0</v>
      </c>
      <c r="AR279">
        <v>0</v>
      </c>
      <c r="AS279">
        <v>0</v>
      </c>
      <c r="AT279">
        <v>35.875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4557.8090000000002</v>
      </c>
      <c r="BB279">
        <v>0</v>
      </c>
      <c r="BC279">
        <v>16</v>
      </c>
      <c r="BD279">
        <v>16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14.7233</v>
      </c>
      <c r="CA279">
        <v>4481.1350000000002</v>
      </c>
      <c r="CB279">
        <v>3531.5839999999998</v>
      </c>
      <c r="CC279">
        <v>453.53199999999998</v>
      </c>
      <c r="CD279">
        <v>170.399</v>
      </c>
      <c r="CE279">
        <v>165.20099999999999</v>
      </c>
      <c r="CF279">
        <v>160.41900000000001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14.7233</v>
      </c>
      <c r="CO279">
        <v>4481.1350000000002</v>
      </c>
      <c r="CP279">
        <v>0</v>
      </c>
      <c r="CQ279">
        <v>0</v>
      </c>
      <c r="CR279">
        <v>0</v>
      </c>
      <c r="CS279">
        <v>0</v>
      </c>
      <c r="CT279">
        <v>12.7233</v>
      </c>
      <c r="CU279">
        <v>3458.8209999999999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4557.8090000000002</v>
      </c>
      <c r="EC279">
        <v>0</v>
      </c>
      <c r="ED279">
        <v>14.7233</v>
      </c>
      <c r="EE279">
        <v>15.78</v>
      </c>
      <c r="EF279">
        <v>4807.6019999999999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14.7233</v>
      </c>
      <c r="EP279">
        <v>4807.6019999999999</v>
      </c>
      <c r="EQ279">
        <v>35.875</v>
      </c>
      <c r="ER279">
        <v>0</v>
      </c>
      <c r="ES279">
        <v>35.875</v>
      </c>
      <c r="ET279">
        <v>4843.4769999999999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</row>
    <row r="280" spans="1:184" customFormat="1" ht="12.75" x14ac:dyDescent="0.2">
      <c r="A280">
        <v>2606</v>
      </c>
      <c r="B280">
        <f t="shared" si="4"/>
        <v>277</v>
      </c>
      <c r="C280">
        <v>1</v>
      </c>
      <c r="D280" t="s">
        <v>1026</v>
      </c>
      <c r="E280" t="s">
        <v>290</v>
      </c>
      <c r="F280">
        <v>600108961</v>
      </c>
      <c r="G280">
        <v>12</v>
      </c>
      <c r="H280" t="s">
        <v>583</v>
      </c>
      <c r="I280" t="s">
        <v>1018</v>
      </c>
      <c r="J280">
        <v>1</v>
      </c>
      <c r="K280">
        <v>24</v>
      </c>
      <c r="L280" t="s">
        <v>584</v>
      </c>
      <c r="M280" t="s">
        <v>1011</v>
      </c>
      <c r="N280" t="s">
        <v>586</v>
      </c>
      <c r="O280">
        <v>2</v>
      </c>
      <c r="P280" t="s">
        <v>587</v>
      </c>
      <c r="Q280" t="s">
        <v>3358</v>
      </c>
      <c r="R280" s="207">
        <v>45660.661874999998</v>
      </c>
      <c r="S280">
        <v>600108961</v>
      </c>
      <c r="W280">
        <v>8.3156999999999996</v>
      </c>
      <c r="X280">
        <v>8.3156999999999996</v>
      </c>
      <c r="Y280">
        <v>0</v>
      </c>
      <c r="Z280">
        <v>0</v>
      </c>
      <c r="AA280">
        <v>8.9084000000000003</v>
      </c>
      <c r="AB280">
        <v>2868.5419999999999</v>
      </c>
      <c r="AC280">
        <v>2550.2060000000001</v>
      </c>
      <c r="AD280">
        <v>2001.3019999999999</v>
      </c>
      <c r="AE280">
        <v>286.69799999999998</v>
      </c>
      <c r="AF280">
        <v>0</v>
      </c>
      <c r="AG280">
        <v>167.999</v>
      </c>
      <c r="AH280">
        <v>94.206999999999994</v>
      </c>
      <c r="AI280">
        <v>0</v>
      </c>
      <c r="AJ280">
        <v>0</v>
      </c>
      <c r="AK280">
        <v>0</v>
      </c>
      <c r="AL280">
        <v>234.50299999999999</v>
      </c>
      <c r="AM280">
        <v>28</v>
      </c>
      <c r="AN280">
        <v>55.832999999999998</v>
      </c>
      <c r="AO280">
        <v>4</v>
      </c>
      <c r="AP280">
        <v>0</v>
      </c>
      <c r="AQ280">
        <v>0</v>
      </c>
      <c r="AR280">
        <v>0</v>
      </c>
      <c r="AS280">
        <v>0</v>
      </c>
      <c r="AT280">
        <v>4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2594.4929999999999</v>
      </c>
      <c r="BB280">
        <v>0</v>
      </c>
      <c r="BC280">
        <v>9</v>
      </c>
      <c r="BD280">
        <v>9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8.3156999999999996</v>
      </c>
      <c r="CA280">
        <v>2550.2060000000001</v>
      </c>
      <c r="CB280">
        <v>2001.3019999999999</v>
      </c>
      <c r="CC280">
        <v>286.69799999999998</v>
      </c>
      <c r="CD280">
        <v>0</v>
      </c>
      <c r="CE280">
        <v>167.999</v>
      </c>
      <c r="CF280">
        <v>94.206999999999994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8.3156999999999996</v>
      </c>
      <c r="CO280">
        <v>2550.2060000000001</v>
      </c>
      <c r="CP280">
        <v>0</v>
      </c>
      <c r="CQ280">
        <v>0</v>
      </c>
      <c r="CR280">
        <v>0</v>
      </c>
      <c r="CS280">
        <v>0</v>
      </c>
      <c r="CT280">
        <v>6.3156999999999996</v>
      </c>
      <c r="CU280">
        <v>1670.587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2594.4929999999999</v>
      </c>
      <c r="EC280">
        <v>0</v>
      </c>
      <c r="ED280">
        <v>8.3156999999999996</v>
      </c>
      <c r="EE280">
        <v>8.9084000000000003</v>
      </c>
      <c r="EF280">
        <v>2868.5419999999999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8.3156999999999996</v>
      </c>
      <c r="EP280">
        <v>2868.5419999999999</v>
      </c>
      <c r="EQ280">
        <v>4</v>
      </c>
      <c r="ER280">
        <v>0</v>
      </c>
      <c r="ES280">
        <v>4</v>
      </c>
      <c r="ET280">
        <v>2872.5419999999999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</row>
    <row r="281" spans="1:184" customFormat="1" ht="12.75" x14ac:dyDescent="0.2">
      <c r="A281">
        <v>2607</v>
      </c>
      <c r="B281">
        <f t="shared" si="4"/>
        <v>278</v>
      </c>
      <c r="C281">
        <v>1</v>
      </c>
      <c r="D281" t="s">
        <v>1027</v>
      </c>
      <c r="E281" t="s">
        <v>290</v>
      </c>
      <c r="F281">
        <v>600108945</v>
      </c>
      <c r="G281">
        <v>12</v>
      </c>
      <c r="H281" t="s">
        <v>583</v>
      </c>
      <c r="I281" t="s">
        <v>1018</v>
      </c>
      <c r="J281">
        <v>1</v>
      </c>
      <c r="K281">
        <v>24</v>
      </c>
      <c r="L281" t="s">
        <v>584</v>
      </c>
      <c r="M281" t="s">
        <v>872</v>
      </c>
      <c r="N281" t="s">
        <v>586</v>
      </c>
      <c r="O281">
        <v>2</v>
      </c>
      <c r="P281" t="s">
        <v>587</v>
      </c>
      <c r="Q281" t="s">
        <v>3367</v>
      </c>
      <c r="R281" s="207">
        <v>45670.730879629627</v>
      </c>
      <c r="S281">
        <v>600108945</v>
      </c>
      <c r="T281" t="s">
        <v>3367</v>
      </c>
      <c r="U281" s="207">
        <v>45670.742094907408</v>
      </c>
      <c r="V281">
        <v>600108945</v>
      </c>
      <c r="W281">
        <v>11.4732</v>
      </c>
      <c r="X281">
        <v>10.567</v>
      </c>
      <c r="Y281">
        <v>0.90620000000000001</v>
      </c>
      <c r="Z281">
        <v>0</v>
      </c>
      <c r="AA281">
        <v>12.567</v>
      </c>
      <c r="AB281">
        <v>4384.9570000000003</v>
      </c>
      <c r="AC281">
        <v>3368.4639999999999</v>
      </c>
      <c r="AD281">
        <v>2613.1239999999998</v>
      </c>
      <c r="AE281">
        <v>399.72899999999998</v>
      </c>
      <c r="AF281">
        <v>57.061</v>
      </c>
      <c r="AG281">
        <v>139.09399999999999</v>
      </c>
      <c r="AH281">
        <v>159.45599999999999</v>
      </c>
      <c r="AI281">
        <v>0</v>
      </c>
      <c r="AJ281">
        <v>0</v>
      </c>
      <c r="AK281">
        <v>0</v>
      </c>
      <c r="AL281">
        <v>951.49300000000005</v>
      </c>
      <c r="AM281">
        <v>0</v>
      </c>
      <c r="AN281">
        <v>65</v>
      </c>
      <c r="AO281">
        <v>6.6</v>
      </c>
      <c r="AP281">
        <v>0</v>
      </c>
      <c r="AQ281">
        <v>0</v>
      </c>
      <c r="AR281">
        <v>0</v>
      </c>
      <c r="AS281">
        <v>0</v>
      </c>
      <c r="AT281">
        <v>6.6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3397.0050000000001</v>
      </c>
      <c r="BB281">
        <v>0</v>
      </c>
      <c r="BC281">
        <v>12</v>
      </c>
      <c r="BD281">
        <v>11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10.567</v>
      </c>
      <c r="CA281">
        <v>3368.4639999999999</v>
      </c>
      <c r="CB281">
        <v>2613.1239999999998</v>
      </c>
      <c r="CC281">
        <v>399.72899999999998</v>
      </c>
      <c r="CD281">
        <v>57.061</v>
      </c>
      <c r="CE281">
        <v>139.09399999999999</v>
      </c>
      <c r="CF281">
        <v>159.45599999999999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10.567</v>
      </c>
      <c r="CO281">
        <v>3368.4639999999999</v>
      </c>
      <c r="CP281">
        <v>0</v>
      </c>
      <c r="CQ281">
        <v>0</v>
      </c>
      <c r="CR281">
        <v>0</v>
      </c>
      <c r="CS281">
        <v>0</v>
      </c>
      <c r="CT281">
        <v>7.5670000000000002</v>
      </c>
      <c r="CU281">
        <v>1966.8240000000001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3397.0050000000001</v>
      </c>
      <c r="EC281">
        <v>0</v>
      </c>
      <c r="ED281">
        <v>11.4732</v>
      </c>
      <c r="EE281">
        <v>12.567</v>
      </c>
      <c r="EF281">
        <v>4384.9570000000003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11.4732</v>
      </c>
      <c r="EP281">
        <v>4384.9570000000003</v>
      </c>
      <c r="EQ281">
        <v>6.6</v>
      </c>
      <c r="ER281">
        <v>0</v>
      </c>
      <c r="ES281">
        <v>6.6</v>
      </c>
      <c r="ET281">
        <v>4391.5569999999998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</row>
    <row r="282" spans="1:184" customFormat="1" ht="12.75" x14ac:dyDescent="0.2">
      <c r="A282">
        <v>2608</v>
      </c>
      <c r="B282">
        <f t="shared" si="4"/>
        <v>279</v>
      </c>
      <c r="C282">
        <v>1</v>
      </c>
      <c r="D282" t="s">
        <v>1028</v>
      </c>
      <c r="E282" t="s">
        <v>290</v>
      </c>
      <c r="F282">
        <v>600109020</v>
      </c>
      <c r="G282">
        <v>12</v>
      </c>
      <c r="H282" t="s">
        <v>583</v>
      </c>
      <c r="I282" t="s">
        <v>1018</v>
      </c>
      <c r="J282">
        <v>1</v>
      </c>
      <c r="K282">
        <v>24</v>
      </c>
      <c r="L282" t="s">
        <v>584</v>
      </c>
      <c r="M282" t="s">
        <v>1029</v>
      </c>
      <c r="N282" t="s">
        <v>586</v>
      </c>
      <c r="O282">
        <v>2</v>
      </c>
      <c r="P282" t="s">
        <v>587</v>
      </c>
      <c r="Q282" t="s">
        <v>3367</v>
      </c>
      <c r="R282" s="207">
        <v>45670.795219907406</v>
      </c>
      <c r="S282">
        <v>600109020</v>
      </c>
      <c r="T282" t="s">
        <v>3367</v>
      </c>
      <c r="U282" s="207">
        <v>45670.797303240739</v>
      </c>
      <c r="V282">
        <v>600109020</v>
      </c>
      <c r="W282">
        <v>14.1755</v>
      </c>
      <c r="X282">
        <v>12.489000000000001</v>
      </c>
      <c r="Y282">
        <v>1.6865000000000001</v>
      </c>
      <c r="Z282">
        <v>0</v>
      </c>
      <c r="AA282">
        <v>15.4657</v>
      </c>
      <c r="AB282">
        <v>5316.3360000000002</v>
      </c>
      <c r="AC282">
        <v>4328.1390000000001</v>
      </c>
      <c r="AD282">
        <v>3132.8980000000001</v>
      </c>
      <c r="AE282">
        <v>438.363</v>
      </c>
      <c r="AF282">
        <v>38.042000000000002</v>
      </c>
      <c r="AG282">
        <v>548.44100000000003</v>
      </c>
      <c r="AH282">
        <v>160.76499999999999</v>
      </c>
      <c r="AI282">
        <v>0</v>
      </c>
      <c r="AJ282">
        <v>4.7229999999999999</v>
      </c>
      <c r="AK282">
        <v>4.907</v>
      </c>
      <c r="AL282">
        <v>910.68</v>
      </c>
      <c r="AM282">
        <v>0</v>
      </c>
      <c r="AN282">
        <v>77.516999999999996</v>
      </c>
      <c r="AO282">
        <v>44.22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44.22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4374.5659999999998</v>
      </c>
      <c r="BB282">
        <v>0</v>
      </c>
      <c r="BC282">
        <v>15</v>
      </c>
      <c r="BD282">
        <v>13</v>
      </c>
      <c r="BE282">
        <v>1</v>
      </c>
      <c r="BF282">
        <v>0</v>
      </c>
      <c r="BG282">
        <v>1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12.489000000000001</v>
      </c>
      <c r="CA282">
        <v>4328.1390000000001</v>
      </c>
      <c r="CB282">
        <v>3132.8980000000001</v>
      </c>
      <c r="CC282">
        <v>438.363</v>
      </c>
      <c r="CD282">
        <v>38.042000000000002</v>
      </c>
      <c r="CE282">
        <v>548.44100000000003</v>
      </c>
      <c r="CF282">
        <v>160.76499999999999</v>
      </c>
      <c r="CG282">
        <v>0</v>
      </c>
      <c r="CH282">
        <v>4.7229999999999999</v>
      </c>
      <c r="CI282">
        <v>4.907</v>
      </c>
      <c r="CJ282">
        <v>1</v>
      </c>
      <c r="CK282">
        <v>436.75299999999999</v>
      </c>
      <c r="CL282">
        <v>0</v>
      </c>
      <c r="CM282">
        <v>0</v>
      </c>
      <c r="CN282">
        <v>11.489000000000001</v>
      </c>
      <c r="CO282">
        <v>3891.386</v>
      </c>
      <c r="CP282">
        <v>0</v>
      </c>
      <c r="CQ282">
        <v>0</v>
      </c>
      <c r="CR282">
        <v>0</v>
      </c>
      <c r="CS282">
        <v>0</v>
      </c>
      <c r="CT282">
        <v>10.489000000000001</v>
      </c>
      <c r="CU282">
        <v>3233.1439999999998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4374.5659999999998</v>
      </c>
      <c r="EC282">
        <v>0</v>
      </c>
      <c r="ED282">
        <v>14.1755</v>
      </c>
      <c r="EE282">
        <v>15.4657</v>
      </c>
      <c r="EF282">
        <v>5316.3360000000002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14.1755</v>
      </c>
      <c r="EP282">
        <v>5316.3360000000002</v>
      </c>
      <c r="EQ282">
        <v>44.22</v>
      </c>
      <c r="ER282">
        <v>0</v>
      </c>
      <c r="ES282">
        <v>44.22</v>
      </c>
      <c r="ET282">
        <v>5360.5559999999996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</row>
    <row r="283" spans="1:184" customFormat="1" ht="12.75" x14ac:dyDescent="0.2">
      <c r="A283">
        <v>2609</v>
      </c>
      <c r="B283">
        <f t="shared" si="4"/>
        <v>280</v>
      </c>
      <c r="C283">
        <v>1</v>
      </c>
      <c r="D283" t="s">
        <v>1030</v>
      </c>
      <c r="E283" t="s">
        <v>290</v>
      </c>
      <c r="F283">
        <v>600109003</v>
      </c>
      <c r="G283">
        <v>12</v>
      </c>
      <c r="H283" t="s">
        <v>583</v>
      </c>
      <c r="I283" t="s">
        <v>1018</v>
      </c>
      <c r="J283">
        <v>1</v>
      </c>
      <c r="K283">
        <v>24</v>
      </c>
      <c r="L283" t="s">
        <v>584</v>
      </c>
      <c r="M283" t="s">
        <v>972</v>
      </c>
      <c r="N283" t="s">
        <v>586</v>
      </c>
      <c r="O283">
        <v>2</v>
      </c>
      <c r="P283" t="s">
        <v>587</v>
      </c>
      <c r="Q283" t="s">
        <v>3367</v>
      </c>
      <c r="R283" s="207">
        <v>45670.746550925927</v>
      </c>
      <c r="S283">
        <v>600109003</v>
      </c>
      <c r="T283" t="s">
        <v>3367</v>
      </c>
      <c r="U283" s="207">
        <v>45670.748981481483</v>
      </c>
      <c r="V283">
        <v>600109003</v>
      </c>
      <c r="W283">
        <v>15.2889</v>
      </c>
      <c r="X283">
        <v>13.044700000000001</v>
      </c>
      <c r="Y283">
        <v>2.2442000000000002</v>
      </c>
      <c r="Z283">
        <v>0</v>
      </c>
      <c r="AA283">
        <v>16.549099999999999</v>
      </c>
      <c r="AB283">
        <v>6384.1379999999999</v>
      </c>
      <c r="AC283">
        <v>4603.5379999999996</v>
      </c>
      <c r="AD283">
        <v>3307.4079999999999</v>
      </c>
      <c r="AE283">
        <v>568.42200000000003</v>
      </c>
      <c r="AF283">
        <v>183.55600000000001</v>
      </c>
      <c r="AG283">
        <v>336.26100000000002</v>
      </c>
      <c r="AH283">
        <v>148.16999999999999</v>
      </c>
      <c r="AI283">
        <v>0</v>
      </c>
      <c r="AJ283">
        <v>41.253</v>
      </c>
      <c r="AK283">
        <v>18.468</v>
      </c>
      <c r="AL283">
        <v>1658.4549999999999</v>
      </c>
      <c r="AM283">
        <v>0</v>
      </c>
      <c r="AN283">
        <v>122.145</v>
      </c>
      <c r="AO283">
        <v>8.625</v>
      </c>
      <c r="AP283">
        <v>0</v>
      </c>
      <c r="AQ283">
        <v>0</v>
      </c>
      <c r="AR283">
        <v>0</v>
      </c>
      <c r="AS283">
        <v>0</v>
      </c>
      <c r="AT283">
        <v>8.625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4635.2669999999998</v>
      </c>
      <c r="BB283">
        <v>0</v>
      </c>
      <c r="BC283">
        <v>18</v>
      </c>
      <c r="BD283">
        <v>14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13.044700000000001</v>
      </c>
      <c r="CA283">
        <v>4603.5379999999996</v>
      </c>
      <c r="CB283">
        <v>3307.4079999999999</v>
      </c>
      <c r="CC283">
        <v>568.42200000000003</v>
      </c>
      <c r="CD283">
        <v>183.55600000000001</v>
      </c>
      <c r="CE283">
        <v>336.26100000000002</v>
      </c>
      <c r="CF283">
        <v>148.16999999999999</v>
      </c>
      <c r="CG283">
        <v>0</v>
      </c>
      <c r="CH283">
        <v>41.253</v>
      </c>
      <c r="CI283">
        <v>18.468</v>
      </c>
      <c r="CJ283">
        <v>0</v>
      </c>
      <c r="CK283">
        <v>0</v>
      </c>
      <c r="CL283">
        <v>0</v>
      </c>
      <c r="CM283">
        <v>0</v>
      </c>
      <c r="CN283">
        <v>13.044700000000001</v>
      </c>
      <c r="CO283">
        <v>4603.5379999999996</v>
      </c>
      <c r="CP283">
        <v>0</v>
      </c>
      <c r="CQ283">
        <v>0</v>
      </c>
      <c r="CR283">
        <v>0</v>
      </c>
      <c r="CS283">
        <v>0</v>
      </c>
      <c r="CT283">
        <v>11.044700000000001</v>
      </c>
      <c r="CU283">
        <v>3367.6109999999999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4635.2669999999998</v>
      </c>
      <c r="EC283">
        <v>0</v>
      </c>
      <c r="ED283">
        <v>15.2889</v>
      </c>
      <c r="EE283">
        <v>16.549099999999999</v>
      </c>
      <c r="EF283">
        <v>6384.1379999999999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15.2889</v>
      </c>
      <c r="EP283">
        <v>6384.1379999999999</v>
      </c>
      <c r="EQ283">
        <v>8.625</v>
      </c>
      <c r="ER283">
        <v>0</v>
      </c>
      <c r="ES283">
        <v>8.625</v>
      </c>
      <c r="ET283">
        <v>6392.7629999999999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</row>
    <row r="284" spans="1:184" customFormat="1" ht="12.75" x14ac:dyDescent="0.2">
      <c r="A284">
        <v>2610</v>
      </c>
      <c r="B284">
        <f t="shared" si="4"/>
        <v>281</v>
      </c>
      <c r="C284">
        <v>1</v>
      </c>
      <c r="D284" t="s">
        <v>1031</v>
      </c>
      <c r="E284" t="s">
        <v>290</v>
      </c>
      <c r="F284">
        <v>600108937</v>
      </c>
      <c r="G284">
        <v>12</v>
      </c>
      <c r="H284" t="s">
        <v>583</v>
      </c>
      <c r="I284" t="s">
        <v>1018</v>
      </c>
      <c r="J284">
        <v>1</v>
      </c>
      <c r="K284">
        <v>24</v>
      </c>
      <c r="L284" t="s">
        <v>584</v>
      </c>
      <c r="M284" t="s">
        <v>879</v>
      </c>
      <c r="N284" t="s">
        <v>586</v>
      </c>
      <c r="O284">
        <v>2</v>
      </c>
      <c r="P284" t="s">
        <v>587</v>
      </c>
      <c r="Q284" t="s">
        <v>593</v>
      </c>
      <c r="R284" s="207">
        <v>45664.465092592596</v>
      </c>
      <c r="S284">
        <v>600108937</v>
      </c>
      <c r="W284">
        <v>13.696199999999999</v>
      </c>
      <c r="X284">
        <v>13.696199999999999</v>
      </c>
      <c r="Y284">
        <v>0</v>
      </c>
      <c r="Z284">
        <v>0</v>
      </c>
      <c r="AA284">
        <v>14.030900000000001</v>
      </c>
      <c r="AB284">
        <v>5403.2520000000004</v>
      </c>
      <c r="AC284">
        <v>4051.8789999999999</v>
      </c>
      <c r="AD284">
        <v>3044.1680000000001</v>
      </c>
      <c r="AE284">
        <v>517.125</v>
      </c>
      <c r="AF284">
        <v>38.198999999999998</v>
      </c>
      <c r="AG284">
        <v>312.18</v>
      </c>
      <c r="AH284">
        <v>140.20699999999999</v>
      </c>
      <c r="AI284">
        <v>0</v>
      </c>
      <c r="AJ284">
        <v>0</v>
      </c>
      <c r="AK284">
        <v>0</v>
      </c>
      <c r="AL284">
        <v>1279.98</v>
      </c>
      <c r="AM284">
        <v>0</v>
      </c>
      <c r="AN284">
        <v>71.393000000000001</v>
      </c>
      <c r="AO284">
        <v>4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4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4160.174</v>
      </c>
      <c r="BB284">
        <v>0</v>
      </c>
      <c r="BC284">
        <v>13</v>
      </c>
      <c r="BD284">
        <v>12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13.696199999999999</v>
      </c>
      <c r="CA284">
        <v>4051.8789999999999</v>
      </c>
      <c r="CB284">
        <v>3044.1680000000001</v>
      </c>
      <c r="CC284">
        <v>517.125</v>
      </c>
      <c r="CD284">
        <v>38.198999999999998</v>
      </c>
      <c r="CE284">
        <v>312.18</v>
      </c>
      <c r="CF284">
        <v>140.20699999999999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13.696199999999999</v>
      </c>
      <c r="CO284">
        <v>4051.8789999999999</v>
      </c>
      <c r="CP284">
        <v>0</v>
      </c>
      <c r="CQ284">
        <v>0</v>
      </c>
      <c r="CR284">
        <v>0</v>
      </c>
      <c r="CS284">
        <v>0</v>
      </c>
      <c r="CT284">
        <v>11.696199999999999</v>
      </c>
      <c r="CU284">
        <v>2987.35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4160.174</v>
      </c>
      <c r="EC284">
        <v>0</v>
      </c>
      <c r="ED284">
        <v>13.696199999999999</v>
      </c>
      <c r="EE284">
        <v>14.030900000000001</v>
      </c>
      <c r="EF284">
        <v>5403.2520000000004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13.696199999999999</v>
      </c>
      <c r="EP284">
        <v>5403.2520000000004</v>
      </c>
      <c r="EQ284">
        <v>4</v>
      </c>
      <c r="ER284">
        <v>0</v>
      </c>
      <c r="ES284">
        <v>4</v>
      </c>
      <c r="ET284">
        <v>5407.2520000000004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</row>
    <row r="285" spans="1:184" customFormat="1" ht="12.75" x14ac:dyDescent="0.2">
      <c r="A285">
        <v>2613</v>
      </c>
      <c r="B285">
        <f t="shared" si="4"/>
        <v>282</v>
      </c>
      <c r="C285">
        <v>1</v>
      </c>
      <c r="D285" t="s">
        <v>1032</v>
      </c>
      <c r="E285" t="s">
        <v>290</v>
      </c>
      <c r="F285">
        <v>600109038</v>
      </c>
      <c r="G285">
        <v>12</v>
      </c>
      <c r="H285" t="s">
        <v>583</v>
      </c>
      <c r="I285" t="s">
        <v>1018</v>
      </c>
      <c r="J285">
        <v>1</v>
      </c>
      <c r="K285">
        <v>24</v>
      </c>
      <c r="L285" t="s">
        <v>584</v>
      </c>
      <c r="M285" t="s">
        <v>990</v>
      </c>
      <c r="N285" t="s">
        <v>586</v>
      </c>
      <c r="O285">
        <v>2</v>
      </c>
      <c r="P285" t="s">
        <v>587</v>
      </c>
      <c r="Q285" t="s">
        <v>3367</v>
      </c>
      <c r="R285" s="207">
        <v>45670.773495370369</v>
      </c>
      <c r="S285">
        <v>600109038</v>
      </c>
      <c r="T285" t="s">
        <v>3367</v>
      </c>
      <c r="U285" s="207">
        <v>45670.777013888888</v>
      </c>
      <c r="V285">
        <v>600109038</v>
      </c>
      <c r="W285">
        <v>10.4556</v>
      </c>
      <c r="X285">
        <v>10.4556</v>
      </c>
      <c r="Y285">
        <v>0</v>
      </c>
      <c r="Z285">
        <v>0</v>
      </c>
      <c r="AA285">
        <v>11</v>
      </c>
      <c r="AB285">
        <v>4419.04</v>
      </c>
      <c r="AC285">
        <v>3673.732</v>
      </c>
      <c r="AD285">
        <v>2686.7550000000001</v>
      </c>
      <c r="AE285">
        <v>404.78199999999998</v>
      </c>
      <c r="AF285">
        <v>32.402999999999999</v>
      </c>
      <c r="AG285">
        <v>445.02499999999998</v>
      </c>
      <c r="AH285">
        <v>104.767</v>
      </c>
      <c r="AI285">
        <v>0</v>
      </c>
      <c r="AJ285">
        <v>0</v>
      </c>
      <c r="AK285">
        <v>0</v>
      </c>
      <c r="AL285">
        <v>692.80799999999999</v>
      </c>
      <c r="AM285">
        <v>0</v>
      </c>
      <c r="AN285">
        <v>52.5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3697.9079999999999</v>
      </c>
      <c r="BB285">
        <v>0</v>
      </c>
      <c r="BC285">
        <v>10</v>
      </c>
      <c r="BD285">
        <v>10</v>
      </c>
      <c r="BE285">
        <v>0</v>
      </c>
      <c r="BF285">
        <v>0</v>
      </c>
      <c r="BG285">
        <v>1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10.4556</v>
      </c>
      <c r="CA285">
        <v>3673.732</v>
      </c>
      <c r="CB285">
        <v>2686.7550000000001</v>
      </c>
      <c r="CC285">
        <v>404.78199999999998</v>
      </c>
      <c r="CD285">
        <v>32.402999999999999</v>
      </c>
      <c r="CE285">
        <v>445.02499999999998</v>
      </c>
      <c r="CF285">
        <v>104.767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10.4556</v>
      </c>
      <c r="CO285">
        <v>3673.732</v>
      </c>
      <c r="CP285">
        <v>0</v>
      </c>
      <c r="CQ285">
        <v>0</v>
      </c>
      <c r="CR285">
        <v>0</v>
      </c>
      <c r="CS285">
        <v>0</v>
      </c>
      <c r="CT285">
        <v>8.4556000000000004</v>
      </c>
      <c r="CU285">
        <v>2603.681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3697.9079999999999</v>
      </c>
      <c r="EC285">
        <v>0</v>
      </c>
      <c r="ED285">
        <v>10.4556</v>
      </c>
      <c r="EE285">
        <v>11</v>
      </c>
      <c r="EF285">
        <v>4419.04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10.4556</v>
      </c>
      <c r="EP285">
        <v>4419.04</v>
      </c>
      <c r="EQ285">
        <v>0</v>
      </c>
      <c r="ER285">
        <v>0</v>
      </c>
      <c r="ES285">
        <v>0</v>
      </c>
      <c r="ET285">
        <v>4419.04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</row>
    <row r="286" spans="1:184" customFormat="1" ht="12.75" x14ac:dyDescent="0.2">
      <c r="A286">
        <v>2614</v>
      </c>
      <c r="B286">
        <f t="shared" si="4"/>
        <v>283</v>
      </c>
      <c r="C286">
        <v>1</v>
      </c>
      <c r="D286" t="s">
        <v>1033</v>
      </c>
      <c r="E286" t="s">
        <v>290</v>
      </c>
      <c r="F286">
        <v>600108953</v>
      </c>
      <c r="G286">
        <v>12</v>
      </c>
      <c r="H286" t="s">
        <v>583</v>
      </c>
      <c r="I286" t="s">
        <v>1018</v>
      </c>
      <c r="J286">
        <v>1</v>
      </c>
      <c r="K286">
        <v>24</v>
      </c>
      <c r="L286" t="s">
        <v>584</v>
      </c>
      <c r="M286" t="s">
        <v>884</v>
      </c>
      <c r="N286" t="s">
        <v>586</v>
      </c>
      <c r="O286">
        <v>2</v>
      </c>
      <c r="P286" t="s">
        <v>587</v>
      </c>
      <c r="Q286" t="s">
        <v>3358</v>
      </c>
      <c r="R286" s="207">
        <v>45660.61515046296</v>
      </c>
      <c r="S286">
        <v>600108953</v>
      </c>
      <c r="W286">
        <v>11.2056</v>
      </c>
      <c r="X286">
        <v>11.2056</v>
      </c>
      <c r="Y286">
        <v>0</v>
      </c>
      <c r="Z286">
        <v>0</v>
      </c>
      <c r="AA286">
        <v>12.8306</v>
      </c>
      <c r="AB286">
        <v>4048.5990000000002</v>
      </c>
      <c r="AC286">
        <v>3578.8249999999998</v>
      </c>
      <c r="AD286">
        <v>2841.1120000000001</v>
      </c>
      <c r="AE286">
        <v>382.81400000000002</v>
      </c>
      <c r="AF286">
        <v>45.314</v>
      </c>
      <c r="AG286">
        <v>182.27600000000001</v>
      </c>
      <c r="AH286">
        <v>127.309</v>
      </c>
      <c r="AI286">
        <v>0</v>
      </c>
      <c r="AJ286">
        <v>0</v>
      </c>
      <c r="AK286">
        <v>0</v>
      </c>
      <c r="AL286">
        <v>391.685</v>
      </c>
      <c r="AM286">
        <v>0</v>
      </c>
      <c r="AN286">
        <v>78.088999999999999</v>
      </c>
      <c r="AO286">
        <v>20</v>
      </c>
      <c r="AP286">
        <v>0</v>
      </c>
      <c r="AQ286">
        <v>0</v>
      </c>
      <c r="AR286">
        <v>0</v>
      </c>
      <c r="AS286">
        <v>0</v>
      </c>
      <c r="AT286">
        <v>20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3613.913</v>
      </c>
      <c r="BB286">
        <v>0</v>
      </c>
      <c r="BC286">
        <v>13</v>
      </c>
      <c r="BD286">
        <v>13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11.2056</v>
      </c>
      <c r="CA286">
        <v>3578.8249999999998</v>
      </c>
      <c r="CB286">
        <v>2841.1120000000001</v>
      </c>
      <c r="CC286">
        <v>382.81400000000002</v>
      </c>
      <c r="CD286">
        <v>45.314</v>
      </c>
      <c r="CE286">
        <v>182.27600000000001</v>
      </c>
      <c r="CF286">
        <v>127.309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11.2056</v>
      </c>
      <c r="CO286">
        <v>3578.8249999999998</v>
      </c>
      <c r="CP286">
        <v>0</v>
      </c>
      <c r="CQ286">
        <v>0</v>
      </c>
      <c r="CR286">
        <v>0</v>
      </c>
      <c r="CS286">
        <v>0</v>
      </c>
      <c r="CT286">
        <v>9.2056000000000004</v>
      </c>
      <c r="CU286">
        <v>2516.3980000000001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3613.913</v>
      </c>
      <c r="EC286">
        <v>0</v>
      </c>
      <c r="ED286">
        <v>11.2056</v>
      </c>
      <c r="EE286">
        <v>12.8306</v>
      </c>
      <c r="EF286">
        <v>4048.5990000000002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11.2056</v>
      </c>
      <c r="EP286">
        <v>4048.5990000000002</v>
      </c>
      <c r="EQ286">
        <v>20</v>
      </c>
      <c r="ER286">
        <v>0</v>
      </c>
      <c r="ES286">
        <v>20</v>
      </c>
      <c r="ET286">
        <v>4068.5990000000002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</row>
    <row r="287" spans="1:184" customFormat="1" ht="12.75" x14ac:dyDescent="0.2">
      <c r="A287">
        <v>3002</v>
      </c>
      <c r="B287">
        <f t="shared" si="4"/>
        <v>284</v>
      </c>
      <c r="C287">
        <v>1</v>
      </c>
      <c r="D287" t="s">
        <v>1034</v>
      </c>
      <c r="E287" t="s">
        <v>290</v>
      </c>
      <c r="F287">
        <v>600109852</v>
      </c>
      <c r="G287">
        <v>12</v>
      </c>
      <c r="H287" t="s">
        <v>1035</v>
      </c>
      <c r="I287" t="s">
        <v>99</v>
      </c>
      <c r="J287">
        <v>1</v>
      </c>
      <c r="K287">
        <v>24</v>
      </c>
      <c r="L287" t="s">
        <v>1036</v>
      </c>
      <c r="M287" t="s">
        <v>1037</v>
      </c>
      <c r="N287" t="s">
        <v>1038</v>
      </c>
      <c r="O287">
        <v>2</v>
      </c>
      <c r="P287" t="s">
        <v>1039</v>
      </c>
      <c r="Q287" t="s">
        <v>1040</v>
      </c>
      <c r="R287" s="207">
        <v>45667.918506944443</v>
      </c>
      <c r="S287">
        <v>600109852</v>
      </c>
      <c r="T287" t="s">
        <v>1040</v>
      </c>
      <c r="U287" s="207">
        <v>45667.955983796295</v>
      </c>
      <c r="V287">
        <v>600109852</v>
      </c>
      <c r="W287">
        <v>19.695999999999998</v>
      </c>
      <c r="X287">
        <v>19.495999999999999</v>
      </c>
      <c r="Y287">
        <v>0</v>
      </c>
      <c r="Z287">
        <v>0.2</v>
      </c>
      <c r="AA287">
        <v>20.366099999999999</v>
      </c>
      <c r="AB287">
        <v>8956.4989999999998</v>
      </c>
      <c r="AC287">
        <v>8908.4989999999998</v>
      </c>
      <c r="AD287">
        <v>5847.0339999999997</v>
      </c>
      <c r="AE287">
        <v>1262.1379999999999</v>
      </c>
      <c r="AF287">
        <v>279.44600000000003</v>
      </c>
      <c r="AG287">
        <v>1290.518</v>
      </c>
      <c r="AH287">
        <v>223.52499999999998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48</v>
      </c>
      <c r="AO287">
        <v>58.655000000000001</v>
      </c>
      <c r="AP287">
        <v>49.8</v>
      </c>
      <c r="AQ287">
        <v>49.8</v>
      </c>
      <c r="AR287">
        <v>0</v>
      </c>
      <c r="AS287">
        <v>0</v>
      </c>
      <c r="AT287">
        <v>0</v>
      </c>
      <c r="AU287">
        <v>8.8550000000000004</v>
      </c>
      <c r="AV287">
        <v>0.59009999999999996</v>
      </c>
      <c r="AW287">
        <v>5.8380000000000001</v>
      </c>
      <c r="AX287">
        <v>193.661</v>
      </c>
      <c r="AY287">
        <v>7.2</v>
      </c>
      <c r="AZ287">
        <v>0</v>
      </c>
      <c r="BA287">
        <v>9023.4969999999994</v>
      </c>
      <c r="BB287">
        <v>49.8</v>
      </c>
      <c r="BC287">
        <v>21</v>
      </c>
      <c r="BD287">
        <v>21</v>
      </c>
      <c r="BE287">
        <v>1</v>
      </c>
      <c r="BF287">
        <v>0</v>
      </c>
      <c r="BG287">
        <v>0</v>
      </c>
      <c r="BH287">
        <v>0</v>
      </c>
      <c r="BI287">
        <v>0</v>
      </c>
      <c r="BJ287">
        <v>13.3969</v>
      </c>
      <c r="BK287">
        <v>6831.7190000000001</v>
      </c>
      <c r="BL287">
        <v>4391.8019999999997</v>
      </c>
      <c r="BM287">
        <v>1043.393</v>
      </c>
      <c r="BN287">
        <v>199.78399999999999</v>
      </c>
      <c r="BO287">
        <v>1000</v>
      </c>
      <c r="BP287">
        <v>190.90199999999999</v>
      </c>
      <c r="BQ287">
        <v>0</v>
      </c>
      <c r="BR287">
        <v>0</v>
      </c>
      <c r="BS287">
        <v>0</v>
      </c>
      <c r="BT287">
        <v>12</v>
      </c>
      <c r="BU287">
        <v>6234.5810000000001</v>
      </c>
      <c r="BV287">
        <v>0</v>
      </c>
      <c r="BW287">
        <v>0</v>
      </c>
      <c r="BX287">
        <v>0</v>
      </c>
      <c r="BY287">
        <v>0</v>
      </c>
      <c r="BZ287">
        <v>6.0991</v>
      </c>
      <c r="CA287">
        <v>2076.7800000000002</v>
      </c>
      <c r="CB287">
        <v>1455.232</v>
      </c>
      <c r="CC287">
        <v>218.745</v>
      </c>
      <c r="CD287">
        <v>79.662000000000006</v>
      </c>
      <c r="CE287">
        <v>290.51800000000003</v>
      </c>
      <c r="CF287">
        <v>32.622999999999998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2.5</v>
      </c>
      <c r="CM287">
        <v>774.30399999999997</v>
      </c>
      <c r="CN287">
        <v>3.0089999999999999</v>
      </c>
      <c r="CO287">
        <v>1108.8150000000001</v>
      </c>
      <c r="CP287">
        <v>0.59009999999999996</v>
      </c>
      <c r="CQ287">
        <v>193.661</v>
      </c>
      <c r="CR287">
        <v>11.3969</v>
      </c>
      <c r="CS287">
        <v>5425.683</v>
      </c>
      <c r="CT287">
        <v>5.3491</v>
      </c>
      <c r="CU287">
        <v>1669.2860000000001</v>
      </c>
      <c r="CV287">
        <v>0</v>
      </c>
      <c r="CW287">
        <v>5.8380000000000001</v>
      </c>
      <c r="CX287">
        <v>0</v>
      </c>
      <c r="CY287">
        <v>0</v>
      </c>
      <c r="CZ287">
        <v>0</v>
      </c>
      <c r="DA287">
        <v>0.59009999999999996</v>
      </c>
      <c r="DB287">
        <v>193.661</v>
      </c>
      <c r="DC287">
        <v>0</v>
      </c>
      <c r="DD287">
        <v>49.8</v>
      </c>
      <c r="DE287">
        <v>0</v>
      </c>
      <c r="DF287">
        <v>1.3969</v>
      </c>
      <c r="DG287">
        <v>597.13800000000003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6935.491</v>
      </c>
      <c r="EA287">
        <v>0</v>
      </c>
      <c r="EB287">
        <v>2088.0059999999999</v>
      </c>
      <c r="EC287">
        <v>49.8</v>
      </c>
      <c r="ED287">
        <v>19.695999999999998</v>
      </c>
      <c r="EE287">
        <v>20.366099999999999</v>
      </c>
      <c r="EF287">
        <v>8956.4989999999998</v>
      </c>
      <c r="EG287">
        <v>13.3969</v>
      </c>
      <c r="EH287">
        <v>6831.7190000000001</v>
      </c>
      <c r="EI287">
        <v>12</v>
      </c>
      <c r="EJ287">
        <v>6234.5810000000001</v>
      </c>
      <c r="EK287">
        <v>0</v>
      </c>
      <c r="EL287">
        <v>0</v>
      </c>
      <c r="EM287">
        <v>0</v>
      </c>
      <c r="EN287">
        <v>0</v>
      </c>
      <c r="EO287">
        <v>6.2991000000000001</v>
      </c>
      <c r="EP287">
        <v>2124.7800000000002</v>
      </c>
      <c r="EQ287">
        <v>58.655000000000001</v>
      </c>
      <c r="ER287">
        <v>0</v>
      </c>
      <c r="ES287">
        <v>58.655000000000001</v>
      </c>
      <c r="ET287">
        <v>9015.1540000000005</v>
      </c>
      <c r="EU287">
        <v>0</v>
      </c>
      <c r="EV287">
        <v>0</v>
      </c>
      <c r="EW287">
        <v>0</v>
      </c>
      <c r="EX287">
        <v>0</v>
      </c>
      <c r="EY287">
        <v>1.3969</v>
      </c>
      <c r="EZ287">
        <v>597.13800000000003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0.59009999999999996</v>
      </c>
      <c r="FJ287">
        <v>193.661</v>
      </c>
      <c r="FK287">
        <v>0</v>
      </c>
      <c r="FL287">
        <v>0</v>
      </c>
      <c r="FM287">
        <v>0.59009999999999996</v>
      </c>
      <c r="FN287">
        <v>193.661</v>
      </c>
      <c r="FO287">
        <v>7.2</v>
      </c>
      <c r="FP287">
        <v>0</v>
      </c>
      <c r="FQ287">
        <v>7.2</v>
      </c>
      <c r="FR287">
        <v>200.86099999999999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</row>
    <row r="288" spans="1:184" customFormat="1" ht="12.75" x14ac:dyDescent="0.2">
      <c r="A288">
        <v>3003</v>
      </c>
      <c r="B288">
        <f t="shared" si="4"/>
        <v>285</v>
      </c>
      <c r="C288">
        <v>1</v>
      </c>
      <c r="D288" t="s">
        <v>1041</v>
      </c>
      <c r="E288" t="s">
        <v>290</v>
      </c>
      <c r="F288">
        <v>600109321</v>
      </c>
      <c r="G288">
        <v>12</v>
      </c>
      <c r="H288" t="s">
        <v>1042</v>
      </c>
      <c r="I288" t="s">
        <v>99</v>
      </c>
      <c r="J288">
        <v>1</v>
      </c>
      <c r="K288">
        <v>24</v>
      </c>
      <c r="L288" t="s">
        <v>1043</v>
      </c>
      <c r="M288" t="s">
        <v>1044</v>
      </c>
      <c r="N288" t="s">
        <v>1038</v>
      </c>
      <c r="O288">
        <v>2</v>
      </c>
      <c r="P288" t="s">
        <v>1039</v>
      </c>
      <c r="Q288" t="s">
        <v>1045</v>
      </c>
      <c r="R288" s="207">
        <v>45671.591956018521</v>
      </c>
      <c r="S288">
        <v>600109321</v>
      </c>
      <c r="T288" t="s">
        <v>1045</v>
      </c>
      <c r="U288" s="207">
        <v>45671.594861111109</v>
      </c>
      <c r="V288">
        <v>600109321</v>
      </c>
      <c r="W288">
        <v>19.742599999999999</v>
      </c>
      <c r="X288">
        <v>18.3675</v>
      </c>
      <c r="Y288">
        <v>0</v>
      </c>
      <c r="Z288">
        <v>1.3751</v>
      </c>
      <c r="AA288">
        <v>21.430100000000003</v>
      </c>
      <c r="AB288">
        <v>8559.1970000000001</v>
      </c>
      <c r="AC288">
        <v>7903.4860000000008</v>
      </c>
      <c r="AD288">
        <v>5181.585</v>
      </c>
      <c r="AE288">
        <v>1205.51</v>
      </c>
      <c r="AF288">
        <v>107.355</v>
      </c>
      <c r="AG288">
        <v>1233.7739999999999</v>
      </c>
      <c r="AH288">
        <v>170.53399999999999</v>
      </c>
      <c r="AI288">
        <v>0</v>
      </c>
      <c r="AJ288">
        <v>1.7849999999999999</v>
      </c>
      <c r="AK288">
        <v>2.9430000000000001</v>
      </c>
      <c r="AL288">
        <v>66.2</v>
      </c>
      <c r="AM288">
        <v>0</v>
      </c>
      <c r="AN288">
        <v>589.51099999999997</v>
      </c>
      <c r="AO288">
        <v>219.33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219.33</v>
      </c>
      <c r="AV288">
        <v>0.1263</v>
      </c>
      <c r="AW288">
        <v>0</v>
      </c>
      <c r="AX288">
        <v>38.145000000000003</v>
      </c>
      <c r="AY288">
        <v>0</v>
      </c>
      <c r="AZ288">
        <v>0</v>
      </c>
      <c r="BA288">
        <v>7947.6980000000003</v>
      </c>
      <c r="BB288">
        <v>0</v>
      </c>
      <c r="BC288">
        <v>23</v>
      </c>
      <c r="BD288">
        <v>23</v>
      </c>
      <c r="BE288">
        <v>0</v>
      </c>
      <c r="BF288">
        <v>0</v>
      </c>
      <c r="BG288">
        <v>1</v>
      </c>
      <c r="BH288">
        <v>0</v>
      </c>
      <c r="BI288">
        <v>0</v>
      </c>
      <c r="BJ288">
        <v>12.6578</v>
      </c>
      <c r="BK288">
        <v>6252.9740000000002</v>
      </c>
      <c r="BL288">
        <v>3954.5230000000001</v>
      </c>
      <c r="BM288">
        <v>1028.9639999999999</v>
      </c>
      <c r="BN288">
        <v>70.951999999999998</v>
      </c>
      <c r="BO288">
        <v>1058.7739999999999</v>
      </c>
      <c r="BP288">
        <v>137.976</v>
      </c>
      <c r="BQ288">
        <v>0</v>
      </c>
      <c r="BR288">
        <v>1.7849999999999999</v>
      </c>
      <c r="BS288">
        <v>0</v>
      </c>
      <c r="BT288">
        <v>10.270899999999999</v>
      </c>
      <c r="BU288">
        <v>5403.9849999999997</v>
      </c>
      <c r="BV288">
        <v>0</v>
      </c>
      <c r="BW288">
        <v>0</v>
      </c>
      <c r="BX288">
        <v>0</v>
      </c>
      <c r="BY288">
        <v>0</v>
      </c>
      <c r="BZ288">
        <v>5.7096999999999998</v>
      </c>
      <c r="CA288">
        <v>1650.5120000000002</v>
      </c>
      <c r="CB288">
        <v>1227.0619999999999</v>
      </c>
      <c r="CC288">
        <v>176.54599999999999</v>
      </c>
      <c r="CD288">
        <v>36.402999999999999</v>
      </c>
      <c r="CE288">
        <v>175</v>
      </c>
      <c r="CF288">
        <v>32.558</v>
      </c>
      <c r="CG288">
        <v>0</v>
      </c>
      <c r="CH288">
        <v>0</v>
      </c>
      <c r="CI288">
        <v>2.9430000000000001</v>
      </c>
      <c r="CJ288">
        <v>0</v>
      </c>
      <c r="CK288">
        <v>0</v>
      </c>
      <c r="CL288">
        <v>3.4167000000000001</v>
      </c>
      <c r="CM288">
        <v>940.39400000000001</v>
      </c>
      <c r="CN288">
        <v>2.1667000000000001</v>
      </c>
      <c r="CO288">
        <v>671.97299999999996</v>
      </c>
      <c r="CP288">
        <v>0.1263</v>
      </c>
      <c r="CQ288">
        <v>38.145000000000003</v>
      </c>
      <c r="CR288">
        <v>10.6578</v>
      </c>
      <c r="CS288">
        <v>4577.1440000000002</v>
      </c>
      <c r="CT288">
        <v>4.7096999999999998</v>
      </c>
      <c r="CU288">
        <v>1184.9459999999999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0.1263</v>
      </c>
      <c r="DB288">
        <v>38.145000000000003</v>
      </c>
      <c r="DC288">
        <v>0</v>
      </c>
      <c r="DD288">
        <v>0</v>
      </c>
      <c r="DE288">
        <v>0</v>
      </c>
      <c r="DF288">
        <v>2.3868999999999998</v>
      </c>
      <c r="DG288">
        <v>848.98900000000003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6273.5950000000003</v>
      </c>
      <c r="EA288">
        <v>0</v>
      </c>
      <c r="EB288">
        <v>1674.1030000000001</v>
      </c>
      <c r="EC288">
        <v>0</v>
      </c>
      <c r="ED288">
        <v>19.742599999999999</v>
      </c>
      <c r="EE288">
        <v>21.430100000000003</v>
      </c>
      <c r="EF288">
        <v>8559.1970000000001</v>
      </c>
      <c r="EG288">
        <v>13.2829</v>
      </c>
      <c r="EH288">
        <v>6602.9009999999998</v>
      </c>
      <c r="EI288">
        <v>10.896000000000001</v>
      </c>
      <c r="EJ288">
        <v>5753.9120000000003</v>
      </c>
      <c r="EK288">
        <v>0</v>
      </c>
      <c r="EL288">
        <v>0</v>
      </c>
      <c r="EM288">
        <v>0</v>
      </c>
      <c r="EN288">
        <v>0</v>
      </c>
      <c r="EO288">
        <v>6.4596999999999998</v>
      </c>
      <c r="EP288">
        <v>1956.2959999999998</v>
      </c>
      <c r="EQ288">
        <v>219.33</v>
      </c>
      <c r="ER288">
        <v>14.95</v>
      </c>
      <c r="ES288">
        <v>204.38</v>
      </c>
      <c r="ET288">
        <v>8778.527</v>
      </c>
      <c r="EU288">
        <v>0</v>
      </c>
      <c r="EV288">
        <v>0</v>
      </c>
      <c r="EW288">
        <v>0</v>
      </c>
      <c r="EX288">
        <v>0</v>
      </c>
      <c r="EY288">
        <v>2.3868999999999998</v>
      </c>
      <c r="EZ288">
        <v>848.98900000000003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0.1263</v>
      </c>
      <c r="FJ288">
        <v>38.145000000000003</v>
      </c>
      <c r="FK288">
        <v>0</v>
      </c>
      <c r="FL288">
        <v>0</v>
      </c>
      <c r="FM288">
        <v>0.1263</v>
      </c>
      <c r="FN288">
        <v>38.145000000000003</v>
      </c>
      <c r="FO288">
        <v>0</v>
      </c>
      <c r="FP288">
        <v>0</v>
      </c>
      <c r="FQ288">
        <v>0</v>
      </c>
      <c r="FR288">
        <v>38.145000000000003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</row>
    <row r="289" spans="1:184" customFormat="1" ht="12.75" x14ac:dyDescent="0.2">
      <c r="A289">
        <v>3004</v>
      </c>
      <c r="B289">
        <f t="shared" si="4"/>
        <v>286</v>
      </c>
      <c r="C289">
        <v>1</v>
      </c>
      <c r="D289" t="s">
        <v>1046</v>
      </c>
      <c r="E289" t="s">
        <v>290</v>
      </c>
      <c r="F289">
        <v>600109861</v>
      </c>
      <c r="G289">
        <v>12</v>
      </c>
      <c r="H289" t="s">
        <v>1047</v>
      </c>
      <c r="I289" t="s">
        <v>99</v>
      </c>
      <c r="J289">
        <v>1</v>
      </c>
      <c r="K289">
        <v>24</v>
      </c>
      <c r="L289" t="s">
        <v>1048</v>
      </c>
      <c r="M289" t="s">
        <v>1049</v>
      </c>
      <c r="N289" t="s">
        <v>1038</v>
      </c>
      <c r="O289">
        <v>2</v>
      </c>
      <c r="P289" t="s">
        <v>1039</v>
      </c>
      <c r="Q289" t="s">
        <v>3534</v>
      </c>
      <c r="R289" s="207">
        <v>45666.501504629632</v>
      </c>
      <c r="S289">
        <v>600109861</v>
      </c>
      <c r="T289" t="s">
        <v>814</v>
      </c>
      <c r="U289" s="207">
        <v>45681.708761574075</v>
      </c>
      <c r="V289" t="s">
        <v>815</v>
      </c>
      <c r="W289">
        <v>16.899999999999999</v>
      </c>
      <c r="X289">
        <v>16.899999999999999</v>
      </c>
      <c r="Y289">
        <v>0</v>
      </c>
      <c r="Z289">
        <v>0</v>
      </c>
      <c r="AA289">
        <v>21.862300000000001</v>
      </c>
      <c r="AB289">
        <v>7686.9229999999998</v>
      </c>
      <c r="AC289">
        <v>7686.9229999999998</v>
      </c>
      <c r="AD289">
        <v>4616.4369999999999</v>
      </c>
      <c r="AE289">
        <v>1205.5129999999999</v>
      </c>
      <c r="AF289">
        <v>219.523</v>
      </c>
      <c r="AG289">
        <v>1427.577</v>
      </c>
      <c r="AH289">
        <v>168.95599999999999</v>
      </c>
      <c r="AI289">
        <v>0</v>
      </c>
      <c r="AJ289">
        <v>48.917000000000002</v>
      </c>
      <c r="AK289">
        <v>0</v>
      </c>
      <c r="AL289">
        <v>0</v>
      </c>
      <c r="AM289">
        <v>0</v>
      </c>
      <c r="AN289">
        <v>0</v>
      </c>
      <c r="AO289">
        <v>1.8</v>
      </c>
      <c r="AP289">
        <v>1.8</v>
      </c>
      <c r="AQ289">
        <v>1.8</v>
      </c>
      <c r="AR289">
        <v>0</v>
      </c>
      <c r="AS289">
        <v>0</v>
      </c>
      <c r="AT289">
        <v>0</v>
      </c>
      <c r="AU289">
        <v>0</v>
      </c>
      <c r="AV289">
        <v>0.28339999999999999</v>
      </c>
      <c r="AW289">
        <v>0</v>
      </c>
      <c r="AX289">
        <v>99.826999999999998</v>
      </c>
      <c r="AY289">
        <v>1.8</v>
      </c>
      <c r="AZ289">
        <v>0</v>
      </c>
      <c r="BA289">
        <v>7801.3590000000004</v>
      </c>
      <c r="BB289">
        <v>1.8</v>
      </c>
      <c r="BC289">
        <v>20</v>
      </c>
      <c r="BD289">
        <v>19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13.5</v>
      </c>
      <c r="BK289">
        <v>6626.3540000000003</v>
      </c>
      <c r="BL289">
        <v>3877.5540000000001</v>
      </c>
      <c r="BM289">
        <v>1105.4880000000001</v>
      </c>
      <c r="BN289">
        <v>215.44</v>
      </c>
      <c r="BO289">
        <v>1223.577</v>
      </c>
      <c r="BP289">
        <v>155.37799999999999</v>
      </c>
      <c r="BQ289">
        <v>0</v>
      </c>
      <c r="BR289">
        <v>48.917000000000002</v>
      </c>
      <c r="BS289">
        <v>0</v>
      </c>
      <c r="BT289">
        <v>10.5139</v>
      </c>
      <c r="BU289">
        <v>5491.9669999999996</v>
      </c>
      <c r="BV289">
        <v>0</v>
      </c>
      <c r="BW289">
        <v>0</v>
      </c>
      <c r="BX289">
        <v>0</v>
      </c>
      <c r="BY289">
        <v>0</v>
      </c>
      <c r="BZ289">
        <v>3.4</v>
      </c>
      <c r="CA289">
        <v>1060.569</v>
      </c>
      <c r="CB289">
        <v>738.88300000000004</v>
      </c>
      <c r="CC289">
        <v>100.02499999999999</v>
      </c>
      <c r="CD289">
        <v>4.0830000000000002</v>
      </c>
      <c r="CE289">
        <v>204</v>
      </c>
      <c r="CF289">
        <v>13.577999999999999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2.4500000000000002</v>
      </c>
      <c r="CM289">
        <v>793.173</v>
      </c>
      <c r="CN289">
        <v>0.75</v>
      </c>
      <c r="CO289">
        <v>201.983</v>
      </c>
      <c r="CP289">
        <v>0.2</v>
      </c>
      <c r="CQ289">
        <v>65.412999999999997</v>
      </c>
      <c r="CR289">
        <v>11.5</v>
      </c>
      <c r="CS289">
        <v>5132.7160000000003</v>
      </c>
      <c r="CT289">
        <v>2.65</v>
      </c>
      <c r="CU289">
        <v>811.73199999999997</v>
      </c>
      <c r="CV289">
        <v>8.3400000000000002E-2</v>
      </c>
      <c r="CW289">
        <v>0</v>
      </c>
      <c r="CX289">
        <v>34.414000000000001</v>
      </c>
      <c r="CY289">
        <v>0</v>
      </c>
      <c r="CZ289">
        <v>0</v>
      </c>
      <c r="DA289">
        <v>0.2</v>
      </c>
      <c r="DB289">
        <v>65.412999999999997</v>
      </c>
      <c r="DC289">
        <v>1.8</v>
      </c>
      <c r="DD289">
        <v>0</v>
      </c>
      <c r="DE289">
        <v>0</v>
      </c>
      <c r="DF289">
        <v>2.8706</v>
      </c>
      <c r="DG289">
        <v>1045.1869999999999</v>
      </c>
      <c r="DH289">
        <v>0.11550000000000001</v>
      </c>
      <c r="DI289">
        <v>89.2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6740.79</v>
      </c>
      <c r="EA289">
        <v>1.8</v>
      </c>
      <c r="EB289">
        <v>1060.569</v>
      </c>
      <c r="EC289">
        <v>0</v>
      </c>
      <c r="ED289">
        <v>16.899999999999999</v>
      </c>
      <c r="EE289">
        <v>21.862300000000001</v>
      </c>
      <c r="EF289">
        <v>7686.9229999999998</v>
      </c>
      <c r="EG289">
        <v>13.5</v>
      </c>
      <c r="EH289">
        <v>6626.3540000000003</v>
      </c>
      <c r="EI289">
        <v>10.5139</v>
      </c>
      <c r="EJ289">
        <v>5491.9669999999996</v>
      </c>
      <c r="EK289">
        <v>0</v>
      </c>
      <c r="EL289">
        <v>0</v>
      </c>
      <c r="EM289">
        <v>0</v>
      </c>
      <c r="EN289">
        <v>0</v>
      </c>
      <c r="EO289">
        <v>3.4</v>
      </c>
      <c r="EP289">
        <v>1060.569</v>
      </c>
      <c r="EQ289">
        <v>1.8</v>
      </c>
      <c r="ER289">
        <v>1.8</v>
      </c>
      <c r="ES289">
        <v>0</v>
      </c>
      <c r="ET289">
        <v>7688.723</v>
      </c>
      <c r="EU289">
        <v>0</v>
      </c>
      <c r="EV289">
        <v>0</v>
      </c>
      <c r="EW289">
        <v>0</v>
      </c>
      <c r="EX289">
        <v>0</v>
      </c>
      <c r="EY289">
        <v>2.8706</v>
      </c>
      <c r="EZ289">
        <v>1045.1869999999999</v>
      </c>
      <c r="FA289">
        <v>0.11550000000000001</v>
      </c>
      <c r="FB289">
        <v>89.2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0.28339999999999999</v>
      </c>
      <c r="FJ289">
        <v>99.826999999999998</v>
      </c>
      <c r="FK289">
        <v>8.3400000000000002E-2</v>
      </c>
      <c r="FL289">
        <v>34.414000000000001</v>
      </c>
      <c r="FM289">
        <v>0.2</v>
      </c>
      <c r="FN289">
        <v>65.412999999999997</v>
      </c>
      <c r="FO289">
        <v>1.8</v>
      </c>
      <c r="FP289">
        <v>1.8</v>
      </c>
      <c r="FQ289">
        <v>0</v>
      </c>
      <c r="FR289">
        <v>101.627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</row>
    <row r="290" spans="1:184" customFormat="1" ht="12.75" x14ac:dyDescent="0.2">
      <c r="A290">
        <v>3005</v>
      </c>
      <c r="B290">
        <f t="shared" si="4"/>
        <v>287</v>
      </c>
      <c r="C290">
        <v>1</v>
      </c>
      <c r="D290" t="s">
        <v>1050</v>
      </c>
      <c r="E290" t="s">
        <v>290</v>
      </c>
      <c r="F290">
        <v>600109356</v>
      </c>
      <c r="G290">
        <v>12</v>
      </c>
      <c r="H290" t="s">
        <v>1051</v>
      </c>
      <c r="I290" t="s">
        <v>99</v>
      </c>
      <c r="J290">
        <v>1</v>
      </c>
      <c r="K290">
        <v>24</v>
      </c>
      <c r="L290" t="s">
        <v>1048</v>
      </c>
      <c r="M290" t="s">
        <v>1052</v>
      </c>
      <c r="N290" t="s">
        <v>1038</v>
      </c>
      <c r="O290">
        <v>2</v>
      </c>
      <c r="P290" t="s">
        <v>1039</v>
      </c>
      <c r="Q290" t="s">
        <v>3527</v>
      </c>
      <c r="R290" s="207">
        <v>45670.835810185185</v>
      </c>
      <c r="S290">
        <v>600109356</v>
      </c>
      <c r="W290">
        <v>3.5183</v>
      </c>
      <c r="X290">
        <v>3.2757999999999998</v>
      </c>
      <c r="Y290">
        <v>0</v>
      </c>
      <c r="Z290">
        <v>0.24249999999999999</v>
      </c>
      <c r="AA290">
        <v>3.95</v>
      </c>
      <c r="AB290">
        <v>1592.6579999999999</v>
      </c>
      <c r="AC290">
        <v>1481.4929999999999</v>
      </c>
      <c r="AD290">
        <v>929.26099999999997</v>
      </c>
      <c r="AE290">
        <v>223.82500000000002</v>
      </c>
      <c r="AF290">
        <v>65.311999999999998</v>
      </c>
      <c r="AG290">
        <v>131</v>
      </c>
      <c r="AH290">
        <v>51.371000000000002</v>
      </c>
      <c r="AI290">
        <v>0</v>
      </c>
      <c r="AJ290">
        <v>0</v>
      </c>
      <c r="AK290">
        <v>0</v>
      </c>
      <c r="AL290">
        <v>0</v>
      </c>
      <c r="AM290">
        <v>22.256</v>
      </c>
      <c r="AN290">
        <v>88.909000000000006</v>
      </c>
      <c r="AO290">
        <v>77.790000000000006</v>
      </c>
      <c r="AP290">
        <v>12</v>
      </c>
      <c r="AQ290">
        <v>12</v>
      </c>
      <c r="AR290">
        <v>0</v>
      </c>
      <c r="AS290">
        <v>0</v>
      </c>
      <c r="AT290">
        <v>0</v>
      </c>
      <c r="AU290">
        <v>65.790000000000006</v>
      </c>
      <c r="AV290">
        <v>0</v>
      </c>
      <c r="AW290">
        <v>80.724000000000004</v>
      </c>
      <c r="AX290">
        <v>0</v>
      </c>
      <c r="AY290">
        <v>0</v>
      </c>
      <c r="AZ290">
        <v>0</v>
      </c>
      <c r="BA290">
        <v>1506.921</v>
      </c>
      <c r="BB290">
        <v>12</v>
      </c>
      <c r="BC290">
        <v>4</v>
      </c>
      <c r="BD290">
        <v>4</v>
      </c>
      <c r="BE290">
        <v>0</v>
      </c>
      <c r="BF290">
        <v>0</v>
      </c>
      <c r="BG290">
        <v>1</v>
      </c>
      <c r="BH290">
        <v>0</v>
      </c>
      <c r="BI290">
        <v>0</v>
      </c>
      <c r="BJ290">
        <v>2.2757999999999998</v>
      </c>
      <c r="BK290">
        <v>1166.6030000000001</v>
      </c>
      <c r="BL290">
        <v>701.37099999999998</v>
      </c>
      <c r="BM290">
        <v>188.49</v>
      </c>
      <c r="BN290">
        <v>54.646999999999998</v>
      </c>
      <c r="BO290">
        <v>90</v>
      </c>
      <c r="BP290">
        <v>51.371000000000002</v>
      </c>
      <c r="BQ290">
        <v>0</v>
      </c>
      <c r="BR290">
        <v>0</v>
      </c>
      <c r="BS290">
        <v>0</v>
      </c>
      <c r="BT290">
        <v>2.2757999999999998</v>
      </c>
      <c r="BU290">
        <v>1166.6030000000001</v>
      </c>
      <c r="BV290">
        <v>0</v>
      </c>
      <c r="BW290">
        <v>0</v>
      </c>
      <c r="BX290">
        <v>0</v>
      </c>
      <c r="BY290">
        <v>0</v>
      </c>
      <c r="BZ290">
        <v>1</v>
      </c>
      <c r="CA290">
        <v>314.89</v>
      </c>
      <c r="CB290">
        <v>227.89</v>
      </c>
      <c r="CC290">
        <v>35.335000000000001</v>
      </c>
      <c r="CD290">
        <v>10.664999999999999</v>
      </c>
      <c r="CE290">
        <v>41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0.75</v>
      </c>
      <c r="CM290">
        <v>253.82</v>
      </c>
      <c r="CN290">
        <v>0.25</v>
      </c>
      <c r="CO290">
        <v>61.07</v>
      </c>
      <c r="CP290">
        <v>0</v>
      </c>
      <c r="CQ290">
        <v>0</v>
      </c>
      <c r="CR290">
        <v>1.2758</v>
      </c>
      <c r="CS290">
        <v>547.86699999999996</v>
      </c>
      <c r="CT290">
        <v>1</v>
      </c>
      <c r="CU290">
        <v>314.89</v>
      </c>
      <c r="CV290">
        <v>0</v>
      </c>
      <c r="CW290">
        <v>80.724000000000004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12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1192.0309999999999</v>
      </c>
      <c r="EA290">
        <v>0</v>
      </c>
      <c r="EB290">
        <v>314.89</v>
      </c>
      <c r="EC290">
        <v>12</v>
      </c>
      <c r="ED290">
        <v>3.5183</v>
      </c>
      <c r="EE290">
        <v>3.95</v>
      </c>
      <c r="EF290">
        <v>1592.6579999999999</v>
      </c>
      <c r="EG290">
        <v>2.5183</v>
      </c>
      <c r="EH290">
        <v>1277.768</v>
      </c>
      <c r="EI290">
        <v>2.5183</v>
      </c>
      <c r="EJ290">
        <v>1277.768</v>
      </c>
      <c r="EK290">
        <v>0</v>
      </c>
      <c r="EL290">
        <v>0</v>
      </c>
      <c r="EM290">
        <v>0</v>
      </c>
      <c r="EN290">
        <v>0</v>
      </c>
      <c r="EO290">
        <v>1</v>
      </c>
      <c r="EP290">
        <v>314.89</v>
      </c>
      <c r="EQ290">
        <v>77.790000000000006</v>
      </c>
      <c r="ER290">
        <v>0</v>
      </c>
      <c r="ES290">
        <v>77.790000000000006</v>
      </c>
      <c r="ET290">
        <v>1670.4479999999999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</row>
    <row r="291" spans="1:184" customFormat="1" ht="12.75" x14ac:dyDescent="0.2">
      <c r="A291">
        <v>3006</v>
      </c>
      <c r="B291">
        <f t="shared" si="4"/>
        <v>288</v>
      </c>
      <c r="C291">
        <v>1</v>
      </c>
      <c r="D291" t="s">
        <v>1054</v>
      </c>
      <c r="E291" t="s">
        <v>290</v>
      </c>
      <c r="F291">
        <v>600109950</v>
      </c>
      <c r="G291">
        <v>12</v>
      </c>
      <c r="H291" t="s">
        <v>1055</v>
      </c>
      <c r="I291" t="s">
        <v>99</v>
      </c>
      <c r="J291">
        <v>1</v>
      </c>
      <c r="K291">
        <v>24</v>
      </c>
      <c r="L291" t="s">
        <v>1056</v>
      </c>
      <c r="M291" t="s">
        <v>1057</v>
      </c>
      <c r="N291" t="s">
        <v>1038</v>
      </c>
      <c r="O291">
        <v>2</v>
      </c>
      <c r="P291" t="s">
        <v>1039</v>
      </c>
      <c r="Q291" t="s">
        <v>3499</v>
      </c>
      <c r="R291" s="207">
        <v>45665.852824074071</v>
      </c>
      <c r="S291">
        <v>600109950</v>
      </c>
      <c r="W291">
        <v>4.9489000000000001</v>
      </c>
      <c r="X291">
        <v>4.7637</v>
      </c>
      <c r="Y291">
        <v>0.1852</v>
      </c>
      <c r="Z291">
        <v>0</v>
      </c>
      <c r="AA291">
        <v>6.9892000000000003</v>
      </c>
      <c r="AB291">
        <v>1982.0840000000001</v>
      </c>
      <c r="AC291">
        <v>1929.2940000000001</v>
      </c>
      <c r="AD291">
        <v>1333.8710000000001</v>
      </c>
      <c r="AE291">
        <v>231.589</v>
      </c>
      <c r="AF291">
        <v>146.24</v>
      </c>
      <c r="AG291">
        <v>138.59</v>
      </c>
      <c r="AH291">
        <v>79.004000000000005</v>
      </c>
      <c r="AI291">
        <v>0</v>
      </c>
      <c r="AJ291">
        <v>0</v>
      </c>
      <c r="AK291">
        <v>0</v>
      </c>
      <c r="AL291">
        <v>52.79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0.22420000000000001</v>
      </c>
      <c r="AW291">
        <v>0</v>
      </c>
      <c r="AX291">
        <v>64.605999999999995</v>
      </c>
      <c r="AY291">
        <v>0</v>
      </c>
      <c r="AZ291">
        <v>0</v>
      </c>
      <c r="BA291">
        <v>1936.953</v>
      </c>
      <c r="BB291">
        <v>0</v>
      </c>
      <c r="BC291">
        <v>7</v>
      </c>
      <c r="BD291">
        <v>7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2.8125</v>
      </c>
      <c r="BK291">
        <v>1272.184</v>
      </c>
      <c r="BL291">
        <v>869.35900000000004</v>
      </c>
      <c r="BM291">
        <v>171.005</v>
      </c>
      <c r="BN291">
        <v>76.954999999999998</v>
      </c>
      <c r="BO291">
        <v>82.028999999999996</v>
      </c>
      <c r="BP291">
        <v>72.835999999999999</v>
      </c>
      <c r="BQ291">
        <v>0</v>
      </c>
      <c r="BR291">
        <v>0</v>
      </c>
      <c r="BS291">
        <v>0</v>
      </c>
      <c r="BT291">
        <v>2.4805000000000001</v>
      </c>
      <c r="BU291">
        <v>1167.6980000000001</v>
      </c>
      <c r="BV291">
        <v>0</v>
      </c>
      <c r="BW291">
        <v>0</v>
      </c>
      <c r="BX291">
        <v>0</v>
      </c>
      <c r="BY291">
        <v>0</v>
      </c>
      <c r="BZ291">
        <v>1.9512</v>
      </c>
      <c r="CA291">
        <v>657.11</v>
      </c>
      <c r="CB291">
        <v>464.512</v>
      </c>
      <c r="CC291">
        <v>60.584000000000003</v>
      </c>
      <c r="CD291">
        <v>69.284999999999997</v>
      </c>
      <c r="CE291">
        <v>56.561</v>
      </c>
      <c r="CF291">
        <v>6.1680000000000001</v>
      </c>
      <c r="CG291">
        <v>0</v>
      </c>
      <c r="CH291">
        <v>0</v>
      </c>
      <c r="CI291">
        <v>0</v>
      </c>
      <c r="CJ291">
        <v>0.45</v>
      </c>
      <c r="CK291">
        <v>234.64</v>
      </c>
      <c r="CL291">
        <v>0.3125</v>
      </c>
      <c r="CM291">
        <v>82.864000000000004</v>
      </c>
      <c r="CN291">
        <v>0.96450000000000002</v>
      </c>
      <c r="CO291">
        <v>275</v>
      </c>
      <c r="CP291">
        <v>0.22420000000000001</v>
      </c>
      <c r="CQ291">
        <v>64.605999999999995</v>
      </c>
      <c r="CR291">
        <v>1.8124</v>
      </c>
      <c r="CS291">
        <v>649.07500000000005</v>
      </c>
      <c r="CT291">
        <v>1.8101</v>
      </c>
      <c r="CU291">
        <v>601.19600000000003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0.22420000000000001</v>
      </c>
      <c r="DB291">
        <v>64.605999999999995</v>
      </c>
      <c r="DC291">
        <v>0</v>
      </c>
      <c r="DD291">
        <v>0</v>
      </c>
      <c r="DE291">
        <v>0</v>
      </c>
      <c r="DF291">
        <v>0.33200000000000002</v>
      </c>
      <c r="DG291">
        <v>104.486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1277.932</v>
      </c>
      <c r="EA291">
        <v>0</v>
      </c>
      <c r="EB291">
        <v>659.02099999999996</v>
      </c>
      <c r="EC291">
        <v>0</v>
      </c>
      <c r="ED291">
        <v>4.9489000000000001</v>
      </c>
      <c r="EE291">
        <v>6.9892000000000003</v>
      </c>
      <c r="EF291">
        <v>1982.0840000000001</v>
      </c>
      <c r="EG291">
        <v>2.8125</v>
      </c>
      <c r="EH291">
        <v>1272.184</v>
      </c>
      <c r="EI291">
        <v>2.4805000000000001</v>
      </c>
      <c r="EJ291">
        <v>1167.6980000000001</v>
      </c>
      <c r="EK291">
        <v>0</v>
      </c>
      <c r="EL291">
        <v>0</v>
      </c>
      <c r="EM291">
        <v>0</v>
      </c>
      <c r="EN291">
        <v>0</v>
      </c>
      <c r="EO291">
        <v>2.1364000000000001</v>
      </c>
      <c r="EP291">
        <v>709.90000000000009</v>
      </c>
      <c r="EQ291">
        <v>0</v>
      </c>
      <c r="ER291">
        <v>0</v>
      </c>
      <c r="ES291">
        <v>0</v>
      </c>
      <c r="ET291">
        <v>1982.0840000000001</v>
      </c>
      <c r="EU291">
        <v>0</v>
      </c>
      <c r="EV291">
        <v>0</v>
      </c>
      <c r="EW291">
        <v>0</v>
      </c>
      <c r="EX291">
        <v>0</v>
      </c>
      <c r="EY291">
        <v>0.33200000000000002</v>
      </c>
      <c r="EZ291">
        <v>104.486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0.22420000000000001</v>
      </c>
      <c r="FJ291">
        <v>64.605999999999995</v>
      </c>
      <c r="FK291">
        <v>0</v>
      </c>
      <c r="FL291">
        <v>0</v>
      </c>
      <c r="FM291">
        <v>0.22420000000000001</v>
      </c>
      <c r="FN291">
        <v>64.605999999999995</v>
      </c>
      <c r="FO291">
        <v>0</v>
      </c>
      <c r="FP291">
        <v>0</v>
      </c>
      <c r="FQ291">
        <v>0</v>
      </c>
      <c r="FR291">
        <v>64.605999999999995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</row>
    <row r="292" spans="1:184" customFormat="1" ht="12.75" x14ac:dyDescent="0.2">
      <c r="A292">
        <v>3007</v>
      </c>
      <c r="B292">
        <f t="shared" si="4"/>
        <v>289</v>
      </c>
      <c r="C292">
        <v>1</v>
      </c>
      <c r="D292" t="s">
        <v>1058</v>
      </c>
      <c r="E292" t="s">
        <v>290</v>
      </c>
      <c r="F292">
        <v>600109909</v>
      </c>
      <c r="G292">
        <v>12</v>
      </c>
      <c r="H292" t="s">
        <v>1059</v>
      </c>
      <c r="I292" t="s">
        <v>99</v>
      </c>
      <c r="J292">
        <v>1</v>
      </c>
      <c r="K292">
        <v>24</v>
      </c>
      <c r="L292" t="s">
        <v>1056</v>
      </c>
      <c r="M292" t="s">
        <v>1060</v>
      </c>
      <c r="N292" t="s">
        <v>1038</v>
      </c>
      <c r="O292">
        <v>2</v>
      </c>
      <c r="P292" t="s">
        <v>1039</v>
      </c>
      <c r="Q292" t="s">
        <v>3524</v>
      </c>
      <c r="R292" s="207">
        <v>45666.473368055558</v>
      </c>
      <c r="S292">
        <v>600109909</v>
      </c>
      <c r="W292">
        <v>9.2088999999999999</v>
      </c>
      <c r="X292">
        <v>9.2088999999999999</v>
      </c>
      <c r="Y292">
        <v>0</v>
      </c>
      <c r="Z292">
        <v>0</v>
      </c>
      <c r="AA292">
        <v>11.0002</v>
      </c>
      <c r="AB292">
        <v>3607.8020000000001</v>
      </c>
      <c r="AC292">
        <v>3607.8020000000001</v>
      </c>
      <c r="AD292">
        <v>2555.98</v>
      </c>
      <c r="AE292">
        <v>472.214</v>
      </c>
      <c r="AF292">
        <v>67.795000000000002</v>
      </c>
      <c r="AG292">
        <v>373.93799999999999</v>
      </c>
      <c r="AH292">
        <v>125.889</v>
      </c>
      <c r="AI292">
        <v>0</v>
      </c>
      <c r="AJ292">
        <v>0</v>
      </c>
      <c r="AK292">
        <v>11.986000000000001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3626.7510000000002</v>
      </c>
      <c r="BB292">
        <v>0</v>
      </c>
      <c r="BC292">
        <v>12</v>
      </c>
      <c r="BD292">
        <v>12</v>
      </c>
      <c r="BE292">
        <v>1</v>
      </c>
      <c r="BF292">
        <v>0</v>
      </c>
      <c r="BG292">
        <v>0</v>
      </c>
      <c r="BH292">
        <v>0</v>
      </c>
      <c r="BI292">
        <v>0</v>
      </c>
      <c r="BJ292">
        <v>5.6519000000000004</v>
      </c>
      <c r="BK292">
        <v>2555.1019999999999</v>
      </c>
      <c r="BL292">
        <v>1749.316</v>
      </c>
      <c r="BM292">
        <v>362.62299999999999</v>
      </c>
      <c r="BN292">
        <v>67.795000000000002</v>
      </c>
      <c r="BO292">
        <v>260.41399999999999</v>
      </c>
      <c r="BP292">
        <v>114.95399999999999</v>
      </c>
      <c r="BQ292">
        <v>0</v>
      </c>
      <c r="BR292">
        <v>0</v>
      </c>
      <c r="BS292">
        <v>0</v>
      </c>
      <c r="BT292">
        <v>3.9946000000000002</v>
      </c>
      <c r="BU292">
        <v>2119.3719999999998</v>
      </c>
      <c r="BV292">
        <v>0</v>
      </c>
      <c r="BW292">
        <v>0</v>
      </c>
      <c r="BX292">
        <v>0</v>
      </c>
      <c r="BY292">
        <v>0</v>
      </c>
      <c r="BZ292">
        <v>3.5569999999999999</v>
      </c>
      <c r="CA292">
        <v>1052.7</v>
      </c>
      <c r="CB292">
        <v>806.66399999999999</v>
      </c>
      <c r="CC292">
        <v>109.59099999999999</v>
      </c>
      <c r="CD292">
        <v>0</v>
      </c>
      <c r="CE292">
        <v>113.524</v>
      </c>
      <c r="CF292">
        <v>10.935</v>
      </c>
      <c r="CG292">
        <v>0</v>
      </c>
      <c r="CH292">
        <v>0</v>
      </c>
      <c r="CI292">
        <v>11.986000000000001</v>
      </c>
      <c r="CJ292">
        <v>0.375</v>
      </c>
      <c r="CK292">
        <v>171.48099999999999</v>
      </c>
      <c r="CL292">
        <v>1</v>
      </c>
      <c r="CM292">
        <v>280.46600000000001</v>
      </c>
      <c r="CN292">
        <v>2.1819999999999999</v>
      </c>
      <c r="CO292">
        <v>600.75300000000004</v>
      </c>
      <c r="CP292">
        <v>0</v>
      </c>
      <c r="CQ292">
        <v>0</v>
      </c>
      <c r="CR292">
        <v>4.6520000000000001</v>
      </c>
      <c r="CS292">
        <v>1824.6010000000001</v>
      </c>
      <c r="CT292">
        <v>3.0569999999999999</v>
      </c>
      <c r="CU292">
        <v>860.81899999999996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1.6573</v>
      </c>
      <c r="DG292">
        <v>435.73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2568.739</v>
      </c>
      <c r="EA292">
        <v>0</v>
      </c>
      <c r="EB292">
        <v>1058.0120000000002</v>
      </c>
      <c r="EC292">
        <v>0</v>
      </c>
      <c r="ED292">
        <v>9.2088999999999999</v>
      </c>
      <c r="EE292">
        <v>11.0002</v>
      </c>
      <c r="EF292">
        <v>3607.8020000000001</v>
      </c>
      <c r="EG292">
        <v>5.6519000000000004</v>
      </c>
      <c r="EH292">
        <v>2555.1019999999999</v>
      </c>
      <c r="EI292">
        <v>3.9946000000000002</v>
      </c>
      <c r="EJ292">
        <v>2119.3719999999998</v>
      </c>
      <c r="EK292">
        <v>0</v>
      </c>
      <c r="EL292">
        <v>0</v>
      </c>
      <c r="EM292">
        <v>0</v>
      </c>
      <c r="EN292">
        <v>0</v>
      </c>
      <c r="EO292">
        <v>3.5569999999999999</v>
      </c>
      <c r="EP292">
        <v>1052.7</v>
      </c>
      <c r="EQ292">
        <v>0</v>
      </c>
      <c r="ER292">
        <v>0</v>
      </c>
      <c r="ES292">
        <v>0</v>
      </c>
      <c r="ET292">
        <v>3607.8020000000001</v>
      </c>
      <c r="EU292">
        <v>0</v>
      </c>
      <c r="EV292">
        <v>0</v>
      </c>
      <c r="EW292">
        <v>0</v>
      </c>
      <c r="EX292">
        <v>0</v>
      </c>
      <c r="EY292">
        <v>1.6573</v>
      </c>
      <c r="EZ292">
        <v>435.73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</row>
    <row r="293" spans="1:184" customFormat="1" ht="12.75" x14ac:dyDescent="0.2">
      <c r="A293">
        <v>3008</v>
      </c>
      <c r="B293">
        <f t="shared" si="4"/>
        <v>290</v>
      </c>
      <c r="C293">
        <v>1</v>
      </c>
      <c r="D293" t="s">
        <v>1061</v>
      </c>
      <c r="E293" t="s">
        <v>290</v>
      </c>
      <c r="F293">
        <v>691014205</v>
      </c>
      <c r="G293">
        <v>12</v>
      </c>
      <c r="H293" t="s">
        <v>1062</v>
      </c>
      <c r="I293" t="s">
        <v>1063</v>
      </c>
      <c r="J293">
        <v>1</v>
      </c>
      <c r="K293">
        <v>24</v>
      </c>
      <c r="L293" t="s">
        <v>1064</v>
      </c>
      <c r="M293" t="s">
        <v>320</v>
      </c>
      <c r="N293" t="s">
        <v>1038</v>
      </c>
      <c r="O293">
        <v>2</v>
      </c>
      <c r="P293" t="s">
        <v>1039</v>
      </c>
      <c r="Q293" t="s">
        <v>3344</v>
      </c>
      <c r="R293" s="207">
        <v>45666.263090277775</v>
      </c>
      <c r="S293">
        <v>691014205</v>
      </c>
      <c r="W293">
        <v>8.6666999999999987</v>
      </c>
      <c r="X293">
        <v>8.6666999999999987</v>
      </c>
      <c r="Y293">
        <v>0</v>
      </c>
      <c r="Z293">
        <v>0</v>
      </c>
      <c r="AA293">
        <v>9</v>
      </c>
      <c r="AB293">
        <v>3863.2749999999996</v>
      </c>
      <c r="AC293">
        <v>3798.4199999999996</v>
      </c>
      <c r="AD293">
        <v>2396.944</v>
      </c>
      <c r="AE293">
        <v>539.61699999999996</v>
      </c>
      <c r="AF293">
        <v>96.385999999999996</v>
      </c>
      <c r="AG293">
        <v>504.04200000000003</v>
      </c>
      <c r="AH293">
        <v>232.423</v>
      </c>
      <c r="AI293">
        <v>0</v>
      </c>
      <c r="AJ293">
        <v>0</v>
      </c>
      <c r="AK293">
        <v>0</v>
      </c>
      <c r="AL293">
        <v>64.855000000000004</v>
      </c>
      <c r="AM293">
        <v>0</v>
      </c>
      <c r="AN293">
        <v>0</v>
      </c>
      <c r="AO293">
        <v>190</v>
      </c>
      <c r="AP293">
        <v>190</v>
      </c>
      <c r="AQ293">
        <v>190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29.007999999999999</v>
      </c>
      <c r="AX293">
        <v>0</v>
      </c>
      <c r="AY293">
        <v>0</v>
      </c>
      <c r="AZ293">
        <v>0</v>
      </c>
      <c r="BA293">
        <v>3899.1790000000001</v>
      </c>
      <c r="BB293">
        <v>190</v>
      </c>
      <c r="BC293">
        <v>9</v>
      </c>
      <c r="BD293">
        <v>9</v>
      </c>
      <c r="BE293">
        <v>0</v>
      </c>
      <c r="BF293">
        <v>0</v>
      </c>
      <c r="BG293">
        <v>1</v>
      </c>
      <c r="BH293">
        <v>0</v>
      </c>
      <c r="BI293">
        <v>0</v>
      </c>
      <c r="BJ293">
        <v>5.8541999999999996</v>
      </c>
      <c r="BK293">
        <v>2813.8780000000002</v>
      </c>
      <c r="BL293">
        <v>1734.6659999999999</v>
      </c>
      <c r="BM293">
        <v>443.65699999999998</v>
      </c>
      <c r="BN293">
        <v>40.972999999999999</v>
      </c>
      <c r="BO293">
        <v>341.63900000000001</v>
      </c>
      <c r="BP293">
        <v>223.935</v>
      </c>
      <c r="BQ293">
        <v>0</v>
      </c>
      <c r="BR293">
        <v>0</v>
      </c>
      <c r="BS293">
        <v>0</v>
      </c>
      <c r="BT293">
        <v>4</v>
      </c>
      <c r="BU293">
        <v>2189.5250000000001</v>
      </c>
      <c r="BV293">
        <v>0</v>
      </c>
      <c r="BW293">
        <v>0</v>
      </c>
      <c r="BX293">
        <v>0</v>
      </c>
      <c r="BY293">
        <v>0</v>
      </c>
      <c r="BZ293">
        <v>2.8125</v>
      </c>
      <c r="CA293">
        <v>984.54199999999992</v>
      </c>
      <c r="CB293">
        <v>662.27800000000002</v>
      </c>
      <c r="CC293">
        <v>95.960000000000008</v>
      </c>
      <c r="CD293">
        <v>55.413000000000004</v>
      </c>
      <c r="CE293">
        <v>162.40300000000002</v>
      </c>
      <c r="CF293">
        <v>8.4879999999999995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1</v>
      </c>
      <c r="CM293">
        <v>314.61200000000002</v>
      </c>
      <c r="CN293">
        <v>1.8125</v>
      </c>
      <c r="CO293">
        <v>669.93</v>
      </c>
      <c r="CP293">
        <v>0</v>
      </c>
      <c r="CQ293">
        <v>0</v>
      </c>
      <c r="CR293">
        <v>3.8542000000000001</v>
      </c>
      <c r="CS293">
        <v>1497.8889999999999</v>
      </c>
      <c r="CT293">
        <v>2.4024999999999999</v>
      </c>
      <c r="CU293">
        <v>764.51600000000008</v>
      </c>
      <c r="CV293">
        <v>0</v>
      </c>
      <c r="CW293">
        <v>29.007999999999999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14.29</v>
      </c>
      <c r="DD293">
        <v>175.71</v>
      </c>
      <c r="DE293">
        <v>0</v>
      </c>
      <c r="DF293">
        <v>1.8542000000000001</v>
      </c>
      <c r="DG293">
        <v>624.35299999999995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2902.0810000000001</v>
      </c>
      <c r="EA293">
        <v>14.29</v>
      </c>
      <c r="EB293">
        <v>997.09799999999996</v>
      </c>
      <c r="EC293">
        <v>175.71</v>
      </c>
      <c r="ED293">
        <v>8.6666999999999987</v>
      </c>
      <c r="EE293">
        <v>9</v>
      </c>
      <c r="EF293">
        <v>3863.2749999999996</v>
      </c>
      <c r="EG293">
        <v>5.8541999999999996</v>
      </c>
      <c r="EH293">
        <v>2813.8780000000002</v>
      </c>
      <c r="EI293">
        <v>4</v>
      </c>
      <c r="EJ293">
        <v>2189.5250000000001</v>
      </c>
      <c r="EK293">
        <v>0</v>
      </c>
      <c r="EL293">
        <v>0</v>
      </c>
      <c r="EM293">
        <v>0</v>
      </c>
      <c r="EN293">
        <v>0</v>
      </c>
      <c r="EO293">
        <v>2.8125</v>
      </c>
      <c r="EP293">
        <v>1049.3969999999999</v>
      </c>
      <c r="EQ293">
        <v>190</v>
      </c>
      <c r="ER293">
        <v>14.29</v>
      </c>
      <c r="ES293">
        <v>175.71</v>
      </c>
      <c r="ET293">
        <v>4053.2749999999996</v>
      </c>
      <c r="EU293">
        <v>0</v>
      </c>
      <c r="EV293">
        <v>0</v>
      </c>
      <c r="EW293">
        <v>0</v>
      </c>
      <c r="EX293">
        <v>0</v>
      </c>
      <c r="EY293">
        <v>1.8542000000000001</v>
      </c>
      <c r="EZ293">
        <v>624.35299999999995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</row>
    <row r="294" spans="1:184" customFormat="1" ht="12.75" x14ac:dyDescent="0.2">
      <c r="A294">
        <v>3009</v>
      </c>
      <c r="B294">
        <f t="shared" si="4"/>
        <v>291</v>
      </c>
      <c r="C294">
        <v>1</v>
      </c>
      <c r="D294" t="s">
        <v>1065</v>
      </c>
      <c r="E294" t="s">
        <v>290</v>
      </c>
      <c r="F294">
        <v>600109402</v>
      </c>
      <c r="G294">
        <v>12</v>
      </c>
      <c r="H294" t="s">
        <v>1066</v>
      </c>
      <c r="I294" t="s">
        <v>99</v>
      </c>
      <c r="J294">
        <v>1</v>
      </c>
      <c r="K294">
        <v>24</v>
      </c>
      <c r="L294" t="s">
        <v>1036</v>
      </c>
      <c r="M294" t="s">
        <v>1067</v>
      </c>
      <c r="N294" t="s">
        <v>1038</v>
      </c>
      <c r="O294">
        <v>2</v>
      </c>
      <c r="P294" t="s">
        <v>1039</v>
      </c>
      <c r="Q294" t="s">
        <v>3350</v>
      </c>
      <c r="R294" s="207">
        <v>45671.576041666667</v>
      </c>
      <c r="S294">
        <v>600109402</v>
      </c>
      <c r="T294" t="s">
        <v>3350</v>
      </c>
      <c r="U294" s="207">
        <v>45671.577245370368</v>
      </c>
      <c r="V294">
        <v>600109402</v>
      </c>
      <c r="W294">
        <v>5.9893000000000001</v>
      </c>
      <c r="X294">
        <v>5.9893000000000001</v>
      </c>
      <c r="Y294">
        <v>0</v>
      </c>
      <c r="Z294">
        <v>0</v>
      </c>
      <c r="AA294">
        <v>7.1182999999999996</v>
      </c>
      <c r="AB294">
        <v>2756.6179999999999</v>
      </c>
      <c r="AC294">
        <v>2722.8009999999999</v>
      </c>
      <c r="AD294">
        <v>1607.1790000000001</v>
      </c>
      <c r="AE294">
        <v>602.10199999999998</v>
      </c>
      <c r="AF294">
        <v>178.02600000000001</v>
      </c>
      <c r="AG294">
        <v>197.18299999999999</v>
      </c>
      <c r="AH294">
        <v>105.33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33.817</v>
      </c>
      <c r="AO294">
        <v>88.6</v>
      </c>
      <c r="AP294">
        <v>84</v>
      </c>
      <c r="AQ294">
        <v>84</v>
      </c>
      <c r="AR294">
        <v>0</v>
      </c>
      <c r="AS294">
        <v>0</v>
      </c>
      <c r="AT294">
        <v>0</v>
      </c>
      <c r="AU294">
        <v>4.5999999999999996</v>
      </c>
      <c r="AV294">
        <v>0.16669999999999999</v>
      </c>
      <c r="AW294">
        <v>32.981000000000002</v>
      </c>
      <c r="AX294">
        <v>56.579000000000001</v>
      </c>
      <c r="AY294">
        <v>0</v>
      </c>
      <c r="AZ294">
        <v>0</v>
      </c>
      <c r="BA294">
        <v>2784.5340000000001</v>
      </c>
      <c r="BB294">
        <v>84</v>
      </c>
      <c r="BC294">
        <v>7</v>
      </c>
      <c r="BD294">
        <v>7</v>
      </c>
      <c r="BE294">
        <v>0</v>
      </c>
      <c r="BF294">
        <v>0</v>
      </c>
      <c r="BG294">
        <v>1</v>
      </c>
      <c r="BH294">
        <v>0</v>
      </c>
      <c r="BI294">
        <v>0</v>
      </c>
      <c r="BJ294">
        <v>4.6226000000000003</v>
      </c>
      <c r="BK294">
        <v>2281.4760000000001</v>
      </c>
      <c r="BL294">
        <v>1317.307</v>
      </c>
      <c r="BM294">
        <v>551.43700000000001</v>
      </c>
      <c r="BN294">
        <v>128.238</v>
      </c>
      <c r="BO294">
        <v>146.18299999999999</v>
      </c>
      <c r="BP294">
        <v>105.33</v>
      </c>
      <c r="BQ294">
        <v>0</v>
      </c>
      <c r="BR294">
        <v>0</v>
      </c>
      <c r="BS294">
        <v>0</v>
      </c>
      <c r="BT294">
        <v>4.1182999999999996</v>
      </c>
      <c r="BU294">
        <v>2125.2130000000002</v>
      </c>
      <c r="BV294">
        <v>0</v>
      </c>
      <c r="BW294">
        <v>0</v>
      </c>
      <c r="BX294">
        <v>0</v>
      </c>
      <c r="BY294">
        <v>0</v>
      </c>
      <c r="BZ294">
        <v>1.3667</v>
      </c>
      <c r="CA294">
        <v>441.32500000000005</v>
      </c>
      <c r="CB294">
        <v>289.87199999999996</v>
      </c>
      <c r="CC294">
        <v>50.664999999999999</v>
      </c>
      <c r="CD294">
        <v>49.787999999999997</v>
      </c>
      <c r="CE294">
        <v>51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0.6</v>
      </c>
      <c r="CM294">
        <v>187.136</v>
      </c>
      <c r="CN294">
        <v>0.6</v>
      </c>
      <c r="CO294">
        <v>197.61</v>
      </c>
      <c r="CP294">
        <v>0.16669999999999999</v>
      </c>
      <c r="CQ294">
        <v>56.579000000000001</v>
      </c>
      <c r="CR294">
        <v>3.6225999999999998</v>
      </c>
      <c r="CS294">
        <v>1588.9259999999999</v>
      </c>
      <c r="CT294">
        <v>1.3667</v>
      </c>
      <c r="CU294">
        <v>441.32500000000005</v>
      </c>
      <c r="CV294">
        <v>0</v>
      </c>
      <c r="CW294">
        <v>32.981000000000002</v>
      </c>
      <c r="CX294">
        <v>0</v>
      </c>
      <c r="CY294">
        <v>0</v>
      </c>
      <c r="CZ294">
        <v>0</v>
      </c>
      <c r="DA294">
        <v>0.16669999999999999</v>
      </c>
      <c r="DB294">
        <v>56.579000000000001</v>
      </c>
      <c r="DC294">
        <v>58</v>
      </c>
      <c r="DD294">
        <v>26</v>
      </c>
      <c r="DE294">
        <v>0</v>
      </c>
      <c r="DF294">
        <v>0.50429999999999997</v>
      </c>
      <c r="DG294">
        <v>156.26300000000001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2335.0729999999999</v>
      </c>
      <c r="EA294">
        <v>58</v>
      </c>
      <c r="EB294">
        <v>449.46100000000001</v>
      </c>
      <c r="EC294">
        <v>26</v>
      </c>
      <c r="ED294">
        <v>5.9893000000000001</v>
      </c>
      <c r="EE294">
        <v>7.1182999999999996</v>
      </c>
      <c r="EF294">
        <v>2756.6179999999999</v>
      </c>
      <c r="EG294">
        <v>4.6226000000000003</v>
      </c>
      <c r="EH294">
        <v>2309.2930000000001</v>
      </c>
      <c r="EI294">
        <v>4.1182999999999996</v>
      </c>
      <c r="EJ294">
        <v>2153.0300000000002</v>
      </c>
      <c r="EK294">
        <v>0</v>
      </c>
      <c r="EL294">
        <v>0</v>
      </c>
      <c r="EM294">
        <v>0</v>
      </c>
      <c r="EN294">
        <v>0</v>
      </c>
      <c r="EO294">
        <v>1.3667</v>
      </c>
      <c r="EP294">
        <v>447.32500000000005</v>
      </c>
      <c r="EQ294">
        <v>88.6</v>
      </c>
      <c r="ER294">
        <v>62.6</v>
      </c>
      <c r="ES294">
        <v>26</v>
      </c>
      <c r="ET294">
        <v>2845.2180000000003</v>
      </c>
      <c r="EU294">
        <v>0</v>
      </c>
      <c r="EV294">
        <v>0</v>
      </c>
      <c r="EW294">
        <v>0</v>
      </c>
      <c r="EX294">
        <v>0</v>
      </c>
      <c r="EY294">
        <v>0.50429999999999997</v>
      </c>
      <c r="EZ294">
        <v>156.26300000000001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0.16669999999999999</v>
      </c>
      <c r="FJ294">
        <v>56.579000000000001</v>
      </c>
      <c r="FK294">
        <v>0</v>
      </c>
      <c r="FL294">
        <v>0</v>
      </c>
      <c r="FM294">
        <v>0.16669999999999999</v>
      </c>
      <c r="FN294">
        <v>56.579000000000001</v>
      </c>
      <c r="FO294">
        <v>0</v>
      </c>
      <c r="FP294">
        <v>0</v>
      </c>
      <c r="FQ294">
        <v>0</v>
      </c>
      <c r="FR294">
        <v>56.579000000000001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</row>
    <row r="295" spans="1:184" customFormat="1" ht="12.75" x14ac:dyDescent="0.2">
      <c r="A295">
        <v>3010</v>
      </c>
      <c r="B295">
        <f t="shared" si="4"/>
        <v>292</v>
      </c>
      <c r="C295">
        <v>1</v>
      </c>
      <c r="D295" t="s">
        <v>1068</v>
      </c>
      <c r="E295" t="s">
        <v>290</v>
      </c>
      <c r="F295">
        <v>600109631</v>
      </c>
      <c r="G295">
        <v>12</v>
      </c>
      <c r="H295" t="s">
        <v>1069</v>
      </c>
      <c r="I295" t="s">
        <v>99</v>
      </c>
      <c r="J295">
        <v>1</v>
      </c>
      <c r="K295">
        <v>24</v>
      </c>
      <c r="L295" t="s">
        <v>1070</v>
      </c>
      <c r="M295" t="s">
        <v>1071</v>
      </c>
      <c r="N295" t="s">
        <v>1038</v>
      </c>
      <c r="O295">
        <v>2</v>
      </c>
      <c r="P295" t="s">
        <v>1039</v>
      </c>
      <c r="Q295" t="s">
        <v>3343</v>
      </c>
      <c r="R295" s="207">
        <v>45671.65011574074</v>
      </c>
      <c r="S295">
        <v>600109631</v>
      </c>
      <c r="T295" t="s">
        <v>3343</v>
      </c>
      <c r="U295" s="207">
        <v>45671.736388888887</v>
      </c>
      <c r="V295">
        <v>600109631</v>
      </c>
      <c r="W295">
        <v>3.6903000000000001</v>
      </c>
      <c r="X295">
        <v>3.6903000000000001</v>
      </c>
      <c r="Y295">
        <v>0</v>
      </c>
      <c r="Z295">
        <v>0</v>
      </c>
      <c r="AA295">
        <v>6</v>
      </c>
      <c r="AB295">
        <v>1674.298</v>
      </c>
      <c r="AC295">
        <v>1674.298</v>
      </c>
      <c r="AD295">
        <v>1075.0529999999999</v>
      </c>
      <c r="AE295">
        <v>263.62700000000001</v>
      </c>
      <c r="AF295">
        <v>138.042</v>
      </c>
      <c r="AG295">
        <v>82.759999999999991</v>
      </c>
      <c r="AH295">
        <v>113.816</v>
      </c>
      <c r="AI295">
        <v>0</v>
      </c>
      <c r="AJ295">
        <v>0</v>
      </c>
      <c r="AK295">
        <v>1</v>
      </c>
      <c r="AL295">
        <v>0</v>
      </c>
      <c r="AM295">
        <v>0</v>
      </c>
      <c r="AN295">
        <v>0</v>
      </c>
      <c r="AO295">
        <v>100.46000000000001</v>
      </c>
      <c r="AP295">
        <v>21</v>
      </c>
      <c r="AQ295">
        <v>21</v>
      </c>
      <c r="AR295">
        <v>0</v>
      </c>
      <c r="AS295">
        <v>0</v>
      </c>
      <c r="AT295">
        <v>0</v>
      </c>
      <c r="AU295">
        <v>79.459999999999994</v>
      </c>
      <c r="AV295">
        <v>0.4</v>
      </c>
      <c r="AW295">
        <v>0</v>
      </c>
      <c r="AX295">
        <v>131.29599999999999</v>
      </c>
      <c r="AY295">
        <v>6</v>
      </c>
      <c r="AZ295">
        <v>0</v>
      </c>
      <c r="BA295">
        <v>1674.298</v>
      </c>
      <c r="BB295">
        <v>21</v>
      </c>
      <c r="BC295">
        <v>6</v>
      </c>
      <c r="BD295">
        <v>6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2.2902999999999998</v>
      </c>
      <c r="BK295">
        <v>1286.329</v>
      </c>
      <c r="BL295">
        <v>779.59500000000003</v>
      </c>
      <c r="BM295">
        <v>219.214</v>
      </c>
      <c r="BN295">
        <v>122.944</v>
      </c>
      <c r="BO295">
        <v>50.76</v>
      </c>
      <c r="BP295">
        <v>113.816</v>
      </c>
      <c r="BQ295">
        <v>0</v>
      </c>
      <c r="BR295">
        <v>0</v>
      </c>
      <c r="BS295">
        <v>0</v>
      </c>
      <c r="BT295">
        <v>2.2902999999999998</v>
      </c>
      <c r="BU295">
        <v>1286.329</v>
      </c>
      <c r="BV295">
        <v>0</v>
      </c>
      <c r="BW295">
        <v>0</v>
      </c>
      <c r="BX295">
        <v>0</v>
      </c>
      <c r="BY295">
        <v>0</v>
      </c>
      <c r="BZ295">
        <v>1.4</v>
      </c>
      <c r="CA295">
        <v>387.96899999999999</v>
      </c>
      <c r="CB295">
        <v>295.45800000000003</v>
      </c>
      <c r="CC295">
        <v>44.412999999999997</v>
      </c>
      <c r="CD295">
        <v>15.097999999999999</v>
      </c>
      <c r="CE295">
        <v>32</v>
      </c>
      <c r="CF295">
        <v>0</v>
      </c>
      <c r="CG295">
        <v>0</v>
      </c>
      <c r="CH295">
        <v>0</v>
      </c>
      <c r="CI295">
        <v>1</v>
      </c>
      <c r="CJ295">
        <v>0</v>
      </c>
      <c r="CK295">
        <v>0</v>
      </c>
      <c r="CL295">
        <v>0.75</v>
      </c>
      <c r="CM295">
        <v>171.74299999999999</v>
      </c>
      <c r="CN295">
        <v>0.25</v>
      </c>
      <c r="CO295">
        <v>84.93</v>
      </c>
      <c r="CP295">
        <v>0.4</v>
      </c>
      <c r="CQ295">
        <v>131.29599999999999</v>
      </c>
      <c r="CR295">
        <v>1.2903</v>
      </c>
      <c r="CS295">
        <v>590.25699999999995</v>
      </c>
      <c r="CT295">
        <v>1.4</v>
      </c>
      <c r="CU295">
        <v>387.96899999999999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0.4</v>
      </c>
      <c r="DB295">
        <v>131.29599999999999</v>
      </c>
      <c r="DC295">
        <v>21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1286.329</v>
      </c>
      <c r="EA295">
        <v>21</v>
      </c>
      <c r="EB295">
        <v>387.96899999999999</v>
      </c>
      <c r="EC295">
        <v>0</v>
      </c>
      <c r="ED295">
        <v>3.6903000000000001</v>
      </c>
      <c r="EE295">
        <v>6</v>
      </c>
      <c r="EF295">
        <v>1674.298</v>
      </c>
      <c r="EG295">
        <v>2.2902999999999998</v>
      </c>
      <c r="EH295">
        <v>1286.329</v>
      </c>
      <c r="EI295">
        <v>2.2902999999999998</v>
      </c>
      <c r="EJ295">
        <v>1286.329</v>
      </c>
      <c r="EK295">
        <v>0</v>
      </c>
      <c r="EL295">
        <v>0</v>
      </c>
      <c r="EM295">
        <v>0</v>
      </c>
      <c r="EN295">
        <v>0</v>
      </c>
      <c r="EO295">
        <v>1.4</v>
      </c>
      <c r="EP295">
        <v>387.96899999999999</v>
      </c>
      <c r="EQ295">
        <v>100.46000000000001</v>
      </c>
      <c r="ER295">
        <v>21</v>
      </c>
      <c r="ES295">
        <v>79.459999999999994</v>
      </c>
      <c r="ET295">
        <v>1774.758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0.4</v>
      </c>
      <c r="FJ295">
        <v>131.29599999999999</v>
      </c>
      <c r="FK295">
        <v>0</v>
      </c>
      <c r="FL295">
        <v>0</v>
      </c>
      <c r="FM295">
        <v>0.4</v>
      </c>
      <c r="FN295">
        <v>131.29599999999999</v>
      </c>
      <c r="FO295">
        <v>6</v>
      </c>
      <c r="FP295">
        <v>6</v>
      </c>
      <c r="FQ295">
        <v>0</v>
      </c>
      <c r="FR295">
        <v>137.29599999999999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</row>
    <row r="296" spans="1:184" customFormat="1" ht="12.75" x14ac:dyDescent="0.2">
      <c r="A296">
        <v>3011</v>
      </c>
      <c r="B296">
        <f t="shared" si="4"/>
        <v>293</v>
      </c>
      <c r="C296">
        <v>1</v>
      </c>
      <c r="D296" t="s">
        <v>1072</v>
      </c>
      <c r="E296" t="s">
        <v>290</v>
      </c>
      <c r="F296">
        <v>600109411</v>
      </c>
      <c r="G296">
        <v>12</v>
      </c>
      <c r="H296" t="s">
        <v>1073</v>
      </c>
      <c r="I296" t="s">
        <v>99</v>
      </c>
      <c r="J296">
        <v>1</v>
      </c>
      <c r="K296">
        <v>24</v>
      </c>
      <c r="L296" t="s">
        <v>1043</v>
      </c>
      <c r="M296" t="s">
        <v>1074</v>
      </c>
      <c r="N296" t="s">
        <v>1038</v>
      </c>
      <c r="O296">
        <v>2</v>
      </c>
      <c r="P296" t="s">
        <v>1039</v>
      </c>
      <c r="Q296" t="s">
        <v>3440</v>
      </c>
      <c r="R296" s="207">
        <v>45672.873437499999</v>
      </c>
      <c r="S296">
        <v>600109411</v>
      </c>
      <c r="W296">
        <v>27.831399999999999</v>
      </c>
      <c r="X296">
        <v>27.831399999999999</v>
      </c>
      <c r="Y296">
        <v>0</v>
      </c>
      <c r="Z296">
        <v>0</v>
      </c>
      <c r="AA296">
        <v>33.174999999999997</v>
      </c>
      <c r="AB296">
        <v>11395.188</v>
      </c>
      <c r="AC296">
        <v>11395.188</v>
      </c>
      <c r="AD296">
        <v>7575.8770000000004</v>
      </c>
      <c r="AE296">
        <v>1660.4170000000001</v>
      </c>
      <c r="AF296">
        <v>81.328999999999994</v>
      </c>
      <c r="AG296">
        <v>1864.6769999999999</v>
      </c>
      <c r="AH296">
        <v>212.88800000000001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77.34</v>
      </c>
      <c r="AP296">
        <v>49.59</v>
      </c>
      <c r="AQ296">
        <v>0</v>
      </c>
      <c r="AR296">
        <v>49.59</v>
      </c>
      <c r="AS296">
        <v>0</v>
      </c>
      <c r="AT296">
        <v>0</v>
      </c>
      <c r="AU296">
        <v>27.75</v>
      </c>
      <c r="AV296">
        <v>0.3</v>
      </c>
      <c r="AW296">
        <v>0</v>
      </c>
      <c r="AX296">
        <v>111.834</v>
      </c>
      <c r="AY296">
        <v>0</v>
      </c>
      <c r="AZ296">
        <v>0</v>
      </c>
      <c r="BA296">
        <v>11526.908000000001</v>
      </c>
      <c r="BB296">
        <v>49.59</v>
      </c>
      <c r="BC296">
        <v>34</v>
      </c>
      <c r="BD296">
        <v>34</v>
      </c>
      <c r="BE296">
        <v>0</v>
      </c>
      <c r="BF296">
        <v>0</v>
      </c>
      <c r="BG296">
        <v>0</v>
      </c>
      <c r="BH296">
        <v>111.834</v>
      </c>
      <c r="BI296">
        <v>0</v>
      </c>
      <c r="BJ296">
        <v>18.804600000000001</v>
      </c>
      <c r="BK296">
        <v>8616.0750000000007</v>
      </c>
      <c r="BL296">
        <v>5660.8050000000003</v>
      </c>
      <c r="BM296">
        <v>1369.614</v>
      </c>
      <c r="BN296">
        <v>81.328999999999994</v>
      </c>
      <c r="BO296">
        <v>1327</v>
      </c>
      <c r="BP296">
        <v>177.327</v>
      </c>
      <c r="BQ296">
        <v>0</v>
      </c>
      <c r="BR296">
        <v>0</v>
      </c>
      <c r="BS296">
        <v>0</v>
      </c>
      <c r="BT296">
        <v>15.030900000000001</v>
      </c>
      <c r="BU296">
        <v>7270.86</v>
      </c>
      <c r="BV296">
        <v>0</v>
      </c>
      <c r="BW296">
        <v>0</v>
      </c>
      <c r="BX296">
        <v>0</v>
      </c>
      <c r="BY296">
        <v>0</v>
      </c>
      <c r="BZ296">
        <v>9.0267999999999997</v>
      </c>
      <c r="CA296">
        <v>2779.1130000000003</v>
      </c>
      <c r="CB296">
        <v>1915.0719999999999</v>
      </c>
      <c r="CC296">
        <v>290.803</v>
      </c>
      <c r="CD296">
        <v>0</v>
      </c>
      <c r="CE296">
        <v>537.67700000000002</v>
      </c>
      <c r="CF296">
        <v>35.561</v>
      </c>
      <c r="CG296">
        <v>0</v>
      </c>
      <c r="CH296">
        <v>0</v>
      </c>
      <c r="CI296">
        <v>0</v>
      </c>
      <c r="CJ296">
        <v>0.1013</v>
      </c>
      <c r="CK296">
        <v>39.616</v>
      </c>
      <c r="CL296">
        <v>5.3048000000000002</v>
      </c>
      <c r="CM296">
        <v>1586.4839999999999</v>
      </c>
      <c r="CN296">
        <v>3.3207</v>
      </c>
      <c r="CO296">
        <v>1066.1790000000001</v>
      </c>
      <c r="CP296">
        <v>0.3</v>
      </c>
      <c r="CQ296">
        <v>86.834000000000003</v>
      </c>
      <c r="CR296">
        <v>16.804600000000001</v>
      </c>
      <c r="CS296">
        <v>7179.8890000000001</v>
      </c>
      <c r="CT296">
        <v>7.2767999999999997</v>
      </c>
      <c r="CU296">
        <v>2111.7640000000001</v>
      </c>
      <c r="CV296">
        <v>0</v>
      </c>
      <c r="CW296">
        <v>0</v>
      </c>
      <c r="CX296">
        <v>25</v>
      </c>
      <c r="CY296">
        <v>0</v>
      </c>
      <c r="CZ296">
        <v>0</v>
      </c>
      <c r="DA296">
        <v>0.3</v>
      </c>
      <c r="DB296">
        <v>86.834000000000003</v>
      </c>
      <c r="DC296">
        <v>0</v>
      </c>
      <c r="DD296">
        <v>49.59</v>
      </c>
      <c r="DE296">
        <v>0</v>
      </c>
      <c r="DF296">
        <v>3.6238000000000001</v>
      </c>
      <c r="DG296">
        <v>1285.4169999999999</v>
      </c>
      <c r="DH296">
        <v>0.14990000000000001</v>
      </c>
      <c r="DI296">
        <v>59.798000000000002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8697.49</v>
      </c>
      <c r="EA296">
        <v>0</v>
      </c>
      <c r="EB296">
        <v>2829.4179999999997</v>
      </c>
      <c r="EC296">
        <v>49.59</v>
      </c>
      <c r="ED296">
        <v>27.831399999999999</v>
      </c>
      <c r="EE296">
        <v>33.174999999999997</v>
      </c>
      <c r="EF296">
        <v>11395.188</v>
      </c>
      <c r="EG296">
        <v>18.804600000000001</v>
      </c>
      <c r="EH296">
        <v>8616.0750000000007</v>
      </c>
      <c r="EI296">
        <v>15.030900000000001</v>
      </c>
      <c r="EJ296">
        <v>7270.86</v>
      </c>
      <c r="EK296">
        <v>0</v>
      </c>
      <c r="EL296">
        <v>0</v>
      </c>
      <c r="EM296">
        <v>0</v>
      </c>
      <c r="EN296">
        <v>0</v>
      </c>
      <c r="EO296">
        <v>9.0267999999999997</v>
      </c>
      <c r="EP296">
        <v>2779.1130000000003</v>
      </c>
      <c r="EQ296">
        <v>77.34</v>
      </c>
      <c r="ER296">
        <v>6.25</v>
      </c>
      <c r="ES296">
        <v>71.09</v>
      </c>
      <c r="ET296">
        <v>11472.528</v>
      </c>
      <c r="EU296">
        <v>0</v>
      </c>
      <c r="EV296">
        <v>0</v>
      </c>
      <c r="EW296">
        <v>0</v>
      </c>
      <c r="EX296">
        <v>0</v>
      </c>
      <c r="EY296">
        <v>3.6238000000000001</v>
      </c>
      <c r="EZ296">
        <v>1285.4169999999999</v>
      </c>
      <c r="FA296">
        <v>0.14990000000000001</v>
      </c>
      <c r="FB296">
        <v>59.798000000000002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0.3</v>
      </c>
      <c r="FJ296">
        <v>111.834</v>
      </c>
      <c r="FK296">
        <v>0</v>
      </c>
      <c r="FL296">
        <v>25</v>
      </c>
      <c r="FM296">
        <v>0.3</v>
      </c>
      <c r="FN296">
        <v>86.834000000000003</v>
      </c>
      <c r="FO296">
        <v>0</v>
      </c>
      <c r="FP296">
        <v>0</v>
      </c>
      <c r="FQ296">
        <v>0</v>
      </c>
      <c r="FR296">
        <v>111.834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</row>
    <row r="297" spans="1:184" customFormat="1" ht="12.75" x14ac:dyDescent="0.2">
      <c r="A297">
        <v>3013</v>
      </c>
      <c r="B297">
        <f t="shared" si="4"/>
        <v>294</v>
      </c>
      <c r="C297">
        <v>1</v>
      </c>
      <c r="D297" t="s">
        <v>1075</v>
      </c>
      <c r="E297" t="s">
        <v>290</v>
      </c>
      <c r="F297">
        <v>600109941</v>
      </c>
      <c r="G297">
        <v>12</v>
      </c>
      <c r="H297" t="s">
        <v>1076</v>
      </c>
      <c r="I297" t="s">
        <v>99</v>
      </c>
      <c r="J297">
        <v>1</v>
      </c>
      <c r="K297">
        <v>24</v>
      </c>
      <c r="L297" t="s">
        <v>1056</v>
      </c>
      <c r="M297" t="s">
        <v>1077</v>
      </c>
      <c r="N297" t="s">
        <v>1038</v>
      </c>
      <c r="O297">
        <v>2</v>
      </c>
      <c r="P297" t="s">
        <v>1039</v>
      </c>
      <c r="Q297" t="s">
        <v>1078</v>
      </c>
      <c r="R297" s="207">
        <v>45665.417627314811</v>
      </c>
      <c r="S297">
        <v>600109941</v>
      </c>
      <c r="T297" t="s">
        <v>3452</v>
      </c>
      <c r="U297" s="207">
        <v>45672.387685185182</v>
      </c>
      <c r="V297" t="s">
        <v>1056</v>
      </c>
      <c r="W297">
        <v>12.263500000000001</v>
      </c>
      <c r="X297">
        <v>12.263500000000001</v>
      </c>
      <c r="Y297">
        <v>0</v>
      </c>
      <c r="Z297">
        <v>0</v>
      </c>
      <c r="AA297">
        <v>14.0661</v>
      </c>
      <c r="AB297">
        <v>4871.3829999999998</v>
      </c>
      <c r="AC297">
        <v>4851.3829999999998</v>
      </c>
      <c r="AD297">
        <v>3534.5160000000001</v>
      </c>
      <c r="AE297">
        <v>616.81399999999996</v>
      </c>
      <c r="AF297">
        <v>195.99600000000001</v>
      </c>
      <c r="AG297">
        <v>385.29700000000003</v>
      </c>
      <c r="AH297">
        <v>90.149999999999991</v>
      </c>
      <c r="AI297">
        <v>0</v>
      </c>
      <c r="AJ297">
        <v>0</v>
      </c>
      <c r="AK297">
        <v>0</v>
      </c>
      <c r="AL297">
        <v>0</v>
      </c>
      <c r="AM297">
        <v>20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0.5</v>
      </c>
      <c r="AW297">
        <v>28.61</v>
      </c>
      <c r="AX297">
        <v>121.611</v>
      </c>
      <c r="AY297">
        <v>0</v>
      </c>
      <c r="AZ297">
        <v>0</v>
      </c>
      <c r="BA297">
        <v>4895.0529999999999</v>
      </c>
      <c r="BB297">
        <v>0</v>
      </c>
      <c r="BC297">
        <v>14</v>
      </c>
      <c r="BD297">
        <v>14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7.4184000000000001</v>
      </c>
      <c r="BK297">
        <v>3445.2649999999999</v>
      </c>
      <c r="BL297">
        <v>2418.9340000000002</v>
      </c>
      <c r="BM297">
        <v>483.71800000000002</v>
      </c>
      <c r="BN297">
        <v>187.49299999999999</v>
      </c>
      <c r="BO297">
        <v>247.035</v>
      </c>
      <c r="BP297">
        <v>79.474999999999994</v>
      </c>
      <c r="BQ297">
        <v>0</v>
      </c>
      <c r="BR297">
        <v>0</v>
      </c>
      <c r="BS297">
        <v>0</v>
      </c>
      <c r="BT297">
        <v>6.1649000000000003</v>
      </c>
      <c r="BU297">
        <v>3090.2269999999999</v>
      </c>
      <c r="BV297">
        <v>0</v>
      </c>
      <c r="BW297">
        <v>0</v>
      </c>
      <c r="BX297">
        <v>0</v>
      </c>
      <c r="BY297">
        <v>0</v>
      </c>
      <c r="BZ297">
        <v>4.8451000000000004</v>
      </c>
      <c r="CA297">
        <v>1406.1179999999999</v>
      </c>
      <c r="CB297">
        <v>1115.5819999999999</v>
      </c>
      <c r="CC297">
        <v>133.096</v>
      </c>
      <c r="CD297">
        <v>8.5030000000000001</v>
      </c>
      <c r="CE297">
        <v>138.262</v>
      </c>
      <c r="CF297">
        <v>10.675000000000001</v>
      </c>
      <c r="CG297">
        <v>0</v>
      </c>
      <c r="CH297">
        <v>0</v>
      </c>
      <c r="CI297">
        <v>0</v>
      </c>
      <c r="CJ297">
        <v>0.6</v>
      </c>
      <c r="CK297">
        <v>273.60199999999998</v>
      </c>
      <c r="CL297">
        <v>2.1158999999999999</v>
      </c>
      <c r="CM297">
        <v>453.69</v>
      </c>
      <c r="CN297">
        <v>1.6292</v>
      </c>
      <c r="CO297">
        <v>557.21500000000003</v>
      </c>
      <c r="CP297">
        <v>0.5</v>
      </c>
      <c r="CQ297">
        <v>121.611</v>
      </c>
      <c r="CR297">
        <v>6.4184000000000001</v>
      </c>
      <c r="CS297">
        <v>2671.1129999999998</v>
      </c>
      <c r="CT297">
        <v>4.4451000000000001</v>
      </c>
      <c r="CU297">
        <v>1235.8</v>
      </c>
      <c r="CV297">
        <v>0</v>
      </c>
      <c r="CW297">
        <v>28.61</v>
      </c>
      <c r="CX297">
        <v>0</v>
      </c>
      <c r="CY297">
        <v>0</v>
      </c>
      <c r="CZ297">
        <v>0</v>
      </c>
      <c r="DA297">
        <v>0.5</v>
      </c>
      <c r="DB297">
        <v>121.611</v>
      </c>
      <c r="DC297">
        <v>0</v>
      </c>
      <c r="DD297">
        <v>0</v>
      </c>
      <c r="DE297">
        <v>0</v>
      </c>
      <c r="DF297">
        <v>1.2535000000000001</v>
      </c>
      <c r="DG297">
        <v>355.03800000000001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3479.9870000000001</v>
      </c>
      <c r="EA297">
        <v>0</v>
      </c>
      <c r="EB297">
        <v>1415.066</v>
      </c>
      <c r="EC297">
        <v>0</v>
      </c>
      <c r="ED297">
        <v>12.263500000000001</v>
      </c>
      <c r="EE297">
        <v>14.0661</v>
      </c>
      <c r="EF297">
        <v>4871.3829999999998</v>
      </c>
      <c r="EG297">
        <v>7.4184000000000001</v>
      </c>
      <c r="EH297">
        <v>3454.2649999999999</v>
      </c>
      <c r="EI297">
        <v>6.1649000000000003</v>
      </c>
      <c r="EJ297">
        <v>3099.2269999999999</v>
      </c>
      <c r="EK297">
        <v>0</v>
      </c>
      <c r="EL297">
        <v>0</v>
      </c>
      <c r="EM297">
        <v>0</v>
      </c>
      <c r="EN297">
        <v>0</v>
      </c>
      <c r="EO297">
        <v>4.8451000000000004</v>
      </c>
      <c r="EP297">
        <v>1417.1179999999999</v>
      </c>
      <c r="EQ297">
        <v>0</v>
      </c>
      <c r="ER297">
        <v>0</v>
      </c>
      <c r="ES297">
        <v>0</v>
      </c>
      <c r="ET297">
        <v>4871.3829999999998</v>
      </c>
      <c r="EU297">
        <v>0</v>
      </c>
      <c r="EV297">
        <v>0</v>
      </c>
      <c r="EW297">
        <v>0</v>
      </c>
      <c r="EX297">
        <v>0</v>
      </c>
      <c r="EY297">
        <v>1.2535000000000001</v>
      </c>
      <c r="EZ297">
        <v>355.03800000000001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0.5</v>
      </c>
      <c r="FJ297">
        <v>121.611</v>
      </c>
      <c r="FK297">
        <v>0</v>
      </c>
      <c r="FL297">
        <v>0</v>
      </c>
      <c r="FM297">
        <v>0.5</v>
      </c>
      <c r="FN297">
        <v>121.611</v>
      </c>
      <c r="FO297">
        <v>0</v>
      </c>
      <c r="FP297">
        <v>0</v>
      </c>
      <c r="FQ297">
        <v>0</v>
      </c>
      <c r="FR297">
        <v>121.611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</row>
    <row r="298" spans="1:184" customFormat="1" ht="12.75" x14ac:dyDescent="0.2">
      <c r="A298">
        <v>3014</v>
      </c>
      <c r="B298">
        <f t="shared" si="4"/>
        <v>295</v>
      </c>
      <c r="C298">
        <v>1</v>
      </c>
      <c r="D298" t="s">
        <v>1079</v>
      </c>
      <c r="E298" t="s">
        <v>290</v>
      </c>
      <c r="F298">
        <v>600110419</v>
      </c>
      <c r="G298">
        <v>12</v>
      </c>
      <c r="H298" t="s">
        <v>1076</v>
      </c>
      <c r="I298" t="s">
        <v>99</v>
      </c>
      <c r="J298">
        <v>1</v>
      </c>
      <c r="K298">
        <v>24</v>
      </c>
      <c r="L298" t="s">
        <v>1056</v>
      </c>
      <c r="M298" t="s">
        <v>1080</v>
      </c>
      <c r="N298" t="s">
        <v>1038</v>
      </c>
      <c r="O298">
        <v>2</v>
      </c>
      <c r="P298" t="s">
        <v>1039</v>
      </c>
      <c r="Q298" t="s">
        <v>1078</v>
      </c>
      <c r="R298" s="207">
        <v>45664.346678240741</v>
      </c>
      <c r="S298">
        <v>600110419</v>
      </c>
      <c r="T298" t="s">
        <v>3452</v>
      </c>
      <c r="U298" s="207">
        <v>45670.640925925924</v>
      </c>
      <c r="V298" t="s">
        <v>1056</v>
      </c>
      <c r="W298">
        <v>18.756</v>
      </c>
      <c r="X298">
        <v>18.756</v>
      </c>
      <c r="Y298">
        <v>0</v>
      </c>
      <c r="Z298">
        <v>0</v>
      </c>
      <c r="AA298">
        <v>20.3813</v>
      </c>
      <c r="AB298">
        <v>7877.3440000000001</v>
      </c>
      <c r="AC298">
        <v>7857.3440000000001</v>
      </c>
      <c r="AD298">
        <v>5202.8539999999994</v>
      </c>
      <c r="AE298">
        <v>1233.751</v>
      </c>
      <c r="AF298">
        <v>317.98200000000003</v>
      </c>
      <c r="AG298">
        <v>951.48299999999995</v>
      </c>
      <c r="AH298">
        <v>147.68299999999999</v>
      </c>
      <c r="AI298">
        <v>0</v>
      </c>
      <c r="AJ298">
        <v>0</v>
      </c>
      <c r="AK298">
        <v>0</v>
      </c>
      <c r="AL298">
        <v>0</v>
      </c>
      <c r="AM298">
        <v>20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0.5</v>
      </c>
      <c r="AW298">
        <v>3.5910000000000002</v>
      </c>
      <c r="AX298">
        <v>155.67599999999999</v>
      </c>
      <c r="AY298">
        <v>0</v>
      </c>
      <c r="AZ298">
        <v>0</v>
      </c>
      <c r="BA298">
        <v>7898.4350000000004</v>
      </c>
      <c r="BB298">
        <v>0</v>
      </c>
      <c r="BC298">
        <v>20</v>
      </c>
      <c r="BD298">
        <v>20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11.408200000000001</v>
      </c>
      <c r="BK298">
        <v>5591.69</v>
      </c>
      <c r="BL298">
        <v>3589.0279999999998</v>
      </c>
      <c r="BM298">
        <v>966.89</v>
      </c>
      <c r="BN298">
        <v>260.065</v>
      </c>
      <c r="BO298">
        <v>645</v>
      </c>
      <c r="BP298">
        <v>127.116</v>
      </c>
      <c r="BQ298">
        <v>0</v>
      </c>
      <c r="BR298">
        <v>0</v>
      </c>
      <c r="BS298">
        <v>0</v>
      </c>
      <c r="BT298">
        <v>10.659800000000001</v>
      </c>
      <c r="BU298">
        <v>5250.3469999999998</v>
      </c>
      <c r="BV298">
        <v>0</v>
      </c>
      <c r="BW298">
        <v>0</v>
      </c>
      <c r="BX298">
        <v>0</v>
      </c>
      <c r="BY298">
        <v>0</v>
      </c>
      <c r="BZ298">
        <v>7.3477999999999994</v>
      </c>
      <c r="CA298">
        <v>2265.654</v>
      </c>
      <c r="CB298">
        <v>1613.826</v>
      </c>
      <c r="CC298">
        <v>266.86099999999999</v>
      </c>
      <c r="CD298">
        <v>57.917000000000002</v>
      </c>
      <c r="CE298">
        <v>306.483</v>
      </c>
      <c r="CF298">
        <v>20.567</v>
      </c>
      <c r="CG298">
        <v>0</v>
      </c>
      <c r="CH298">
        <v>0</v>
      </c>
      <c r="CI298">
        <v>0</v>
      </c>
      <c r="CJ298">
        <v>0.625</v>
      </c>
      <c r="CK298">
        <v>347.786</v>
      </c>
      <c r="CL298">
        <v>2.7231000000000001</v>
      </c>
      <c r="CM298">
        <v>756.45100000000002</v>
      </c>
      <c r="CN298">
        <v>3.4996999999999998</v>
      </c>
      <c r="CO298">
        <v>1005.741</v>
      </c>
      <c r="CP298">
        <v>0.5</v>
      </c>
      <c r="CQ298">
        <v>155.67599999999999</v>
      </c>
      <c r="CR298">
        <v>9.4080999999999992</v>
      </c>
      <c r="CS298">
        <v>4208.6450000000004</v>
      </c>
      <c r="CT298">
        <v>6.7852999999999994</v>
      </c>
      <c r="CU298">
        <v>1997.7359999999999</v>
      </c>
      <c r="CV298">
        <v>0</v>
      </c>
      <c r="CW298">
        <v>3.5910000000000002</v>
      </c>
      <c r="CX298">
        <v>0</v>
      </c>
      <c r="CY298">
        <v>0</v>
      </c>
      <c r="CZ298">
        <v>0</v>
      </c>
      <c r="DA298">
        <v>0.5</v>
      </c>
      <c r="DB298">
        <v>155.67599999999999</v>
      </c>
      <c r="DC298">
        <v>0</v>
      </c>
      <c r="DD298">
        <v>0</v>
      </c>
      <c r="DE298">
        <v>0</v>
      </c>
      <c r="DF298">
        <v>0.74839999999999995</v>
      </c>
      <c r="DG298">
        <v>341.34300000000002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5614.3509999999997</v>
      </c>
      <c r="EA298">
        <v>0</v>
      </c>
      <c r="EB298">
        <v>2284.0839999999998</v>
      </c>
      <c r="EC298">
        <v>0</v>
      </c>
      <c r="ED298">
        <v>18.756</v>
      </c>
      <c r="EE298">
        <v>20.3813</v>
      </c>
      <c r="EF298">
        <v>7877.3440000000001</v>
      </c>
      <c r="EG298">
        <v>11.408200000000001</v>
      </c>
      <c r="EH298">
        <v>5591.69</v>
      </c>
      <c r="EI298">
        <v>10.659800000000001</v>
      </c>
      <c r="EJ298">
        <v>5250.3469999999998</v>
      </c>
      <c r="EK298">
        <v>0</v>
      </c>
      <c r="EL298">
        <v>0</v>
      </c>
      <c r="EM298">
        <v>0</v>
      </c>
      <c r="EN298">
        <v>0</v>
      </c>
      <c r="EO298">
        <v>7.3477999999999994</v>
      </c>
      <c r="EP298">
        <v>2285.654</v>
      </c>
      <c r="EQ298">
        <v>0</v>
      </c>
      <c r="ER298">
        <v>0</v>
      </c>
      <c r="ES298">
        <v>0</v>
      </c>
      <c r="ET298">
        <v>7877.3440000000001</v>
      </c>
      <c r="EU298">
        <v>0</v>
      </c>
      <c r="EV298">
        <v>0</v>
      </c>
      <c r="EW298">
        <v>0</v>
      </c>
      <c r="EX298">
        <v>0</v>
      </c>
      <c r="EY298">
        <v>0.74839999999999995</v>
      </c>
      <c r="EZ298">
        <v>341.34300000000002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0.5</v>
      </c>
      <c r="FJ298">
        <v>155.67599999999999</v>
      </c>
      <c r="FK298">
        <v>0</v>
      </c>
      <c r="FL298">
        <v>0</v>
      </c>
      <c r="FM298">
        <v>0.5</v>
      </c>
      <c r="FN298">
        <v>155.67599999999999</v>
      </c>
      <c r="FO298">
        <v>0</v>
      </c>
      <c r="FP298">
        <v>0</v>
      </c>
      <c r="FQ298">
        <v>0</v>
      </c>
      <c r="FR298">
        <v>155.67599999999999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</row>
    <row r="299" spans="1:184" customFormat="1" ht="12.75" x14ac:dyDescent="0.2">
      <c r="A299">
        <v>3015</v>
      </c>
      <c r="B299">
        <f t="shared" si="4"/>
        <v>296</v>
      </c>
      <c r="C299">
        <v>1</v>
      </c>
      <c r="D299" t="s">
        <v>1081</v>
      </c>
      <c r="E299" t="s">
        <v>290</v>
      </c>
      <c r="F299">
        <v>691015023</v>
      </c>
      <c r="G299">
        <v>12</v>
      </c>
      <c r="H299" t="s">
        <v>1082</v>
      </c>
      <c r="I299" t="s">
        <v>1083</v>
      </c>
      <c r="J299">
        <v>1</v>
      </c>
      <c r="K299">
        <v>24</v>
      </c>
      <c r="L299" t="s">
        <v>1043</v>
      </c>
      <c r="M299" t="s">
        <v>1084</v>
      </c>
      <c r="N299" t="s">
        <v>1038</v>
      </c>
      <c r="O299">
        <v>2</v>
      </c>
      <c r="P299" t="s">
        <v>1039</v>
      </c>
      <c r="Q299" t="s">
        <v>3346</v>
      </c>
      <c r="R299" s="207">
        <v>45665.892465277779</v>
      </c>
      <c r="S299">
        <v>691015023</v>
      </c>
      <c r="T299" t="s">
        <v>3346</v>
      </c>
      <c r="U299" s="207">
        <v>45669.718668981484</v>
      </c>
      <c r="V299">
        <v>691015023</v>
      </c>
      <c r="W299">
        <v>3.9961000000000002</v>
      </c>
      <c r="X299">
        <v>3.9961000000000002</v>
      </c>
      <c r="Y299">
        <v>0</v>
      </c>
      <c r="Z299">
        <v>0</v>
      </c>
      <c r="AA299">
        <v>5.8611000000000004</v>
      </c>
      <c r="AB299">
        <v>1733.3579999999999</v>
      </c>
      <c r="AC299">
        <v>1733.3579999999999</v>
      </c>
      <c r="AD299">
        <v>1225.7570000000001</v>
      </c>
      <c r="AE299">
        <v>225.68699999999998</v>
      </c>
      <c r="AF299">
        <v>63.476999999999997</v>
      </c>
      <c r="AG299">
        <v>151.578</v>
      </c>
      <c r="AH299">
        <v>66.858999999999995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0.39589999999999997</v>
      </c>
      <c r="AW299">
        <v>0</v>
      </c>
      <c r="AX299">
        <v>117.961</v>
      </c>
      <c r="AY299">
        <v>0</v>
      </c>
      <c r="AZ299">
        <v>0</v>
      </c>
      <c r="BA299">
        <v>1740.5249999999999</v>
      </c>
      <c r="BB299">
        <v>0</v>
      </c>
      <c r="BC299">
        <v>5</v>
      </c>
      <c r="BD299">
        <v>5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2.371</v>
      </c>
      <c r="BK299">
        <v>1231.895</v>
      </c>
      <c r="BL299">
        <v>806.53399999999999</v>
      </c>
      <c r="BM299">
        <v>173.26400000000001</v>
      </c>
      <c r="BN299">
        <v>53.396000000000001</v>
      </c>
      <c r="BO299">
        <v>136.578</v>
      </c>
      <c r="BP299">
        <v>62.122999999999998</v>
      </c>
      <c r="BQ299">
        <v>0</v>
      </c>
      <c r="BR299">
        <v>0</v>
      </c>
      <c r="BS299">
        <v>0</v>
      </c>
      <c r="BT299">
        <v>2.371</v>
      </c>
      <c r="BU299">
        <v>1231.895</v>
      </c>
      <c r="BV299">
        <v>0</v>
      </c>
      <c r="BW299">
        <v>0</v>
      </c>
      <c r="BX299">
        <v>0</v>
      </c>
      <c r="BY299">
        <v>0</v>
      </c>
      <c r="BZ299">
        <v>1.6251</v>
      </c>
      <c r="CA299">
        <v>501.46299999999997</v>
      </c>
      <c r="CB299">
        <v>419.22299999999996</v>
      </c>
      <c r="CC299">
        <v>52.423000000000002</v>
      </c>
      <c r="CD299">
        <v>10.081</v>
      </c>
      <c r="CE299">
        <v>15</v>
      </c>
      <c r="CF299">
        <v>4.7359999999999998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0.5</v>
      </c>
      <c r="CM299">
        <v>150.624</v>
      </c>
      <c r="CN299">
        <v>0.72919999999999996</v>
      </c>
      <c r="CO299">
        <v>232.87799999999999</v>
      </c>
      <c r="CP299">
        <v>0.39589999999999997</v>
      </c>
      <c r="CQ299">
        <v>117.961</v>
      </c>
      <c r="CR299">
        <v>1.4963</v>
      </c>
      <c r="CS299">
        <v>580.91099999999994</v>
      </c>
      <c r="CT299">
        <v>1.3959000000000001</v>
      </c>
      <c r="CU299">
        <v>420.61199999999997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0.39589999999999997</v>
      </c>
      <c r="DB299">
        <v>117.961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1239.0619999999999</v>
      </c>
      <c r="EA299">
        <v>0</v>
      </c>
      <c r="EB299">
        <v>501.46299999999997</v>
      </c>
      <c r="EC299">
        <v>0</v>
      </c>
      <c r="ED299">
        <v>3.9961000000000002</v>
      </c>
      <c r="EE299">
        <v>5.8611000000000004</v>
      </c>
      <c r="EF299">
        <v>1733.3579999999999</v>
      </c>
      <c r="EG299">
        <v>2.371</v>
      </c>
      <c r="EH299">
        <v>1231.895</v>
      </c>
      <c r="EI299">
        <v>2.371</v>
      </c>
      <c r="EJ299">
        <v>1231.895</v>
      </c>
      <c r="EK299">
        <v>0</v>
      </c>
      <c r="EL299">
        <v>0</v>
      </c>
      <c r="EM299">
        <v>0</v>
      </c>
      <c r="EN299">
        <v>0</v>
      </c>
      <c r="EO299">
        <v>1.6251</v>
      </c>
      <c r="EP299">
        <v>501.46299999999997</v>
      </c>
      <c r="EQ299">
        <v>0</v>
      </c>
      <c r="ER299">
        <v>0</v>
      </c>
      <c r="ES299">
        <v>0</v>
      </c>
      <c r="ET299">
        <v>1733.3579999999999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0.39589999999999997</v>
      </c>
      <c r="FJ299">
        <v>117.961</v>
      </c>
      <c r="FK299">
        <v>0</v>
      </c>
      <c r="FL299">
        <v>0</v>
      </c>
      <c r="FM299">
        <v>0.39589999999999997</v>
      </c>
      <c r="FN299">
        <v>117.961</v>
      </c>
      <c r="FO299">
        <v>0</v>
      </c>
      <c r="FP299">
        <v>0</v>
      </c>
      <c r="FQ299">
        <v>0</v>
      </c>
      <c r="FR299">
        <v>117.961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</row>
    <row r="300" spans="1:184" customFormat="1" ht="12.75" x14ac:dyDescent="0.2">
      <c r="A300">
        <v>3016</v>
      </c>
      <c r="B300">
        <f t="shared" si="4"/>
        <v>297</v>
      </c>
      <c r="C300">
        <v>1</v>
      </c>
      <c r="D300" t="s">
        <v>1085</v>
      </c>
      <c r="E300" t="s">
        <v>290</v>
      </c>
      <c r="F300">
        <v>600109437</v>
      </c>
      <c r="G300">
        <v>12</v>
      </c>
      <c r="H300" t="s">
        <v>1086</v>
      </c>
      <c r="I300" t="s">
        <v>99</v>
      </c>
      <c r="J300">
        <v>1</v>
      </c>
      <c r="K300">
        <v>24</v>
      </c>
      <c r="L300" t="s">
        <v>1048</v>
      </c>
      <c r="M300" t="s">
        <v>1087</v>
      </c>
      <c r="N300" t="s">
        <v>1038</v>
      </c>
      <c r="O300">
        <v>2</v>
      </c>
      <c r="P300" t="s">
        <v>1039</v>
      </c>
      <c r="Q300" t="s">
        <v>1088</v>
      </c>
      <c r="R300" s="207">
        <v>45671.867326388892</v>
      </c>
      <c r="S300">
        <v>600109437</v>
      </c>
      <c r="W300">
        <v>6.8947000000000003</v>
      </c>
      <c r="X300">
        <v>6.8113999999999999</v>
      </c>
      <c r="Y300">
        <v>0</v>
      </c>
      <c r="Z300">
        <v>8.3299999999999999E-2</v>
      </c>
      <c r="AA300">
        <v>7.7472000000000003</v>
      </c>
      <c r="AB300">
        <v>2950.8310000000001</v>
      </c>
      <c r="AC300">
        <v>2933.3239999999996</v>
      </c>
      <c r="AD300">
        <v>1931.578</v>
      </c>
      <c r="AE300">
        <v>561.49099999999999</v>
      </c>
      <c r="AF300">
        <v>57.103000000000002</v>
      </c>
      <c r="AG300">
        <v>260.87400000000002</v>
      </c>
      <c r="AH300">
        <v>94.59</v>
      </c>
      <c r="AI300">
        <v>0</v>
      </c>
      <c r="AJ300">
        <v>0</v>
      </c>
      <c r="AK300">
        <v>5.516</v>
      </c>
      <c r="AL300">
        <v>0</v>
      </c>
      <c r="AM300">
        <v>0</v>
      </c>
      <c r="AN300">
        <v>17.507000000000001</v>
      </c>
      <c r="AO300">
        <v>146.76</v>
      </c>
      <c r="AP300">
        <v>49</v>
      </c>
      <c r="AQ300">
        <v>49</v>
      </c>
      <c r="AR300">
        <v>0</v>
      </c>
      <c r="AS300">
        <v>0</v>
      </c>
      <c r="AT300">
        <v>0</v>
      </c>
      <c r="AU300">
        <v>97.76</v>
      </c>
      <c r="AV300">
        <v>0.41670000000000001</v>
      </c>
      <c r="AW300">
        <v>22.172000000000001</v>
      </c>
      <c r="AX300">
        <v>122.33199999999999</v>
      </c>
      <c r="AY300">
        <v>23</v>
      </c>
      <c r="AZ300">
        <v>0</v>
      </c>
      <c r="BA300">
        <v>2959.8409999999999</v>
      </c>
      <c r="BB300">
        <v>49</v>
      </c>
      <c r="BC300">
        <v>9</v>
      </c>
      <c r="BD300">
        <v>9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4.8536999999999999</v>
      </c>
      <c r="BK300">
        <v>2381.009</v>
      </c>
      <c r="BL300">
        <v>1520.8050000000001</v>
      </c>
      <c r="BM300">
        <v>501.97899999999998</v>
      </c>
      <c r="BN300">
        <v>45.588999999999999</v>
      </c>
      <c r="BO300">
        <v>195.874</v>
      </c>
      <c r="BP300">
        <v>94.59</v>
      </c>
      <c r="BQ300">
        <v>0</v>
      </c>
      <c r="BR300">
        <v>0</v>
      </c>
      <c r="BS300">
        <v>0</v>
      </c>
      <c r="BT300">
        <v>4.6425000000000001</v>
      </c>
      <c r="BU300">
        <v>2305.038</v>
      </c>
      <c r="BV300">
        <v>0</v>
      </c>
      <c r="BW300">
        <v>0</v>
      </c>
      <c r="BX300">
        <v>0</v>
      </c>
      <c r="BY300">
        <v>0</v>
      </c>
      <c r="BZ300">
        <v>1.9577</v>
      </c>
      <c r="CA300">
        <v>552.31500000000005</v>
      </c>
      <c r="CB300">
        <v>410.77300000000002</v>
      </c>
      <c r="CC300">
        <v>59.512</v>
      </c>
      <c r="CD300">
        <v>11.513999999999999</v>
      </c>
      <c r="CE300">
        <v>65</v>
      </c>
      <c r="CF300">
        <v>0</v>
      </c>
      <c r="CG300">
        <v>0</v>
      </c>
      <c r="CH300">
        <v>0</v>
      </c>
      <c r="CI300">
        <v>5.516</v>
      </c>
      <c r="CJ300">
        <v>0</v>
      </c>
      <c r="CK300">
        <v>0</v>
      </c>
      <c r="CL300">
        <v>1.0311999999999999</v>
      </c>
      <c r="CM300">
        <v>304.685</v>
      </c>
      <c r="CN300">
        <v>0.50980000000000003</v>
      </c>
      <c r="CO300">
        <v>125.298</v>
      </c>
      <c r="CP300">
        <v>0.41670000000000001</v>
      </c>
      <c r="CQ300">
        <v>122.33199999999999</v>
      </c>
      <c r="CR300">
        <v>3.8536999999999999</v>
      </c>
      <c r="CS300">
        <v>1705.491</v>
      </c>
      <c r="CT300">
        <v>1.9577</v>
      </c>
      <c r="CU300">
        <v>552.31500000000005</v>
      </c>
      <c r="CV300">
        <v>0</v>
      </c>
      <c r="CW300">
        <v>22.172000000000001</v>
      </c>
      <c r="CX300">
        <v>0</v>
      </c>
      <c r="CY300">
        <v>0</v>
      </c>
      <c r="CZ300">
        <v>0</v>
      </c>
      <c r="DA300">
        <v>0.41670000000000001</v>
      </c>
      <c r="DB300">
        <v>122.33199999999999</v>
      </c>
      <c r="DC300">
        <v>5</v>
      </c>
      <c r="DD300">
        <v>44</v>
      </c>
      <c r="DE300">
        <v>0</v>
      </c>
      <c r="DF300">
        <v>0.2112</v>
      </c>
      <c r="DG300">
        <v>75.971000000000004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2398.0839999999998</v>
      </c>
      <c r="EA300">
        <v>5</v>
      </c>
      <c r="EB300">
        <v>561.75700000000006</v>
      </c>
      <c r="EC300">
        <v>44</v>
      </c>
      <c r="ED300">
        <v>6.8947000000000003</v>
      </c>
      <c r="EE300">
        <v>7.7472000000000003</v>
      </c>
      <c r="EF300">
        <v>2950.8310000000001</v>
      </c>
      <c r="EG300">
        <v>4.8536999999999999</v>
      </c>
      <c r="EH300">
        <v>2381.1350000000002</v>
      </c>
      <c r="EI300">
        <v>4.6425000000000001</v>
      </c>
      <c r="EJ300">
        <v>2305.1640000000002</v>
      </c>
      <c r="EK300">
        <v>0</v>
      </c>
      <c r="EL300">
        <v>0</v>
      </c>
      <c r="EM300">
        <v>0</v>
      </c>
      <c r="EN300">
        <v>0</v>
      </c>
      <c r="EO300">
        <v>2.0409999999999999</v>
      </c>
      <c r="EP300">
        <v>569.69600000000003</v>
      </c>
      <c r="EQ300">
        <v>146.76</v>
      </c>
      <c r="ER300">
        <v>5</v>
      </c>
      <c r="ES300">
        <v>141.76</v>
      </c>
      <c r="ET300">
        <v>3097.5910000000003</v>
      </c>
      <c r="EU300">
        <v>0</v>
      </c>
      <c r="EV300">
        <v>0</v>
      </c>
      <c r="EW300">
        <v>0</v>
      </c>
      <c r="EX300">
        <v>0</v>
      </c>
      <c r="EY300">
        <v>0.2112</v>
      </c>
      <c r="EZ300">
        <v>75.971000000000004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0.41670000000000001</v>
      </c>
      <c r="FJ300">
        <v>122.33199999999999</v>
      </c>
      <c r="FK300">
        <v>0</v>
      </c>
      <c r="FL300">
        <v>0</v>
      </c>
      <c r="FM300">
        <v>0.41670000000000001</v>
      </c>
      <c r="FN300">
        <v>122.33199999999999</v>
      </c>
      <c r="FO300">
        <v>23</v>
      </c>
      <c r="FP300">
        <v>5</v>
      </c>
      <c r="FQ300">
        <v>18</v>
      </c>
      <c r="FR300">
        <v>145.33199999999999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</row>
    <row r="301" spans="1:184" customFormat="1" ht="12.75" x14ac:dyDescent="0.2">
      <c r="A301">
        <v>3017</v>
      </c>
      <c r="B301">
        <f t="shared" si="4"/>
        <v>298</v>
      </c>
      <c r="C301">
        <v>1</v>
      </c>
      <c r="D301" t="s">
        <v>1089</v>
      </c>
      <c r="E301" t="s">
        <v>290</v>
      </c>
      <c r="F301">
        <v>600109593</v>
      </c>
      <c r="G301">
        <v>12</v>
      </c>
      <c r="H301" t="s">
        <v>1090</v>
      </c>
      <c r="I301" t="s">
        <v>99</v>
      </c>
      <c r="J301">
        <v>1</v>
      </c>
      <c r="K301">
        <v>24</v>
      </c>
      <c r="L301" t="s">
        <v>1036</v>
      </c>
      <c r="M301" t="s">
        <v>1091</v>
      </c>
      <c r="N301" t="s">
        <v>1038</v>
      </c>
      <c r="O301">
        <v>2</v>
      </c>
      <c r="P301" t="s">
        <v>1039</v>
      </c>
      <c r="Q301" t="s">
        <v>716</v>
      </c>
      <c r="R301" s="207">
        <v>45671.82775462963</v>
      </c>
      <c r="S301">
        <v>600109593</v>
      </c>
      <c r="W301">
        <v>9.3185000000000002</v>
      </c>
      <c r="X301">
        <v>8.3185000000000002</v>
      </c>
      <c r="Y301">
        <v>0.9</v>
      </c>
      <c r="Z301">
        <v>0.1</v>
      </c>
      <c r="AA301">
        <v>10</v>
      </c>
      <c r="AB301">
        <v>3717.6210000000001</v>
      </c>
      <c r="AC301">
        <v>3437.73</v>
      </c>
      <c r="AD301">
        <v>2413.4760000000001</v>
      </c>
      <c r="AE301">
        <v>493.96299999999997</v>
      </c>
      <c r="AF301">
        <v>62.761000000000003</v>
      </c>
      <c r="AG301">
        <v>336</v>
      </c>
      <c r="AH301">
        <v>129.77100000000002</v>
      </c>
      <c r="AI301">
        <v>0</v>
      </c>
      <c r="AJ301">
        <v>0</v>
      </c>
      <c r="AK301">
        <v>0</v>
      </c>
      <c r="AL301">
        <v>253.791</v>
      </c>
      <c r="AM301">
        <v>0</v>
      </c>
      <c r="AN301">
        <v>26.1</v>
      </c>
      <c r="AO301">
        <v>9.7799999999999994</v>
      </c>
      <c r="AP301">
        <v>0</v>
      </c>
      <c r="AQ301">
        <v>0</v>
      </c>
      <c r="AR301">
        <v>0</v>
      </c>
      <c r="AS301">
        <v>0</v>
      </c>
      <c r="AT301">
        <v>9.7799999999999994</v>
      </c>
      <c r="AU301">
        <v>0</v>
      </c>
      <c r="AV301">
        <v>0</v>
      </c>
      <c r="AW301">
        <v>1.7589999999999999</v>
      </c>
      <c r="AX301">
        <v>0</v>
      </c>
      <c r="AY301">
        <v>0</v>
      </c>
      <c r="AZ301">
        <v>0</v>
      </c>
      <c r="BA301">
        <v>3437.73</v>
      </c>
      <c r="BB301">
        <v>0</v>
      </c>
      <c r="BC301">
        <v>10</v>
      </c>
      <c r="BD301">
        <v>10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4.1935000000000002</v>
      </c>
      <c r="BK301">
        <v>2079.71</v>
      </c>
      <c r="BL301">
        <v>1428.922</v>
      </c>
      <c r="BM301">
        <v>334.03899999999999</v>
      </c>
      <c r="BN301">
        <v>40.07</v>
      </c>
      <c r="BO301">
        <v>182.5</v>
      </c>
      <c r="BP301">
        <v>92.42</v>
      </c>
      <c r="BQ301">
        <v>0</v>
      </c>
      <c r="BR301">
        <v>0</v>
      </c>
      <c r="BS301">
        <v>0</v>
      </c>
      <c r="BT301">
        <v>4.1935000000000002</v>
      </c>
      <c r="BU301">
        <v>2079.71</v>
      </c>
      <c r="BV301">
        <v>0</v>
      </c>
      <c r="BW301">
        <v>0</v>
      </c>
      <c r="BX301">
        <v>0</v>
      </c>
      <c r="BY301">
        <v>0</v>
      </c>
      <c r="BZ301">
        <v>4.125</v>
      </c>
      <c r="CA301">
        <v>1358.02</v>
      </c>
      <c r="CB301">
        <v>984.55400000000009</v>
      </c>
      <c r="CC301">
        <v>159.92400000000001</v>
      </c>
      <c r="CD301">
        <v>22.691000000000003</v>
      </c>
      <c r="CE301">
        <v>153.5</v>
      </c>
      <c r="CF301">
        <v>37.350999999999999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1.4375</v>
      </c>
      <c r="CM301">
        <v>435.51299999999998</v>
      </c>
      <c r="CN301">
        <v>2.6875</v>
      </c>
      <c r="CO301">
        <v>922.50699999999995</v>
      </c>
      <c r="CP301">
        <v>0</v>
      </c>
      <c r="CQ301">
        <v>0</v>
      </c>
      <c r="CR301">
        <v>3.1934999999999998</v>
      </c>
      <c r="CS301">
        <v>1485.191</v>
      </c>
      <c r="CT301">
        <v>1.6875</v>
      </c>
      <c r="CU301">
        <v>528.44799999999998</v>
      </c>
      <c r="CV301">
        <v>0</v>
      </c>
      <c r="CW301">
        <v>1.7589999999999999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2079.71</v>
      </c>
      <c r="EA301">
        <v>0</v>
      </c>
      <c r="EB301">
        <v>1358.02</v>
      </c>
      <c r="EC301">
        <v>0</v>
      </c>
      <c r="ED301">
        <v>9.3185000000000002</v>
      </c>
      <c r="EE301">
        <v>10</v>
      </c>
      <c r="EF301">
        <v>3717.6210000000001</v>
      </c>
      <c r="EG301">
        <v>4.1935000000000002</v>
      </c>
      <c r="EH301">
        <v>2079.71</v>
      </c>
      <c r="EI301">
        <v>4.1935000000000002</v>
      </c>
      <c r="EJ301">
        <v>2079.71</v>
      </c>
      <c r="EK301">
        <v>0</v>
      </c>
      <c r="EL301">
        <v>0</v>
      </c>
      <c r="EM301">
        <v>0</v>
      </c>
      <c r="EN301">
        <v>0</v>
      </c>
      <c r="EO301">
        <v>5.125</v>
      </c>
      <c r="EP301">
        <v>1637.9109999999998</v>
      </c>
      <c r="EQ301">
        <v>9.7799999999999994</v>
      </c>
      <c r="ER301">
        <v>0</v>
      </c>
      <c r="ES301">
        <v>9.7799999999999994</v>
      </c>
      <c r="ET301">
        <v>3727.4009999999998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</row>
    <row r="302" spans="1:184" customFormat="1" ht="12.75" x14ac:dyDescent="0.2">
      <c r="A302">
        <v>3018</v>
      </c>
      <c r="B302">
        <f t="shared" si="4"/>
        <v>299</v>
      </c>
      <c r="C302">
        <v>1</v>
      </c>
      <c r="D302" t="s">
        <v>1092</v>
      </c>
      <c r="E302" t="s">
        <v>290</v>
      </c>
      <c r="F302">
        <v>600109704</v>
      </c>
      <c r="G302">
        <v>12</v>
      </c>
      <c r="H302" t="s">
        <v>1093</v>
      </c>
      <c r="I302" t="s">
        <v>99</v>
      </c>
      <c r="J302">
        <v>1</v>
      </c>
      <c r="K302">
        <v>24</v>
      </c>
      <c r="L302" t="s">
        <v>1036</v>
      </c>
      <c r="M302" t="s">
        <v>1094</v>
      </c>
      <c r="N302" t="s">
        <v>1038</v>
      </c>
      <c r="O302">
        <v>2</v>
      </c>
      <c r="P302" t="s">
        <v>1039</v>
      </c>
      <c r="Q302" t="s">
        <v>3350</v>
      </c>
      <c r="R302" s="207">
        <v>45671.580081018517</v>
      </c>
      <c r="S302">
        <v>600109704</v>
      </c>
      <c r="T302" t="s">
        <v>3350</v>
      </c>
      <c r="U302" s="207">
        <v>45671.582314814812</v>
      </c>
      <c r="V302">
        <v>600109704</v>
      </c>
      <c r="W302">
        <v>10.6211</v>
      </c>
      <c r="X302">
        <v>10.6211</v>
      </c>
      <c r="Y302">
        <v>0</v>
      </c>
      <c r="Z302">
        <v>0</v>
      </c>
      <c r="AA302">
        <v>11.833299999999999</v>
      </c>
      <c r="AB302">
        <v>4905.9549999999999</v>
      </c>
      <c r="AC302">
        <v>4905.9549999999999</v>
      </c>
      <c r="AD302">
        <v>3175.8629999999998</v>
      </c>
      <c r="AE302">
        <v>643.61900000000003</v>
      </c>
      <c r="AF302">
        <v>64.364000000000004</v>
      </c>
      <c r="AG302">
        <v>803.471</v>
      </c>
      <c r="AH302">
        <v>106.134</v>
      </c>
      <c r="AI302">
        <v>0</v>
      </c>
      <c r="AJ302">
        <v>0</v>
      </c>
      <c r="AK302">
        <v>1.446</v>
      </c>
      <c r="AL302">
        <v>0</v>
      </c>
      <c r="AM302">
        <v>0</v>
      </c>
      <c r="AN302">
        <v>0</v>
      </c>
      <c r="AO302">
        <v>127.4</v>
      </c>
      <c r="AP302">
        <v>95</v>
      </c>
      <c r="AQ302">
        <v>95</v>
      </c>
      <c r="AR302">
        <v>0</v>
      </c>
      <c r="AS302">
        <v>0</v>
      </c>
      <c r="AT302">
        <v>0</v>
      </c>
      <c r="AU302">
        <v>32.4</v>
      </c>
      <c r="AV302">
        <v>0.50800000000000001</v>
      </c>
      <c r="AW302">
        <v>111.05800000000001</v>
      </c>
      <c r="AX302">
        <v>178.20099999999999</v>
      </c>
      <c r="AY302">
        <v>10</v>
      </c>
      <c r="AZ302">
        <v>0</v>
      </c>
      <c r="BA302">
        <v>4942.7190000000001</v>
      </c>
      <c r="BB302">
        <v>95</v>
      </c>
      <c r="BC302">
        <v>12</v>
      </c>
      <c r="BD302">
        <v>11</v>
      </c>
      <c r="BE302">
        <v>0</v>
      </c>
      <c r="BF302">
        <v>1</v>
      </c>
      <c r="BG302">
        <v>0</v>
      </c>
      <c r="BH302">
        <v>0</v>
      </c>
      <c r="BI302">
        <v>0</v>
      </c>
      <c r="BJ302">
        <v>7.492</v>
      </c>
      <c r="BK302">
        <v>3912.8209999999999</v>
      </c>
      <c r="BL302">
        <v>2441.9589999999998</v>
      </c>
      <c r="BM302">
        <v>553.24</v>
      </c>
      <c r="BN302">
        <v>42.726999999999997</v>
      </c>
      <c r="BO302">
        <v>675.471</v>
      </c>
      <c r="BP302">
        <v>86.92</v>
      </c>
      <c r="BQ302">
        <v>0</v>
      </c>
      <c r="BR302">
        <v>0</v>
      </c>
      <c r="BS302">
        <v>1.446</v>
      </c>
      <c r="BT302">
        <v>6.242</v>
      </c>
      <c r="BU302">
        <v>3451.6770000000001</v>
      </c>
      <c r="BV302">
        <v>0</v>
      </c>
      <c r="BW302">
        <v>0</v>
      </c>
      <c r="BX302">
        <v>0</v>
      </c>
      <c r="BY302">
        <v>0</v>
      </c>
      <c r="BZ302">
        <v>3.1291000000000002</v>
      </c>
      <c r="CA302">
        <v>993.13400000000001</v>
      </c>
      <c r="CB302">
        <v>733.904</v>
      </c>
      <c r="CC302">
        <v>90.378999999999991</v>
      </c>
      <c r="CD302">
        <v>21.637</v>
      </c>
      <c r="CE302">
        <v>128</v>
      </c>
      <c r="CF302">
        <v>19.213999999999999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0.98650000000000004</v>
      </c>
      <c r="CM302">
        <v>265.50299999999999</v>
      </c>
      <c r="CN302">
        <v>1.6346000000000001</v>
      </c>
      <c r="CO302">
        <v>549.42999999999995</v>
      </c>
      <c r="CP302">
        <v>0.50800000000000001</v>
      </c>
      <c r="CQ302">
        <v>178.20099999999999</v>
      </c>
      <c r="CR302">
        <v>6.492</v>
      </c>
      <c r="CS302">
        <v>3036.2179999999998</v>
      </c>
      <c r="CT302">
        <v>2.8290999999999999</v>
      </c>
      <c r="CU302">
        <v>893.74299999999994</v>
      </c>
      <c r="CV302">
        <v>0</v>
      </c>
      <c r="CW302">
        <v>111.05800000000001</v>
      </c>
      <c r="CX302">
        <v>0</v>
      </c>
      <c r="CY302">
        <v>0</v>
      </c>
      <c r="CZ302">
        <v>0</v>
      </c>
      <c r="DA302">
        <v>0.50800000000000001</v>
      </c>
      <c r="DB302">
        <v>178.20099999999999</v>
      </c>
      <c r="DC302">
        <v>0</v>
      </c>
      <c r="DD302">
        <v>95</v>
      </c>
      <c r="DE302">
        <v>0</v>
      </c>
      <c r="DF302">
        <v>1.25</v>
      </c>
      <c r="DG302">
        <v>461.14400000000001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3940.2719999999999</v>
      </c>
      <c r="EA302">
        <v>0</v>
      </c>
      <c r="EB302">
        <v>1002.4469999999999</v>
      </c>
      <c r="EC302">
        <v>95</v>
      </c>
      <c r="ED302">
        <v>10.6211</v>
      </c>
      <c r="EE302">
        <v>11.833299999999999</v>
      </c>
      <c r="EF302">
        <v>4905.9549999999999</v>
      </c>
      <c r="EG302">
        <v>7.492</v>
      </c>
      <c r="EH302">
        <v>3912.8209999999999</v>
      </c>
      <c r="EI302">
        <v>6.242</v>
      </c>
      <c r="EJ302">
        <v>3451.6770000000001</v>
      </c>
      <c r="EK302">
        <v>0</v>
      </c>
      <c r="EL302">
        <v>0</v>
      </c>
      <c r="EM302">
        <v>0</v>
      </c>
      <c r="EN302">
        <v>0</v>
      </c>
      <c r="EO302">
        <v>3.1291000000000002</v>
      </c>
      <c r="EP302">
        <v>993.13400000000001</v>
      </c>
      <c r="EQ302">
        <v>127.4</v>
      </c>
      <c r="ER302">
        <v>32.4</v>
      </c>
      <c r="ES302">
        <v>95</v>
      </c>
      <c r="ET302">
        <v>5033.3550000000005</v>
      </c>
      <c r="EU302">
        <v>0</v>
      </c>
      <c r="EV302">
        <v>0</v>
      </c>
      <c r="EW302">
        <v>0</v>
      </c>
      <c r="EX302">
        <v>0</v>
      </c>
      <c r="EY302">
        <v>1.25</v>
      </c>
      <c r="EZ302">
        <v>461.14400000000001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0.50800000000000001</v>
      </c>
      <c r="FJ302">
        <v>178.20099999999999</v>
      </c>
      <c r="FK302">
        <v>0</v>
      </c>
      <c r="FL302">
        <v>0</v>
      </c>
      <c r="FM302">
        <v>0.50800000000000001</v>
      </c>
      <c r="FN302">
        <v>178.20099999999999</v>
      </c>
      <c r="FO302">
        <v>10</v>
      </c>
      <c r="FP302">
        <v>0</v>
      </c>
      <c r="FQ302">
        <v>10</v>
      </c>
      <c r="FR302">
        <v>188.20099999999999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</row>
    <row r="303" spans="1:184" customFormat="1" ht="12.75" x14ac:dyDescent="0.2">
      <c r="A303">
        <v>3019</v>
      </c>
      <c r="B303">
        <f t="shared" si="4"/>
        <v>300</v>
      </c>
      <c r="C303">
        <v>1</v>
      </c>
      <c r="D303" t="s">
        <v>1095</v>
      </c>
      <c r="E303" t="s">
        <v>290</v>
      </c>
      <c r="F303">
        <v>600109283</v>
      </c>
      <c r="G303">
        <v>12</v>
      </c>
      <c r="H303" t="s">
        <v>1096</v>
      </c>
      <c r="I303" t="s">
        <v>99</v>
      </c>
      <c r="J303">
        <v>1</v>
      </c>
      <c r="K303">
        <v>24</v>
      </c>
      <c r="L303" t="s">
        <v>1048</v>
      </c>
      <c r="M303" t="s">
        <v>1097</v>
      </c>
      <c r="N303" t="s">
        <v>1038</v>
      </c>
      <c r="O303">
        <v>2</v>
      </c>
      <c r="P303" t="s">
        <v>1039</v>
      </c>
      <c r="Q303" t="s">
        <v>1098</v>
      </c>
      <c r="R303" s="207">
        <v>45671.488541666666</v>
      </c>
      <c r="S303">
        <v>600109283</v>
      </c>
      <c r="T303" t="s">
        <v>1098</v>
      </c>
      <c r="U303" s="207">
        <v>45671.580625000002</v>
      </c>
      <c r="V303">
        <v>600109283</v>
      </c>
      <c r="W303">
        <v>68.454099999999997</v>
      </c>
      <c r="X303">
        <v>66.237499999999997</v>
      </c>
      <c r="Y303">
        <v>0</v>
      </c>
      <c r="Z303">
        <v>2.2166000000000001</v>
      </c>
      <c r="AA303">
        <v>73.533299999999997</v>
      </c>
      <c r="AB303">
        <v>28069.64</v>
      </c>
      <c r="AC303">
        <v>27370.616999999998</v>
      </c>
      <c r="AD303">
        <v>18273.3</v>
      </c>
      <c r="AE303">
        <v>4464.1379999999999</v>
      </c>
      <c r="AF303">
        <v>579.92200000000003</v>
      </c>
      <c r="AG303">
        <v>3118.7259999999997</v>
      </c>
      <c r="AH303">
        <v>664.10800000000006</v>
      </c>
      <c r="AI303">
        <v>0</v>
      </c>
      <c r="AJ303">
        <v>18.071000000000002</v>
      </c>
      <c r="AK303">
        <v>33.084000000000003</v>
      </c>
      <c r="AL303">
        <v>0</v>
      </c>
      <c r="AM303">
        <v>0</v>
      </c>
      <c r="AN303">
        <v>699.02300000000002</v>
      </c>
      <c r="AO303">
        <v>196.66</v>
      </c>
      <c r="AP303">
        <v>9.9</v>
      </c>
      <c r="AQ303">
        <v>9.9</v>
      </c>
      <c r="AR303">
        <v>0</v>
      </c>
      <c r="AS303">
        <v>0</v>
      </c>
      <c r="AT303">
        <v>0</v>
      </c>
      <c r="AU303">
        <v>186.76</v>
      </c>
      <c r="AV303">
        <v>1.5</v>
      </c>
      <c r="AW303">
        <v>219.268</v>
      </c>
      <c r="AX303">
        <v>421.23500000000001</v>
      </c>
      <c r="AY303">
        <v>9.9</v>
      </c>
      <c r="AZ303">
        <v>0</v>
      </c>
      <c r="BA303">
        <v>28523.519</v>
      </c>
      <c r="BB303">
        <v>9.9</v>
      </c>
      <c r="BC303">
        <v>71</v>
      </c>
      <c r="BD303">
        <v>69</v>
      </c>
      <c r="BE303">
        <v>4</v>
      </c>
      <c r="BF303">
        <v>1</v>
      </c>
      <c r="BG303">
        <v>3</v>
      </c>
      <c r="BH303">
        <v>0</v>
      </c>
      <c r="BI303">
        <v>0</v>
      </c>
      <c r="BJ303">
        <v>42.960799999999999</v>
      </c>
      <c r="BK303">
        <v>20269.989000000001</v>
      </c>
      <c r="BL303">
        <v>13069.255999999999</v>
      </c>
      <c r="BM303">
        <v>3789.279</v>
      </c>
      <c r="BN303">
        <v>485.27499999999998</v>
      </c>
      <c r="BO303">
        <v>2083.1</v>
      </c>
      <c r="BP303">
        <v>605.74</v>
      </c>
      <c r="BQ303">
        <v>0</v>
      </c>
      <c r="BR303">
        <v>18.071000000000002</v>
      </c>
      <c r="BS303">
        <v>0</v>
      </c>
      <c r="BT303">
        <v>37.297499999999999</v>
      </c>
      <c r="BU303">
        <v>18561.001</v>
      </c>
      <c r="BV303">
        <v>0</v>
      </c>
      <c r="BW303">
        <v>0</v>
      </c>
      <c r="BX303">
        <v>0</v>
      </c>
      <c r="BY303">
        <v>0</v>
      </c>
      <c r="BZ303">
        <v>23.276699999999998</v>
      </c>
      <c r="CA303">
        <v>7100.6280000000006</v>
      </c>
      <c r="CB303">
        <v>5204.0439999999999</v>
      </c>
      <c r="CC303">
        <v>674.85899999999992</v>
      </c>
      <c r="CD303">
        <v>94.647000000000006</v>
      </c>
      <c r="CE303">
        <v>1035.626</v>
      </c>
      <c r="CF303">
        <v>58.368000000000002</v>
      </c>
      <c r="CG303">
        <v>0</v>
      </c>
      <c r="CH303">
        <v>0</v>
      </c>
      <c r="CI303">
        <v>33.084000000000003</v>
      </c>
      <c r="CJ303">
        <v>1.35</v>
      </c>
      <c r="CK303">
        <v>708.46799999999996</v>
      </c>
      <c r="CL303">
        <v>10.743399999999999</v>
      </c>
      <c r="CM303">
        <v>2833.857</v>
      </c>
      <c r="CN303">
        <v>9.6832999999999991</v>
      </c>
      <c r="CO303">
        <v>3137.0680000000002</v>
      </c>
      <c r="CP303">
        <v>1.5</v>
      </c>
      <c r="CQ303">
        <v>421.23500000000001</v>
      </c>
      <c r="CR303">
        <v>38.960799999999999</v>
      </c>
      <c r="CS303">
        <v>16609.710999999999</v>
      </c>
      <c r="CT303">
        <v>22.276699999999998</v>
      </c>
      <c r="CU303">
        <v>6521.31</v>
      </c>
      <c r="CV303">
        <v>0</v>
      </c>
      <c r="CW303">
        <v>219.268</v>
      </c>
      <c r="CX303">
        <v>0</v>
      </c>
      <c r="CY303">
        <v>0</v>
      </c>
      <c r="CZ303">
        <v>0</v>
      </c>
      <c r="DA303">
        <v>1.5</v>
      </c>
      <c r="DB303">
        <v>421.23500000000001</v>
      </c>
      <c r="DC303">
        <v>0</v>
      </c>
      <c r="DD303">
        <v>9.9</v>
      </c>
      <c r="DE303">
        <v>0</v>
      </c>
      <c r="DF303">
        <v>5.6632999999999996</v>
      </c>
      <c r="DG303">
        <v>1708.9880000000001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20465.433000000001</v>
      </c>
      <c r="EA303">
        <v>0</v>
      </c>
      <c r="EB303">
        <v>8058.0860000000002</v>
      </c>
      <c r="EC303">
        <v>9.9</v>
      </c>
      <c r="ED303">
        <v>68.454099999999997</v>
      </c>
      <c r="EE303">
        <v>73.533299999999997</v>
      </c>
      <c r="EF303">
        <v>28069.64</v>
      </c>
      <c r="EG303">
        <v>43.210799999999999</v>
      </c>
      <c r="EH303">
        <v>20351.887999999999</v>
      </c>
      <c r="EI303">
        <v>37.547499999999999</v>
      </c>
      <c r="EJ303">
        <v>18642.900000000001</v>
      </c>
      <c r="EK303">
        <v>0</v>
      </c>
      <c r="EL303">
        <v>0</v>
      </c>
      <c r="EM303">
        <v>0</v>
      </c>
      <c r="EN303">
        <v>0</v>
      </c>
      <c r="EO303">
        <v>25.243300000000001</v>
      </c>
      <c r="EP303">
        <v>7717.7520000000004</v>
      </c>
      <c r="EQ303">
        <v>196.66</v>
      </c>
      <c r="ER303">
        <v>34.909999999999997</v>
      </c>
      <c r="ES303">
        <v>161.75</v>
      </c>
      <c r="ET303">
        <v>28266.3</v>
      </c>
      <c r="EU303">
        <v>0</v>
      </c>
      <c r="EV303">
        <v>0</v>
      </c>
      <c r="EW303">
        <v>0</v>
      </c>
      <c r="EX303">
        <v>0</v>
      </c>
      <c r="EY303">
        <v>5.6632999999999996</v>
      </c>
      <c r="EZ303">
        <v>1708.9880000000001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1.5</v>
      </c>
      <c r="FJ303">
        <v>421.23500000000001</v>
      </c>
      <c r="FK303">
        <v>0</v>
      </c>
      <c r="FL303">
        <v>0</v>
      </c>
      <c r="FM303">
        <v>1.5</v>
      </c>
      <c r="FN303">
        <v>421.23500000000001</v>
      </c>
      <c r="FO303">
        <v>9.9</v>
      </c>
      <c r="FP303">
        <v>0</v>
      </c>
      <c r="FQ303">
        <v>9.9</v>
      </c>
      <c r="FR303">
        <v>431.13499999999999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</row>
    <row r="304" spans="1:184" customFormat="1" ht="12.75" x14ac:dyDescent="0.2">
      <c r="A304">
        <v>3021</v>
      </c>
      <c r="B304">
        <f t="shared" si="4"/>
        <v>301</v>
      </c>
      <c r="C304">
        <v>1</v>
      </c>
      <c r="D304" t="s">
        <v>1099</v>
      </c>
      <c r="E304" t="s">
        <v>290</v>
      </c>
      <c r="F304">
        <v>600109658</v>
      </c>
      <c r="G304">
        <v>12</v>
      </c>
      <c r="H304" t="s">
        <v>1100</v>
      </c>
      <c r="I304" t="s">
        <v>99</v>
      </c>
      <c r="J304">
        <v>1</v>
      </c>
      <c r="K304">
        <v>24</v>
      </c>
      <c r="L304" t="s">
        <v>1070</v>
      </c>
      <c r="M304" t="s">
        <v>1101</v>
      </c>
      <c r="N304" t="s">
        <v>1038</v>
      </c>
      <c r="O304">
        <v>2</v>
      </c>
      <c r="P304" t="s">
        <v>1039</v>
      </c>
      <c r="Q304" t="s">
        <v>3343</v>
      </c>
      <c r="R304" s="207">
        <v>45671.693009259259</v>
      </c>
      <c r="S304">
        <v>600109658</v>
      </c>
      <c r="T304" t="s">
        <v>3343</v>
      </c>
      <c r="U304" s="207">
        <v>45671.737905092596</v>
      </c>
      <c r="V304">
        <v>600109658</v>
      </c>
      <c r="W304">
        <v>4.7903000000000002</v>
      </c>
      <c r="X304">
        <v>4.7903000000000002</v>
      </c>
      <c r="Y304">
        <v>0</v>
      </c>
      <c r="Z304">
        <v>0</v>
      </c>
      <c r="AA304">
        <v>7</v>
      </c>
      <c r="AB304">
        <v>1956.798</v>
      </c>
      <c r="AC304">
        <v>1956.798</v>
      </c>
      <c r="AD304">
        <v>1282.2169999999999</v>
      </c>
      <c r="AE304">
        <v>330.83800000000002</v>
      </c>
      <c r="AF304">
        <v>78.917000000000002</v>
      </c>
      <c r="AG304">
        <v>186.30699999999999</v>
      </c>
      <c r="AH304">
        <v>78.519000000000005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110.8</v>
      </c>
      <c r="AP304">
        <v>55.5</v>
      </c>
      <c r="AQ304">
        <v>55.5</v>
      </c>
      <c r="AR304">
        <v>0</v>
      </c>
      <c r="AS304">
        <v>0</v>
      </c>
      <c r="AT304">
        <v>0</v>
      </c>
      <c r="AU304">
        <v>55.3</v>
      </c>
      <c r="AV304">
        <v>0.5</v>
      </c>
      <c r="AW304">
        <v>0</v>
      </c>
      <c r="AX304">
        <v>118.489</v>
      </c>
      <c r="AY304">
        <v>0</v>
      </c>
      <c r="AZ304">
        <v>0</v>
      </c>
      <c r="BA304">
        <v>1980.7349999999999</v>
      </c>
      <c r="BB304">
        <v>55.5</v>
      </c>
      <c r="BC304">
        <v>7</v>
      </c>
      <c r="BD304">
        <v>7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3.2902999999999998</v>
      </c>
      <c r="BK304">
        <v>1553.4680000000001</v>
      </c>
      <c r="BL304">
        <v>981.43100000000004</v>
      </c>
      <c r="BM304">
        <v>278.73500000000001</v>
      </c>
      <c r="BN304">
        <v>63.975999999999999</v>
      </c>
      <c r="BO304">
        <v>150.80699999999999</v>
      </c>
      <c r="BP304">
        <v>78.519000000000005</v>
      </c>
      <c r="BQ304">
        <v>0</v>
      </c>
      <c r="BR304">
        <v>0</v>
      </c>
      <c r="BS304">
        <v>0</v>
      </c>
      <c r="BT304">
        <v>2.2902999999999998</v>
      </c>
      <c r="BU304">
        <v>1194.9880000000001</v>
      </c>
      <c r="BV304">
        <v>0</v>
      </c>
      <c r="BW304">
        <v>0</v>
      </c>
      <c r="BX304">
        <v>0</v>
      </c>
      <c r="BY304">
        <v>0</v>
      </c>
      <c r="BZ304">
        <v>1.5</v>
      </c>
      <c r="CA304">
        <v>403.33</v>
      </c>
      <c r="CB304">
        <v>300.786</v>
      </c>
      <c r="CC304">
        <v>52.102999999999994</v>
      </c>
      <c r="CD304">
        <v>14.941000000000001</v>
      </c>
      <c r="CE304">
        <v>35.5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0.8</v>
      </c>
      <c r="CM304">
        <v>201.20400000000001</v>
      </c>
      <c r="CN304">
        <v>0.2</v>
      </c>
      <c r="CO304">
        <v>83.637</v>
      </c>
      <c r="CP304">
        <v>0.5</v>
      </c>
      <c r="CQ304">
        <v>118.489</v>
      </c>
      <c r="CR304">
        <v>2.2902999999999998</v>
      </c>
      <c r="CS304">
        <v>945.21500000000003</v>
      </c>
      <c r="CT304">
        <v>1.5</v>
      </c>
      <c r="CU304">
        <v>403.33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0.5</v>
      </c>
      <c r="DB304">
        <v>118.489</v>
      </c>
      <c r="DC304">
        <v>54.1</v>
      </c>
      <c r="DD304">
        <v>1.4</v>
      </c>
      <c r="DE304">
        <v>0</v>
      </c>
      <c r="DF304">
        <v>1</v>
      </c>
      <c r="DG304">
        <v>358.48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1569.1590000000001</v>
      </c>
      <c r="EA304">
        <v>54.1</v>
      </c>
      <c r="EB304">
        <v>411.57600000000002</v>
      </c>
      <c r="EC304">
        <v>1.4</v>
      </c>
      <c r="ED304">
        <v>4.7903000000000002</v>
      </c>
      <c r="EE304">
        <v>7</v>
      </c>
      <c r="EF304">
        <v>1956.798</v>
      </c>
      <c r="EG304">
        <v>3.2902999999999998</v>
      </c>
      <c r="EH304">
        <v>1553.4680000000001</v>
      </c>
      <c r="EI304">
        <v>2.2902999999999998</v>
      </c>
      <c r="EJ304">
        <v>1194.9880000000001</v>
      </c>
      <c r="EK304">
        <v>0</v>
      </c>
      <c r="EL304">
        <v>0</v>
      </c>
      <c r="EM304">
        <v>0</v>
      </c>
      <c r="EN304">
        <v>0</v>
      </c>
      <c r="EO304">
        <v>1.5</v>
      </c>
      <c r="EP304">
        <v>403.33</v>
      </c>
      <c r="EQ304">
        <v>110.8</v>
      </c>
      <c r="ER304">
        <v>54.1</v>
      </c>
      <c r="ES304">
        <v>56.699999999999996</v>
      </c>
      <c r="ET304">
        <v>2067.598</v>
      </c>
      <c r="EU304">
        <v>0</v>
      </c>
      <c r="EV304">
        <v>0</v>
      </c>
      <c r="EW304">
        <v>0</v>
      </c>
      <c r="EX304">
        <v>0</v>
      </c>
      <c r="EY304">
        <v>1</v>
      </c>
      <c r="EZ304">
        <v>358.48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0.5</v>
      </c>
      <c r="FJ304">
        <v>118.489</v>
      </c>
      <c r="FK304">
        <v>0</v>
      </c>
      <c r="FL304">
        <v>0</v>
      </c>
      <c r="FM304">
        <v>0.5</v>
      </c>
      <c r="FN304">
        <v>118.489</v>
      </c>
      <c r="FO304">
        <v>0</v>
      </c>
      <c r="FP304">
        <v>0</v>
      </c>
      <c r="FQ304">
        <v>0</v>
      </c>
      <c r="FR304">
        <v>118.489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</row>
    <row r="305" spans="1:184" customFormat="1" ht="12.75" x14ac:dyDescent="0.2">
      <c r="A305">
        <v>3022</v>
      </c>
      <c r="B305">
        <f t="shared" si="4"/>
        <v>302</v>
      </c>
      <c r="C305">
        <v>1</v>
      </c>
      <c r="D305" t="s">
        <v>1102</v>
      </c>
      <c r="E305" t="s">
        <v>290</v>
      </c>
      <c r="F305">
        <v>600109721</v>
      </c>
      <c r="G305">
        <v>12</v>
      </c>
      <c r="H305" t="s">
        <v>1103</v>
      </c>
      <c r="I305" t="s">
        <v>99</v>
      </c>
      <c r="J305">
        <v>1</v>
      </c>
      <c r="K305">
        <v>24</v>
      </c>
      <c r="L305" t="s">
        <v>1064</v>
      </c>
      <c r="M305" t="s">
        <v>1067</v>
      </c>
      <c r="N305" t="s">
        <v>1038</v>
      </c>
      <c r="O305">
        <v>2</v>
      </c>
      <c r="P305" t="s">
        <v>1039</v>
      </c>
      <c r="Q305" t="s">
        <v>3475</v>
      </c>
      <c r="R305" s="207">
        <v>45670.503287037034</v>
      </c>
      <c r="S305">
        <v>600109721</v>
      </c>
      <c r="T305" t="s">
        <v>3475</v>
      </c>
      <c r="U305" s="207">
        <v>45670.511469907404</v>
      </c>
      <c r="V305">
        <v>600109721</v>
      </c>
      <c r="W305">
        <v>6.2832999999999997</v>
      </c>
      <c r="X305">
        <v>6.2592999999999996</v>
      </c>
      <c r="Y305">
        <v>0</v>
      </c>
      <c r="Z305">
        <v>2.4E-2</v>
      </c>
      <c r="AA305">
        <v>7</v>
      </c>
      <c r="AB305">
        <v>2780.9229999999998</v>
      </c>
      <c r="AC305">
        <v>2755.5619999999999</v>
      </c>
      <c r="AD305">
        <v>1865.4360000000001</v>
      </c>
      <c r="AE305">
        <v>462.072</v>
      </c>
      <c r="AF305">
        <v>0</v>
      </c>
      <c r="AG305">
        <v>301.83100000000002</v>
      </c>
      <c r="AH305">
        <v>104.28</v>
      </c>
      <c r="AI305">
        <v>0</v>
      </c>
      <c r="AJ305">
        <v>0</v>
      </c>
      <c r="AK305">
        <v>0</v>
      </c>
      <c r="AL305">
        <v>0</v>
      </c>
      <c r="AM305">
        <v>17</v>
      </c>
      <c r="AN305">
        <v>8.3610000000000007</v>
      </c>
      <c r="AO305">
        <v>22.8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22.8</v>
      </c>
      <c r="AV305">
        <v>0</v>
      </c>
      <c r="AW305">
        <v>21.943000000000001</v>
      </c>
      <c r="AX305">
        <v>0</v>
      </c>
      <c r="AY305">
        <v>0</v>
      </c>
      <c r="AZ305">
        <v>0</v>
      </c>
      <c r="BA305">
        <v>2773.9180000000001</v>
      </c>
      <c r="BB305">
        <v>0</v>
      </c>
      <c r="BC305">
        <v>7</v>
      </c>
      <c r="BD305">
        <v>7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3.9355000000000002</v>
      </c>
      <c r="BK305">
        <v>1951.6189999999999</v>
      </c>
      <c r="BL305">
        <v>1286.7429999999999</v>
      </c>
      <c r="BM305">
        <v>390.89699999999999</v>
      </c>
      <c r="BN305">
        <v>0</v>
      </c>
      <c r="BO305">
        <v>147.756</v>
      </c>
      <c r="BP305">
        <v>104.28</v>
      </c>
      <c r="BQ305">
        <v>0</v>
      </c>
      <c r="BR305">
        <v>0</v>
      </c>
      <c r="BS305">
        <v>0</v>
      </c>
      <c r="BT305">
        <v>3.9355000000000002</v>
      </c>
      <c r="BU305">
        <v>1951.6189999999999</v>
      </c>
      <c r="BV305">
        <v>0</v>
      </c>
      <c r="BW305">
        <v>0</v>
      </c>
      <c r="BX305">
        <v>0</v>
      </c>
      <c r="BY305">
        <v>0</v>
      </c>
      <c r="BZ305">
        <v>2.3238000000000003</v>
      </c>
      <c r="CA305">
        <v>803.94299999999998</v>
      </c>
      <c r="CB305">
        <v>578.69299999999998</v>
      </c>
      <c r="CC305">
        <v>71.174999999999997</v>
      </c>
      <c r="CD305">
        <v>0</v>
      </c>
      <c r="CE305">
        <v>154.07499999999999</v>
      </c>
      <c r="CF305">
        <v>0</v>
      </c>
      <c r="CG305">
        <v>0</v>
      </c>
      <c r="CH305">
        <v>0</v>
      </c>
      <c r="CI305">
        <v>0</v>
      </c>
      <c r="CJ305">
        <v>0.375</v>
      </c>
      <c r="CK305">
        <v>191.49600000000001</v>
      </c>
      <c r="CL305">
        <v>0.9103</v>
      </c>
      <c r="CM305">
        <v>255.38399999999999</v>
      </c>
      <c r="CN305">
        <v>1.0385</v>
      </c>
      <c r="CO305">
        <v>357.06299999999999</v>
      </c>
      <c r="CP305">
        <v>0</v>
      </c>
      <c r="CQ305">
        <v>0</v>
      </c>
      <c r="CR305">
        <v>2.9355000000000002</v>
      </c>
      <c r="CS305">
        <v>1266.4169999999999</v>
      </c>
      <c r="CT305">
        <v>2.3238000000000003</v>
      </c>
      <c r="CU305">
        <v>803.94299999999998</v>
      </c>
      <c r="CV305">
        <v>0</v>
      </c>
      <c r="CW305">
        <v>21.943000000000001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1962.9490000000001</v>
      </c>
      <c r="EA305">
        <v>0</v>
      </c>
      <c r="EB305">
        <v>810.96900000000005</v>
      </c>
      <c r="EC305">
        <v>0</v>
      </c>
      <c r="ED305">
        <v>6.2832999999999997</v>
      </c>
      <c r="EE305">
        <v>7</v>
      </c>
      <c r="EF305">
        <v>2780.9229999999998</v>
      </c>
      <c r="EG305">
        <v>3.9355000000000002</v>
      </c>
      <c r="EH305">
        <v>1965.6189999999999</v>
      </c>
      <c r="EI305">
        <v>3.9355000000000002</v>
      </c>
      <c r="EJ305">
        <v>1965.6189999999999</v>
      </c>
      <c r="EK305">
        <v>0</v>
      </c>
      <c r="EL305">
        <v>0</v>
      </c>
      <c r="EM305">
        <v>0</v>
      </c>
      <c r="EN305">
        <v>0</v>
      </c>
      <c r="EO305">
        <v>2.3478000000000003</v>
      </c>
      <c r="EP305">
        <v>815.30399999999997</v>
      </c>
      <c r="EQ305">
        <v>22.8</v>
      </c>
      <c r="ER305">
        <v>0</v>
      </c>
      <c r="ES305">
        <v>22.8</v>
      </c>
      <c r="ET305">
        <v>2803.723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</row>
    <row r="306" spans="1:184" customFormat="1" ht="12.75" x14ac:dyDescent="0.2">
      <c r="A306">
        <v>3023</v>
      </c>
      <c r="B306">
        <f t="shared" si="4"/>
        <v>303</v>
      </c>
      <c r="C306">
        <v>1</v>
      </c>
      <c r="D306" t="s">
        <v>1104</v>
      </c>
      <c r="E306" t="s">
        <v>290</v>
      </c>
      <c r="F306">
        <v>600109968</v>
      </c>
      <c r="G306">
        <v>12</v>
      </c>
      <c r="H306" t="s">
        <v>1105</v>
      </c>
      <c r="I306" t="s">
        <v>99</v>
      </c>
      <c r="J306">
        <v>1</v>
      </c>
      <c r="K306">
        <v>24</v>
      </c>
      <c r="L306" t="s">
        <v>1106</v>
      </c>
      <c r="M306" t="s">
        <v>1107</v>
      </c>
      <c r="N306" t="s">
        <v>1038</v>
      </c>
      <c r="O306">
        <v>2</v>
      </c>
      <c r="P306" t="s">
        <v>1039</v>
      </c>
      <c r="Q306" t="s">
        <v>3350</v>
      </c>
      <c r="R306" s="207">
        <v>45671.630844907406</v>
      </c>
      <c r="S306">
        <v>600109968</v>
      </c>
      <c r="T306" t="s">
        <v>3350</v>
      </c>
      <c r="U306" s="207">
        <v>45671.631956018522</v>
      </c>
      <c r="V306">
        <v>600109968</v>
      </c>
      <c r="W306">
        <v>8.3880999999999997</v>
      </c>
      <c r="X306">
        <v>8.3880999999999997</v>
      </c>
      <c r="Y306">
        <v>0</v>
      </c>
      <c r="Z306">
        <v>0</v>
      </c>
      <c r="AA306">
        <v>8.5048999999999992</v>
      </c>
      <c r="AB306">
        <v>3420.009</v>
      </c>
      <c r="AC306">
        <v>3420.009</v>
      </c>
      <c r="AD306">
        <v>2329.2259999999997</v>
      </c>
      <c r="AE306">
        <v>490.488</v>
      </c>
      <c r="AF306">
        <v>46.817</v>
      </c>
      <c r="AG306">
        <v>433.19799999999998</v>
      </c>
      <c r="AH306">
        <v>120.28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7</v>
      </c>
      <c r="AP306">
        <v>7</v>
      </c>
      <c r="AQ306">
        <v>7</v>
      </c>
      <c r="AR306">
        <v>0</v>
      </c>
      <c r="AS306">
        <v>0</v>
      </c>
      <c r="AT306">
        <v>0</v>
      </c>
      <c r="AU306">
        <v>0</v>
      </c>
      <c r="AV306">
        <v>0.72919999999999996</v>
      </c>
      <c r="AW306">
        <v>0</v>
      </c>
      <c r="AX306">
        <v>207.31200000000001</v>
      </c>
      <c r="AY306">
        <v>0</v>
      </c>
      <c r="AZ306">
        <v>0</v>
      </c>
      <c r="BA306">
        <v>3425.384</v>
      </c>
      <c r="BB306">
        <v>7</v>
      </c>
      <c r="BC306">
        <v>7</v>
      </c>
      <c r="BD306">
        <v>7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4.5994000000000002</v>
      </c>
      <c r="BK306">
        <v>2217.8490000000002</v>
      </c>
      <c r="BL306">
        <v>1475.902</v>
      </c>
      <c r="BM306">
        <v>358.24200000000002</v>
      </c>
      <c r="BN306">
        <v>25.15</v>
      </c>
      <c r="BO306">
        <v>261</v>
      </c>
      <c r="BP306">
        <v>97.555000000000007</v>
      </c>
      <c r="BQ306">
        <v>0</v>
      </c>
      <c r="BR306">
        <v>0</v>
      </c>
      <c r="BS306">
        <v>0</v>
      </c>
      <c r="BT306">
        <v>3.9327000000000001</v>
      </c>
      <c r="BU306">
        <v>1998.905</v>
      </c>
      <c r="BV306">
        <v>0</v>
      </c>
      <c r="BW306">
        <v>0</v>
      </c>
      <c r="BX306">
        <v>0</v>
      </c>
      <c r="BY306">
        <v>0</v>
      </c>
      <c r="BZ306">
        <v>3.7887</v>
      </c>
      <c r="CA306">
        <v>1202.1599999999999</v>
      </c>
      <c r="CB306">
        <v>853.32400000000007</v>
      </c>
      <c r="CC306">
        <v>132.24600000000001</v>
      </c>
      <c r="CD306">
        <v>21.667000000000002</v>
      </c>
      <c r="CE306">
        <v>172.19800000000001</v>
      </c>
      <c r="CF306">
        <v>22.725000000000001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1.5685</v>
      </c>
      <c r="CM306">
        <v>511.541</v>
      </c>
      <c r="CN306">
        <v>1.4910000000000001</v>
      </c>
      <c r="CO306">
        <v>483.30700000000002</v>
      </c>
      <c r="CP306">
        <v>0.72919999999999996</v>
      </c>
      <c r="CQ306">
        <v>207.31200000000001</v>
      </c>
      <c r="CR306">
        <v>3.5994000000000002</v>
      </c>
      <c r="CS306">
        <v>1566.4349999999999</v>
      </c>
      <c r="CT306">
        <v>2.9112999999999998</v>
      </c>
      <c r="CU306">
        <v>891.34399999999994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0.72919999999999996</v>
      </c>
      <c r="DB306">
        <v>207.31200000000001</v>
      </c>
      <c r="DC306">
        <v>0</v>
      </c>
      <c r="DD306">
        <v>7</v>
      </c>
      <c r="DE306">
        <v>0</v>
      </c>
      <c r="DF306">
        <v>0.66669999999999996</v>
      </c>
      <c r="DG306">
        <v>218.94399999999999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2217.8490000000002</v>
      </c>
      <c r="EA306">
        <v>0</v>
      </c>
      <c r="EB306">
        <v>1207.5350000000001</v>
      </c>
      <c r="EC306">
        <v>7</v>
      </c>
      <c r="ED306">
        <v>8.3880999999999997</v>
      </c>
      <c r="EE306">
        <v>8.5048999999999992</v>
      </c>
      <c r="EF306">
        <v>3420.009</v>
      </c>
      <c r="EG306">
        <v>4.5994000000000002</v>
      </c>
      <c r="EH306">
        <v>2217.8490000000002</v>
      </c>
      <c r="EI306">
        <v>3.9327000000000001</v>
      </c>
      <c r="EJ306">
        <v>1998.905</v>
      </c>
      <c r="EK306">
        <v>0</v>
      </c>
      <c r="EL306">
        <v>0</v>
      </c>
      <c r="EM306">
        <v>0</v>
      </c>
      <c r="EN306">
        <v>0</v>
      </c>
      <c r="EO306">
        <v>3.7887</v>
      </c>
      <c r="EP306">
        <v>1202.1599999999999</v>
      </c>
      <c r="EQ306">
        <v>7</v>
      </c>
      <c r="ER306">
        <v>0</v>
      </c>
      <c r="ES306">
        <v>7</v>
      </c>
      <c r="ET306">
        <v>3427.009</v>
      </c>
      <c r="EU306">
        <v>0</v>
      </c>
      <c r="EV306">
        <v>0</v>
      </c>
      <c r="EW306">
        <v>0</v>
      </c>
      <c r="EX306">
        <v>0</v>
      </c>
      <c r="EY306">
        <v>0.66669999999999996</v>
      </c>
      <c r="EZ306">
        <v>218.94399999999999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0.72919999999999996</v>
      </c>
      <c r="FJ306">
        <v>207.31200000000001</v>
      </c>
      <c r="FK306">
        <v>0</v>
      </c>
      <c r="FL306">
        <v>0</v>
      </c>
      <c r="FM306">
        <v>0.72919999999999996</v>
      </c>
      <c r="FN306">
        <v>207.31200000000001</v>
      </c>
      <c r="FO306">
        <v>0</v>
      </c>
      <c r="FP306">
        <v>0</v>
      </c>
      <c r="FQ306">
        <v>0</v>
      </c>
      <c r="FR306">
        <v>207.31200000000001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</row>
    <row r="307" spans="1:184" customFormat="1" ht="12.75" x14ac:dyDescent="0.2">
      <c r="A307">
        <v>3024</v>
      </c>
      <c r="B307">
        <f t="shared" si="4"/>
        <v>304</v>
      </c>
      <c r="C307">
        <v>1</v>
      </c>
      <c r="D307" t="s">
        <v>1108</v>
      </c>
      <c r="E307" t="s">
        <v>290</v>
      </c>
      <c r="F307">
        <v>600109933</v>
      </c>
      <c r="G307">
        <v>12</v>
      </c>
      <c r="H307" t="s">
        <v>1109</v>
      </c>
      <c r="I307" t="s">
        <v>99</v>
      </c>
      <c r="J307">
        <v>1</v>
      </c>
      <c r="K307">
        <v>24</v>
      </c>
      <c r="L307" t="s">
        <v>1070</v>
      </c>
      <c r="M307" t="s">
        <v>424</v>
      </c>
      <c r="N307" t="s">
        <v>1038</v>
      </c>
      <c r="O307">
        <v>2</v>
      </c>
      <c r="P307" t="s">
        <v>1039</v>
      </c>
      <c r="Q307" t="s">
        <v>1088</v>
      </c>
      <c r="R307" s="207">
        <v>45671.866550925923</v>
      </c>
      <c r="S307">
        <v>600109933</v>
      </c>
      <c r="W307">
        <v>7.0488</v>
      </c>
      <c r="X307">
        <v>6.7679999999999998</v>
      </c>
      <c r="Y307">
        <v>0.18379999999999999</v>
      </c>
      <c r="Z307">
        <v>9.7000000000000003E-2</v>
      </c>
      <c r="AA307">
        <v>6.75</v>
      </c>
      <c r="AB307">
        <v>3122.9050000000002</v>
      </c>
      <c r="AC307">
        <v>2963.2219999999998</v>
      </c>
      <c r="AD307">
        <v>2059.2330000000002</v>
      </c>
      <c r="AE307">
        <v>444.62799999999999</v>
      </c>
      <c r="AF307">
        <v>210.00700000000001</v>
      </c>
      <c r="AG307">
        <v>139.00900000000001</v>
      </c>
      <c r="AH307">
        <v>90.049000000000007</v>
      </c>
      <c r="AI307">
        <v>0</v>
      </c>
      <c r="AJ307">
        <v>0</v>
      </c>
      <c r="AK307">
        <v>0</v>
      </c>
      <c r="AL307">
        <v>77.27</v>
      </c>
      <c r="AM307">
        <v>52.49</v>
      </c>
      <c r="AN307">
        <v>29.922999999999998</v>
      </c>
      <c r="AO307">
        <v>145.601</v>
      </c>
      <c r="AP307">
        <v>140.57900000000001</v>
      </c>
      <c r="AQ307">
        <v>47.201000000000001</v>
      </c>
      <c r="AR307">
        <v>93.378</v>
      </c>
      <c r="AS307">
        <v>0</v>
      </c>
      <c r="AT307">
        <v>0</v>
      </c>
      <c r="AU307">
        <v>5.0220000000000002</v>
      </c>
      <c r="AV307">
        <v>0.16669999999999999</v>
      </c>
      <c r="AW307">
        <v>0</v>
      </c>
      <c r="AX307">
        <v>56.33</v>
      </c>
      <c r="AY307">
        <v>47.201000000000001</v>
      </c>
      <c r="AZ307">
        <v>20.295999999999999</v>
      </c>
      <c r="BA307">
        <v>2963.2219999999998</v>
      </c>
      <c r="BB307">
        <v>140.57900000000001</v>
      </c>
      <c r="BC307">
        <v>6</v>
      </c>
      <c r="BD307">
        <v>6</v>
      </c>
      <c r="BE307">
        <v>0</v>
      </c>
      <c r="BF307">
        <v>0</v>
      </c>
      <c r="BG307">
        <v>2</v>
      </c>
      <c r="BH307">
        <v>0</v>
      </c>
      <c r="BI307">
        <v>0</v>
      </c>
      <c r="BJ307">
        <v>4.2257999999999996</v>
      </c>
      <c r="BK307">
        <v>2092.8560000000002</v>
      </c>
      <c r="BL307">
        <v>1456.2950000000001</v>
      </c>
      <c r="BM307">
        <v>353.32600000000002</v>
      </c>
      <c r="BN307">
        <v>129.71100000000001</v>
      </c>
      <c r="BO307">
        <v>58.01</v>
      </c>
      <c r="BP307">
        <v>75.218000000000004</v>
      </c>
      <c r="BQ307">
        <v>0</v>
      </c>
      <c r="BR307">
        <v>0</v>
      </c>
      <c r="BS307">
        <v>0</v>
      </c>
      <c r="BT307">
        <v>4.2257999999999996</v>
      </c>
      <c r="BU307">
        <v>2092.8560000000002</v>
      </c>
      <c r="BV307">
        <v>0</v>
      </c>
      <c r="BW307">
        <v>0</v>
      </c>
      <c r="BX307">
        <v>0</v>
      </c>
      <c r="BY307">
        <v>0</v>
      </c>
      <c r="BZ307">
        <v>2.5422000000000002</v>
      </c>
      <c r="CA307">
        <v>870.36599999999999</v>
      </c>
      <c r="CB307">
        <v>602.93799999999999</v>
      </c>
      <c r="CC307">
        <v>91.301999999999992</v>
      </c>
      <c r="CD307">
        <v>80.295999999999992</v>
      </c>
      <c r="CE307">
        <v>80.998999999999995</v>
      </c>
      <c r="CF307">
        <v>14.831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1.0625</v>
      </c>
      <c r="CM307">
        <v>345.09899999999999</v>
      </c>
      <c r="CN307">
        <v>1.3129999999999999</v>
      </c>
      <c r="CO307">
        <v>468.93700000000001</v>
      </c>
      <c r="CP307">
        <v>0.16669999999999999</v>
      </c>
      <c r="CQ307">
        <v>56.33</v>
      </c>
      <c r="CR307">
        <v>3.2258</v>
      </c>
      <c r="CS307">
        <v>1478.3040000000001</v>
      </c>
      <c r="CT307">
        <v>2.1983999999999999</v>
      </c>
      <c r="CU307">
        <v>728.17399999999998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0.16669999999999999</v>
      </c>
      <c r="DB307">
        <v>56.33</v>
      </c>
      <c r="DC307">
        <v>0</v>
      </c>
      <c r="DD307">
        <v>140.57900000000001</v>
      </c>
      <c r="DE307">
        <v>20.295999999999999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2092.8560000000002</v>
      </c>
      <c r="EA307">
        <v>0</v>
      </c>
      <c r="EB307">
        <v>870.36599999999999</v>
      </c>
      <c r="EC307">
        <v>140.57900000000001</v>
      </c>
      <c r="ED307">
        <v>7.0488</v>
      </c>
      <c r="EE307">
        <v>6.75</v>
      </c>
      <c r="EF307">
        <v>3122.9050000000002</v>
      </c>
      <c r="EG307">
        <v>4.2257999999999996</v>
      </c>
      <c r="EH307">
        <v>2121.846</v>
      </c>
      <c r="EI307">
        <v>4.2257999999999996</v>
      </c>
      <c r="EJ307">
        <v>2121.846</v>
      </c>
      <c r="EK307">
        <v>0</v>
      </c>
      <c r="EL307">
        <v>0</v>
      </c>
      <c r="EM307">
        <v>0</v>
      </c>
      <c r="EN307">
        <v>0</v>
      </c>
      <c r="EO307">
        <v>2.8230000000000004</v>
      </c>
      <c r="EP307">
        <v>1001.059</v>
      </c>
      <c r="EQ307">
        <v>145.601</v>
      </c>
      <c r="ER307">
        <v>0</v>
      </c>
      <c r="ES307">
        <v>145.601</v>
      </c>
      <c r="ET307">
        <v>3268.5060000000003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0.16669999999999999</v>
      </c>
      <c r="FJ307">
        <v>56.33</v>
      </c>
      <c r="FK307">
        <v>0</v>
      </c>
      <c r="FL307">
        <v>0</v>
      </c>
      <c r="FM307">
        <v>0.16669999999999999</v>
      </c>
      <c r="FN307">
        <v>56.33</v>
      </c>
      <c r="FO307">
        <v>47.201000000000001</v>
      </c>
      <c r="FP307">
        <v>0</v>
      </c>
      <c r="FQ307">
        <v>47.201000000000001</v>
      </c>
      <c r="FR307">
        <v>103.53100000000001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</row>
    <row r="308" spans="1:184" customFormat="1" ht="12.75" x14ac:dyDescent="0.2">
      <c r="A308">
        <v>3025</v>
      </c>
      <c r="B308">
        <f t="shared" si="4"/>
        <v>305</v>
      </c>
      <c r="C308">
        <v>1</v>
      </c>
      <c r="D308" t="s">
        <v>1110</v>
      </c>
      <c r="E308" t="s">
        <v>290</v>
      </c>
      <c r="F308">
        <v>600110401</v>
      </c>
      <c r="G308">
        <v>12</v>
      </c>
      <c r="H308" t="s">
        <v>1111</v>
      </c>
      <c r="I308" t="s">
        <v>99</v>
      </c>
      <c r="J308">
        <v>1</v>
      </c>
      <c r="K308">
        <v>24</v>
      </c>
      <c r="L308" t="s">
        <v>1056</v>
      </c>
      <c r="M308" t="s">
        <v>1112</v>
      </c>
      <c r="N308" t="s">
        <v>1038</v>
      </c>
      <c r="O308">
        <v>2</v>
      </c>
      <c r="P308" t="s">
        <v>1039</v>
      </c>
      <c r="Q308" t="s">
        <v>3346</v>
      </c>
      <c r="R308" s="207">
        <v>45664.842037037037</v>
      </c>
      <c r="S308">
        <v>600110401</v>
      </c>
      <c r="T308" t="s">
        <v>3452</v>
      </c>
      <c r="U308" s="207">
        <v>45686.270046296297</v>
      </c>
      <c r="V308" t="s">
        <v>1056</v>
      </c>
      <c r="W308">
        <v>4.0313999999999997</v>
      </c>
      <c r="X308">
        <v>4.0313999999999997</v>
      </c>
      <c r="Y308">
        <v>0</v>
      </c>
      <c r="Z308">
        <v>0</v>
      </c>
      <c r="AA308">
        <v>5.3897000000000004</v>
      </c>
      <c r="AB308">
        <v>1638.702</v>
      </c>
      <c r="AC308">
        <v>1605.164</v>
      </c>
      <c r="AD308">
        <v>1058.704</v>
      </c>
      <c r="AE308">
        <v>225.49299999999999</v>
      </c>
      <c r="AF308">
        <v>86.045000000000002</v>
      </c>
      <c r="AG308">
        <v>164.447</v>
      </c>
      <c r="AH308">
        <v>66.625</v>
      </c>
      <c r="AI308">
        <v>0</v>
      </c>
      <c r="AJ308">
        <v>3.85</v>
      </c>
      <c r="AK308">
        <v>0</v>
      </c>
      <c r="AL308">
        <v>0</v>
      </c>
      <c r="AM308">
        <v>0</v>
      </c>
      <c r="AN308">
        <v>33.537999999999997</v>
      </c>
      <c r="AO308">
        <v>33.049999999999997</v>
      </c>
      <c r="AP308">
        <v>33.049999999999997</v>
      </c>
      <c r="AQ308">
        <v>33.049999999999997</v>
      </c>
      <c r="AR308">
        <v>0</v>
      </c>
      <c r="AS308">
        <v>0</v>
      </c>
      <c r="AT308">
        <v>0</v>
      </c>
      <c r="AU308">
        <v>0</v>
      </c>
      <c r="AV308">
        <v>0.22919999999999999</v>
      </c>
      <c r="AW308">
        <v>0</v>
      </c>
      <c r="AX308">
        <v>59.750999999999998</v>
      </c>
      <c r="AY308">
        <v>33.049999999999997</v>
      </c>
      <c r="AZ308">
        <v>0</v>
      </c>
      <c r="BA308">
        <v>1625.5139999999999</v>
      </c>
      <c r="BB308">
        <v>33.049999999999997</v>
      </c>
      <c r="BC308">
        <v>5</v>
      </c>
      <c r="BD308">
        <v>5</v>
      </c>
      <c r="BE308">
        <v>0</v>
      </c>
      <c r="BF308">
        <v>1</v>
      </c>
      <c r="BG308">
        <v>0</v>
      </c>
      <c r="BH308">
        <v>0</v>
      </c>
      <c r="BI308">
        <v>0</v>
      </c>
      <c r="BJ308">
        <v>2.5771999999999999</v>
      </c>
      <c r="BK308">
        <v>1150.8140000000001</v>
      </c>
      <c r="BL308">
        <v>762.17700000000002</v>
      </c>
      <c r="BM308">
        <v>178.40199999999999</v>
      </c>
      <c r="BN308">
        <v>33.313000000000002</v>
      </c>
      <c r="BO308">
        <v>106.447</v>
      </c>
      <c r="BP308">
        <v>66.625</v>
      </c>
      <c r="BQ308">
        <v>0</v>
      </c>
      <c r="BR308">
        <v>3.85</v>
      </c>
      <c r="BS308">
        <v>0</v>
      </c>
      <c r="BT308">
        <v>2.0564</v>
      </c>
      <c r="BU308">
        <v>993.10500000000002</v>
      </c>
      <c r="BV308">
        <v>0</v>
      </c>
      <c r="BW308">
        <v>0</v>
      </c>
      <c r="BX308">
        <v>0</v>
      </c>
      <c r="BY308">
        <v>0</v>
      </c>
      <c r="BZ308">
        <v>1.4542000000000002</v>
      </c>
      <c r="CA308">
        <v>454.34999999999997</v>
      </c>
      <c r="CB308">
        <v>296.52700000000004</v>
      </c>
      <c r="CC308">
        <v>47.091000000000001</v>
      </c>
      <c r="CD308">
        <v>52.731999999999999</v>
      </c>
      <c r="CE308">
        <v>58</v>
      </c>
      <c r="CF308">
        <v>0</v>
      </c>
      <c r="CG308">
        <v>0</v>
      </c>
      <c r="CH308">
        <v>0</v>
      </c>
      <c r="CI308">
        <v>0</v>
      </c>
      <c r="CJ308">
        <v>0.22919999999999999</v>
      </c>
      <c r="CK308">
        <v>59.750999999999998</v>
      </c>
      <c r="CL308">
        <v>0.72499999999999998</v>
      </c>
      <c r="CM308">
        <v>240.721</v>
      </c>
      <c r="CN308">
        <v>0.5</v>
      </c>
      <c r="CO308">
        <v>153.87799999999999</v>
      </c>
      <c r="CP308">
        <v>0</v>
      </c>
      <c r="CQ308">
        <v>0</v>
      </c>
      <c r="CR308">
        <v>1.5154000000000001</v>
      </c>
      <c r="CS308">
        <v>524.49099999999999</v>
      </c>
      <c r="CT308">
        <v>1.4542000000000002</v>
      </c>
      <c r="CU308">
        <v>454.34999999999997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0.22919999999999999</v>
      </c>
      <c r="DB308">
        <v>59.750999999999998</v>
      </c>
      <c r="DC308">
        <v>25.2</v>
      </c>
      <c r="DD308">
        <v>7.85</v>
      </c>
      <c r="DE308">
        <v>0</v>
      </c>
      <c r="DF308">
        <v>0.52080000000000004</v>
      </c>
      <c r="DG308">
        <v>157.709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1171.164</v>
      </c>
      <c r="EA308">
        <v>25.2</v>
      </c>
      <c r="EB308">
        <v>454.34999999999997</v>
      </c>
      <c r="EC308">
        <v>7.85</v>
      </c>
      <c r="ED308">
        <v>4.0313999999999997</v>
      </c>
      <c r="EE308">
        <v>5.3897000000000004</v>
      </c>
      <c r="EF308">
        <v>1638.702</v>
      </c>
      <c r="EG308">
        <v>2.5771999999999999</v>
      </c>
      <c r="EH308">
        <v>1150.8140000000001</v>
      </c>
      <c r="EI308">
        <v>2.0564</v>
      </c>
      <c r="EJ308">
        <v>993.10500000000002</v>
      </c>
      <c r="EK308">
        <v>0</v>
      </c>
      <c r="EL308">
        <v>0</v>
      </c>
      <c r="EM308">
        <v>0</v>
      </c>
      <c r="EN308">
        <v>0</v>
      </c>
      <c r="EO308">
        <v>1.4542000000000002</v>
      </c>
      <c r="EP308">
        <v>487.88799999999998</v>
      </c>
      <c r="EQ308">
        <v>33.049999999999997</v>
      </c>
      <c r="ER308">
        <v>25.2</v>
      </c>
      <c r="ES308">
        <v>7.85</v>
      </c>
      <c r="ET308">
        <v>1671.752</v>
      </c>
      <c r="EU308">
        <v>0</v>
      </c>
      <c r="EV308">
        <v>0</v>
      </c>
      <c r="EW308">
        <v>0</v>
      </c>
      <c r="EX308">
        <v>0</v>
      </c>
      <c r="EY308">
        <v>0.52080000000000004</v>
      </c>
      <c r="EZ308">
        <v>157.709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0.22919999999999999</v>
      </c>
      <c r="FJ308">
        <v>59.750999999999998</v>
      </c>
      <c r="FK308">
        <v>0</v>
      </c>
      <c r="FL308">
        <v>0</v>
      </c>
      <c r="FM308">
        <v>0.22919999999999999</v>
      </c>
      <c r="FN308">
        <v>59.750999999999998</v>
      </c>
      <c r="FO308">
        <v>33.049999999999997</v>
      </c>
      <c r="FP308">
        <v>25.2</v>
      </c>
      <c r="FQ308">
        <v>7.85</v>
      </c>
      <c r="FR308">
        <v>92.801000000000002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</row>
    <row r="309" spans="1:184" customFormat="1" ht="12.75" x14ac:dyDescent="0.2">
      <c r="A309">
        <v>3026</v>
      </c>
      <c r="B309">
        <f t="shared" si="4"/>
        <v>306</v>
      </c>
      <c r="C309">
        <v>1</v>
      </c>
      <c r="D309" t="s">
        <v>1113</v>
      </c>
      <c r="E309" t="s">
        <v>290</v>
      </c>
      <c r="F309">
        <v>600109500</v>
      </c>
      <c r="G309">
        <v>12</v>
      </c>
      <c r="H309" t="s">
        <v>1114</v>
      </c>
      <c r="I309" t="s">
        <v>99</v>
      </c>
      <c r="J309">
        <v>1</v>
      </c>
      <c r="K309">
        <v>24</v>
      </c>
      <c r="L309" t="s">
        <v>1043</v>
      </c>
      <c r="M309" t="s">
        <v>1115</v>
      </c>
      <c r="N309" t="s">
        <v>1038</v>
      </c>
      <c r="O309">
        <v>2</v>
      </c>
      <c r="P309" t="s">
        <v>1039</v>
      </c>
      <c r="Q309" t="s">
        <v>1116</v>
      </c>
      <c r="R309" s="207">
        <v>45685.38144675926</v>
      </c>
      <c r="S309">
        <v>600109500</v>
      </c>
      <c r="T309" t="s">
        <v>1116</v>
      </c>
      <c r="U309" s="207">
        <v>45685.445543981485</v>
      </c>
      <c r="V309">
        <v>600109500</v>
      </c>
      <c r="W309">
        <v>15.7441</v>
      </c>
      <c r="X309">
        <v>15.1669</v>
      </c>
      <c r="Y309">
        <v>0</v>
      </c>
      <c r="Z309">
        <v>0.57720000000000005</v>
      </c>
      <c r="AA309">
        <v>17.8354</v>
      </c>
      <c r="AB309">
        <v>6445.3540000000003</v>
      </c>
      <c r="AC309">
        <v>6196.5039999999999</v>
      </c>
      <c r="AD309">
        <v>4239.3760000000002</v>
      </c>
      <c r="AE309">
        <v>920.64599999999996</v>
      </c>
      <c r="AF309">
        <v>130.02600000000001</v>
      </c>
      <c r="AG309">
        <v>738.81899999999996</v>
      </c>
      <c r="AH309">
        <v>141.148</v>
      </c>
      <c r="AI309">
        <v>0</v>
      </c>
      <c r="AJ309">
        <v>0</v>
      </c>
      <c r="AK309">
        <v>26.489000000000001</v>
      </c>
      <c r="AL309">
        <v>0</v>
      </c>
      <c r="AM309">
        <v>0</v>
      </c>
      <c r="AN309">
        <v>248.85</v>
      </c>
      <c r="AO309">
        <v>119.458</v>
      </c>
      <c r="AP309">
        <v>1.4</v>
      </c>
      <c r="AQ309">
        <v>1.4</v>
      </c>
      <c r="AR309">
        <v>0</v>
      </c>
      <c r="AS309">
        <v>0</v>
      </c>
      <c r="AT309">
        <v>0</v>
      </c>
      <c r="AU309">
        <v>118.05799999999999</v>
      </c>
      <c r="AV309">
        <v>0.25</v>
      </c>
      <c r="AW309">
        <v>0</v>
      </c>
      <c r="AX309">
        <v>110.962</v>
      </c>
      <c r="AY309">
        <v>1.4</v>
      </c>
      <c r="AZ309">
        <v>0</v>
      </c>
      <c r="BA309">
        <v>6229.3220000000001</v>
      </c>
      <c r="BB309">
        <v>1.4</v>
      </c>
      <c r="BC309">
        <v>18</v>
      </c>
      <c r="BD309">
        <v>18</v>
      </c>
      <c r="BE309">
        <v>0</v>
      </c>
      <c r="BF309">
        <v>0</v>
      </c>
      <c r="BG309">
        <v>2</v>
      </c>
      <c r="BH309">
        <v>0</v>
      </c>
      <c r="BI309">
        <v>0</v>
      </c>
      <c r="BJ309">
        <v>9.0581999999999994</v>
      </c>
      <c r="BK309">
        <v>4283.3040000000001</v>
      </c>
      <c r="BL309">
        <v>2770.7449999999999</v>
      </c>
      <c r="BM309">
        <v>734.49900000000002</v>
      </c>
      <c r="BN309">
        <v>104.83</v>
      </c>
      <c r="BO309">
        <v>569.78800000000001</v>
      </c>
      <c r="BP309">
        <v>97.323999999999998</v>
      </c>
      <c r="BQ309">
        <v>0</v>
      </c>
      <c r="BR309">
        <v>0</v>
      </c>
      <c r="BS309">
        <v>6.1180000000000003</v>
      </c>
      <c r="BT309">
        <v>8.0510000000000002</v>
      </c>
      <c r="BU309">
        <v>3931.8029999999999</v>
      </c>
      <c r="BV309">
        <v>0</v>
      </c>
      <c r="BW309">
        <v>0</v>
      </c>
      <c r="BX309">
        <v>0</v>
      </c>
      <c r="BY309">
        <v>0</v>
      </c>
      <c r="BZ309">
        <v>6.1086999999999998</v>
      </c>
      <c r="CA309">
        <v>1913.1999999999998</v>
      </c>
      <c r="CB309">
        <v>1468.6309999999999</v>
      </c>
      <c r="CC309">
        <v>186.14699999999999</v>
      </c>
      <c r="CD309">
        <v>25.195999999999998</v>
      </c>
      <c r="CE309">
        <v>169.03100000000001</v>
      </c>
      <c r="CF309">
        <v>43.823999999999998</v>
      </c>
      <c r="CG309">
        <v>0</v>
      </c>
      <c r="CH309">
        <v>0</v>
      </c>
      <c r="CI309">
        <v>20.370999999999999</v>
      </c>
      <c r="CJ309">
        <v>0</v>
      </c>
      <c r="CK309">
        <v>0</v>
      </c>
      <c r="CL309">
        <v>2.1457999999999999</v>
      </c>
      <c r="CM309">
        <v>563.22400000000005</v>
      </c>
      <c r="CN309">
        <v>3.7128999999999999</v>
      </c>
      <c r="CO309">
        <v>1281.0139999999999</v>
      </c>
      <c r="CP309">
        <v>0.25</v>
      </c>
      <c r="CQ309">
        <v>68.962000000000003</v>
      </c>
      <c r="CR309">
        <v>8.0580999999999996</v>
      </c>
      <c r="CS309">
        <v>3515.3470000000002</v>
      </c>
      <c r="CT309">
        <v>5.1383000000000001</v>
      </c>
      <c r="CU309">
        <v>1470.0320000000002</v>
      </c>
      <c r="CV309">
        <v>0</v>
      </c>
      <c r="CW309">
        <v>0</v>
      </c>
      <c r="CX309">
        <v>42</v>
      </c>
      <c r="CY309">
        <v>0</v>
      </c>
      <c r="CZ309">
        <v>0</v>
      </c>
      <c r="DA309">
        <v>0.25</v>
      </c>
      <c r="DB309">
        <v>68.962000000000003</v>
      </c>
      <c r="DC309">
        <v>1.4</v>
      </c>
      <c r="DD309">
        <v>0</v>
      </c>
      <c r="DE309">
        <v>0</v>
      </c>
      <c r="DF309">
        <v>1</v>
      </c>
      <c r="DG309">
        <v>348.14800000000002</v>
      </c>
      <c r="DH309">
        <v>7.1999999999999998E-3</v>
      </c>
      <c r="DI309">
        <v>3.3530000000000002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4302.8980000000001</v>
      </c>
      <c r="EA309">
        <v>1.4</v>
      </c>
      <c r="EB309">
        <v>1926.424</v>
      </c>
      <c r="EC309">
        <v>0</v>
      </c>
      <c r="ED309">
        <v>15.7441</v>
      </c>
      <c r="EE309">
        <v>17.8354</v>
      </c>
      <c r="EF309">
        <v>6445.3540000000003</v>
      </c>
      <c r="EG309">
        <v>9.4718999999999998</v>
      </c>
      <c r="EH309">
        <v>4479.1819999999998</v>
      </c>
      <c r="EI309">
        <v>8.0510000000000002</v>
      </c>
      <c r="EJ309">
        <v>3931.8029999999999</v>
      </c>
      <c r="EK309">
        <v>0</v>
      </c>
      <c r="EL309">
        <v>0</v>
      </c>
      <c r="EM309">
        <v>0</v>
      </c>
      <c r="EN309">
        <v>0</v>
      </c>
      <c r="EO309">
        <v>6.2721999999999998</v>
      </c>
      <c r="EP309">
        <v>1966.172</v>
      </c>
      <c r="EQ309">
        <v>119.458</v>
      </c>
      <c r="ER309">
        <v>13.145</v>
      </c>
      <c r="ES309">
        <v>106.31299999999999</v>
      </c>
      <c r="ET309">
        <v>6564.8119999999999</v>
      </c>
      <c r="EU309">
        <v>0</v>
      </c>
      <c r="EV309">
        <v>0</v>
      </c>
      <c r="EW309">
        <v>0</v>
      </c>
      <c r="EX309">
        <v>0</v>
      </c>
      <c r="EY309">
        <v>1</v>
      </c>
      <c r="EZ309">
        <v>348.14800000000002</v>
      </c>
      <c r="FA309">
        <v>0.4209</v>
      </c>
      <c r="FB309">
        <v>199.23099999999999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0.25</v>
      </c>
      <c r="FJ309">
        <v>110.962</v>
      </c>
      <c r="FK309">
        <v>0</v>
      </c>
      <c r="FL309">
        <v>42</v>
      </c>
      <c r="FM309">
        <v>0.25</v>
      </c>
      <c r="FN309">
        <v>68.962000000000003</v>
      </c>
      <c r="FO309">
        <v>1.4</v>
      </c>
      <c r="FP309">
        <v>1.4</v>
      </c>
      <c r="FQ309">
        <v>0</v>
      </c>
      <c r="FR309">
        <v>112.36199999999999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</row>
    <row r="310" spans="1:184" customFormat="1" ht="12.75" x14ac:dyDescent="0.2">
      <c r="A310">
        <v>3027</v>
      </c>
      <c r="B310">
        <f t="shared" si="4"/>
        <v>307</v>
      </c>
      <c r="C310">
        <v>1</v>
      </c>
      <c r="D310" t="s">
        <v>1117</v>
      </c>
      <c r="E310" t="s">
        <v>290</v>
      </c>
      <c r="F310">
        <v>600109518</v>
      </c>
      <c r="G310">
        <v>12</v>
      </c>
      <c r="H310" t="s">
        <v>1118</v>
      </c>
      <c r="I310" t="s">
        <v>99</v>
      </c>
      <c r="J310">
        <v>1</v>
      </c>
      <c r="K310">
        <v>24</v>
      </c>
      <c r="L310" t="s">
        <v>1036</v>
      </c>
      <c r="M310" t="s">
        <v>1119</v>
      </c>
      <c r="N310" t="s">
        <v>1038</v>
      </c>
      <c r="O310">
        <v>2</v>
      </c>
      <c r="P310" t="s">
        <v>1039</v>
      </c>
      <c r="Q310" t="s">
        <v>1120</v>
      </c>
      <c r="R310" s="207">
        <v>45665.481898148151</v>
      </c>
      <c r="S310">
        <v>600109518</v>
      </c>
      <c r="T310" t="s">
        <v>1120</v>
      </c>
      <c r="U310" s="207">
        <v>45672.492719907408</v>
      </c>
      <c r="V310">
        <v>600109518</v>
      </c>
      <c r="W310">
        <v>25.926300000000001</v>
      </c>
      <c r="X310">
        <v>24.343</v>
      </c>
      <c r="Y310">
        <v>0</v>
      </c>
      <c r="Z310">
        <v>1.5832999999999999</v>
      </c>
      <c r="AA310">
        <v>26.945899999999998</v>
      </c>
      <c r="AB310">
        <v>11075.776</v>
      </c>
      <c r="AC310">
        <v>10447.000999999998</v>
      </c>
      <c r="AD310">
        <v>6368.3829999999998</v>
      </c>
      <c r="AE310">
        <v>1443.8130000000001</v>
      </c>
      <c r="AF310">
        <v>792.79700000000003</v>
      </c>
      <c r="AG310">
        <v>1522.6590000000001</v>
      </c>
      <c r="AH310">
        <v>185.99100000000001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628.77499999999998</v>
      </c>
      <c r="AO310">
        <v>51.185000000000002</v>
      </c>
      <c r="AP310">
        <v>51.185000000000002</v>
      </c>
      <c r="AQ310">
        <v>51.185000000000002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133.358</v>
      </c>
      <c r="AX310">
        <v>0</v>
      </c>
      <c r="AY310">
        <v>0</v>
      </c>
      <c r="AZ310">
        <v>0</v>
      </c>
      <c r="BA310">
        <v>10644.420999999998</v>
      </c>
      <c r="BB310">
        <v>51.185000000000002</v>
      </c>
      <c r="BC310">
        <v>28</v>
      </c>
      <c r="BD310">
        <v>28</v>
      </c>
      <c r="BE310">
        <v>1</v>
      </c>
      <c r="BF310">
        <v>0</v>
      </c>
      <c r="BG310">
        <v>0</v>
      </c>
      <c r="BH310">
        <v>0</v>
      </c>
      <c r="BI310">
        <v>0</v>
      </c>
      <c r="BJ310">
        <v>16.6252</v>
      </c>
      <c r="BK310">
        <v>7790.1850000000004</v>
      </c>
      <c r="BL310">
        <v>4791.3959999999997</v>
      </c>
      <c r="BM310">
        <v>1222.6310000000001</v>
      </c>
      <c r="BN310">
        <v>483.25599999999997</v>
      </c>
      <c r="BO310">
        <v>1008.179</v>
      </c>
      <c r="BP310">
        <v>151.36500000000001</v>
      </c>
      <c r="BQ310">
        <v>0</v>
      </c>
      <c r="BR310">
        <v>0</v>
      </c>
      <c r="BS310">
        <v>0</v>
      </c>
      <c r="BT310">
        <v>14.7919</v>
      </c>
      <c r="BU310">
        <v>7279.7430000000004</v>
      </c>
      <c r="BV310">
        <v>0</v>
      </c>
      <c r="BW310">
        <v>0</v>
      </c>
      <c r="BX310">
        <v>0</v>
      </c>
      <c r="BY310">
        <v>0</v>
      </c>
      <c r="BZ310">
        <v>7.7178000000000004</v>
      </c>
      <c r="CA310">
        <v>2656.8159999999998</v>
      </c>
      <c r="CB310">
        <v>1576.9870000000001</v>
      </c>
      <c r="CC310">
        <v>221.18199999999999</v>
      </c>
      <c r="CD310">
        <v>309.541</v>
      </c>
      <c r="CE310">
        <v>514.48</v>
      </c>
      <c r="CF310">
        <v>34.625999999999998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4</v>
      </c>
      <c r="CM310">
        <v>1259.5429999999999</v>
      </c>
      <c r="CN310">
        <v>3.7178</v>
      </c>
      <c r="CO310">
        <v>1397.2729999999999</v>
      </c>
      <c r="CP310">
        <v>0</v>
      </c>
      <c r="CQ310">
        <v>0</v>
      </c>
      <c r="CR310">
        <v>14.6252</v>
      </c>
      <c r="CS310">
        <v>6311.5320000000002</v>
      </c>
      <c r="CT310">
        <v>5.9678000000000004</v>
      </c>
      <c r="CU310">
        <v>1883.7370000000001</v>
      </c>
      <c r="CV310">
        <v>0</v>
      </c>
      <c r="CW310">
        <v>133.358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45.664999999999999</v>
      </c>
      <c r="DD310">
        <v>5.52</v>
      </c>
      <c r="DE310">
        <v>0</v>
      </c>
      <c r="DF310">
        <v>1.8332999999999999</v>
      </c>
      <c r="DG310">
        <v>510.44200000000001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7928.6980000000003</v>
      </c>
      <c r="EA310">
        <v>45.664999999999999</v>
      </c>
      <c r="EB310">
        <v>2715.723</v>
      </c>
      <c r="EC310">
        <v>5.52</v>
      </c>
      <c r="ED310">
        <v>25.926300000000001</v>
      </c>
      <c r="EE310">
        <v>26.945899999999998</v>
      </c>
      <c r="EF310">
        <v>11075.776</v>
      </c>
      <c r="EG310">
        <v>16.708500000000001</v>
      </c>
      <c r="EH310">
        <v>7817.1509999999998</v>
      </c>
      <c r="EI310">
        <v>14.7919</v>
      </c>
      <c r="EJ310">
        <v>7279.7430000000004</v>
      </c>
      <c r="EK310">
        <v>0</v>
      </c>
      <c r="EL310">
        <v>0</v>
      </c>
      <c r="EM310">
        <v>0</v>
      </c>
      <c r="EN310">
        <v>0</v>
      </c>
      <c r="EO310">
        <v>9.2178000000000004</v>
      </c>
      <c r="EP310">
        <v>3258.625</v>
      </c>
      <c r="EQ310">
        <v>51.185000000000002</v>
      </c>
      <c r="ER310">
        <v>45.664999999999999</v>
      </c>
      <c r="ES310">
        <v>5.52</v>
      </c>
      <c r="ET310">
        <v>11126.960999999999</v>
      </c>
      <c r="EU310">
        <v>0</v>
      </c>
      <c r="EV310">
        <v>0</v>
      </c>
      <c r="EW310">
        <v>0</v>
      </c>
      <c r="EX310">
        <v>0</v>
      </c>
      <c r="EY310">
        <v>1.9166000000000001</v>
      </c>
      <c r="EZ310">
        <v>537.40800000000002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</row>
    <row r="311" spans="1:184" customFormat="1" ht="12.75" x14ac:dyDescent="0.2">
      <c r="A311">
        <v>3028</v>
      </c>
      <c r="B311">
        <f t="shared" si="4"/>
        <v>308</v>
      </c>
      <c r="C311">
        <v>1</v>
      </c>
      <c r="D311" t="s">
        <v>1121</v>
      </c>
      <c r="E311" t="s">
        <v>290</v>
      </c>
      <c r="F311">
        <v>600110371</v>
      </c>
      <c r="G311">
        <v>12</v>
      </c>
      <c r="H311" t="s">
        <v>1122</v>
      </c>
      <c r="I311" t="s">
        <v>99</v>
      </c>
      <c r="J311">
        <v>1</v>
      </c>
      <c r="K311">
        <v>24</v>
      </c>
      <c r="L311" t="s">
        <v>1036</v>
      </c>
      <c r="M311" t="s">
        <v>1123</v>
      </c>
      <c r="N311" t="s">
        <v>1038</v>
      </c>
      <c r="O311">
        <v>2</v>
      </c>
      <c r="P311" t="s">
        <v>1039</v>
      </c>
      <c r="Q311" t="s">
        <v>1124</v>
      </c>
      <c r="R311" s="207">
        <v>45670.571539351855</v>
      </c>
      <c r="S311">
        <v>600110371</v>
      </c>
      <c r="W311">
        <v>18.3354</v>
      </c>
      <c r="X311">
        <v>18.3354</v>
      </c>
      <c r="Y311">
        <v>0</v>
      </c>
      <c r="Z311">
        <v>0</v>
      </c>
      <c r="AA311">
        <v>17.502600000000001</v>
      </c>
      <c r="AB311">
        <v>8093.0810000000001</v>
      </c>
      <c r="AC311">
        <v>8085.5810000000001</v>
      </c>
      <c r="AD311">
        <v>5359.1320000000005</v>
      </c>
      <c r="AE311">
        <v>1092.4870000000001</v>
      </c>
      <c r="AF311">
        <v>478.42</v>
      </c>
      <c r="AG311">
        <v>840.09100000000001</v>
      </c>
      <c r="AH311">
        <v>144.93100000000001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7.5</v>
      </c>
      <c r="AO311">
        <v>198.12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198.12</v>
      </c>
      <c r="AV311">
        <v>0.5</v>
      </c>
      <c r="AW311">
        <v>150.09299999999999</v>
      </c>
      <c r="AX311">
        <v>167.21</v>
      </c>
      <c r="AY311">
        <v>0</v>
      </c>
      <c r="AZ311">
        <v>20.427</v>
      </c>
      <c r="BA311">
        <v>8160.2060000000001</v>
      </c>
      <c r="BB311">
        <v>0</v>
      </c>
      <c r="BC311">
        <v>17</v>
      </c>
      <c r="BD311">
        <v>17</v>
      </c>
      <c r="BE311">
        <v>1</v>
      </c>
      <c r="BF311">
        <v>1</v>
      </c>
      <c r="BG311">
        <v>1</v>
      </c>
      <c r="BH311">
        <v>0</v>
      </c>
      <c r="BI311">
        <v>0</v>
      </c>
      <c r="BJ311">
        <v>12.8771</v>
      </c>
      <c r="BK311">
        <v>6462.3810000000003</v>
      </c>
      <c r="BL311">
        <v>4169.3310000000001</v>
      </c>
      <c r="BM311">
        <v>945.053</v>
      </c>
      <c r="BN311">
        <v>394.45499999999998</v>
      </c>
      <c r="BO311">
        <v>638.09100000000001</v>
      </c>
      <c r="BP311">
        <v>144.93100000000001</v>
      </c>
      <c r="BQ311">
        <v>0</v>
      </c>
      <c r="BR311">
        <v>0</v>
      </c>
      <c r="BS311">
        <v>0</v>
      </c>
      <c r="BT311">
        <v>12</v>
      </c>
      <c r="BU311">
        <v>6165.7650000000003</v>
      </c>
      <c r="BV311">
        <v>0</v>
      </c>
      <c r="BW311">
        <v>0</v>
      </c>
      <c r="BX311">
        <v>0</v>
      </c>
      <c r="BY311">
        <v>0</v>
      </c>
      <c r="BZ311">
        <v>5.4583000000000004</v>
      </c>
      <c r="CA311">
        <v>1623.2</v>
      </c>
      <c r="CB311">
        <v>1189.8009999999999</v>
      </c>
      <c r="CC311">
        <v>147.434</v>
      </c>
      <c r="CD311">
        <v>83.965000000000003</v>
      </c>
      <c r="CE311">
        <v>202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3.8332999999999999</v>
      </c>
      <c r="CM311">
        <v>1121.961</v>
      </c>
      <c r="CN311">
        <v>1.125</v>
      </c>
      <c r="CO311">
        <v>334.029</v>
      </c>
      <c r="CP311">
        <v>0.5</v>
      </c>
      <c r="CQ311">
        <v>167.21</v>
      </c>
      <c r="CR311">
        <v>10.877000000000001</v>
      </c>
      <c r="CS311">
        <v>4976.9359999999997</v>
      </c>
      <c r="CT311">
        <v>5.4583000000000004</v>
      </c>
      <c r="CU311">
        <v>1623.2</v>
      </c>
      <c r="CV311">
        <v>0</v>
      </c>
      <c r="CW311">
        <v>150.09299999999999</v>
      </c>
      <c r="CX311">
        <v>0</v>
      </c>
      <c r="CY311">
        <v>0</v>
      </c>
      <c r="CZ311">
        <v>0</v>
      </c>
      <c r="DA311">
        <v>0.5</v>
      </c>
      <c r="DB311">
        <v>167.21</v>
      </c>
      <c r="DC311">
        <v>0</v>
      </c>
      <c r="DD311">
        <v>0</v>
      </c>
      <c r="DE311">
        <v>20.427</v>
      </c>
      <c r="DF311">
        <v>0.87709999999999999</v>
      </c>
      <c r="DG311">
        <v>296.61599999999999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6530.9549999999999</v>
      </c>
      <c r="EA311">
        <v>0</v>
      </c>
      <c r="EB311">
        <v>1629.251</v>
      </c>
      <c r="EC311">
        <v>0</v>
      </c>
      <c r="ED311">
        <v>18.3354</v>
      </c>
      <c r="EE311">
        <v>17.502600000000001</v>
      </c>
      <c r="EF311">
        <v>8093.0810000000001</v>
      </c>
      <c r="EG311">
        <v>12.8771</v>
      </c>
      <c r="EH311">
        <v>6469.8810000000003</v>
      </c>
      <c r="EI311">
        <v>12</v>
      </c>
      <c r="EJ311">
        <v>6173.2650000000003</v>
      </c>
      <c r="EK311">
        <v>0</v>
      </c>
      <c r="EL311">
        <v>0</v>
      </c>
      <c r="EM311">
        <v>0</v>
      </c>
      <c r="EN311">
        <v>0</v>
      </c>
      <c r="EO311">
        <v>5.4583000000000004</v>
      </c>
      <c r="EP311">
        <v>1623.2</v>
      </c>
      <c r="EQ311">
        <v>198.12</v>
      </c>
      <c r="ER311">
        <v>0</v>
      </c>
      <c r="ES311">
        <v>198.12</v>
      </c>
      <c r="ET311">
        <v>8291.2009999999991</v>
      </c>
      <c r="EU311">
        <v>0</v>
      </c>
      <c r="EV311">
        <v>0</v>
      </c>
      <c r="EW311">
        <v>0</v>
      </c>
      <c r="EX311">
        <v>0</v>
      </c>
      <c r="EY311">
        <v>0.87709999999999999</v>
      </c>
      <c r="EZ311">
        <v>296.61599999999999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0.5</v>
      </c>
      <c r="FJ311">
        <v>167.21</v>
      </c>
      <c r="FK311">
        <v>0</v>
      </c>
      <c r="FL311">
        <v>0</v>
      </c>
      <c r="FM311">
        <v>0.5</v>
      </c>
      <c r="FN311">
        <v>167.21</v>
      </c>
      <c r="FO311">
        <v>0</v>
      </c>
      <c r="FP311">
        <v>0</v>
      </c>
      <c r="FQ311">
        <v>0</v>
      </c>
      <c r="FR311">
        <v>167.21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</row>
    <row r="312" spans="1:184" customFormat="1" ht="12.75" x14ac:dyDescent="0.2">
      <c r="A312">
        <v>3029</v>
      </c>
      <c r="B312">
        <f t="shared" si="4"/>
        <v>309</v>
      </c>
      <c r="C312">
        <v>1</v>
      </c>
      <c r="D312" t="s">
        <v>1125</v>
      </c>
      <c r="E312" t="s">
        <v>290</v>
      </c>
      <c r="F312">
        <v>600109976</v>
      </c>
      <c r="G312">
        <v>12</v>
      </c>
      <c r="H312" t="s">
        <v>1126</v>
      </c>
      <c r="I312" t="s">
        <v>99</v>
      </c>
      <c r="J312">
        <v>1</v>
      </c>
      <c r="K312">
        <v>24</v>
      </c>
      <c r="L312" t="s">
        <v>1036</v>
      </c>
      <c r="M312" t="s">
        <v>416</v>
      </c>
      <c r="N312" t="s">
        <v>1038</v>
      </c>
      <c r="O312">
        <v>2</v>
      </c>
      <c r="P312" t="s">
        <v>1039</v>
      </c>
      <c r="Q312" t="s">
        <v>393</v>
      </c>
      <c r="R312" s="207">
        <v>45664.488437499997</v>
      </c>
      <c r="S312">
        <v>600109976</v>
      </c>
      <c r="W312">
        <v>7.1250999999999998</v>
      </c>
      <c r="X312">
        <v>7.1250999999999998</v>
      </c>
      <c r="Y312">
        <v>0</v>
      </c>
      <c r="Z312">
        <v>0</v>
      </c>
      <c r="AA312">
        <v>7.8194999999999997</v>
      </c>
      <c r="AB312">
        <v>3267.7929999999997</v>
      </c>
      <c r="AC312">
        <v>3188.2689999999998</v>
      </c>
      <c r="AD312">
        <v>2032.3230000000001</v>
      </c>
      <c r="AE312">
        <v>414.23900000000003</v>
      </c>
      <c r="AF312">
        <v>108.032</v>
      </c>
      <c r="AG312">
        <v>583.51400000000001</v>
      </c>
      <c r="AH312">
        <v>50.161000000000001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79.524000000000001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0.25</v>
      </c>
      <c r="AW312">
        <v>0</v>
      </c>
      <c r="AX312">
        <v>71.096000000000004</v>
      </c>
      <c r="AY312">
        <v>0</v>
      </c>
      <c r="AZ312">
        <v>0</v>
      </c>
      <c r="BA312">
        <v>3240.87</v>
      </c>
      <c r="BB312">
        <v>0</v>
      </c>
      <c r="BC312">
        <v>8</v>
      </c>
      <c r="BD312">
        <v>8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4.0900999999999996</v>
      </c>
      <c r="BK312">
        <v>2226.2840000000001</v>
      </c>
      <c r="BL312">
        <v>1355.6690000000001</v>
      </c>
      <c r="BM312">
        <v>319.23099999999999</v>
      </c>
      <c r="BN312">
        <v>80.734999999999999</v>
      </c>
      <c r="BO312">
        <v>426</v>
      </c>
      <c r="BP312">
        <v>44.649000000000001</v>
      </c>
      <c r="BQ312">
        <v>0</v>
      </c>
      <c r="BR312">
        <v>0</v>
      </c>
      <c r="BS312">
        <v>0</v>
      </c>
      <c r="BT312">
        <v>3.9891999999999999</v>
      </c>
      <c r="BU312">
        <v>2153.3510000000001</v>
      </c>
      <c r="BV312">
        <v>0</v>
      </c>
      <c r="BW312">
        <v>0</v>
      </c>
      <c r="BX312">
        <v>0</v>
      </c>
      <c r="BY312">
        <v>0</v>
      </c>
      <c r="BZ312">
        <v>3.0350000000000001</v>
      </c>
      <c r="CA312">
        <v>961.9849999999999</v>
      </c>
      <c r="CB312">
        <v>676.654</v>
      </c>
      <c r="CC312">
        <v>95.00800000000001</v>
      </c>
      <c r="CD312">
        <v>27.296999999999997</v>
      </c>
      <c r="CE312">
        <v>157.51400000000001</v>
      </c>
      <c r="CF312">
        <v>5.5119999999999996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1.0349999999999999</v>
      </c>
      <c r="CM312">
        <v>322.767</v>
      </c>
      <c r="CN312">
        <v>1.75</v>
      </c>
      <c r="CO312">
        <v>568.12199999999996</v>
      </c>
      <c r="CP312">
        <v>0.25</v>
      </c>
      <c r="CQ312">
        <v>71.096000000000004</v>
      </c>
      <c r="CR312">
        <v>3.0901000000000001</v>
      </c>
      <c r="CS312">
        <v>1569.462</v>
      </c>
      <c r="CT312">
        <v>2.66</v>
      </c>
      <c r="CU312">
        <v>802.71900000000005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0.25</v>
      </c>
      <c r="DB312">
        <v>71.096000000000004</v>
      </c>
      <c r="DC312">
        <v>0</v>
      </c>
      <c r="DD312">
        <v>0</v>
      </c>
      <c r="DE312">
        <v>0</v>
      </c>
      <c r="DF312">
        <v>0.1009</v>
      </c>
      <c r="DG312">
        <v>72.933000000000007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2273.5</v>
      </c>
      <c r="EA312">
        <v>0</v>
      </c>
      <c r="EB312">
        <v>967.36999999999989</v>
      </c>
      <c r="EC312">
        <v>0</v>
      </c>
      <c r="ED312">
        <v>7.1250999999999998</v>
      </c>
      <c r="EE312">
        <v>7.8194999999999997</v>
      </c>
      <c r="EF312">
        <v>3267.7929999999997</v>
      </c>
      <c r="EG312">
        <v>4.0900999999999996</v>
      </c>
      <c r="EH312">
        <v>2226.2840000000001</v>
      </c>
      <c r="EI312">
        <v>3.9891999999999999</v>
      </c>
      <c r="EJ312">
        <v>2153.3510000000001</v>
      </c>
      <c r="EK312">
        <v>0</v>
      </c>
      <c r="EL312">
        <v>0</v>
      </c>
      <c r="EM312">
        <v>0</v>
      </c>
      <c r="EN312">
        <v>0</v>
      </c>
      <c r="EO312">
        <v>3.0350000000000001</v>
      </c>
      <c r="EP312">
        <v>1041.509</v>
      </c>
      <c r="EQ312">
        <v>0</v>
      </c>
      <c r="ER312">
        <v>0</v>
      </c>
      <c r="ES312">
        <v>0</v>
      </c>
      <c r="ET312">
        <v>3267.7929999999997</v>
      </c>
      <c r="EU312">
        <v>0</v>
      </c>
      <c r="EV312">
        <v>0</v>
      </c>
      <c r="EW312">
        <v>0</v>
      </c>
      <c r="EX312">
        <v>0</v>
      </c>
      <c r="EY312">
        <v>0.1009</v>
      </c>
      <c r="EZ312">
        <v>72.933000000000007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0.25</v>
      </c>
      <c r="FJ312">
        <v>71.096000000000004</v>
      </c>
      <c r="FK312">
        <v>0</v>
      </c>
      <c r="FL312">
        <v>0</v>
      </c>
      <c r="FM312">
        <v>0.25</v>
      </c>
      <c r="FN312">
        <v>71.096000000000004</v>
      </c>
      <c r="FO312">
        <v>0</v>
      </c>
      <c r="FP312">
        <v>0</v>
      </c>
      <c r="FQ312">
        <v>0</v>
      </c>
      <c r="FR312">
        <v>71.096000000000004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</row>
    <row r="313" spans="1:184" customFormat="1" ht="12.75" x14ac:dyDescent="0.2">
      <c r="A313">
        <v>3030</v>
      </c>
      <c r="B313">
        <f t="shared" si="4"/>
        <v>310</v>
      </c>
      <c r="C313">
        <v>1</v>
      </c>
      <c r="D313" t="s">
        <v>1127</v>
      </c>
      <c r="E313" t="s">
        <v>290</v>
      </c>
      <c r="F313">
        <v>600109992</v>
      </c>
      <c r="G313">
        <v>12</v>
      </c>
      <c r="H313" t="s">
        <v>1128</v>
      </c>
      <c r="I313" t="s">
        <v>99</v>
      </c>
      <c r="J313">
        <v>1</v>
      </c>
      <c r="K313">
        <v>24</v>
      </c>
      <c r="L313" t="s">
        <v>1056</v>
      </c>
      <c r="M313" t="s">
        <v>323</v>
      </c>
      <c r="N313" t="s">
        <v>1038</v>
      </c>
      <c r="O313">
        <v>2</v>
      </c>
      <c r="P313" t="s">
        <v>1039</v>
      </c>
      <c r="Q313" t="s">
        <v>1045</v>
      </c>
      <c r="R313" s="207">
        <v>45671.38071759259</v>
      </c>
      <c r="S313">
        <v>600109992</v>
      </c>
      <c r="T313" t="s">
        <v>1045</v>
      </c>
      <c r="U313" s="207">
        <v>45671.390150462961</v>
      </c>
      <c r="V313">
        <v>600109992</v>
      </c>
      <c r="W313">
        <v>4.0691000000000006</v>
      </c>
      <c r="X313">
        <v>4.0691000000000006</v>
      </c>
      <c r="Y313">
        <v>0</v>
      </c>
      <c r="Z313">
        <v>0</v>
      </c>
      <c r="AA313">
        <v>5.1528</v>
      </c>
      <c r="AB313">
        <v>1705.675</v>
      </c>
      <c r="AC313">
        <v>1705.675</v>
      </c>
      <c r="AD313">
        <v>1161.53</v>
      </c>
      <c r="AE313">
        <v>260.53699999999998</v>
      </c>
      <c r="AF313">
        <v>51.344000000000001</v>
      </c>
      <c r="AG313">
        <v>144.405</v>
      </c>
      <c r="AH313">
        <v>87.858999999999995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24.83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24.83</v>
      </c>
      <c r="AV313">
        <v>0.125</v>
      </c>
      <c r="AW313">
        <v>0</v>
      </c>
      <c r="AX313">
        <v>32.825000000000003</v>
      </c>
      <c r="AY313">
        <v>0</v>
      </c>
      <c r="AZ313">
        <v>0</v>
      </c>
      <c r="BA313">
        <v>1705.675</v>
      </c>
      <c r="BB313">
        <v>0</v>
      </c>
      <c r="BC313">
        <v>4</v>
      </c>
      <c r="BD313">
        <v>4</v>
      </c>
      <c r="BE313">
        <v>0</v>
      </c>
      <c r="BF313">
        <v>0</v>
      </c>
      <c r="BG313">
        <v>1</v>
      </c>
      <c r="BH313">
        <v>0</v>
      </c>
      <c r="BI313">
        <v>0</v>
      </c>
      <c r="BJ313">
        <v>2.9441000000000002</v>
      </c>
      <c r="BK313">
        <v>1402.14</v>
      </c>
      <c r="BL313">
        <v>910.01400000000001</v>
      </c>
      <c r="BM313">
        <v>235.518</v>
      </c>
      <c r="BN313">
        <v>51.344000000000001</v>
      </c>
      <c r="BO313">
        <v>117.405</v>
      </c>
      <c r="BP313">
        <v>87.858999999999995</v>
      </c>
      <c r="BQ313">
        <v>0</v>
      </c>
      <c r="BR313">
        <v>0</v>
      </c>
      <c r="BS313">
        <v>0</v>
      </c>
      <c r="BT313">
        <v>2.4441000000000002</v>
      </c>
      <c r="BU313">
        <v>1246.3989999999999</v>
      </c>
      <c r="BV313">
        <v>0</v>
      </c>
      <c r="BW313">
        <v>0</v>
      </c>
      <c r="BX313">
        <v>0</v>
      </c>
      <c r="BY313">
        <v>0</v>
      </c>
      <c r="BZ313">
        <v>1.125</v>
      </c>
      <c r="CA313">
        <v>303.53499999999997</v>
      </c>
      <c r="CB313">
        <v>251.51600000000002</v>
      </c>
      <c r="CC313">
        <v>25.018999999999998</v>
      </c>
      <c r="CD313">
        <v>0</v>
      </c>
      <c r="CE313">
        <v>27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0.75</v>
      </c>
      <c r="CM313">
        <v>192.77600000000001</v>
      </c>
      <c r="CN313">
        <v>0.25</v>
      </c>
      <c r="CO313">
        <v>77.933999999999997</v>
      </c>
      <c r="CP313">
        <v>0.125</v>
      </c>
      <c r="CQ313">
        <v>32.825000000000003</v>
      </c>
      <c r="CR313">
        <v>1.9440999999999999</v>
      </c>
      <c r="CS313">
        <v>736.96100000000001</v>
      </c>
      <c r="CT313">
        <v>1.125</v>
      </c>
      <c r="CU313">
        <v>303.53499999999997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0.125</v>
      </c>
      <c r="DB313">
        <v>32.825000000000003</v>
      </c>
      <c r="DC313">
        <v>0</v>
      </c>
      <c r="DD313">
        <v>0</v>
      </c>
      <c r="DE313">
        <v>0</v>
      </c>
      <c r="DF313">
        <v>0.5</v>
      </c>
      <c r="DG313">
        <v>155.74100000000001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1402.14</v>
      </c>
      <c r="EA313">
        <v>0</v>
      </c>
      <c r="EB313">
        <v>303.53499999999997</v>
      </c>
      <c r="EC313">
        <v>0</v>
      </c>
      <c r="ED313">
        <v>4.0691000000000006</v>
      </c>
      <c r="EE313">
        <v>5.1528</v>
      </c>
      <c r="EF313">
        <v>1705.675</v>
      </c>
      <c r="EG313">
        <v>2.9441000000000002</v>
      </c>
      <c r="EH313">
        <v>1402.14</v>
      </c>
      <c r="EI313">
        <v>2.4441000000000002</v>
      </c>
      <c r="EJ313">
        <v>1246.3989999999999</v>
      </c>
      <c r="EK313">
        <v>0</v>
      </c>
      <c r="EL313">
        <v>0</v>
      </c>
      <c r="EM313">
        <v>0</v>
      </c>
      <c r="EN313">
        <v>0</v>
      </c>
      <c r="EO313">
        <v>1.125</v>
      </c>
      <c r="EP313">
        <v>303.53499999999997</v>
      </c>
      <c r="EQ313">
        <v>24.83</v>
      </c>
      <c r="ER313">
        <v>0</v>
      </c>
      <c r="ES313">
        <v>24.83</v>
      </c>
      <c r="ET313">
        <v>1730.5049999999999</v>
      </c>
      <c r="EU313">
        <v>0</v>
      </c>
      <c r="EV313">
        <v>0</v>
      </c>
      <c r="EW313">
        <v>0</v>
      </c>
      <c r="EX313">
        <v>0</v>
      </c>
      <c r="EY313">
        <v>0.5</v>
      </c>
      <c r="EZ313">
        <v>155.74100000000001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0.125</v>
      </c>
      <c r="FJ313">
        <v>32.825000000000003</v>
      </c>
      <c r="FK313">
        <v>0</v>
      </c>
      <c r="FL313">
        <v>0</v>
      </c>
      <c r="FM313">
        <v>0.125</v>
      </c>
      <c r="FN313">
        <v>32.825000000000003</v>
      </c>
      <c r="FO313">
        <v>0</v>
      </c>
      <c r="FP313">
        <v>0</v>
      </c>
      <c r="FQ313">
        <v>0</v>
      </c>
      <c r="FR313">
        <v>32.825000000000003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</row>
    <row r="314" spans="1:184" customFormat="1" ht="12.75" x14ac:dyDescent="0.2">
      <c r="A314">
        <v>3031</v>
      </c>
      <c r="B314">
        <f t="shared" si="4"/>
        <v>311</v>
      </c>
      <c r="C314">
        <v>1</v>
      </c>
      <c r="D314" t="s">
        <v>1129</v>
      </c>
      <c r="E314" t="s">
        <v>290</v>
      </c>
      <c r="F314">
        <v>600110168</v>
      </c>
      <c r="G314">
        <v>12</v>
      </c>
      <c r="H314" t="s">
        <v>1130</v>
      </c>
      <c r="I314" t="s">
        <v>99</v>
      </c>
      <c r="J314">
        <v>1</v>
      </c>
      <c r="K314">
        <v>24</v>
      </c>
      <c r="L314" t="s">
        <v>1036</v>
      </c>
      <c r="M314" t="s">
        <v>1131</v>
      </c>
      <c r="N314" t="s">
        <v>1038</v>
      </c>
      <c r="O314">
        <v>2</v>
      </c>
      <c r="P314" t="s">
        <v>1039</v>
      </c>
      <c r="Q314" t="s">
        <v>3546</v>
      </c>
      <c r="R314" s="207">
        <v>45669.975439814814</v>
      </c>
      <c r="S314">
        <v>600110168</v>
      </c>
      <c r="T314" t="s">
        <v>3546</v>
      </c>
      <c r="U314" s="207">
        <v>45673.829930555556</v>
      </c>
      <c r="V314">
        <v>600110168</v>
      </c>
      <c r="W314">
        <v>4.4207999999999998</v>
      </c>
      <c r="X314">
        <v>4.2203999999999997</v>
      </c>
      <c r="Y314">
        <v>0</v>
      </c>
      <c r="Z314">
        <v>0.20039999999999999</v>
      </c>
      <c r="AA314">
        <v>6.9167000000000005</v>
      </c>
      <c r="AB314">
        <v>1959.6990000000001</v>
      </c>
      <c r="AC314">
        <v>1908.742</v>
      </c>
      <c r="AD314">
        <v>1221.8410000000001</v>
      </c>
      <c r="AE314">
        <v>237.98500000000001</v>
      </c>
      <c r="AF314">
        <v>79.896000000000001</v>
      </c>
      <c r="AG314">
        <v>99.426000000000002</v>
      </c>
      <c r="AH314">
        <v>117.559</v>
      </c>
      <c r="AI314">
        <v>0</v>
      </c>
      <c r="AJ314">
        <v>1.1419999999999999</v>
      </c>
      <c r="AK314">
        <v>0</v>
      </c>
      <c r="AL314">
        <v>0</v>
      </c>
      <c r="AM314">
        <v>0</v>
      </c>
      <c r="AN314">
        <v>50.957000000000001</v>
      </c>
      <c r="AO314">
        <v>101.22800000000001</v>
      </c>
      <c r="AP314">
        <v>91.478000000000009</v>
      </c>
      <c r="AQ314">
        <v>91.478000000000009</v>
      </c>
      <c r="AR314">
        <v>0</v>
      </c>
      <c r="AS314">
        <v>0</v>
      </c>
      <c r="AT314">
        <v>0</v>
      </c>
      <c r="AU314">
        <v>9.75</v>
      </c>
      <c r="AV314">
        <v>0</v>
      </c>
      <c r="AW314">
        <v>150.893</v>
      </c>
      <c r="AX314">
        <v>0</v>
      </c>
      <c r="AY314">
        <v>42.478000000000002</v>
      </c>
      <c r="AZ314">
        <v>0</v>
      </c>
      <c r="BA314">
        <v>1937.16</v>
      </c>
      <c r="BB314">
        <v>92.254000000000005</v>
      </c>
      <c r="BC314">
        <v>8</v>
      </c>
      <c r="BD314">
        <v>8</v>
      </c>
      <c r="BE314">
        <v>1</v>
      </c>
      <c r="BF314">
        <v>1</v>
      </c>
      <c r="BG314">
        <v>0</v>
      </c>
      <c r="BH314">
        <v>0</v>
      </c>
      <c r="BI314">
        <v>0</v>
      </c>
      <c r="BJ314">
        <v>2.2275</v>
      </c>
      <c r="BK314">
        <v>1379.614</v>
      </c>
      <c r="BL314">
        <v>784.36199999999997</v>
      </c>
      <c r="BM314">
        <v>198.64699999999999</v>
      </c>
      <c r="BN314">
        <v>55.917999999999999</v>
      </c>
      <c r="BO314">
        <v>76.617000000000004</v>
      </c>
      <c r="BP314">
        <v>112.035</v>
      </c>
      <c r="BQ314">
        <v>0</v>
      </c>
      <c r="BR314">
        <v>1.1419999999999999</v>
      </c>
      <c r="BS314">
        <v>0</v>
      </c>
      <c r="BT314">
        <v>2.0607000000000002</v>
      </c>
      <c r="BU314">
        <v>1317.654</v>
      </c>
      <c r="BV314">
        <v>0</v>
      </c>
      <c r="BW314">
        <v>0</v>
      </c>
      <c r="BX314">
        <v>0</v>
      </c>
      <c r="BY314">
        <v>0</v>
      </c>
      <c r="BZ314">
        <v>1.9929000000000001</v>
      </c>
      <c r="CA314">
        <v>529.12800000000004</v>
      </c>
      <c r="CB314">
        <v>437.47899999999998</v>
      </c>
      <c r="CC314">
        <v>39.337999999999994</v>
      </c>
      <c r="CD314">
        <v>23.978000000000002</v>
      </c>
      <c r="CE314">
        <v>22.808999999999997</v>
      </c>
      <c r="CF314">
        <v>5.524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0.89039999999999997</v>
      </c>
      <c r="CM314">
        <v>239.655</v>
      </c>
      <c r="CN314">
        <v>1.1025</v>
      </c>
      <c r="CO314">
        <v>289.47300000000001</v>
      </c>
      <c r="CP314">
        <v>0</v>
      </c>
      <c r="CQ314">
        <v>0</v>
      </c>
      <c r="CR314">
        <v>1.2279</v>
      </c>
      <c r="CS314">
        <v>508.81200000000001</v>
      </c>
      <c r="CT314">
        <v>1.7999999999999998</v>
      </c>
      <c r="CU314">
        <v>492.03499999999997</v>
      </c>
      <c r="CV314">
        <v>0</v>
      </c>
      <c r="CW314">
        <v>150.893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91.478000000000009</v>
      </c>
      <c r="DE314">
        <v>0</v>
      </c>
      <c r="DF314">
        <v>0.1668</v>
      </c>
      <c r="DG314">
        <v>61.96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1400.479</v>
      </c>
      <c r="EA314">
        <v>0</v>
      </c>
      <c r="EB314">
        <v>536.68100000000004</v>
      </c>
      <c r="EC314">
        <v>92.254000000000005</v>
      </c>
      <c r="ED314">
        <v>4.4207999999999998</v>
      </c>
      <c r="EE314">
        <v>6.9167000000000005</v>
      </c>
      <c r="EF314">
        <v>1959.6990000000001</v>
      </c>
      <c r="EG314">
        <v>2.2275</v>
      </c>
      <c r="EH314">
        <v>1379.614</v>
      </c>
      <c r="EI314">
        <v>2.0607000000000002</v>
      </c>
      <c r="EJ314">
        <v>1317.654</v>
      </c>
      <c r="EK314">
        <v>0</v>
      </c>
      <c r="EL314">
        <v>0</v>
      </c>
      <c r="EM314">
        <v>0</v>
      </c>
      <c r="EN314">
        <v>0</v>
      </c>
      <c r="EO314">
        <v>2.1932999999999998</v>
      </c>
      <c r="EP314">
        <v>580.08500000000004</v>
      </c>
      <c r="EQ314">
        <v>101.22800000000001</v>
      </c>
      <c r="ER314">
        <v>0</v>
      </c>
      <c r="ES314">
        <v>101.22800000000001</v>
      </c>
      <c r="ET314">
        <v>2060.9270000000001</v>
      </c>
      <c r="EU314">
        <v>0</v>
      </c>
      <c r="EV314">
        <v>0</v>
      </c>
      <c r="EW314">
        <v>0</v>
      </c>
      <c r="EX314">
        <v>0</v>
      </c>
      <c r="EY314">
        <v>0.1668</v>
      </c>
      <c r="EZ314">
        <v>61.96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42.478000000000002</v>
      </c>
      <c r="FP314">
        <v>0</v>
      </c>
      <c r="FQ314">
        <v>42.478000000000002</v>
      </c>
      <c r="FR314">
        <v>42.478000000000002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</row>
    <row r="315" spans="1:184" customFormat="1" ht="12.75" x14ac:dyDescent="0.2">
      <c r="A315">
        <v>3032</v>
      </c>
      <c r="B315">
        <f t="shared" si="4"/>
        <v>312</v>
      </c>
      <c r="C315">
        <v>1</v>
      </c>
      <c r="D315" t="s">
        <v>1132</v>
      </c>
      <c r="E315" t="s">
        <v>290</v>
      </c>
      <c r="F315">
        <v>600110095</v>
      </c>
      <c r="G315">
        <v>12</v>
      </c>
      <c r="H315" t="s">
        <v>1133</v>
      </c>
      <c r="I315" t="s">
        <v>99</v>
      </c>
      <c r="J315">
        <v>1</v>
      </c>
      <c r="K315">
        <v>24</v>
      </c>
      <c r="L315" t="s">
        <v>1043</v>
      </c>
      <c r="M315" t="s">
        <v>1134</v>
      </c>
      <c r="N315" t="s">
        <v>1038</v>
      </c>
      <c r="O315">
        <v>2</v>
      </c>
      <c r="P315" t="s">
        <v>1039</v>
      </c>
      <c r="Q315" t="s">
        <v>1045</v>
      </c>
      <c r="R315" s="207">
        <v>45671.432534722226</v>
      </c>
      <c r="S315">
        <v>600110095</v>
      </c>
      <c r="W315">
        <v>8.7047999999999988</v>
      </c>
      <c r="X315">
        <v>8.2547999999999995</v>
      </c>
      <c r="Y315">
        <v>0</v>
      </c>
      <c r="Z315">
        <v>0.45</v>
      </c>
      <c r="AA315">
        <v>11</v>
      </c>
      <c r="AB315">
        <v>3602.1550000000002</v>
      </c>
      <c r="AC315">
        <v>3418.837</v>
      </c>
      <c r="AD315">
        <v>2452.4920000000002</v>
      </c>
      <c r="AE315">
        <v>470.34199999999998</v>
      </c>
      <c r="AF315">
        <v>160.124</v>
      </c>
      <c r="AG315">
        <v>235.221</v>
      </c>
      <c r="AH315">
        <v>100.658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183.31800000000001</v>
      </c>
      <c r="AO315">
        <v>31.5</v>
      </c>
      <c r="AP315">
        <v>1.5</v>
      </c>
      <c r="AQ315">
        <v>1.5</v>
      </c>
      <c r="AR315">
        <v>0</v>
      </c>
      <c r="AS315">
        <v>0</v>
      </c>
      <c r="AT315">
        <v>0</v>
      </c>
      <c r="AU315">
        <v>30</v>
      </c>
      <c r="AV315">
        <v>0.125</v>
      </c>
      <c r="AW315">
        <v>0</v>
      </c>
      <c r="AX315">
        <v>42.503</v>
      </c>
      <c r="AY315">
        <v>1.5</v>
      </c>
      <c r="AZ315">
        <v>0</v>
      </c>
      <c r="BA315">
        <v>3420.9470000000001</v>
      </c>
      <c r="BB315">
        <v>1.5</v>
      </c>
      <c r="BC315">
        <v>11</v>
      </c>
      <c r="BD315">
        <v>11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4.2222999999999997</v>
      </c>
      <c r="BK315">
        <v>2054.4569999999999</v>
      </c>
      <c r="BL315">
        <v>1448.2660000000001</v>
      </c>
      <c r="BM315">
        <v>337.69</v>
      </c>
      <c r="BN315">
        <v>49.984000000000002</v>
      </c>
      <c r="BO315">
        <v>142.221</v>
      </c>
      <c r="BP315">
        <v>76.296000000000006</v>
      </c>
      <c r="BQ315">
        <v>0</v>
      </c>
      <c r="BR315">
        <v>0</v>
      </c>
      <c r="BS315">
        <v>0</v>
      </c>
      <c r="BT315">
        <v>4.2222999999999997</v>
      </c>
      <c r="BU315">
        <v>2054.4569999999999</v>
      </c>
      <c r="BV315">
        <v>0</v>
      </c>
      <c r="BW315">
        <v>0</v>
      </c>
      <c r="BX315">
        <v>0</v>
      </c>
      <c r="BY315">
        <v>0</v>
      </c>
      <c r="BZ315">
        <v>4.0324999999999998</v>
      </c>
      <c r="CA315">
        <v>1364.38</v>
      </c>
      <c r="CB315">
        <v>1004.2260000000001</v>
      </c>
      <c r="CC315">
        <v>132.65199999999999</v>
      </c>
      <c r="CD315">
        <v>110.14</v>
      </c>
      <c r="CE315">
        <v>93</v>
      </c>
      <c r="CF315">
        <v>24.361999999999998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1.4875</v>
      </c>
      <c r="CM315">
        <v>462.88799999999998</v>
      </c>
      <c r="CN315">
        <v>2.42</v>
      </c>
      <c r="CO315">
        <v>858.98900000000003</v>
      </c>
      <c r="CP315">
        <v>0.125</v>
      </c>
      <c r="CQ315">
        <v>42.503</v>
      </c>
      <c r="CR315">
        <v>3.2223000000000002</v>
      </c>
      <c r="CS315">
        <v>1438.922</v>
      </c>
      <c r="CT315">
        <v>3.2824999999999998</v>
      </c>
      <c r="CU315">
        <v>1071.4929999999999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0.125</v>
      </c>
      <c r="DB315">
        <v>42.503</v>
      </c>
      <c r="DC315">
        <v>0</v>
      </c>
      <c r="DD315">
        <v>1.5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2054.4569999999999</v>
      </c>
      <c r="EA315">
        <v>0</v>
      </c>
      <c r="EB315">
        <v>1366.49</v>
      </c>
      <c r="EC315">
        <v>1.5</v>
      </c>
      <c r="ED315">
        <v>8.7047999999999988</v>
      </c>
      <c r="EE315">
        <v>11</v>
      </c>
      <c r="EF315">
        <v>3602.1550000000002</v>
      </c>
      <c r="EG315">
        <v>4.2222999999999997</v>
      </c>
      <c r="EH315">
        <v>2054.4569999999999</v>
      </c>
      <c r="EI315">
        <v>4.2222999999999997</v>
      </c>
      <c r="EJ315">
        <v>2054.4569999999999</v>
      </c>
      <c r="EK315">
        <v>0</v>
      </c>
      <c r="EL315">
        <v>0</v>
      </c>
      <c r="EM315">
        <v>0</v>
      </c>
      <c r="EN315">
        <v>0</v>
      </c>
      <c r="EO315">
        <v>4.4824999999999999</v>
      </c>
      <c r="EP315">
        <v>1547.6979999999999</v>
      </c>
      <c r="EQ315">
        <v>31.5</v>
      </c>
      <c r="ER315">
        <v>0</v>
      </c>
      <c r="ES315">
        <v>31.5</v>
      </c>
      <c r="ET315">
        <v>3633.6550000000002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0.125</v>
      </c>
      <c r="FJ315">
        <v>42.503</v>
      </c>
      <c r="FK315">
        <v>0</v>
      </c>
      <c r="FL315">
        <v>0</v>
      </c>
      <c r="FM315">
        <v>0.125</v>
      </c>
      <c r="FN315">
        <v>42.503</v>
      </c>
      <c r="FO315">
        <v>1.5</v>
      </c>
      <c r="FP315">
        <v>0</v>
      </c>
      <c r="FQ315">
        <v>1.5</v>
      </c>
      <c r="FR315">
        <v>44.003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</row>
    <row r="316" spans="1:184" customFormat="1" ht="12.75" x14ac:dyDescent="0.2">
      <c r="A316">
        <v>3035</v>
      </c>
      <c r="B316">
        <f t="shared" si="4"/>
        <v>313</v>
      </c>
      <c r="C316">
        <v>1</v>
      </c>
      <c r="D316" t="s">
        <v>1135</v>
      </c>
      <c r="E316" t="s">
        <v>290</v>
      </c>
      <c r="F316">
        <v>600109607</v>
      </c>
      <c r="G316">
        <v>12</v>
      </c>
      <c r="H316" t="s">
        <v>1136</v>
      </c>
      <c r="I316" t="s">
        <v>99</v>
      </c>
      <c r="J316">
        <v>1</v>
      </c>
      <c r="K316">
        <v>24</v>
      </c>
      <c r="L316" t="s">
        <v>1036</v>
      </c>
      <c r="M316" t="s">
        <v>385</v>
      </c>
      <c r="N316" t="s">
        <v>1038</v>
      </c>
      <c r="O316">
        <v>2</v>
      </c>
      <c r="P316" t="s">
        <v>1039</v>
      </c>
      <c r="Q316" t="s">
        <v>716</v>
      </c>
      <c r="R316" s="207">
        <v>45668.782673611109</v>
      </c>
      <c r="S316">
        <v>600109607</v>
      </c>
      <c r="W316">
        <v>6.2458</v>
      </c>
      <c r="X316">
        <v>6.0457999999999998</v>
      </c>
      <c r="Y316">
        <v>0</v>
      </c>
      <c r="Z316">
        <v>0.2</v>
      </c>
      <c r="AA316">
        <v>5.6</v>
      </c>
      <c r="AB316">
        <v>2799.819</v>
      </c>
      <c r="AC316">
        <v>2717.38</v>
      </c>
      <c r="AD316">
        <v>1760.329</v>
      </c>
      <c r="AE316">
        <v>447.279</v>
      </c>
      <c r="AF316">
        <v>40.277000000000001</v>
      </c>
      <c r="AG316">
        <v>345.50900000000001</v>
      </c>
      <c r="AH316">
        <v>119.91800000000001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82.438999999999993</v>
      </c>
      <c r="AO316">
        <v>12.92</v>
      </c>
      <c r="AP316">
        <v>2</v>
      </c>
      <c r="AQ316">
        <v>2</v>
      </c>
      <c r="AR316">
        <v>0</v>
      </c>
      <c r="AS316">
        <v>0</v>
      </c>
      <c r="AT316">
        <v>10.92</v>
      </c>
      <c r="AU316">
        <v>0</v>
      </c>
      <c r="AV316">
        <v>0.3</v>
      </c>
      <c r="AW316">
        <v>4.0679999999999996</v>
      </c>
      <c r="AX316">
        <v>166.29900000000001</v>
      </c>
      <c r="AY316">
        <v>2</v>
      </c>
      <c r="AZ316">
        <v>0</v>
      </c>
      <c r="BA316">
        <v>2746.6049999999996</v>
      </c>
      <c r="BB316">
        <v>2</v>
      </c>
      <c r="BC316">
        <v>5</v>
      </c>
      <c r="BD316">
        <v>5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4.0403000000000002</v>
      </c>
      <c r="BK316">
        <v>2101.2640000000001</v>
      </c>
      <c r="BL316">
        <v>1287.5719999999999</v>
      </c>
      <c r="BM316">
        <v>342.77499999999998</v>
      </c>
      <c r="BN316">
        <v>34.421999999999997</v>
      </c>
      <c r="BO316">
        <v>312.50900000000001</v>
      </c>
      <c r="BP316">
        <v>119.91800000000001</v>
      </c>
      <c r="BQ316">
        <v>0</v>
      </c>
      <c r="BR316">
        <v>0</v>
      </c>
      <c r="BS316">
        <v>0</v>
      </c>
      <c r="BT316">
        <v>3.2902999999999998</v>
      </c>
      <c r="BU316">
        <v>1888.075</v>
      </c>
      <c r="BV316">
        <v>0</v>
      </c>
      <c r="BW316">
        <v>0</v>
      </c>
      <c r="BX316">
        <v>0</v>
      </c>
      <c r="BY316">
        <v>0</v>
      </c>
      <c r="BZ316">
        <v>2.0055000000000001</v>
      </c>
      <c r="CA316">
        <v>616.11599999999999</v>
      </c>
      <c r="CB316">
        <v>472.75700000000001</v>
      </c>
      <c r="CC316">
        <v>104.504</v>
      </c>
      <c r="CD316">
        <v>5.8549999999999995</v>
      </c>
      <c r="CE316">
        <v>33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0.72219999999999995</v>
      </c>
      <c r="CM316">
        <v>190.66200000000001</v>
      </c>
      <c r="CN316">
        <v>0.98329999999999995</v>
      </c>
      <c r="CO316">
        <v>319.15499999999997</v>
      </c>
      <c r="CP316">
        <v>0.3</v>
      </c>
      <c r="CQ316">
        <v>106.29900000000001</v>
      </c>
      <c r="CR316">
        <v>3.0402999999999998</v>
      </c>
      <c r="CS316">
        <v>1218.2760000000001</v>
      </c>
      <c r="CT316">
        <v>2.0055000000000001</v>
      </c>
      <c r="CU316">
        <v>616.11599999999999</v>
      </c>
      <c r="CV316">
        <v>0</v>
      </c>
      <c r="CW316">
        <v>4.0679999999999996</v>
      </c>
      <c r="CX316">
        <v>60</v>
      </c>
      <c r="CY316">
        <v>0</v>
      </c>
      <c r="CZ316">
        <v>0</v>
      </c>
      <c r="DA316">
        <v>0.3</v>
      </c>
      <c r="DB316">
        <v>106.29900000000001</v>
      </c>
      <c r="DC316">
        <v>0</v>
      </c>
      <c r="DD316">
        <v>2</v>
      </c>
      <c r="DE316">
        <v>0</v>
      </c>
      <c r="DF316">
        <v>0.75</v>
      </c>
      <c r="DG316">
        <v>213.18899999999999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2130.489</v>
      </c>
      <c r="EA316">
        <v>0</v>
      </c>
      <c r="EB316">
        <v>616.11599999999999</v>
      </c>
      <c r="EC316">
        <v>2</v>
      </c>
      <c r="ED316">
        <v>6.2458</v>
      </c>
      <c r="EE316">
        <v>5.6</v>
      </c>
      <c r="EF316">
        <v>2799.819</v>
      </c>
      <c r="EG316">
        <v>4.0403000000000002</v>
      </c>
      <c r="EH316">
        <v>2101.2640000000001</v>
      </c>
      <c r="EI316">
        <v>3.2902999999999998</v>
      </c>
      <c r="EJ316">
        <v>1888.075</v>
      </c>
      <c r="EK316">
        <v>0</v>
      </c>
      <c r="EL316">
        <v>0</v>
      </c>
      <c r="EM316">
        <v>0</v>
      </c>
      <c r="EN316">
        <v>0</v>
      </c>
      <c r="EO316">
        <v>2.2054999999999998</v>
      </c>
      <c r="EP316">
        <v>698.55500000000006</v>
      </c>
      <c r="EQ316">
        <v>12.92</v>
      </c>
      <c r="ER316">
        <v>0</v>
      </c>
      <c r="ES316">
        <v>12.92</v>
      </c>
      <c r="ET316">
        <v>2812.739</v>
      </c>
      <c r="EU316">
        <v>0</v>
      </c>
      <c r="EV316">
        <v>0</v>
      </c>
      <c r="EW316">
        <v>0</v>
      </c>
      <c r="EX316">
        <v>0</v>
      </c>
      <c r="EY316">
        <v>0.75</v>
      </c>
      <c r="EZ316">
        <v>213.18899999999999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0.3</v>
      </c>
      <c r="FJ316">
        <v>166.29900000000001</v>
      </c>
      <c r="FK316">
        <v>0</v>
      </c>
      <c r="FL316">
        <v>60</v>
      </c>
      <c r="FM316">
        <v>0.3</v>
      </c>
      <c r="FN316">
        <v>106.29900000000001</v>
      </c>
      <c r="FO316">
        <v>2</v>
      </c>
      <c r="FP316">
        <v>0</v>
      </c>
      <c r="FQ316">
        <v>2</v>
      </c>
      <c r="FR316">
        <v>168.29900000000001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</row>
    <row r="317" spans="1:184" customFormat="1" ht="12.75" x14ac:dyDescent="0.2">
      <c r="A317">
        <v>3037</v>
      </c>
      <c r="B317">
        <f t="shared" si="4"/>
        <v>314</v>
      </c>
      <c r="C317">
        <v>1</v>
      </c>
      <c r="D317" t="s">
        <v>1137</v>
      </c>
      <c r="E317" t="s">
        <v>290</v>
      </c>
      <c r="F317">
        <v>600109399</v>
      </c>
      <c r="G317">
        <v>12</v>
      </c>
      <c r="H317" t="s">
        <v>1138</v>
      </c>
      <c r="I317" t="s">
        <v>99</v>
      </c>
      <c r="J317">
        <v>1</v>
      </c>
      <c r="K317">
        <v>24</v>
      </c>
      <c r="L317" t="s">
        <v>1064</v>
      </c>
      <c r="M317" t="s">
        <v>1139</v>
      </c>
      <c r="N317" t="s">
        <v>1038</v>
      </c>
      <c r="O317">
        <v>2</v>
      </c>
      <c r="P317" t="s">
        <v>1039</v>
      </c>
      <c r="Q317" t="s">
        <v>1140</v>
      </c>
      <c r="R317" s="207">
        <v>45661.390682870369</v>
      </c>
      <c r="S317">
        <v>600109399</v>
      </c>
      <c r="W317">
        <v>6.0781999999999998</v>
      </c>
      <c r="X317">
        <v>5.5647000000000002</v>
      </c>
      <c r="Y317">
        <v>0.32</v>
      </c>
      <c r="Z317">
        <v>0.19350000000000001</v>
      </c>
      <c r="AA317">
        <v>6</v>
      </c>
      <c r="AB317">
        <v>2512.502</v>
      </c>
      <c r="AC317">
        <v>2280.462</v>
      </c>
      <c r="AD317">
        <v>1643.905</v>
      </c>
      <c r="AE317">
        <v>321.30399999999997</v>
      </c>
      <c r="AF317">
        <v>10.407</v>
      </c>
      <c r="AG317">
        <v>133.917</v>
      </c>
      <c r="AH317">
        <v>107.90899999999999</v>
      </c>
      <c r="AI317">
        <v>0</v>
      </c>
      <c r="AJ317">
        <v>0</v>
      </c>
      <c r="AK317">
        <v>6.8209999999999997</v>
      </c>
      <c r="AL317">
        <v>142.17099999999999</v>
      </c>
      <c r="AM317">
        <v>0</v>
      </c>
      <c r="AN317">
        <v>89.869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0.3</v>
      </c>
      <c r="AW317">
        <v>56.198999999999998</v>
      </c>
      <c r="AX317">
        <v>112.545</v>
      </c>
      <c r="AY317">
        <v>0</v>
      </c>
      <c r="AZ317">
        <v>0</v>
      </c>
      <c r="BA317">
        <v>2294.5740000000001</v>
      </c>
      <c r="BB317">
        <v>0</v>
      </c>
      <c r="BC317">
        <v>6</v>
      </c>
      <c r="BD317">
        <v>6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2.9597000000000002</v>
      </c>
      <c r="BK317">
        <v>1475.8589999999999</v>
      </c>
      <c r="BL317">
        <v>1004.5309999999999</v>
      </c>
      <c r="BM317">
        <v>232.614</v>
      </c>
      <c r="BN317">
        <v>10.407</v>
      </c>
      <c r="BO317">
        <v>97.7</v>
      </c>
      <c r="BP317">
        <v>74.408000000000001</v>
      </c>
      <c r="BQ317">
        <v>0</v>
      </c>
      <c r="BR317">
        <v>0</v>
      </c>
      <c r="BS317">
        <v>0</v>
      </c>
      <c r="BT317">
        <v>2.2097000000000002</v>
      </c>
      <c r="BU317">
        <v>1222.7339999999999</v>
      </c>
      <c r="BV317">
        <v>0</v>
      </c>
      <c r="BW317">
        <v>0</v>
      </c>
      <c r="BX317">
        <v>0</v>
      </c>
      <c r="BY317">
        <v>0</v>
      </c>
      <c r="BZ317">
        <v>2.605</v>
      </c>
      <c r="CA317">
        <v>804.60300000000007</v>
      </c>
      <c r="CB317">
        <v>639.37400000000002</v>
      </c>
      <c r="CC317">
        <v>88.69</v>
      </c>
      <c r="CD317">
        <v>0</v>
      </c>
      <c r="CE317">
        <v>36.216999999999999</v>
      </c>
      <c r="CF317">
        <v>33.500999999999998</v>
      </c>
      <c r="CG317">
        <v>0</v>
      </c>
      <c r="CH317">
        <v>0</v>
      </c>
      <c r="CI317">
        <v>6.8209999999999997</v>
      </c>
      <c r="CJ317">
        <v>0</v>
      </c>
      <c r="CK317">
        <v>0</v>
      </c>
      <c r="CL317">
        <v>0.625</v>
      </c>
      <c r="CM317">
        <v>150.87</v>
      </c>
      <c r="CN317">
        <v>1.68</v>
      </c>
      <c r="CO317">
        <v>541.18799999999999</v>
      </c>
      <c r="CP317">
        <v>0.3</v>
      </c>
      <c r="CQ317">
        <v>112.545</v>
      </c>
      <c r="CR317">
        <v>1.9597</v>
      </c>
      <c r="CS317">
        <v>801.33500000000004</v>
      </c>
      <c r="CT317">
        <v>1.9550000000000001</v>
      </c>
      <c r="CU317">
        <v>560.43000000000006</v>
      </c>
      <c r="CV317">
        <v>0</v>
      </c>
      <c r="CW317">
        <v>56.198999999999998</v>
      </c>
      <c r="CX317">
        <v>0</v>
      </c>
      <c r="CY317">
        <v>0</v>
      </c>
      <c r="CZ317">
        <v>0</v>
      </c>
      <c r="DA317">
        <v>0.3</v>
      </c>
      <c r="DB317">
        <v>112.545</v>
      </c>
      <c r="DC317">
        <v>0</v>
      </c>
      <c r="DD317">
        <v>0</v>
      </c>
      <c r="DE317">
        <v>0</v>
      </c>
      <c r="DF317">
        <v>0.75</v>
      </c>
      <c r="DG317">
        <v>253.125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1487.2170000000001</v>
      </c>
      <c r="EA317">
        <v>0</v>
      </c>
      <c r="EB317">
        <v>807.35699999999997</v>
      </c>
      <c r="EC317">
        <v>0</v>
      </c>
      <c r="ED317">
        <v>6.0781999999999998</v>
      </c>
      <c r="EE317">
        <v>6</v>
      </c>
      <c r="EF317">
        <v>2512.502</v>
      </c>
      <c r="EG317">
        <v>3.1532</v>
      </c>
      <c r="EH317">
        <v>1565.7280000000001</v>
      </c>
      <c r="EI317">
        <v>2.4032</v>
      </c>
      <c r="EJ317">
        <v>1312.6030000000001</v>
      </c>
      <c r="EK317">
        <v>0</v>
      </c>
      <c r="EL317">
        <v>0</v>
      </c>
      <c r="EM317">
        <v>0</v>
      </c>
      <c r="EN317">
        <v>0</v>
      </c>
      <c r="EO317">
        <v>2.9249999999999998</v>
      </c>
      <c r="EP317">
        <v>946.77400000000011</v>
      </c>
      <c r="EQ317">
        <v>0</v>
      </c>
      <c r="ER317">
        <v>0</v>
      </c>
      <c r="ES317">
        <v>0</v>
      </c>
      <c r="ET317">
        <v>2512.502</v>
      </c>
      <c r="EU317">
        <v>0</v>
      </c>
      <c r="EV317">
        <v>0</v>
      </c>
      <c r="EW317">
        <v>0</v>
      </c>
      <c r="EX317">
        <v>0</v>
      </c>
      <c r="EY317">
        <v>0.75</v>
      </c>
      <c r="EZ317">
        <v>253.125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0.3</v>
      </c>
      <c r="FJ317">
        <v>112.545</v>
      </c>
      <c r="FK317">
        <v>0</v>
      </c>
      <c r="FL317">
        <v>0</v>
      </c>
      <c r="FM317">
        <v>0.3</v>
      </c>
      <c r="FN317">
        <v>112.545</v>
      </c>
      <c r="FO317">
        <v>0</v>
      </c>
      <c r="FP317">
        <v>0</v>
      </c>
      <c r="FQ317">
        <v>0</v>
      </c>
      <c r="FR317">
        <v>112.545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</row>
    <row r="318" spans="1:184" customFormat="1" ht="12.75" x14ac:dyDescent="0.2">
      <c r="A318">
        <v>3038</v>
      </c>
      <c r="B318">
        <f t="shared" si="4"/>
        <v>315</v>
      </c>
      <c r="C318">
        <v>1</v>
      </c>
      <c r="D318" t="s">
        <v>1141</v>
      </c>
      <c r="E318" t="s">
        <v>290</v>
      </c>
      <c r="F318">
        <v>600110087</v>
      </c>
      <c r="G318">
        <v>12</v>
      </c>
      <c r="H318" t="s">
        <v>1142</v>
      </c>
      <c r="I318" t="s">
        <v>99</v>
      </c>
      <c r="J318">
        <v>1</v>
      </c>
      <c r="K318">
        <v>24</v>
      </c>
      <c r="L318" t="s">
        <v>1043</v>
      </c>
      <c r="M318" t="s">
        <v>1143</v>
      </c>
      <c r="N318" t="s">
        <v>1038</v>
      </c>
      <c r="O318">
        <v>2</v>
      </c>
      <c r="P318" t="s">
        <v>1039</v>
      </c>
      <c r="Q318" t="s">
        <v>588</v>
      </c>
      <c r="R318" s="207">
        <v>45661.705150462964</v>
      </c>
      <c r="S318">
        <v>600110087</v>
      </c>
      <c r="T318" t="s">
        <v>588</v>
      </c>
      <c r="U318" s="207">
        <v>45661.707395833335</v>
      </c>
      <c r="V318">
        <v>600110087</v>
      </c>
      <c r="W318">
        <v>30.515500000000003</v>
      </c>
      <c r="X318">
        <v>30.2378</v>
      </c>
      <c r="Y318">
        <v>0</v>
      </c>
      <c r="Z318">
        <v>0.2777</v>
      </c>
      <c r="AA318">
        <v>33.441200000000002</v>
      </c>
      <c r="AB318">
        <v>12900.206999999999</v>
      </c>
      <c r="AC318">
        <v>12795.252</v>
      </c>
      <c r="AD318">
        <v>8599.7870000000003</v>
      </c>
      <c r="AE318">
        <v>1866.5709999999999</v>
      </c>
      <c r="AF318">
        <v>368.45599999999996</v>
      </c>
      <c r="AG318">
        <v>1699</v>
      </c>
      <c r="AH318">
        <v>177.071</v>
      </c>
      <c r="AI318">
        <v>0</v>
      </c>
      <c r="AJ318">
        <v>0.31900000000000001</v>
      </c>
      <c r="AK318">
        <v>0</v>
      </c>
      <c r="AL318">
        <v>0</v>
      </c>
      <c r="AM318">
        <v>0</v>
      </c>
      <c r="AN318">
        <v>104.955</v>
      </c>
      <c r="AO318">
        <v>220.083</v>
      </c>
      <c r="AP318">
        <v>0.58799999999999997</v>
      </c>
      <c r="AQ318">
        <v>0.58799999999999997</v>
      </c>
      <c r="AR318">
        <v>0</v>
      </c>
      <c r="AS318">
        <v>0</v>
      </c>
      <c r="AT318">
        <v>0</v>
      </c>
      <c r="AU318">
        <v>219.495</v>
      </c>
      <c r="AV318">
        <v>0</v>
      </c>
      <c r="AW318">
        <v>84.048000000000002</v>
      </c>
      <c r="AX318">
        <v>0</v>
      </c>
      <c r="AY318">
        <v>0.58799999999999997</v>
      </c>
      <c r="AZ318">
        <v>0</v>
      </c>
      <c r="BA318">
        <v>12912.338</v>
      </c>
      <c r="BB318">
        <v>0.58799999999999997</v>
      </c>
      <c r="BC318">
        <v>35</v>
      </c>
      <c r="BD318">
        <v>35</v>
      </c>
      <c r="BE318">
        <v>2</v>
      </c>
      <c r="BF318">
        <v>0</v>
      </c>
      <c r="BG318">
        <v>1</v>
      </c>
      <c r="BH318">
        <v>0</v>
      </c>
      <c r="BI318">
        <v>0.58799999999999997</v>
      </c>
      <c r="BJ318">
        <v>20.713699999999999</v>
      </c>
      <c r="BK318">
        <v>9764.4030000000002</v>
      </c>
      <c r="BL318">
        <v>6536.1589999999997</v>
      </c>
      <c r="BM318">
        <v>1546.6479999999999</v>
      </c>
      <c r="BN318">
        <v>269.55099999999999</v>
      </c>
      <c r="BO318">
        <v>1210.5</v>
      </c>
      <c r="BP318">
        <v>117.497</v>
      </c>
      <c r="BQ318">
        <v>0</v>
      </c>
      <c r="BR318">
        <v>0</v>
      </c>
      <c r="BS318">
        <v>0</v>
      </c>
      <c r="BT318">
        <v>15.5771</v>
      </c>
      <c r="BU318">
        <v>7747.49</v>
      </c>
      <c r="BV318">
        <v>0</v>
      </c>
      <c r="BW318">
        <v>0</v>
      </c>
      <c r="BX318">
        <v>0</v>
      </c>
      <c r="BY318">
        <v>0</v>
      </c>
      <c r="BZ318">
        <v>9.5241000000000007</v>
      </c>
      <c r="CA318">
        <v>3030.8490000000002</v>
      </c>
      <c r="CB318">
        <v>2063.6279999999997</v>
      </c>
      <c r="CC318">
        <v>319.923</v>
      </c>
      <c r="CD318">
        <v>98.905000000000001</v>
      </c>
      <c r="CE318">
        <v>488.5</v>
      </c>
      <c r="CF318">
        <v>59.573999999999998</v>
      </c>
      <c r="CG318">
        <v>0</v>
      </c>
      <c r="CH318">
        <v>0.31900000000000001</v>
      </c>
      <c r="CI318">
        <v>0</v>
      </c>
      <c r="CJ318">
        <v>0</v>
      </c>
      <c r="CK318">
        <v>0</v>
      </c>
      <c r="CL318">
        <v>5.2351999999999999</v>
      </c>
      <c r="CM318">
        <v>1448.9069999999999</v>
      </c>
      <c r="CN318">
        <v>4.2888999999999999</v>
      </c>
      <c r="CO318">
        <v>1581.942</v>
      </c>
      <c r="CP318">
        <v>0</v>
      </c>
      <c r="CQ318">
        <v>0</v>
      </c>
      <c r="CR318">
        <v>18.713699999999999</v>
      </c>
      <c r="CS318">
        <v>8461.6740000000009</v>
      </c>
      <c r="CT318">
        <v>7.7740999999999998</v>
      </c>
      <c r="CU318">
        <v>2256.0149999999999</v>
      </c>
      <c r="CV318">
        <v>0</v>
      </c>
      <c r="CW318">
        <v>84.048000000000002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0.58799999999999997</v>
      </c>
      <c r="DD318">
        <v>0</v>
      </c>
      <c r="DE318">
        <v>0</v>
      </c>
      <c r="DF318">
        <v>4.4248000000000003</v>
      </c>
      <c r="DG318">
        <v>1586.951</v>
      </c>
      <c r="DH318">
        <v>0.21179999999999999</v>
      </c>
      <c r="DI318">
        <v>173.24299999999999</v>
      </c>
      <c r="DJ318">
        <v>0.5</v>
      </c>
      <c r="DK318">
        <v>256.71899999999999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9848.1970000000001</v>
      </c>
      <c r="EA318">
        <v>0.58799999999999997</v>
      </c>
      <c r="EB318">
        <v>3064.1409999999996</v>
      </c>
      <c r="EC318">
        <v>0</v>
      </c>
      <c r="ED318">
        <v>30.515500000000003</v>
      </c>
      <c r="EE318">
        <v>33.441200000000002</v>
      </c>
      <c r="EF318">
        <v>12900.206999999999</v>
      </c>
      <c r="EG318">
        <v>20.991399999999999</v>
      </c>
      <c r="EH318">
        <v>9869.3580000000002</v>
      </c>
      <c r="EI318">
        <v>15.5771</v>
      </c>
      <c r="EJ318">
        <v>7755.902</v>
      </c>
      <c r="EK318">
        <v>0</v>
      </c>
      <c r="EL318">
        <v>0</v>
      </c>
      <c r="EM318">
        <v>0</v>
      </c>
      <c r="EN318">
        <v>0</v>
      </c>
      <c r="EO318">
        <v>9.5241000000000007</v>
      </c>
      <c r="EP318">
        <v>3030.8490000000002</v>
      </c>
      <c r="EQ318">
        <v>220.083</v>
      </c>
      <c r="ER318">
        <v>61.698</v>
      </c>
      <c r="ES318">
        <v>158.38499999999999</v>
      </c>
      <c r="ET318">
        <v>13120.29</v>
      </c>
      <c r="EU318">
        <v>0</v>
      </c>
      <c r="EV318">
        <v>0</v>
      </c>
      <c r="EW318">
        <v>0</v>
      </c>
      <c r="EX318">
        <v>0</v>
      </c>
      <c r="EY318">
        <v>4.4248000000000003</v>
      </c>
      <c r="EZ318">
        <v>1586.951</v>
      </c>
      <c r="FA318">
        <v>0.48949999999999999</v>
      </c>
      <c r="FB318">
        <v>269.786</v>
      </c>
      <c r="FC318">
        <v>0.5</v>
      </c>
      <c r="FD318">
        <v>256.71899999999999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0.58799999999999997</v>
      </c>
      <c r="FP318">
        <v>0.58799999999999997</v>
      </c>
      <c r="FQ318">
        <v>0</v>
      </c>
      <c r="FR318">
        <v>0.58799999999999997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</row>
    <row r="319" spans="1:184" customFormat="1" ht="12.75" x14ac:dyDescent="0.2">
      <c r="A319">
        <v>3040</v>
      </c>
      <c r="B319">
        <f t="shared" si="4"/>
        <v>316</v>
      </c>
      <c r="C319">
        <v>1</v>
      </c>
      <c r="D319" t="s">
        <v>1144</v>
      </c>
      <c r="E319" t="s">
        <v>290</v>
      </c>
      <c r="F319">
        <v>600110133</v>
      </c>
      <c r="G319">
        <v>12</v>
      </c>
      <c r="H319" t="s">
        <v>1145</v>
      </c>
      <c r="I319" t="s">
        <v>99</v>
      </c>
      <c r="J319">
        <v>1</v>
      </c>
      <c r="K319">
        <v>24</v>
      </c>
      <c r="L319" t="s">
        <v>1064</v>
      </c>
      <c r="M319" t="s">
        <v>1146</v>
      </c>
      <c r="N319" t="s">
        <v>1038</v>
      </c>
      <c r="O319">
        <v>2</v>
      </c>
      <c r="P319" t="s">
        <v>1039</v>
      </c>
      <c r="Q319" t="s">
        <v>3521</v>
      </c>
      <c r="R319" s="207">
        <v>45672.918958333335</v>
      </c>
      <c r="S319">
        <v>600110133</v>
      </c>
      <c r="T319" t="s">
        <v>3521</v>
      </c>
      <c r="U319" s="207">
        <v>45672.933298611111</v>
      </c>
      <c r="V319">
        <v>600110133</v>
      </c>
      <c r="W319">
        <v>54.160299999999999</v>
      </c>
      <c r="X319">
        <v>53.826999999999998</v>
      </c>
      <c r="Y319">
        <v>0.33329999999999999</v>
      </c>
      <c r="Z319">
        <v>0</v>
      </c>
      <c r="AA319">
        <v>56.611000000000004</v>
      </c>
      <c r="AB319">
        <v>22480.666000000001</v>
      </c>
      <c r="AC319">
        <v>22376.895</v>
      </c>
      <c r="AD319">
        <v>14215.081</v>
      </c>
      <c r="AE319">
        <v>3778.5520000000001</v>
      </c>
      <c r="AF319">
        <v>2416.6039999999998</v>
      </c>
      <c r="AG319">
        <v>950.69100000000003</v>
      </c>
      <c r="AH319">
        <v>503.16800000000001</v>
      </c>
      <c r="AI319">
        <v>103.517</v>
      </c>
      <c r="AJ319">
        <v>219.73099999999999</v>
      </c>
      <c r="AK319">
        <v>26.175999999999998</v>
      </c>
      <c r="AL319">
        <v>80.771000000000001</v>
      </c>
      <c r="AM319">
        <v>0</v>
      </c>
      <c r="AN319">
        <v>23</v>
      </c>
      <c r="AO319">
        <v>116.485</v>
      </c>
      <c r="AP319">
        <v>100.416</v>
      </c>
      <c r="AQ319">
        <v>100.416</v>
      </c>
      <c r="AR319">
        <v>0</v>
      </c>
      <c r="AS319">
        <v>0</v>
      </c>
      <c r="AT319">
        <v>0</v>
      </c>
      <c r="AU319">
        <v>16.068999999999999</v>
      </c>
      <c r="AV319">
        <v>0</v>
      </c>
      <c r="AW319">
        <v>131.67400000000001</v>
      </c>
      <c r="AX319">
        <v>0</v>
      </c>
      <c r="AY319">
        <v>0</v>
      </c>
      <c r="AZ319">
        <v>31.701000000000001</v>
      </c>
      <c r="BA319">
        <v>22638.948</v>
      </c>
      <c r="BB319">
        <v>100.416</v>
      </c>
      <c r="BC319">
        <v>57</v>
      </c>
      <c r="BD319">
        <v>56</v>
      </c>
      <c r="BE319">
        <v>0</v>
      </c>
      <c r="BF319">
        <v>0</v>
      </c>
      <c r="BG319">
        <v>2</v>
      </c>
      <c r="BH319">
        <v>0</v>
      </c>
      <c r="BI319">
        <v>0</v>
      </c>
      <c r="BJ319">
        <v>37.3795</v>
      </c>
      <c r="BK319">
        <v>17516.849999999999</v>
      </c>
      <c r="BL319">
        <v>10879.767</v>
      </c>
      <c r="BM319">
        <v>3260.817</v>
      </c>
      <c r="BN319">
        <v>1922.1030000000001</v>
      </c>
      <c r="BO319">
        <v>708.65200000000004</v>
      </c>
      <c r="BP319">
        <v>465.524</v>
      </c>
      <c r="BQ319">
        <v>73.891999999999996</v>
      </c>
      <c r="BR319">
        <v>42.72</v>
      </c>
      <c r="BS319">
        <v>0</v>
      </c>
      <c r="BT319">
        <v>29.7197</v>
      </c>
      <c r="BU319">
        <v>14772.706</v>
      </c>
      <c r="BV319">
        <v>0</v>
      </c>
      <c r="BW319">
        <v>0</v>
      </c>
      <c r="BX319">
        <v>0</v>
      </c>
      <c r="BY319">
        <v>0</v>
      </c>
      <c r="BZ319">
        <v>16.447500000000002</v>
      </c>
      <c r="CA319">
        <v>4860.0450000000001</v>
      </c>
      <c r="CB319">
        <v>3335.3139999999999</v>
      </c>
      <c r="CC319">
        <v>517.73500000000001</v>
      </c>
      <c r="CD319">
        <v>494.50099999999998</v>
      </c>
      <c r="CE319">
        <v>242.03899999999999</v>
      </c>
      <c r="CF319">
        <v>37.643999999999998</v>
      </c>
      <c r="CG319">
        <v>29.625</v>
      </c>
      <c r="CH319">
        <v>177.011</v>
      </c>
      <c r="CI319">
        <v>26.175999999999998</v>
      </c>
      <c r="CJ319">
        <v>1.1667000000000001</v>
      </c>
      <c r="CK319">
        <v>747.68299999999999</v>
      </c>
      <c r="CL319">
        <v>8.4720999999999993</v>
      </c>
      <c r="CM319">
        <v>2326.2919999999999</v>
      </c>
      <c r="CN319">
        <v>6.8087</v>
      </c>
      <c r="CO319">
        <v>1786.07</v>
      </c>
      <c r="CP319">
        <v>0</v>
      </c>
      <c r="CQ319">
        <v>0</v>
      </c>
      <c r="CR319">
        <v>32.1295</v>
      </c>
      <c r="CS319">
        <v>13911.217000000001</v>
      </c>
      <c r="CT319">
        <v>14.374500000000001</v>
      </c>
      <c r="CU319">
        <v>4132.9830000000002</v>
      </c>
      <c r="CV319">
        <v>0</v>
      </c>
      <c r="CW319">
        <v>131.67400000000001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39.125</v>
      </c>
      <c r="DD319">
        <v>61.290999999999997</v>
      </c>
      <c r="DE319">
        <v>31.701000000000001</v>
      </c>
      <c r="DF319">
        <v>7.6597999999999997</v>
      </c>
      <c r="DG319">
        <v>2744.1439999999998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17684.333999999999</v>
      </c>
      <c r="EA319">
        <v>39.125</v>
      </c>
      <c r="EB319">
        <v>4954.6139999999996</v>
      </c>
      <c r="EC319">
        <v>61.290999999999997</v>
      </c>
      <c r="ED319">
        <v>54.160299999999999</v>
      </c>
      <c r="EE319">
        <v>56.611000000000004</v>
      </c>
      <c r="EF319">
        <v>22480.666000000001</v>
      </c>
      <c r="EG319">
        <v>37.3795</v>
      </c>
      <c r="EH319">
        <v>17516.849999999999</v>
      </c>
      <c r="EI319">
        <v>29.7197</v>
      </c>
      <c r="EJ319">
        <v>14772.706</v>
      </c>
      <c r="EK319">
        <v>0</v>
      </c>
      <c r="EL319">
        <v>0</v>
      </c>
      <c r="EM319">
        <v>0</v>
      </c>
      <c r="EN319">
        <v>0</v>
      </c>
      <c r="EO319">
        <v>16.780799999999999</v>
      </c>
      <c r="EP319">
        <v>4963.8160000000007</v>
      </c>
      <c r="EQ319">
        <v>116.485</v>
      </c>
      <c r="ER319">
        <v>39.125</v>
      </c>
      <c r="ES319">
        <v>77.36</v>
      </c>
      <c r="ET319">
        <v>22597.151000000002</v>
      </c>
      <c r="EU319">
        <v>0</v>
      </c>
      <c r="EV319">
        <v>0</v>
      </c>
      <c r="EW319">
        <v>0</v>
      </c>
      <c r="EX319">
        <v>0</v>
      </c>
      <c r="EY319">
        <v>7.6597999999999997</v>
      </c>
      <c r="EZ319">
        <v>2744.1439999999998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</row>
    <row r="320" spans="1:184" customFormat="1" ht="12.75" x14ac:dyDescent="0.2">
      <c r="A320">
        <v>3041</v>
      </c>
      <c r="B320">
        <f t="shared" si="4"/>
        <v>317</v>
      </c>
      <c r="C320">
        <v>1</v>
      </c>
      <c r="D320" t="s">
        <v>1147</v>
      </c>
      <c r="E320" t="s">
        <v>290</v>
      </c>
      <c r="F320">
        <v>600109305</v>
      </c>
      <c r="G320">
        <v>12</v>
      </c>
      <c r="H320" t="s">
        <v>1148</v>
      </c>
      <c r="I320" t="s">
        <v>99</v>
      </c>
      <c r="J320">
        <v>1</v>
      </c>
      <c r="K320">
        <v>24</v>
      </c>
      <c r="L320" t="s">
        <v>1064</v>
      </c>
      <c r="M320" t="s">
        <v>1149</v>
      </c>
      <c r="N320" t="s">
        <v>1038</v>
      </c>
      <c r="O320">
        <v>2</v>
      </c>
      <c r="P320" t="s">
        <v>1039</v>
      </c>
      <c r="Q320" t="s">
        <v>1098</v>
      </c>
      <c r="R320" s="207">
        <v>45669.428240740737</v>
      </c>
      <c r="S320">
        <v>600109305</v>
      </c>
      <c r="T320" t="s">
        <v>1098</v>
      </c>
      <c r="U320" s="207">
        <v>45669.48269675926</v>
      </c>
      <c r="V320">
        <v>600109305</v>
      </c>
      <c r="W320">
        <v>4.3933</v>
      </c>
      <c r="X320">
        <v>4.3933</v>
      </c>
      <c r="Y320">
        <v>0</v>
      </c>
      <c r="Z320">
        <v>0</v>
      </c>
      <c r="AA320">
        <v>5.9508000000000001</v>
      </c>
      <c r="AB320">
        <v>1812.0620000000001</v>
      </c>
      <c r="AC320">
        <v>1812.0620000000001</v>
      </c>
      <c r="AD320">
        <v>1242.873</v>
      </c>
      <c r="AE320">
        <v>269.62099999999998</v>
      </c>
      <c r="AF320">
        <v>27.1</v>
      </c>
      <c r="AG320">
        <v>141.02799999999999</v>
      </c>
      <c r="AH320">
        <v>107.989</v>
      </c>
      <c r="AI320">
        <v>0</v>
      </c>
      <c r="AJ320">
        <v>0</v>
      </c>
      <c r="AK320">
        <v>3.919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0.21</v>
      </c>
      <c r="AW320">
        <v>19.532</v>
      </c>
      <c r="AX320">
        <v>48.828000000000003</v>
      </c>
      <c r="AY320">
        <v>0</v>
      </c>
      <c r="AZ320">
        <v>0</v>
      </c>
      <c r="BA320">
        <v>1820.2359999999999</v>
      </c>
      <c r="BB320">
        <v>0</v>
      </c>
      <c r="BC320">
        <v>6</v>
      </c>
      <c r="BD320">
        <v>6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2.1966999999999999</v>
      </c>
      <c r="BK320">
        <v>1241.239</v>
      </c>
      <c r="BL320">
        <v>779.42499999999995</v>
      </c>
      <c r="BM320">
        <v>203.38200000000001</v>
      </c>
      <c r="BN320">
        <v>24.283000000000001</v>
      </c>
      <c r="BO320">
        <v>106.628</v>
      </c>
      <c r="BP320">
        <v>107.989</v>
      </c>
      <c r="BQ320">
        <v>0</v>
      </c>
      <c r="BR320">
        <v>0</v>
      </c>
      <c r="BS320">
        <v>0</v>
      </c>
      <c r="BT320">
        <v>2.1966999999999999</v>
      </c>
      <c r="BU320">
        <v>1241.239</v>
      </c>
      <c r="BV320">
        <v>0</v>
      </c>
      <c r="BW320">
        <v>0</v>
      </c>
      <c r="BX320">
        <v>0</v>
      </c>
      <c r="BY320">
        <v>0</v>
      </c>
      <c r="BZ320">
        <v>2.1966000000000001</v>
      </c>
      <c r="CA320">
        <v>570.82299999999998</v>
      </c>
      <c r="CB320">
        <v>463.44799999999998</v>
      </c>
      <c r="CC320">
        <v>66.239000000000004</v>
      </c>
      <c r="CD320">
        <v>2.8170000000000002</v>
      </c>
      <c r="CE320">
        <v>34.4</v>
      </c>
      <c r="CF320">
        <v>0</v>
      </c>
      <c r="CG320">
        <v>0</v>
      </c>
      <c r="CH320">
        <v>0</v>
      </c>
      <c r="CI320">
        <v>3.919</v>
      </c>
      <c r="CJ320">
        <v>0</v>
      </c>
      <c r="CK320">
        <v>0</v>
      </c>
      <c r="CL320">
        <v>1.0033000000000001</v>
      </c>
      <c r="CM320">
        <v>240.97800000000001</v>
      </c>
      <c r="CN320">
        <v>0.98329999999999995</v>
      </c>
      <c r="CO320">
        <v>281.017</v>
      </c>
      <c r="CP320">
        <v>0.21</v>
      </c>
      <c r="CQ320">
        <v>48.828000000000003</v>
      </c>
      <c r="CR320">
        <v>1.1967000000000001</v>
      </c>
      <c r="CS320">
        <v>559.93700000000001</v>
      </c>
      <c r="CT320">
        <v>2.1966000000000001</v>
      </c>
      <c r="CU320">
        <v>570.82299999999998</v>
      </c>
      <c r="CV320">
        <v>0</v>
      </c>
      <c r="CW320">
        <v>19.532</v>
      </c>
      <c r="CX320">
        <v>0</v>
      </c>
      <c r="CY320">
        <v>0</v>
      </c>
      <c r="CZ320">
        <v>0</v>
      </c>
      <c r="DA320">
        <v>0.21</v>
      </c>
      <c r="DB320">
        <v>48.828000000000003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1242.8599999999999</v>
      </c>
      <c r="EA320">
        <v>0</v>
      </c>
      <c r="EB320">
        <v>577.37599999999998</v>
      </c>
      <c r="EC320">
        <v>0</v>
      </c>
      <c r="ED320">
        <v>4.3933</v>
      </c>
      <c r="EE320">
        <v>5.9508000000000001</v>
      </c>
      <c r="EF320">
        <v>1812.0620000000001</v>
      </c>
      <c r="EG320">
        <v>2.1966999999999999</v>
      </c>
      <c r="EH320">
        <v>1241.239</v>
      </c>
      <c r="EI320">
        <v>2.1966999999999999</v>
      </c>
      <c r="EJ320">
        <v>1241.239</v>
      </c>
      <c r="EK320">
        <v>0</v>
      </c>
      <c r="EL320">
        <v>0</v>
      </c>
      <c r="EM320">
        <v>0</v>
      </c>
      <c r="EN320">
        <v>0</v>
      </c>
      <c r="EO320">
        <v>2.1966000000000001</v>
      </c>
      <c r="EP320">
        <v>570.82299999999998</v>
      </c>
      <c r="EQ320">
        <v>0</v>
      </c>
      <c r="ER320">
        <v>0</v>
      </c>
      <c r="ES320">
        <v>0</v>
      </c>
      <c r="ET320">
        <v>1812.0620000000001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0.21</v>
      </c>
      <c r="FJ320">
        <v>48.828000000000003</v>
      </c>
      <c r="FK320">
        <v>0</v>
      </c>
      <c r="FL320">
        <v>0</v>
      </c>
      <c r="FM320">
        <v>0.21</v>
      </c>
      <c r="FN320">
        <v>48.828000000000003</v>
      </c>
      <c r="FO320">
        <v>0</v>
      </c>
      <c r="FP320">
        <v>0</v>
      </c>
      <c r="FQ320">
        <v>0</v>
      </c>
      <c r="FR320">
        <v>48.828000000000003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</row>
    <row r="321" spans="1:184" customFormat="1" ht="12.75" x14ac:dyDescent="0.2">
      <c r="A321">
        <v>3042</v>
      </c>
      <c r="B321">
        <f t="shared" si="4"/>
        <v>318</v>
      </c>
      <c r="C321">
        <v>1</v>
      </c>
      <c r="D321" t="s">
        <v>1150</v>
      </c>
      <c r="E321" t="s">
        <v>290</v>
      </c>
      <c r="F321">
        <v>600110117</v>
      </c>
      <c r="G321">
        <v>12</v>
      </c>
      <c r="H321" t="s">
        <v>1151</v>
      </c>
      <c r="I321" t="s">
        <v>3541</v>
      </c>
      <c r="J321">
        <v>1</v>
      </c>
      <c r="K321">
        <v>24</v>
      </c>
      <c r="L321" t="s">
        <v>1064</v>
      </c>
      <c r="M321" t="s">
        <v>1152</v>
      </c>
      <c r="N321" t="s">
        <v>1038</v>
      </c>
      <c r="O321">
        <v>2</v>
      </c>
      <c r="P321" t="s">
        <v>1039</v>
      </c>
      <c r="Q321" t="s">
        <v>1153</v>
      </c>
      <c r="R321" s="207">
        <v>45666.645567129628</v>
      </c>
      <c r="S321">
        <v>600110117</v>
      </c>
      <c r="T321" t="s">
        <v>1153</v>
      </c>
      <c r="U321" s="207">
        <v>45666.650405092594</v>
      </c>
      <c r="V321">
        <v>600110117</v>
      </c>
      <c r="W321">
        <v>17.933799999999998</v>
      </c>
      <c r="X321">
        <v>17.933799999999998</v>
      </c>
      <c r="Y321">
        <v>0</v>
      </c>
      <c r="Z321">
        <v>0</v>
      </c>
      <c r="AA321">
        <v>20.4803</v>
      </c>
      <c r="AB321">
        <v>7426.2929999999997</v>
      </c>
      <c r="AC321">
        <v>7143.1049999999996</v>
      </c>
      <c r="AD321">
        <v>5082.2420000000002</v>
      </c>
      <c r="AE321">
        <v>1012.99</v>
      </c>
      <c r="AF321">
        <v>74.227000000000004</v>
      </c>
      <c r="AG321">
        <v>851.35200000000009</v>
      </c>
      <c r="AH321">
        <v>119.961</v>
      </c>
      <c r="AI321">
        <v>0</v>
      </c>
      <c r="AJ321">
        <v>0</v>
      </c>
      <c r="AK321">
        <v>2.3330000000000002</v>
      </c>
      <c r="AL321">
        <v>85.498000000000005</v>
      </c>
      <c r="AM321">
        <v>0</v>
      </c>
      <c r="AN321">
        <v>197.69</v>
      </c>
      <c r="AO321">
        <v>197.90600000000001</v>
      </c>
      <c r="AP321">
        <v>0</v>
      </c>
      <c r="AQ321">
        <v>0</v>
      </c>
      <c r="AR321">
        <v>0</v>
      </c>
      <c r="AS321">
        <v>0</v>
      </c>
      <c r="AT321">
        <v>160.90600000000001</v>
      </c>
      <c r="AU321">
        <v>37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7186.0929999999998</v>
      </c>
      <c r="BB321">
        <v>0</v>
      </c>
      <c r="BC321">
        <v>21</v>
      </c>
      <c r="BD321">
        <v>21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10.364599999999999</v>
      </c>
      <c r="BK321">
        <v>5056.2560000000003</v>
      </c>
      <c r="BL321">
        <v>3364.4670000000001</v>
      </c>
      <c r="BM321">
        <v>760.82299999999998</v>
      </c>
      <c r="BN321">
        <v>27.187000000000001</v>
      </c>
      <c r="BO321">
        <v>793</v>
      </c>
      <c r="BP321">
        <v>110.779</v>
      </c>
      <c r="BQ321">
        <v>0</v>
      </c>
      <c r="BR321">
        <v>0</v>
      </c>
      <c r="BS321">
        <v>0</v>
      </c>
      <c r="BT321">
        <v>8.1532</v>
      </c>
      <c r="BU321">
        <v>4252.9340000000002</v>
      </c>
      <c r="BV321">
        <v>0</v>
      </c>
      <c r="BW321">
        <v>0</v>
      </c>
      <c r="BX321">
        <v>0</v>
      </c>
      <c r="BY321">
        <v>0</v>
      </c>
      <c r="BZ321">
        <v>7.5692000000000004</v>
      </c>
      <c r="CA321">
        <v>2086.8490000000002</v>
      </c>
      <c r="CB321">
        <v>1717.7750000000001</v>
      </c>
      <c r="CC321">
        <v>252.16699999999997</v>
      </c>
      <c r="CD321">
        <v>47.04</v>
      </c>
      <c r="CE321">
        <v>58.352000000000004</v>
      </c>
      <c r="CF321">
        <v>9.1820000000000004</v>
      </c>
      <c r="CG321">
        <v>0</v>
      </c>
      <c r="CH321">
        <v>0</v>
      </c>
      <c r="CI321">
        <v>2.3330000000000002</v>
      </c>
      <c r="CJ321">
        <v>0</v>
      </c>
      <c r="CK321">
        <v>0</v>
      </c>
      <c r="CL321">
        <v>2.7048999999999999</v>
      </c>
      <c r="CM321">
        <v>678.274</v>
      </c>
      <c r="CN321">
        <v>4.8643000000000001</v>
      </c>
      <c r="CO321">
        <v>1408.575</v>
      </c>
      <c r="CP321">
        <v>0</v>
      </c>
      <c r="CQ321">
        <v>0</v>
      </c>
      <c r="CR321">
        <v>8.3645999999999994</v>
      </c>
      <c r="CS321">
        <v>3723.4009999999998</v>
      </c>
      <c r="CT321">
        <v>6.4859</v>
      </c>
      <c r="CU321">
        <v>1695.703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2.1690999999999998</v>
      </c>
      <c r="DG321">
        <v>786.66800000000001</v>
      </c>
      <c r="DH321">
        <v>4.2299999999999997E-2</v>
      </c>
      <c r="DI321">
        <v>16.654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5076.5969999999998</v>
      </c>
      <c r="EA321">
        <v>0</v>
      </c>
      <c r="EB321">
        <v>2109.4960000000001</v>
      </c>
      <c r="EC321">
        <v>0</v>
      </c>
      <c r="ED321">
        <v>17.933799999999998</v>
      </c>
      <c r="EE321">
        <v>20.4803</v>
      </c>
      <c r="EF321">
        <v>7426.2929999999997</v>
      </c>
      <c r="EG321">
        <v>10.364599999999999</v>
      </c>
      <c r="EH321">
        <v>5056.2560000000003</v>
      </c>
      <c r="EI321">
        <v>8.1532</v>
      </c>
      <c r="EJ321">
        <v>4252.9340000000002</v>
      </c>
      <c r="EK321">
        <v>0</v>
      </c>
      <c r="EL321">
        <v>0</v>
      </c>
      <c r="EM321">
        <v>0</v>
      </c>
      <c r="EN321">
        <v>0</v>
      </c>
      <c r="EO321">
        <v>7.5692000000000004</v>
      </c>
      <c r="EP321">
        <v>2370.0370000000003</v>
      </c>
      <c r="EQ321">
        <v>197.90600000000001</v>
      </c>
      <c r="ER321">
        <v>49.45</v>
      </c>
      <c r="ES321">
        <v>148.45599999999999</v>
      </c>
      <c r="ET321">
        <v>7624.1990000000005</v>
      </c>
      <c r="EU321">
        <v>0</v>
      </c>
      <c r="EV321">
        <v>0</v>
      </c>
      <c r="EW321">
        <v>0</v>
      </c>
      <c r="EX321">
        <v>0</v>
      </c>
      <c r="EY321">
        <v>2.1690999999999998</v>
      </c>
      <c r="EZ321">
        <v>786.66800000000001</v>
      </c>
      <c r="FA321">
        <v>4.2299999999999997E-2</v>
      </c>
      <c r="FB321">
        <v>16.654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</row>
    <row r="322" spans="1:184" customFormat="1" ht="12.75" x14ac:dyDescent="0.2">
      <c r="A322">
        <v>3043</v>
      </c>
      <c r="B322">
        <f t="shared" si="4"/>
        <v>319</v>
      </c>
      <c r="C322">
        <v>1</v>
      </c>
      <c r="D322" t="s">
        <v>1154</v>
      </c>
      <c r="E322" t="s">
        <v>290</v>
      </c>
      <c r="F322">
        <v>600110435</v>
      </c>
      <c r="G322">
        <v>12</v>
      </c>
      <c r="H322" t="s">
        <v>1155</v>
      </c>
      <c r="I322" t="s">
        <v>99</v>
      </c>
      <c r="J322">
        <v>1</v>
      </c>
      <c r="K322">
        <v>24</v>
      </c>
      <c r="L322" t="s">
        <v>1036</v>
      </c>
      <c r="M322" t="s">
        <v>1156</v>
      </c>
      <c r="N322" t="s">
        <v>1038</v>
      </c>
      <c r="O322">
        <v>2</v>
      </c>
      <c r="P322" t="s">
        <v>1039</v>
      </c>
      <c r="Q322" t="s">
        <v>3439</v>
      </c>
      <c r="R322" s="207">
        <v>45669.618379629632</v>
      </c>
      <c r="S322">
        <v>600110435</v>
      </c>
      <c r="W322">
        <v>18.3018</v>
      </c>
      <c r="X322">
        <v>18.3018</v>
      </c>
      <c r="Y322">
        <v>0</v>
      </c>
      <c r="Z322">
        <v>0</v>
      </c>
      <c r="AA322">
        <v>18.8324</v>
      </c>
      <c r="AB322">
        <v>7407.2950000000001</v>
      </c>
      <c r="AC322">
        <v>7407.2950000000001</v>
      </c>
      <c r="AD322">
        <v>5017.5590000000002</v>
      </c>
      <c r="AE322">
        <v>879.96400000000006</v>
      </c>
      <c r="AF322">
        <v>162.77199999999999</v>
      </c>
      <c r="AG322">
        <v>1118.2930000000001</v>
      </c>
      <c r="AH322">
        <v>228.70699999999999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276.20100000000002</v>
      </c>
      <c r="AP322">
        <v>118.55500000000001</v>
      </c>
      <c r="AQ322">
        <v>73.254999999999995</v>
      </c>
      <c r="AR322">
        <v>45.3</v>
      </c>
      <c r="AS322">
        <v>0</v>
      </c>
      <c r="AT322">
        <v>0</v>
      </c>
      <c r="AU322">
        <v>157.64600000000002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7474.1779999999999</v>
      </c>
      <c r="BB322">
        <v>118.55500000000001</v>
      </c>
      <c r="BC322">
        <v>19</v>
      </c>
      <c r="BD322">
        <v>19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9.7489000000000008</v>
      </c>
      <c r="BK322">
        <v>4693.6869999999999</v>
      </c>
      <c r="BL322">
        <v>3129.192</v>
      </c>
      <c r="BM322">
        <v>613.78499999999997</v>
      </c>
      <c r="BN322">
        <v>132.399</v>
      </c>
      <c r="BO322">
        <v>623.29300000000001</v>
      </c>
      <c r="BP322">
        <v>195.018</v>
      </c>
      <c r="BQ322">
        <v>0</v>
      </c>
      <c r="BR322">
        <v>0</v>
      </c>
      <c r="BS322">
        <v>0</v>
      </c>
      <c r="BT322">
        <v>8.9382000000000001</v>
      </c>
      <c r="BU322">
        <v>4312.0169999999998</v>
      </c>
      <c r="BV322">
        <v>0</v>
      </c>
      <c r="BW322">
        <v>0</v>
      </c>
      <c r="BX322">
        <v>0</v>
      </c>
      <c r="BY322">
        <v>0</v>
      </c>
      <c r="BZ322">
        <v>8.5529000000000011</v>
      </c>
      <c r="CA322">
        <v>2713.6080000000002</v>
      </c>
      <c r="CB322">
        <v>1888.367</v>
      </c>
      <c r="CC322">
        <v>266.17899999999997</v>
      </c>
      <c r="CD322">
        <v>30.373000000000001</v>
      </c>
      <c r="CE322">
        <v>495</v>
      </c>
      <c r="CF322">
        <v>33.689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3.3751000000000002</v>
      </c>
      <c r="CM322">
        <v>1027.4549999999999</v>
      </c>
      <c r="CN322">
        <v>5.1778000000000004</v>
      </c>
      <c r="CO322">
        <v>1686.153</v>
      </c>
      <c r="CP322">
        <v>0</v>
      </c>
      <c r="CQ322">
        <v>0</v>
      </c>
      <c r="CR322">
        <v>7.7488999999999999</v>
      </c>
      <c r="CS322">
        <v>3287.3560000000002</v>
      </c>
      <c r="CT322">
        <v>7.5529000000000011</v>
      </c>
      <c r="CU322">
        <v>2273.0860000000002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57.066000000000003</v>
      </c>
      <c r="DD322">
        <v>61.488999999999997</v>
      </c>
      <c r="DE322">
        <v>0</v>
      </c>
      <c r="DF322">
        <v>0.81069999999999998</v>
      </c>
      <c r="DG322">
        <v>381.67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4736.76</v>
      </c>
      <c r="EA322">
        <v>57.066000000000003</v>
      </c>
      <c r="EB322">
        <v>2737.4180000000001</v>
      </c>
      <c r="EC322">
        <v>61.488999999999997</v>
      </c>
      <c r="ED322">
        <v>18.3018</v>
      </c>
      <c r="EE322">
        <v>18.8324</v>
      </c>
      <c r="EF322">
        <v>7407.2950000000001</v>
      </c>
      <c r="EG322">
        <v>9.7489000000000008</v>
      </c>
      <c r="EH322">
        <v>4693.6869999999999</v>
      </c>
      <c r="EI322">
        <v>8.9382000000000001</v>
      </c>
      <c r="EJ322">
        <v>4312.0169999999998</v>
      </c>
      <c r="EK322">
        <v>0</v>
      </c>
      <c r="EL322">
        <v>0</v>
      </c>
      <c r="EM322">
        <v>0</v>
      </c>
      <c r="EN322">
        <v>0</v>
      </c>
      <c r="EO322">
        <v>8.5529000000000011</v>
      </c>
      <c r="EP322">
        <v>2713.6080000000002</v>
      </c>
      <c r="EQ322">
        <v>276.20100000000002</v>
      </c>
      <c r="ER322">
        <v>57.066000000000003</v>
      </c>
      <c r="ES322">
        <v>219.13499999999999</v>
      </c>
      <c r="ET322">
        <v>7683.4960000000001</v>
      </c>
      <c r="EU322">
        <v>0</v>
      </c>
      <c r="EV322">
        <v>0</v>
      </c>
      <c r="EW322">
        <v>0</v>
      </c>
      <c r="EX322">
        <v>0</v>
      </c>
      <c r="EY322">
        <v>0.81069999999999998</v>
      </c>
      <c r="EZ322">
        <v>381.67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</row>
    <row r="323" spans="1:184" customFormat="1" ht="12.75" x14ac:dyDescent="0.2">
      <c r="A323">
        <v>3044</v>
      </c>
      <c r="B323">
        <f t="shared" si="4"/>
        <v>320</v>
      </c>
      <c r="C323">
        <v>1</v>
      </c>
      <c r="D323" t="s">
        <v>1157</v>
      </c>
      <c r="E323" t="s">
        <v>290</v>
      </c>
      <c r="F323">
        <v>600109372</v>
      </c>
      <c r="G323">
        <v>12</v>
      </c>
      <c r="H323" t="s">
        <v>1158</v>
      </c>
      <c r="I323" t="s">
        <v>99</v>
      </c>
      <c r="J323">
        <v>1</v>
      </c>
      <c r="K323">
        <v>24</v>
      </c>
      <c r="L323" t="s">
        <v>1070</v>
      </c>
      <c r="M323" t="s">
        <v>358</v>
      </c>
      <c r="N323" t="s">
        <v>1038</v>
      </c>
      <c r="O323">
        <v>2</v>
      </c>
      <c r="P323" t="s">
        <v>1039</v>
      </c>
      <c r="Q323" t="s">
        <v>1159</v>
      </c>
      <c r="R323" s="207">
        <v>45670.540972222225</v>
      </c>
      <c r="S323">
        <v>600109372</v>
      </c>
      <c r="T323" t="s">
        <v>1159</v>
      </c>
      <c r="U323" s="207">
        <v>45670.611192129632</v>
      </c>
      <c r="V323">
        <v>600109372</v>
      </c>
      <c r="W323">
        <v>3.8733999999999997</v>
      </c>
      <c r="X323">
        <v>3.8733999999999997</v>
      </c>
      <c r="Y323">
        <v>0</v>
      </c>
      <c r="Z323">
        <v>0</v>
      </c>
      <c r="AA323">
        <v>4</v>
      </c>
      <c r="AB323">
        <v>1733.08</v>
      </c>
      <c r="AC323">
        <v>1687.088</v>
      </c>
      <c r="AD323">
        <v>1123.2820000000002</v>
      </c>
      <c r="AE323">
        <v>225.34799999999998</v>
      </c>
      <c r="AF323">
        <v>50.802999999999997</v>
      </c>
      <c r="AG323">
        <v>224.27</v>
      </c>
      <c r="AH323">
        <v>54.878999999999998</v>
      </c>
      <c r="AI323">
        <v>0</v>
      </c>
      <c r="AJ323">
        <v>0</v>
      </c>
      <c r="AK323">
        <v>8.5060000000000002</v>
      </c>
      <c r="AL323">
        <v>0</v>
      </c>
      <c r="AM323">
        <v>0</v>
      </c>
      <c r="AN323">
        <v>45.991999999999997</v>
      </c>
      <c r="AO323">
        <v>14</v>
      </c>
      <c r="AP323">
        <v>14</v>
      </c>
      <c r="AQ323">
        <v>14</v>
      </c>
      <c r="AR323">
        <v>0</v>
      </c>
      <c r="AS323">
        <v>0</v>
      </c>
      <c r="AT323">
        <v>0</v>
      </c>
      <c r="AU323">
        <v>0</v>
      </c>
      <c r="AV323">
        <v>0.41670000000000001</v>
      </c>
      <c r="AW323">
        <v>0</v>
      </c>
      <c r="AX323">
        <v>133.559</v>
      </c>
      <c r="AY323">
        <v>2</v>
      </c>
      <c r="AZ323">
        <v>0</v>
      </c>
      <c r="BA323">
        <v>1738.7249999999999</v>
      </c>
      <c r="BB323">
        <v>14</v>
      </c>
      <c r="BC323">
        <v>4</v>
      </c>
      <c r="BD323">
        <v>4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2.4567000000000001</v>
      </c>
      <c r="BK323">
        <v>1316.3610000000001</v>
      </c>
      <c r="BL323">
        <v>839.53300000000002</v>
      </c>
      <c r="BM323">
        <v>183.517</v>
      </c>
      <c r="BN323">
        <v>40.348999999999997</v>
      </c>
      <c r="BO323">
        <v>198.083</v>
      </c>
      <c r="BP323">
        <v>54.878999999999998</v>
      </c>
      <c r="BQ323">
        <v>0</v>
      </c>
      <c r="BR323">
        <v>0</v>
      </c>
      <c r="BS323">
        <v>0</v>
      </c>
      <c r="BT323">
        <v>2.29</v>
      </c>
      <c r="BU323">
        <v>1264.6179999999999</v>
      </c>
      <c r="BV323">
        <v>0</v>
      </c>
      <c r="BW323">
        <v>0</v>
      </c>
      <c r="BX323">
        <v>0</v>
      </c>
      <c r="BY323">
        <v>0</v>
      </c>
      <c r="BZ323">
        <v>1.4167000000000001</v>
      </c>
      <c r="CA323">
        <v>370.72699999999998</v>
      </c>
      <c r="CB323">
        <v>283.74900000000002</v>
      </c>
      <c r="CC323">
        <v>41.831000000000003</v>
      </c>
      <c r="CD323">
        <v>10.454000000000001</v>
      </c>
      <c r="CE323">
        <v>26.186999999999998</v>
      </c>
      <c r="CF323">
        <v>0</v>
      </c>
      <c r="CG323">
        <v>0</v>
      </c>
      <c r="CH323">
        <v>0</v>
      </c>
      <c r="CI323">
        <v>8.5060000000000002</v>
      </c>
      <c r="CJ323">
        <v>0</v>
      </c>
      <c r="CK323">
        <v>0</v>
      </c>
      <c r="CL323">
        <v>0.68</v>
      </c>
      <c r="CM323">
        <v>150.071</v>
      </c>
      <c r="CN323">
        <v>0.32</v>
      </c>
      <c r="CO323">
        <v>87.096999999999994</v>
      </c>
      <c r="CP323">
        <v>0.41670000000000001</v>
      </c>
      <c r="CQ323">
        <v>133.559</v>
      </c>
      <c r="CR323">
        <v>1.4567000000000001</v>
      </c>
      <c r="CS323">
        <v>714.98500000000001</v>
      </c>
      <c r="CT323">
        <v>1.4167000000000001</v>
      </c>
      <c r="CU323">
        <v>370.72699999999998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0.41670000000000001</v>
      </c>
      <c r="DB323">
        <v>133.559</v>
      </c>
      <c r="DC323">
        <v>2</v>
      </c>
      <c r="DD323">
        <v>12</v>
      </c>
      <c r="DE323">
        <v>0</v>
      </c>
      <c r="DF323">
        <v>0.16669999999999999</v>
      </c>
      <c r="DG323">
        <v>51.743000000000002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1316.3610000000001</v>
      </c>
      <c r="EA323">
        <v>2</v>
      </c>
      <c r="EB323">
        <v>422.36399999999998</v>
      </c>
      <c r="EC323">
        <v>12</v>
      </c>
      <c r="ED323">
        <v>3.8733999999999997</v>
      </c>
      <c r="EE323">
        <v>4</v>
      </c>
      <c r="EF323">
        <v>1733.08</v>
      </c>
      <c r="EG323">
        <v>2.4567000000000001</v>
      </c>
      <c r="EH323">
        <v>1316.3610000000001</v>
      </c>
      <c r="EI323">
        <v>2.29</v>
      </c>
      <c r="EJ323">
        <v>1264.6179999999999</v>
      </c>
      <c r="EK323">
        <v>0</v>
      </c>
      <c r="EL323">
        <v>0</v>
      </c>
      <c r="EM323">
        <v>0</v>
      </c>
      <c r="EN323">
        <v>0</v>
      </c>
      <c r="EO323">
        <v>1.4167000000000001</v>
      </c>
      <c r="EP323">
        <v>416.71899999999999</v>
      </c>
      <c r="EQ323">
        <v>14</v>
      </c>
      <c r="ER323">
        <v>2</v>
      </c>
      <c r="ES323">
        <v>12</v>
      </c>
      <c r="ET323">
        <v>1747.08</v>
      </c>
      <c r="EU323">
        <v>0</v>
      </c>
      <c r="EV323">
        <v>0</v>
      </c>
      <c r="EW323">
        <v>0</v>
      </c>
      <c r="EX323">
        <v>0</v>
      </c>
      <c r="EY323">
        <v>0.16669999999999999</v>
      </c>
      <c r="EZ323">
        <v>51.743000000000002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0.41670000000000001</v>
      </c>
      <c r="FJ323">
        <v>133.559</v>
      </c>
      <c r="FK323">
        <v>0</v>
      </c>
      <c r="FL323">
        <v>0</v>
      </c>
      <c r="FM323">
        <v>0.41670000000000001</v>
      </c>
      <c r="FN323">
        <v>133.559</v>
      </c>
      <c r="FO323">
        <v>2</v>
      </c>
      <c r="FP323">
        <v>2</v>
      </c>
      <c r="FQ323">
        <v>0</v>
      </c>
      <c r="FR323">
        <v>135.559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</row>
    <row r="324" spans="1:184" customFormat="1" ht="12.75" x14ac:dyDescent="0.2">
      <c r="A324">
        <v>3045</v>
      </c>
      <c r="B324">
        <f t="shared" si="4"/>
        <v>321</v>
      </c>
      <c r="C324">
        <v>1</v>
      </c>
      <c r="D324" t="s">
        <v>1160</v>
      </c>
      <c r="E324" t="s">
        <v>290</v>
      </c>
      <c r="F324">
        <v>600110427</v>
      </c>
      <c r="G324">
        <v>12</v>
      </c>
      <c r="H324" t="s">
        <v>1161</v>
      </c>
      <c r="I324" t="s">
        <v>1162</v>
      </c>
      <c r="J324">
        <v>1</v>
      </c>
      <c r="K324">
        <v>24</v>
      </c>
      <c r="L324" t="s">
        <v>1036</v>
      </c>
      <c r="M324" t="s">
        <v>1163</v>
      </c>
      <c r="N324" t="s">
        <v>1038</v>
      </c>
      <c r="O324">
        <v>2</v>
      </c>
      <c r="P324" t="s">
        <v>1039</v>
      </c>
      <c r="Q324" t="s">
        <v>716</v>
      </c>
      <c r="R324" s="207">
        <v>45671.775578703702</v>
      </c>
      <c r="S324">
        <v>600110427</v>
      </c>
      <c r="T324" t="s">
        <v>716</v>
      </c>
      <c r="U324" s="207">
        <v>45671.778981481482</v>
      </c>
      <c r="V324">
        <v>600110427</v>
      </c>
      <c r="W324">
        <v>16.709099999999999</v>
      </c>
      <c r="X324">
        <v>16.042400000000001</v>
      </c>
      <c r="Y324">
        <v>0</v>
      </c>
      <c r="Z324">
        <v>0.66669999999999996</v>
      </c>
      <c r="AA324">
        <v>21.744500000000002</v>
      </c>
      <c r="AB324">
        <v>7326.0360000000001</v>
      </c>
      <c r="AC324">
        <v>7133.9229999999998</v>
      </c>
      <c r="AD324">
        <v>4702.9529999999995</v>
      </c>
      <c r="AE324">
        <v>1123.056</v>
      </c>
      <c r="AF324">
        <v>114.602</v>
      </c>
      <c r="AG324">
        <v>987.07500000000005</v>
      </c>
      <c r="AH324">
        <v>99.08</v>
      </c>
      <c r="AI324">
        <v>0</v>
      </c>
      <c r="AJ324">
        <v>0.112</v>
      </c>
      <c r="AK324">
        <v>22.512999999999998</v>
      </c>
      <c r="AL324">
        <v>0</v>
      </c>
      <c r="AM324">
        <v>0</v>
      </c>
      <c r="AN324">
        <v>192.113</v>
      </c>
      <c r="AO324">
        <v>164.08500000000001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164.08500000000001</v>
      </c>
      <c r="AV324">
        <v>0.29170000000000001</v>
      </c>
      <c r="AW324">
        <v>84.531999999999996</v>
      </c>
      <c r="AX324">
        <v>133.22900000000001</v>
      </c>
      <c r="AY324">
        <v>0</v>
      </c>
      <c r="AZ324">
        <v>0</v>
      </c>
      <c r="BA324">
        <v>7197.2889999999998</v>
      </c>
      <c r="BB324">
        <v>0</v>
      </c>
      <c r="BC324">
        <v>22</v>
      </c>
      <c r="BD324">
        <v>22</v>
      </c>
      <c r="BE324">
        <v>0</v>
      </c>
      <c r="BF324">
        <v>1</v>
      </c>
      <c r="BG324">
        <v>1</v>
      </c>
      <c r="BH324">
        <v>0</v>
      </c>
      <c r="BI324">
        <v>0</v>
      </c>
      <c r="BJ324">
        <v>11.1678</v>
      </c>
      <c r="BK324">
        <v>5640.9870000000001</v>
      </c>
      <c r="BL324">
        <v>3575.26</v>
      </c>
      <c r="BM324">
        <v>982.60400000000004</v>
      </c>
      <c r="BN324">
        <v>98.355000000000004</v>
      </c>
      <c r="BO324">
        <v>780.375</v>
      </c>
      <c r="BP324">
        <v>99.08</v>
      </c>
      <c r="BQ324">
        <v>0</v>
      </c>
      <c r="BR324">
        <v>0</v>
      </c>
      <c r="BS324">
        <v>20.780999999999999</v>
      </c>
      <c r="BT324">
        <v>10.622299999999999</v>
      </c>
      <c r="BU324">
        <v>5443.5510000000004</v>
      </c>
      <c r="BV324">
        <v>0</v>
      </c>
      <c r="BW324">
        <v>0</v>
      </c>
      <c r="BX324">
        <v>0</v>
      </c>
      <c r="BY324">
        <v>0</v>
      </c>
      <c r="BZ324">
        <v>4.8746</v>
      </c>
      <c r="CA324">
        <v>1492.9359999999999</v>
      </c>
      <c r="CB324">
        <v>1127.693</v>
      </c>
      <c r="CC324">
        <v>140.452</v>
      </c>
      <c r="CD324">
        <v>16.247</v>
      </c>
      <c r="CE324">
        <v>206.7</v>
      </c>
      <c r="CF324">
        <v>0</v>
      </c>
      <c r="CG324">
        <v>0</v>
      </c>
      <c r="CH324">
        <v>0.112</v>
      </c>
      <c r="CI324">
        <v>1.7320000000000002</v>
      </c>
      <c r="CJ324">
        <v>0</v>
      </c>
      <c r="CK324">
        <v>0</v>
      </c>
      <c r="CL324">
        <v>3.3037000000000001</v>
      </c>
      <c r="CM324">
        <v>1008.927</v>
      </c>
      <c r="CN324">
        <v>1.2791999999999999</v>
      </c>
      <c r="CO324">
        <v>350.78</v>
      </c>
      <c r="CP324">
        <v>0.29170000000000001</v>
      </c>
      <c r="CQ324">
        <v>133.22900000000001</v>
      </c>
      <c r="CR324">
        <v>10.003</v>
      </c>
      <c r="CS324">
        <v>4958.1729999999998</v>
      </c>
      <c r="CT324">
        <v>4.8746</v>
      </c>
      <c r="CU324">
        <v>1492.9359999999999</v>
      </c>
      <c r="CV324">
        <v>0</v>
      </c>
      <c r="CW324">
        <v>84.531999999999996</v>
      </c>
      <c r="CX324">
        <v>0</v>
      </c>
      <c r="CY324">
        <v>0</v>
      </c>
      <c r="CZ324">
        <v>0</v>
      </c>
      <c r="DA324">
        <v>0.29170000000000001</v>
      </c>
      <c r="DB324">
        <v>133.22900000000001</v>
      </c>
      <c r="DC324">
        <v>0</v>
      </c>
      <c r="DD324">
        <v>0</v>
      </c>
      <c r="DE324">
        <v>0</v>
      </c>
      <c r="DF324">
        <v>0.5</v>
      </c>
      <c r="DG324">
        <v>177.65899999999999</v>
      </c>
      <c r="DH324">
        <v>4.5499999999999999E-2</v>
      </c>
      <c r="DI324">
        <v>19.777000000000001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5690.3990000000003</v>
      </c>
      <c r="EA324">
        <v>0</v>
      </c>
      <c r="EB324">
        <v>1506.8899999999999</v>
      </c>
      <c r="EC324">
        <v>0</v>
      </c>
      <c r="ED324">
        <v>16.709099999999999</v>
      </c>
      <c r="EE324">
        <v>21.744500000000002</v>
      </c>
      <c r="EF324">
        <v>7326.0360000000001</v>
      </c>
      <c r="EG324">
        <v>11.8345</v>
      </c>
      <c r="EH324">
        <v>5833.1</v>
      </c>
      <c r="EI324">
        <v>10.622299999999999</v>
      </c>
      <c r="EJ324">
        <v>5443.5510000000004</v>
      </c>
      <c r="EK324">
        <v>0</v>
      </c>
      <c r="EL324">
        <v>0</v>
      </c>
      <c r="EM324">
        <v>0</v>
      </c>
      <c r="EN324">
        <v>0</v>
      </c>
      <c r="EO324">
        <v>4.8746</v>
      </c>
      <c r="EP324">
        <v>1492.9359999999999</v>
      </c>
      <c r="EQ324">
        <v>164.08500000000001</v>
      </c>
      <c r="ER324">
        <v>0</v>
      </c>
      <c r="ES324">
        <v>164.08500000000001</v>
      </c>
      <c r="ET324">
        <v>7490.1210000000001</v>
      </c>
      <c r="EU324">
        <v>0</v>
      </c>
      <c r="EV324">
        <v>0</v>
      </c>
      <c r="EW324">
        <v>0</v>
      </c>
      <c r="EX324">
        <v>0</v>
      </c>
      <c r="EY324">
        <v>1.1667000000000001</v>
      </c>
      <c r="EZ324">
        <v>369.77199999999999</v>
      </c>
      <c r="FA324">
        <v>4.5499999999999999E-2</v>
      </c>
      <c r="FB324">
        <v>19.777000000000001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0.29170000000000001</v>
      </c>
      <c r="FJ324">
        <v>133.22900000000001</v>
      </c>
      <c r="FK324">
        <v>0</v>
      </c>
      <c r="FL324">
        <v>0</v>
      </c>
      <c r="FM324">
        <v>0.29170000000000001</v>
      </c>
      <c r="FN324">
        <v>133.22900000000001</v>
      </c>
      <c r="FO324">
        <v>0</v>
      </c>
      <c r="FP324">
        <v>0</v>
      </c>
      <c r="FQ324">
        <v>0</v>
      </c>
      <c r="FR324">
        <v>133.22900000000001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</row>
    <row r="325" spans="1:184" customFormat="1" ht="12.75" x14ac:dyDescent="0.2">
      <c r="A325">
        <v>3046</v>
      </c>
      <c r="B325">
        <f t="shared" ref="B325:B388" si="5">ROW(A325)-3</f>
        <v>322</v>
      </c>
      <c r="C325">
        <v>1</v>
      </c>
      <c r="D325" t="s">
        <v>1164</v>
      </c>
      <c r="E325" t="s">
        <v>290</v>
      </c>
      <c r="F325">
        <v>600109585</v>
      </c>
      <c r="G325">
        <v>12</v>
      </c>
      <c r="H325" t="s">
        <v>1161</v>
      </c>
      <c r="I325" t="s">
        <v>1165</v>
      </c>
      <c r="J325">
        <v>1</v>
      </c>
      <c r="K325">
        <v>24</v>
      </c>
      <c r="L325" t="s">
        <v>1036</v>
      </c>
      <c r="M325" t="s">
        <v>1166</v>
      </c>
      <c r="N325" t="s">
        <v>1038</v>
      </c>
      <c r="O325">
        <v>2</v>
      </c>
      <c r="P325" t="s">
        <v>1039</v>
      </c>
      <c r="Q325" t="s">
        <v>716</v>
      </c>
      <c r="R325" s="207">
        <v>45668.898182870369</v>
      </c>
      <c r="S325">
        <v>600109585</v>
      </c>
      <c r="T325" t="s">
        <v>716</v>
      </c>
      <c r="U325" s="207">
        <v>45668.91033564815</v>
      </c>
      <c r="V325">
        <v>600109585</v>
      </c>
      <c r="W325">
        <v>24.055099999999999</v>
      </c>
      <c r="X325">
        <v>22.694400000000002</v>
      </c>
      <c r="Y325">
        <v>0</v>
      </c>
      <c r="Z325">
        <v>1.3607</v>
      </c>
      <c r="AA325">
        <v>25.595600000000001</v>
      </c>
      <c r="AB325">
        <v>10470.233</v>
      </c>
      <c r="AC325">
        <v>9968.1910000000007</v>
      </c>
      <c r="AD325">
        <v>6642.2569999999996</v>
      </c>
      <c r="AE325">
        <v>1442.6880000000001</v>
      </c>
      <c r="AF325">
        <v>318.48599999999999</v>
      </c>
      <c r="AG325">
        <v>1356.74</v>
      </c>
      <c r="AH325">
        <v>187.63900000000001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502.04199999999997</v>
      </c>
      <c r="AO325">
        <v>184.33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184.33</v>
      </c>
      <c r="AV325">
        <v>0</v>
      </c>
      <c r="AW325">
        <v>0</v>
      </c>
      <c r="AX325">
        <v>0</v>
      </c>
      <c r="AY325">
        <v>0</v>
      </c>
      <c r="AZ325">
        <v>20.381</v>
      </c>
      <c r="BA325">
        <v>10104.065999999999</v>
      </c>
      <c r="BB325">
        <v>0</v>
      </c>
      <c r="BC325">
        <v>26</v>
      </c>
      <c r="BD325">
        <v>26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14.368399999999999</v>
      </c>
      <c r="BK325">
        <v>7262.3410000000003</v>
      </c>
      <c r="BL325">
        <v>4724.3720000000003</v>
      </c>
      <c r="BM325">
        <v>1198.9649999999999</v>
      </c>
      <c r="BN325">
        <v>226.17500000000001</v>
      </c>
      <c r="BO325">
        <v>947.74</v>
      </c>
      <c r="BP325">
        <v>144.708</v>
      </c>
      <c r="BQ325">
        <v>0</v>
      </c>
      <c r="BR325">
        <v>0</v>
      </c>
      <c r="BS325">
        <v>0</v>
      </c>
      <c r="BT325">
        <v>12.510400000000001</v>
      </c>
      <c r="BU325">
        <v>6494.92</v>
      </c>
      <c r="BV325">
        <v>0</v>
      </c>
      <c r="BW325">
        <v>0</v>
      </c>
      <c r="BX325">
        <v>0</v>
      </c>
      <c r="BY325">
        <v>0</v>
      </c>
      <c r="BZ325">
        <v>8.3260000000000005</v>
      </c>
      <c r="CA325">
        <v>2705.8500000000004</v>
      </c>
      <c r="CB325">
        <v>1917.885</v>
      </c>
      <c r="CC325">
        <v>243.72300000000001</v>
      </c>
      <c r="CD325">
        <v>92.311000000000007</v>
      </c>
      <c r="CE325">
        <v>409</v>
      </c>
      <c r="CF325">
        <v>42.930999999999997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4.7009999999999996</v>
      </c>
      <c r="CM325">
        <v>1465.393</v>
      </c>
      <c r="CN325">
        <v>3.625</v>
      </c>
      <c r="CO325">
        <v>1240.4570000000001</v>
      </c>
      <c r="CP325">
        <v>0</v>
      </c>
      <c r="CQ325">
        <v>0</v>
      </c>
      <c r="CR325">
        <v>12.368399999999999</v>
      </c>
      <c r="CS325">
        <v>6354.4790000000003</v>
      </c>
      <c r="CT325">
        <v>6.4510000000000005</v>
      </c>
      <c r="CU325">
        <v>2013.172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20.381</v>
      </c>
      <c r="DF325">
        <v>1.8125</v>
      </c>
      <c r="DG325">
        <v>747.96100000000001</v>
      </c>
      <c r="DH325">
        <v>4.5499999999999999E-2</v>
      </c>
      <c r="DI325">
        <v>19.46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7342.951</v>
      </c>
      <c r="EA325">
        <v>0</v>
      </c>
      <c r="EB325">
        <v>2761.1149999999998</v>
      </c>
      <c r="EC325">
        <v>0</v>
      </c>
      <c r="ED325">
        <v>24.055099999999999</v>
      </c>
      <c r="EE325">
        <v>25.595600000000001</v>
      </c>
      <c r="EF325">
        <v>10470.233</v>
      </c>
      <c r="EG325">
        <v>15.729100000000001</v>
      </c>
      <c r="EH325">
        <v>7764.3829999999998</v>
      </c>
      <c r="EI325">
        <v>12.7044</v>
      </c>
      <c r="EJ325">
        <v>6568.2160000000003</v>
      </c>
      <c r="EK325">
        <v>0</v>
      </c>
      <c r="EL325">
        <v>0</v>
      </c>
      <c r="EM325">
        <v>0</v>
      </c>
      <c r="EN325">
        <v>0</v>
      </c>
      <c r="EO325">
        <v>8.3260000000000005</v>
      </c>
      <c r="EP325">
        <v>2705.8500000000004</v>
      </c>
      <c r="EQ325">
        <v>184.33</v>
      </c>
      <c r="ER325">
        <v>7.1</v>
      </c>
      <c r="ES325">
        <v>177.23</v>
      </c>
      <c r="ET325">
        <v>10654.563</v>
      </c>
      <c r="EU325">
        <v>0</v>
      </c>
      <c r="EV325">
        <v>0</v>
      </c>
      <c r="EW325">
        <v>0</v>
      </c>
      <c r="EX325">
        <v>0</v>
      </c>
      <c r="EY325">
        <v>2.9792000000000001</v>
      </c>
      <c r="EZ325">
        <v>1176.7070000000001</v>
      </c>
      <c r="FA325">
        <v>4.5499999999999999E-2</v>
      </c>
      <c r="FB325">
        <v>19.46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</row>
    <row r="326" spans="1:184" customFormat="1" ht="12.75" x14ac:dyDescent="0.2">
      <c r="A326">
        <v>3047</v>
      </c>
      <c r="B326">
        <f t="shared" si="5"/>
        <v>323</v>
      </c>
      <c r="C326">
        <v>1</v>
      </c>
      <c r="D326" t="s">
        <v>1167</v>
      </c>
      <c r="E326" t="s">
        <v>290</v>
      </c>
      <c r="F326">
        <v>600110451</v>
      </c>
      <c r="G326">
        <v>12</v>
      </c>
      <c r="H326" t="s">
        <v>1168</v>
      </c>
      <c r="I326" t="s">
        <v>99</v>
      </c>
      <c r="J326">
        <v>1</v>
      </c>
      <c r="K326">
        <v>24</v>
      </c>
      <c r="L326" t="s">
        <v>1070</v>
      </c>
      <c r="M326" t="s">
        <v>1169</v>
      </c>
      <c r="N326" t="s">
        <v>1038</v>
      </c>
      <c r="O326">
        <v>2</v>
      </c>
      <c r="P326" t="s">
        <v>1039</v>
      </c>
      <c r="Q326" t="s">
        <v>3461</v>
      </c>
      <c r="R326" s="207">
        <v>45656.561585648145</v>
      </c>
      <c r="S326">
        <v>600110451</v>
      </c>
      <c r="T326" t="s">
        <v>3343</v>
      </c>
      <c r="U326" s="207">
        <v>45671.732627314814</v>
      </c>
      <c r="V326">
        <v>600110451</v>
      </c>
      <c r="W326">
        <v>3.9371999999999998</v>
      </c>
      <c r="X326">
        <v>3.9371999999999998</v>
      </c>
      <c r="Y326">
        <v>0</v>
      </c>
      <c r="Z326">
        <v>0</v>
      </c>
      <c r="AA326">
        <v>6</v>
      </c>
      <c r="AB326">
        <v>1606.7430000000002</v>
      </c>
      <c r="AC326">
        <v>1606.7430000000002</v>
      </c>
      <c r="AD326">
        <v>1075.1890000000001</v>
      </c>
      <c r="AE326">
        <v>236.37300000000002</v>
      </c>
      <c r="AF326">
        <v>25.506</v>
      </c>
      <c r="AG326">
        <v>166.18700000000001</v>
      </c>
      <c r="AH326">
        <v>75.361999999999995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67.16</v>
      </c>
      <c r="AP326">
        <v>18</v>
      </c>
      <c r="AQ326">
        <v>18</v>
      </c>
      <c r="AR326">
        <v>0</v>
      </c>
      <c r="AS326">
        <v>0</v>
      </c>
      <c r="AT326">
        <v>0</v>
      </c>
      <c r="AU326">
        <v>49.160000000000004</v>
      </c>
      <c r="AV326">
        <v>0.4</v>
      </c>
      <c r="AW326">
        <v>28.126000000000001</v>
      </c>
      <c r="AX326">
        <v>122.26600000000001</v>
      </c>
      <c r="AY326">
        <v>0</v>
      </c>
      <c r="AZ326">
        <v>0</v>
      </c>
      <c r="BA326">
        <v>1631.99</v>
      </c>
      <c r="BB326">
        <v>18</v>
      </c>
      <c r="BC326">
        <v>6</v>
      </c>
      <c r="BD326">
        <v>6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2.5371999999999999</v>
      </c>
      <c r="BK326">
        <v>1202.7360000000001</v>
      </c>
      <c r="BL326">
        <v>762.50099999999998</v>
      </c>
      <c r="BM326">
        <v>197.22399999999999</v>
      </c>
      <c r="BN326">
        <v>14.624000000000001</v>
      </c>
      <c r="BO326">
        <v>124.899</v>
      </c>
      <c r="BP326">
        <v>75.361999999999995</v>
      </c>
      <c r="BQ326">
        <v>0</v>
      </c>
      <c r="BR326">
        <v>0</v>
      </c>
      <c r="BS326">
        <v>0</v>
      </c>
      <c r="BT326">
        <v>2.2092999999999998</v>
      </c>
      <c r="BU326">
        <v>1083.6880000000001</v>
      </c>
      <c r="BV326">
        <v>0</v>
      </c>
      <c r="BW326">
        <v>0</v>
      </c>
      <c r="BX326">
        <v>0</v>
      </c>
      <c r="BY326">
        <v>0</v>
      </c>
      <c r="BZ326">
        <v>1.4000000000000001</v>
      </c>
      <c r="CA326">
        <v>404.00700000000001</v>
      </c>
      <c r="CB326">
        <v>312.68799999999999</v>
      </c>
      <c r="CC326">
        <v>39.149000000000001</v>
      </c>
      <c r="CD326">
        <v>10.882</v>
      </c>
      <c r="CE326">
        <v>41.287999999999997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0.7</v>
      </c>
      <c r="CM326">
        <v>175.773</v>
      </c>
      <c r="CN326">
        <v>0.3</v>
      </c>
      <c r="CO326">
        <v>105.968</v>
      </c>
      <c r="CP326">
        <v>0.4</v>
      </c>
      <c r="CQ326">
        <v>122.26600000000001</v>
      </c>
      <c r="CR326">
        <v>1.5371999999999999</v>
      </c>
      <c r="CS326">
        <v>622.375</v>
      </c>
      <c r="CT326">
        <v>1.4000000000000001</v>
      </c>
      <c r="CU326">
        <v>404.00700000000001</v>
      </c>
      <c r="CV326">
        <v>0</v>
      </c>
      <c r="CW326">
        <v>28.126000000000001</v>
      </c>
      <c r="CX326">
        <v>0</v>
      </c>
      <c r="CY326">
        <v>0</v>
      </c>
      <c r="CZ326">
        <v>0</v>
      </c>
      <c r="DA326">
        <v>0.4</v>
      </c>
      <c r="DB326">
        <v>122.26600000000001</v>
      </c>
      <c r="DC326">
        <v>17.600000000000001</v>
      </c>
      <c r="DD326">
        <v>0.4</v>
      </c>
      <c r="DE326">
        <v>0</v>
      </c>
      <c r="DF326">
        <v>0.32790000000000002</v>
      </c>
      <c r="DG326">
        <v>119.048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1227.9829999999999</v>
      </c>
      <c r="EA326">
        <v>17.600000000000001</v>
      </c>
      <c r="EB326">
        <v>404.00700000000001</v>
      </c>
      <c r="EC326">
        <v>0.4</v>
      </c>
      <c r="ED326">
        <v>3.9371999999999998</v>
      </c>
      <c r="EE326">
        <v>6</v>
      </c>
      <c r="EF326">
        <v>1606.7430000000002</v>
      </c>
      <c r="EG326">
        <v>2.5371999999999999</v>
      </c>
      <c r="EH326">
        <v>1202.7360000000001</v>
      </c>
      <c r="EI326">
        <v>2.2092999999999998</v>
      </c>
      <c r="EJ326">
        <v>1083.6880000000001</v>
      </c>
      <c r="EK326">
        <v>0</v>
      </c>
      <c r="EL326">
        <v>0</v>
      </c>
      <c r="EM326">
        <v>0</v>
      </c>
      <c r="EN326">
        <v>0</v>
      </c>
      <c r="EO326">
        <v>1.4000000000000001</v>
      </c>
      <c r="EP326">
        <v>404.00700000000001</v>
      </c>
      <c r="EQ326">
        <v>67.16</v>
      </c>
      <c r="ER326">
        <v>17.600000000000001</v>
      </c>
      <c r="ES326">
        <v>49.56</v>
      </c>
      <c r="ET326">
        <v>1673.903</v>
      </c>
      <c r="EU326">
        <v>0</v>
      </c>
      <c r="EV326">
        <v>0</v>
      </c>
      <c r="EW326">
        <v>0</v>
      </c>
      <c r="EX326">
        <v>0</v>
      </c>
      <c r="EY326">
        <v>0.32790000000000002</v>
      </c>
      <c r="EZ326">
        <v>119.048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0.4</v>
      </c>
      <c r="FJ326">
        <v>122.26600000000001</v>
      </c>
      <c r="FK326">
        <v>0</v>
      </c>
      <c r="FL326">
        <v>0</v>
      </c>
      <c r="FM326">
        <v>0.4</v>
      </c>
      <c r="FN326">
        <v>122.26600000000001</v>
      </c>
      <c r="FO326">
        <v>0</v>
      </c>
      <c r="FP326">
        <v>0</v>
      </c>
      <c r="FQ326">
        <v>0</v>
      </c>
      <c r="FR326">
        <v>122.26600000000001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</row>
    <row r="327" spans="1:184" customFormat="1" ht="12.75" x14ac:dyDescent="0.2">
      <c r="A327">
        <v>3048</v>
      </c>
      <c r="B327">
        <f t="shared" si="5"/>
        <v>324</v>
      </c>
      <c r="C327">
        <v>1</v>
      </c>
      <c r="D327" t="s">
        <v>1170</v>
      </c>
      <c r="E327" t="s">
        <v>290</v>
      </c>
      <c r="F327">
        <v>600109640</v>
      </c>
      <c r="G327">
        <v>12</v>
      </c>
      <c r="H327" t="s">
        <v>1171</v>
      </c>
      <c r="I327" t="s">
        <v>99</v>
      </c>
      <c r="J327">
        <v>1</v>
      </c>
      <c r="K327">
        <v>24</v>
      </c>
      <c r="L327" t="s">
        <v>1070</v>
      </c>
      <c r="M327" t="s">
        <v>1172</v>
      </c>
      <c r="N327" t="s">
        <v>1038</v>
      </c>
      <c r="O327">
        <v>2</v>
      </c>
      <c r="P327" t="s">
        <v>1039</v>
      </c>
      <c r="Q327" t="s">
        <v>1173</v>
      </c>
      <c r="R327" s="207">
        <v>45671.362291666665</v>
      </c>
      <c r="S327">
        <v>600109640</v>
      </c>
      <c r="T327" t="s">
        <v>1173</v>
      </c>
      <c r="U327" s="207">
        <v>45671.39949074074</v>
      </c>
      <c r="V327">
        <v>600109640</v>
      </c>
      <c r="W327">
        <v>22.389399999999998</v>
      </c>
      <c r="X327">
        <v>22.189399999999999</v>
      </c>
      <c r="Y327">
        <v>0</v>
      </c>
      <c r="Z327">
        <v>0.2</v>
      </c>
      <c r="AA327">
        <v>23.464500000000001</v>
      </c>
      <c r="AB327">
        <v>9504.5</v>
      </c>
      <c r="AC327">
        <v>9339.24</v>
      </c>
      <c r="AD327">
        <v>6030.66</v>
      </c>
      <c r="AE327">
        <v>1509.8820000000001</v>
      </c>
      <c r="AF327">
        <v>268.911</v>
      </c>
      <c r="AG327">
        <v>1325.5889999999999</v>
      </c>
      <c r="AH327">
        <v>204.19800000000001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165.26</v>
      </c>
      <c r="AO327">
        <v>338.15</v>
      </c>
      <c r="AP327">
        <v>211.45</v>
      </c>
      <c r="AQ327">
        <v>211.45</v>
      </c>
      <c r="AR327">
        <v>0</v>
      </c>
      <c r="AS327">
        <v>0</v>
      </c>
      <c r="AT327">
        <v>33.450000000000003</v>
      </c>
      <c r="AU327">
        <v>93.25</v>
      </c>
      <c r="AV327">
        <v>0.1653</v>
      </c>
      <c r="AW327">
        <v>0</v>
      </c>
      <c r="AX327">
        <v>50.685000000000002</v>
      </c>
      <c r="AY327">
        <v>121.45</v>
      </c>
      <c r="AZ327">
        <v>0</v>
      </c>
      <c r="BA327">
        <v>9535.1219999999994</v>
      </c>
      <c r="BB327">
        <v>211.45</v>
      </c>
      <c r="BC327">
        <v>23</v>
      </c>
      <c r="BD327">
        <v>23</v>
      </c>
      <c r="BE327">
        <v>0</v>
      </c>
      <c r="BF327">
        <v>0</v>
      </c>
      <c r="BG327">
        <v>1</v>
      </c>
      <c r="BH327">
        <v>0</v>
      </c>
      <c r="BI327">
        <v>0</v>
      </c>
      <c r="BJ327">
        <v>13.836600000000001</v>
      </c>
      <c r="BK327">
        <v>6723.6679999999997</v>
      </c>
      <c r="BL327">
        <v>4213.2529999999997</v>
      </c>
      <c r="BM327">
        <v>1192.883</v>
      </c>
      <c r="BN327">
        <v>227.26</v>
      </c>
      <c r="BO327">
        <v>908.38900000000001</v>
      </c>
      <c r="BP327">
        <v>181.88300000000001</v>
      </c>
      <c r="BQ327">
        <v>0</v>
      </c>
      <c r="BR327">
        <v>0</v>
      </c>
      <c r="BS327">
        <v>0</v>
      </c>
      <c r="BT327">
        <v>11.4345</v>
      </c>
      <c r="BU327">
        <v>5805.2219999999998</v>
      </c>
      <c r="BV327">
        <v>0</v>
      </c>
      <c r="BW327">
        <v>0</v>
      </c>
      <c r="BX327">
        <v>0</v>
      </c>
      <c r="BY327">
        <v>0</v>
      </c>
      <c r="BZ327">
        <v>8.3528000000000002</v>
      </c>
      <c r="CA327">
        <v>2615.5720000000001</v>
      </c>
      <c r="CB327">
        <v>1817.4069999999999</v>
      </c>
      <c r="CC327">
        <v>316.99900000000002</v>
      </c>
      <c r="CD327">
        <v>41.650999999999996</v>
      </c>
      <c r="CE327">
        <v>417.2</v>
      </c>
      <c r="CF327">
        <v>22.315000000000001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3.5750000000000002</v>
      </c>
      <c r="CM327">
        <v>1044.7059999999999</v>
      </c>
      <c r="CN327">
        <v>4.6124999999999998</v>
      </c>
      <c r="CO327">
        <v>1520.181</v>
      </c>
      <c r="CP327">
        <v>0.1653</v>
      </c>
      <c r="CQ327">
        <v>50.685000000000002</v>
      </c>
      <c r="CR327">
        <v>11.836600000000001</v>
      </c>
      <c r="CS327">
        <v>5308.5309999999999</v>
      </c>
      <c r="CT327">
        <v>7.3528000000000002</v>
      </c>
      <c r="CU327">
        <v>2142.9560000000001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0.1653</v>
      </c>
      <c r="DB327">
        <v>50.685000000000002</v>
      </c>
      <c r="DC327">
        <v>30.5</v>
      </c>
      <c r="DD327">
        <v>180.95</v>
      </c>
      <c r="DE327">
        <v>0</v>
      </c>
      <c r="DF327">
        <v>2.3353999999999999</v>
      </c>
      <c r="DG327">
        <v>881.67600000000004</v>
      </c>
      <c r="DH327">
        <v>6.6699999999999995E-2</v>
      </c>
      <c r="DI327">
        <v>36.770000000000003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6893.8370000000004</v>
      </c>
      <c r="EA327">
        <v>30.5</v>
      </c>
      <c r="EB327">
        <v>2641.2849999999999</v>
      </c>
      <c r="EC327">
        <v>180.95</v>
      </c>
      <c r="ED327">
        <v>22.389399999999998</v>
      </c>
      <c r="EE327">
        <v>23.464500000000001</v>
      </c>
      <c r="EF327">
        <v>9504.5</v>
      </c>
      <c r="EG327">
        <v>13.836600000000001</v>
      </c>
      <c r="EH327">
        <v>6723.6679999999997</v>
      </c>
      <c r="EI327">
        <v>11.4345</v>
      </c>
      <c r="EJ327">
        <v>5805.2219999999998</v>
      </c>
      <c r="EK327">
        <v>0</v>
      </c>
      <c r="EL327">
        <v>0</v>
      </c>
      <c r="EM327">
        <v>0</v>
      </c>
      <c r="EN327">
        <v>0</v>
      </c>
      <c r="EO327">
        <v>8.5527999999999995</v>
      </c>
      <c r="EP327">
        <v>2780.8320000000003</v>
      </c>
      <c r="EQ327">
        <v>338.15</v>
      </c>
      <c r="ER327">
        <v>63.95</v>
      </c>
      <c r="ES327">
        <v>274.2</v>
      </c>
      <c r="ET327">
        <v>9842.65</v>
      </c>
      <c r="EU327">
        <v>0</v>
      </c>
      <c r="EV327">
        <v>0</v>
      </c>
      <c r="EW327">
        <v>0</v>
      </c>
      <c r="EX327">
        <v>0</v>
      </c>
      <c r="EY327">
        <v>2.3353999999999999</v>
      </c>
      <c r="EZ327">
        <v>881.67600000000004</v>
      </c>
      <c r="FA327">
        <v>6.6699999999999995E-2</v>
      </c>
      <c r="FB327">
        <v>36.770000000000003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0.1653</v>
      </c>
      <c r="FJ327">
        <v>50.685000000000002</v>
      </c>
      <c r="FK327">
        <v>0</v>
      </c>
      <c r="FL327">
        <v>0</v>
      </c>
      <c r="FM327">
        <v>0.1653</v>
      </c>
      <c r="FN327">
        <v>50.685000000000002</v>
      </c>
      <c r="FO327">
        <v>121.45</v>
      </c>
      <c r="FP327">
        <v>0</v>
      </c>
      <c r="FQ327">
        <v>121.45</v>
      </c>
      <c r="FR327">
        <v>172.13499999999999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</row>
    <row r="328" spans="1:184" customFormat="1" ht="12.75" x14ac:dyDescent="0.2">
      <c r="A328">
        <v>3049</v>
      </c>
      <c r="B328">
        <f t="shared" si="5"/>
        <v>325</v>
      </c>
      <c r="C328">
        <v>1</v>
      </c>
      <c r="D328" t="s">
        <v>1174</v>
      </c>
      <c r="E328" t="s">
        <v>290</v>
      </c>
      <c r="F328">
        <v>600109666</v>
      </c>
      <c r="G328">
        <v>12</v>
      </c>
      <c r="H328" t="s">
        <v>1171</v>
      </c>
      <c r="I328" t="s">
        <v>1175</v>
      </c>
      <c r="J328">
        <v>1</v>
      </c>
      <c r="K328">
        <v>24</v>
      </c>
      <c r="L328" t="s">
        <v>1070</v>
      </c>
      <c r="M328" t="s">
        <v>1176</v>
      </c>
      <c r="N328" t="s">
        <v>1038</v>
      </c>
      <c r="O328">
        <v>2</v>
      </c>
      <c r="P328" t="s">
        <v>1039</v>
      </c>
      <c r="Q328" t="s">
        <v>1177</v>
      </c>
      <c r="R328" s="207">
        <v>45663.470011574071</v>
      </c>
      <c r="S328">
        <v>600109666</v>
      </c>
      <c r="W328">
        <v>19.706199999999999</v>
      </c>
      <c r="X328">
        <v>19.706199999999999</v>
      </c>
      <c r="Y328">
        <v>0</v>
      </c>
      <c r="Z328">
        <v>0</v>
      </c>
      <c r="AA328">
        <v>22.5</v>
      </c>
      <c r="AB328">
        <v>8837.2990000000009</v>
      </c>
      <c r="AC328">
        <v>8723.2990000000009</v>
      </c>
      <c r="AD328">
        <v>5672.5349999999999</v>
      </c>
      <c r="AE328">
        <v>1426.3420000000001</v>
      </c>
      <c r="AF328">
        <v>348.60399999999998</v>
      </c>
      <c r="AG328">
        <v>1027.6019999999999</v>
      </c>
      <c r="AH328">
        <v>244.756</v>
      </c>
      <c r="AI328">
        <v>0</v>
      </c>
      <c r="AJ328">
        <v>0</v>
      </c>
      <c r="AK328">
        <v>3.46</v>
      </c>
      <c r="AL328">
        <v>0</v>
      </c>
      <c r="AM328">
        <v>0</v>
      </c>
      <c r="AN328">
        <v>114</v>
      </c>
      <c r="AO328">
        <v>105.77</v>
      </c>
      <c r="AP328">
        <v>52.85</v>
      </c>
      <c r="AQ328">
        <v>52.85</v>
      </c>
      <c r="AR328">
        <v>0</v>
      </c>
      <c r="AS328">
        <v>0</v>
      </c>
      <c r="AT328">
        <v>0</v>
      </c>
      <c r="AU328">
        <v>52.92</v>
      </c>
      <c r="AV328">
        <v>0.42459999999999998</v>
      </c>
      <c r="AW328">
        <v>0</v>
      </c>
      <c r="AX328">
        <v>127.28</v>
      </c>
      <c r="AY328">
        <v>2.85</v>
      </c>
      <c r="AZ328">
        <v>0</v>
      </c>
      <c r="BA328">
        <v>8784.9189999999999</v>
      </c>
      <c r="BB328">
        <v>52.85</v>
      </c>
      <c r="BC328">
        <v>20</v>
      </c>
      <c r="BD328">
        <v>20</v>
      </c>
      <c r="BE328">
        <v>0</v>
      </c>
      <c r="BF328">
        <v>0</v>
      </c>
      <c r="BG328">
        <v>4</v>
      </c>
      <c r="BH328">
        <v>0</v>
      </c>
      <c r="BI328">
        <v>0</v>
      </c>
      <c r="BJ328">
        <v>13.307</v>
      </c>
      <c r="BK328">
        <v>6481.7730000000001</v>
      </c>
      <c r="BL328">
        <v>4156.9409999999998</v>
      </c>
      <c r="BM328">
        <v>1155.864</v>
      </c>
      <c r="BN328">
        <v>234.858</v>
      </c>
      <c r="BO328">
        <v>746.60199999999998</v>
      </c>
      <c r="BP328">
        <v>186.75399999999999</v>
      </c>
      <c r="BQ328">
        <v>0</v>
      </c>
      <c r="BR328">
        <v>0</v>
      </c>
      <c r="BS328">
        <v>0.754</v>
      </c>
      <c r="BT328">
        <v>11.134600000000001</v>
      </c>
      <c r="BU328">
        <v>5724.0020000000004</v>
      </c>
      <c r="BV328">
        <v>0</v>
      </c>
      <c r="BW328">
        <v>0</v>
      </c>
      <c r="BX328">
        <v>0</v>
      </c>
      <c r="BY328">
        <v>0</v>
      </c>
      <c r="BZ328">
        <v>6.3992000000000004</v>
      </c>
      <c r="CA328">
        <v>2241.5259999999998</v>
      </c>
      <c r="CB328">
        <v>1515.5940000000001</v>
      </c>
      <c r="CC328">
        <v>270.47800000000001</v>
      </c>
      <c r="CD328">
        <v>113.74600000000001</v>
      </c>
      <c r="CE328">
        <v>281</v>
      </c>
      <c r="CF328">
        <v>58.002000000000002</v>
      </c>
      <c r="CG328">
        <v>0</v>
      </c>
      <c r="CH328">
        <v>0</v>
      </c>
      <c r="CI328">
        <v>2.706</v>
      </c>
      <c r="CJ328">
        <v>0.5</v>
      </c>
      <c r="CK328">
        <v>305.39999999999998</v>
      </c>
      <c r="CL328">
        <v>2.6333000000000002</v>
      </c>
      <c r="CM328">
        <v>829.09</v>
      </c>
      <c r="CN328">
        <v>2.9167000000000001</v>
      </c>
      <c r="CO328">
        <v>1013.976</v>
      </c>
      <c r="CP328">
        <v>0.34920000000000001</v>
      </c>
      <c r="CQ328">
        <v>93.06</v>
      </c>
      <c r="CR328">
        <v>11.307</v>
      </c>
      <c r="CS328">
        <v>4990.7389999999996</v>
      </c>
      <c r="CT328">
        <v>5.6158000000000001</v>
      </c>
      <c r="CU328">
        <v>1887.6999999999998</v>
      </c>
      <c r="CV328">
        <v>7.5399999999999995E-2</v>
      </c>
      <c r="CW328">
        <v>0</v>
      </c>
      <c r="CX328">
        <v>37.22</v>
      </c>
      <c r="CY328">
        <v>0</v>
      </c>
      <c r="CZ328">
        <v>0</v>
      </c>
      <c r="DA328">
        <v>0.34920000000000001</v>
      </c>
      <c r="DB328">
        <v>90.06</v>
      </c>
      <c r="DC328">
        <v>0</v>
      </c>
      <c r="DD328">
        <v>52.85</v>
      </c>
      <c r="DE328">
        <v>0</v>
      </c>
      <c r="DF328">
        <v>2.097</v>
      </c>
      <c r="DG328">
        <v>720.55100000000004</v>
      </c>
      <c r="DH328">
        <v>7.5399999999999995E-2</v>
      </c>
      <c r="DI328">
        <v>37.22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6534.0010000000002</v>
      </c>
      <c r="EA328">
        <v>0</v>
      </c>
      <c r="EB328">
        <v>2250.9180000000001</v>
      </c>
      <c r="EC328">
        <v>52.85</v>
      </c>
      <c r="ED328">
        <v>19.706199999999999</v>
      </c>
      <c r="EE328">
        <v>22.5</v>
      </c>
      <c r="EF328">
        <v>8837.2990000000009</v>
      </c>
      <c r="EG328">
        <v>13.307</v>
      </c>
      <c r="EH328">
        <v>6481.7730000000001</v>
      </c>
      <c r="EI328">
        <v>11.134600000000001</v>
      </c>
      <c r="EJ328">
        <v>5724.0020000000004</v>
      </c>
      <c r="EK328">
        <v>0</v>
      </c>
      <c r="EL328">
        <v>0</v>
      </c>
      <c r="EM328">
        <v>0</v>
      </c>
      <c r="EN328">
        <v>0</v>
      </c>
      <c r="EO328">
        <v>6.3992000000000004</v>
      </c>
      <c r="EP328">
        <v>2355.5259999999998</v>
      </c>
      <c r="EQ328">
        <v>105.77</v>
      </c>
      <c r="ER328">
        <v>0</v>
      </c>
      <c r="ES328">
        <v>105.77</v>
      </c>
      <c r="ET328">
        <v>8943.0689999999995</v>
      </c>
      <c r="EU328">
        <v>0</v>
      </c>
      <c r="EV328">
        <v>0</v>
      </c>
      <c r="EW328">
        <v>0</v>
      </c>
      <c r="EX328">
        <v>0</v>
      </c>
      <c r="EY328">
        <v>2.097</v>
      </c>
      <c r="EZ328">
        <v>720.55100000000004</v>
      </c>
      <c r="FA328">
        <v>7.5399999999999995E-2</v>
      </c>
      <c r="FB328">
        <v>37.22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0.42459999999999998</v>
      </c>
      <c r="FJ328">
        <v>127.28</v>
      </c>
      <c r="FK328">
        <v>7.5399999999999995E-2</v>
      </c>
      <c r="FL328">
        <v>37.22</v>
      </c>
      <c r="FM328">
        <v>0.34920000000000001</v>
      </c>
      <c r="FN328">
        <v>90.06</v>
      </c>
      <c r="FO328">
        <v>2.85</v>
      </c>
      <c r="FP328">
        <v>0</v>
      </c>
      <c r="FQ328">
        <v>2.85</v>
      </c>
      <c r="FR328">
        <v>130.13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</row>
    <row r="329" spans="1:184" customFormat="1" ht="12.75" x14ac:dyDescent="0.2">
      <c r="A329">
        <v>3050</v>
      </c>
      <c r="B329">
        <f t="shared" si="5"/>
        <v>326</v>
      </c>
      <c r="C329">
        <v>1</v>
      </c>
      <c r="D329" t="s">
        <v>1178</v>
      </c>
      <c r="E329" t="s">
        <v>290</v>
      </c>
      <c r="F329">
        <v>600109917</v>
      </c>
      <c r="G329">
        <v>12</v>
      </c>
      <c r="H329" t="s">
        <v>1179</v>
      </c>
      <c r="I329" t="s">
        <v>99</v>
      </c>
      <c r="J329">
        <v>1</v>
      </c>
      <c r="K329">
        <v>24</v>
      </c>
      <c r="L329" t="s">
        <v>1056</v>
      </c>
      <c r="M329" t="s">
        <v>1180</v>
      </c>
      <c r="N329" t="s">
        <v>1038</v>
      </c>
      <c r="O329">
        <v>2</v>
      </c>
      <c r="P329" t="s">
        <v>1039</v>
      </c>
      <c r="Q329" t="s">
        <v>1045</v>
      </c>
      <c r="R329" s="207">
        <v>45671.391516203701</v>
      </c>
      <c r="S329">
        <v>600109917</v>
      </c>
      <c r="W329">
        <v>4.2625999999999999</v>
      </c>
      <c r="X329">
        <v>3.8496000000000001</v>
      </c>
      <c r="Y329">
        <v>0</v>
      </c>
      <c r="Z329">
        <v>0.41299999999999998</v>
      </c>
      <c r="AA329">
        <v>5.3682999999999996</v>
      </c>
      <c r="AB329">
        <v>1886.7440000000001</v>
      </c>
      <c r="AC329">
        <v>1760.8020000000001</v>
      </c>
      <c r="AD329">
        <v>1229.27</v>
      </c>
      <c r="AE329">
        <v>191.55600000000001</v>
      </c>
      <c r="AF329">
        <v>94.954999999999998</v>
      </c>
      <c r="AG329">
        <v>145.59699999999998</v>
      </c>
      <c r="AH329">
        <v>99.423999999999992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125.94199999999999</v>
      </c>
      <c r="AO329">
        <v>12.6</v>
      </c>
      <c r="AP329">
        <v>12.6</v>
      </c>
      <c r="AQ329">
        <v>12.6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1783.46</v>
      </c>
      <c r="BB329">
        <v>12.6</v>
      </c>
      <c r="BC329">
        <v>6</v>
      </c>
      <c r="BD329">
        <v>6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2.266</v>
      </c>
      <c r="BK329">
        <v>1225.92</v>
      </c>
      <c r="BL329">
        <v>841.78700000000003</v>
      </c>
      <c r="BM329">
        <v>149.30500000000001</v>
      </c>
      <c r="BN329">
        <v>56.8</v>
      </c>
      <c r="BO329">
        <v>82.8</v>
      </c>
      <c r="BP329">
        <v>95.227999999999994</v>
      </c>
      <c r="BQ329">
        <v>0</v>
      </c>
      <c r="BR329">
        <v>0</v>
      </c>
      <c r="BS329">
        <v>0</v>
      </c>
      <c r="BT329">
        <v>2.266</v>
      </c>
      <c r="BU329">
        <v>1225.92</v>
      </c>
      <c r="BV329">
        <v>0</v>
      </c>
      <c r="BW329">
        <v>0</v>
      </c>
      <c r="BX329">
        <v>0</v>
      </c>
      <c r="BY329">
        <v>0</v>
      </c>
      <c r="BZ329">
        <v>1.5836000000000001</v>
      </c>
      <c r="CA329">
        <v>534.88200000000006</v>
      </c>
      <c r="CB329">
        <v>387.483</v>
      </c>
      <c r="CC329">
        <v>42.250999999999998</v>
      </c>
      <c r="CD329">
        <v>38.155000000000001</v>
      </c>
      <c r="CE329">
        <v>62.796999999999997</v>
      </c>
      <c r="CF329">
        <v>4.1959999999999997</v>
      </c>
      <c r="CG329">
        <v>0</v>
      </c>
      <c r="CH329">
        <v>0</v>
      </c>
      <c r="CI329">
        <v>0</v>
      </c>
      <c r="CJ329">
        <v>7.4999999999999997E-2</v>
      </c>
      <c r="CK329">
        <v>33.590000000000003</v>
      </c>
      <c r="CL329">
        <v>0.61</v>
      </c>
      <c r="CM329">
        <v>164.86500000000001</v>
      </c>
      <c r="CN329">
        <v>0.89859999999999995</v>
      </c>
      <c r="CO329">
        <v>336.42700000000002</v>
      </c>
      <c r="CP329">
        <v>0</v>
      </c>
      <c r="CQ329">
        <v>0</v>
      </c>
      <c r="CR329">
        <v>1.266</v>
      </c>
      <c r="CS329">
        <v>611.779</v>
      </c>
      <c r="CT329">
        <v>1.3036000000000001</v>
      </c>
      <c r="CU329">
        <v>403.911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12.6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1245.816</v>
      </c>
      <c r="EA329">
        <v>0</v>
      </c>
      <c r="EB329">
        <v>537.64400000000001</v>
      </c>
      <c r="EC329">
        <v>12.6</v>
      </c>
      <c r="ED329">
        <v>4.2625999999999999</v>
      </c>
      <c r="EE329">
        <v>5.3682999999999996</v>
      </c>
      <c r="EF329">
        <v>1886.7440000000001</v>
      </c>
      <c r="EG329">
        <v>2.266</v>
      </c>
      <c r="EH329">
        <v>1225.92</v>
      </c>
      <c r="EI329">
        <v>2.266</v>
      </c>
      <c r="EJ329">
        <v>1225.92</v>
      </c>
      <c r="EK329">
        <v>0</v>
      </c>
      <c r="EL329">
        <v>0</v>
      </c>
      <c r="EM329">
        <v>0</v>
      </c>
      <c r="EN329">
        <v>0</v>
      </c>
      <c r="EO329">
        <v>1.9966000000000002</v>
      </c>
      <c r="EP329">
        <v>660.82400000000007</v>
      </c>
      <c r="EQ329">
        <v>12.6</v>
      </c>
      <c r="ER329">
        <v>0</v>
      </c>
      <c r="ES329">
        <v>12.6</v>
      </c>
      <c r="ET329">
        <v>1899.3440000000001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</row>
    <row r="330" spans="1:184" customFormat="1" ht="12.75" x14ac:dyDescent="0.2">
      <c r="A330">
        <v>3051</v>
      </c>
      <c r="B330">
        <f t="shared" si="5"/>
        <v>327</v>
      </c>
      <c r="C330">
        <v>1</v>
      </c>
      <c r="D330" t="s">
        <v>1181</v>
      </c>
      <c r="E330" t="s">
        <v>290</v>
      </c>
      <c r="F330">
        <v>600109674</v>
      </c>
      <c r="G330">
        <v>12</v>
      </c>
      <c r="H330" t="s">
        <v>1182</v>
      </c>
      <c r="I330" t="s">
        <v>99</v>
      </c>
      <c r="J330">
        <v>1</v>
      </c>
      <c r="K330">
        <v>24</v>
      </c>
      <c r="L330" t="s">
        <v>1036</v>
      </c>
      <c r="M330" t="s">
        <v>1183</v>
      </c>
      <c r="N330" t="s">
        <v>1038</v>
      </c>
      <c r="O330">
        <v>2</v>
      </c>
      <c r="P330" t="s">
        <v>1039</v>
      </c>
      <c r="Q330" t="s">
        <v>1184</v>
      </c>
      <c r="R330" s="207">
        <v>45661.03402777778</v>
      </c>
      <c r="S330">
        <v>600109674</v>
      </c>
      <c r="W330">
        <v>10.2766</v>
      </c>
      <c r="X330">
        <v>10.2766</v>
      </c>
      <c r="Y330">
        <v>0</v>
      </c>
      <c r="Z330">
        <v>0</v>
      </c>
      <c r="AA330">
        <v>10</v>
      </c>
      <c r="AB330">
        <v>4524.0120000000006</v>
      </c>
      <c r="AC330">
        <v>4504.1689999999999</v>
      </c>
      <c r="AD330">
        <v>3009.2060000000001</v>
      </c>
      <c r="AE330">
        <v>625.61099999999999</v>
      </c>
      <c r="AF330">
        <v>190.886</v>
      </c>
      <c r="AG330">
        <v>350.17</v>
      </c>
      <c r="AH330">
        <v>115.628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19.843</v>
      </c>
      <c r="AO330">
        <v>133.69999999999999</v>
      </c>
      <c r="AP330">
        <v>30</v>
      </c>
      <c r="AQ330">
        <v>30</v>
      </c>
      <c r="AR330">
        <v>0</v>
      </c>
      <c r="AS330">
        <v>0</v>
      </c>
      <c r="AT330">
        <v>0</v>
      </c>
      <c r="AU330">
        <v>103.7</v>
      </c>
      <c r="AV330">
        <v>0.26829999999999998</v>
      </c>
      <c r="AW330">
        <v>212.66800000000001</v>
      </c>
      <c r="AX330">
        <v>87.986999999999995</v>
      </c>
      <c r="AY330">
        <v>0</v>
      </c>
      <c r="AZ330">
        <v>0</v>
      </c>
      <c r="BA330">
        <v>4518.2860000000001</v>
      </c>
      <c r="BB330">
        <v>30</v>
      </c>
      <c r="BC330">
        <v>10</v>
      </c>
      <c r="BD330">
        <v>10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5.7381000000000002</v>
      </c>
      <c r="BK330">
        <v>3120.4690000000001</v>
      </c>
      <c r="BL330">
        <v>1965.8</v>
      </c>
      <c r="BM330">
        <v>476.52600000000001</v>
      </c>
      <c r="BN330">
        <v>124.83199999999999</v>
      </c>
      <c r="BO330">
        <v>252</v>
      </c>
      <c r="BP330">
        <v>88.643000000000001</v>
      </c>
      <c r="BQ330">
        <v>0</v>
      </c>
      <c r="BR330">
        <v>0</v>
      </c>
      <c r="BS330">
        <v>0</v>
      </c>
      <c r="BT330">
        <v>4.0644999999999998</v>
      </c>
      <c r="BU330">
        <v>2510.3780000000002</v>
      </c>
      <c r="BV330">
        <v>0</v>
      </c>
      <c r="BW330">
        <v>0</v>
      </c>
      <c r="BX330">
        <v>0</v>
      </c>
      <c r="BY330">
        <v>0</v>
      </c>
      <c r="BZ330">
        <v>4.5385</v>
      </c>
      <c r="CA330">
        <v>1383.7</v>
      </c>
      <c r="CB330">
        <v>1043.4059999999999</v>
      </c>
      <c r="CC330">
        <v>149.08500000000001</v>
      </c>
      <c r="CD330">
        <v>66.054000000000002</v>
      </c>
      <c r="CE330">
        <v>98.17</v>
      </c>
      <c r="CF330">
        <v>26.984999999999999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1</v>
      </c>
      <c r="CM330">
        <v>312.661</v>
      </c>
      <c r="CN330">
        <v>3.2702</v>
      </c>
      <c r="CO330">
        <v>983.05200000000002</v>
      </c>
      <c r="CP330">
        <v>0.26829999999999998</v>
      </c>
      <c r="CQ330">
        <v>87.986999999999995</v>
      </c>
      <c r="CR330">
        <v>4.7381000000000002</v>
      </c>
      <c r="CS330">
        <v>2104.0349999999999</v>
      </c>
      <c r="CT330">
        <v>3.5385</v>
      </c>
      <c r="CU330">
        <v>1005.5980000000001</v>
      </c>
      <c r="CV330">
        <v>0</v>
      </c>
      <c r="CW330">
        <v>212.66800000000001</v>
      </c>
      <c r="CX330">
        <v>0</v>
      </c>
      <c r="CY330">
        <v>0</v>
      </c>
      <c r="CZ330">
        <v>0</v>
      </c>
      <c r="DA330">
        <v>0.26829999999999998</v>
      </c>
      <c r="DB330">
        <v>87.986999999999995</v>
      </c>
      <c r="DC330">
        <v>0</v>
      </c>
      <c r="DD330">
        <v>30</v>
      </c>
      <c r="DE330">
        <v>0</v>
      </c>
      <c r="DF330">
        <v>1.6736</v>
      </c>
      <c r="DG330">
        <v>610.09100000000001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3125.21</v>
      </c>
      <c r="EA330">
        <v>0</v>
      </c>
      <c r="EB330">
        <v>1393.076</v>
      </c>
      <c r="EC330">
        <v>30</v>
      </c>
      <c r="ED330">
        <v>10.2766</v>
      </c>
      <c r="EE330">
        <v>10</v>
      </c>
      <c r="EF330">
        <v>4524.0120000000006</v>
      </c>
      <c r="EG330">
        <v>5.7381000000000002</v>
      </c>
      <c r="EH330">
        <v>3120.4690000000001</v>
      </c>
      <c r="EI330">
        <v>4.0644999999999998</v>
      </c>
      <c r="EJ330">
        <v>2510.3780000000002</v>
      </c>
      <c r="EK330">
        <v>0</v>
      </c>
      <c r="EL330">
        <v>0</v>
      </c>
      <c r="EM330">
        <v>0</v>
      </c>
      <c r="EN330">
        <v>0</v>
      </c>
      <c r="EO330">
        <v>4.5385</v>
      </c>
      <c r="EP330">
        <v>1403.5430000000001</v>
      </c>
      <c r="EQ330">
        <v>133.69999999999999</v>
      </c>
      <c r="ER330">
        <v>0</v>
      </c>
      <c r="ES330">
        <v>133.69999999999999</v>
      </c>
      <c r="ET330">
        <v>4657.7119999999995</v>
      </c>
      <c r="EU330">
        <v>0</v>
      </c>
      <c r="EV330">
        <v>0</v>
      </c>
      <c r="EW330">
        <v>0</v>
      </c>
      <c r="EX330">
        <v>0</v>
      </c>
      <c r="EY330">
        <v>1.6736</v>
      </c>
      <c r="EZ330">
        <v>610.09100000000001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0.26829999999999998</v>
      </c>
      <c r="FJ330">
        <v>87.986999999999995</v>
      </c>
      <c r="FK330">
        <v>0</v>
      </c>
      <c r="FL330">
        <v>0</v>
      </c>
      <c r="FM330">
        <v>0.26829999999999998</v>
      </c>
      <c r="FN330">
        <v>87.986999999999995</v>
      </c>
      <c r="FO330">
        <v>0</v>
      </c>
      <c r="FP330">
        <v>0</v>
      </c>
      <c r="FQ330">
        <v>0</v>
      </c>
      <c r="FR330">
        <v>87.986999999999995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</row>
    <row r="331" spans="1:184" customFormat="1" ht="12.75" x14ac:dyDescent="0.2">
      <c r="A331">
        <v>3052</v>
      </c>
      <c r="B331">
        <f t="shared" si="5"/>
        <v>328</v>
      </c>
      <c r="C331">
        <v>1</v>
      </c>
      <c r="D331" t="s">
        <v>1185</v>
      </c>
      <c r="E331" t="s">
        <v>290</v>
      </c>
      <c r="F331">
        <v>600109691</v>
      </c>
      <c r="G331">
        <v>12</v>
      </c>
      <c r="H331" t="s">
        <v>1186</v>
      </c>
      <c r="I331" t="s">
        <v>99</v>
      </c>
      <c r="J331">
        <v>1</v>
      </c>
      <c r="K331">
        <v>24</v>
      </c>
      <c r="L331" t="s">
        <v>1036</v>
      </c>
      <c r="M331" t="s">
        <v>1187</v>
      </c>
      <c r="N331" t="s">
        <v>1038</v>
      </c>
      <c r="O331">
        <v>2</v>
      </c>
      <c r="P331" t="s">
        <v>1039</v>
      </c>
      <c r="Q331" t="s">
        <v>393</v>
      </c>
      <c r="R331" s="207">
        <v>45660.611458333333</v>
      </c>
      <c r="S331">
        <v>600109691</v>
      </c>
      <c r="W331">
        <v>20.555799999999998</v>
      </c>
      <c r="X331">
        <v>20.555799999999998</v>
      </c>
      <c r="Y331">
        <v>0</v>
      </c>
      <c r="Z331">
        <v>0</v>
      </c>
      <c r="AA331">
        <v>22.416499999999999</v>
      </c>
      <c r="AB331">
        <v>9015.9310000000005</v>
      </c>
      <c r="AC331">
        <v>9015.9310000000005</v>
      </c>
      <c r="AD331">
        <v>5588.8879999999999</v>
      </c>
      <c r="AE331">
        <v>1442.1960000000001</v>
      </c>
      <c r="AF331">
        <v>88.85</v>
      </c>
      <c r="AG331">
        <v>1729.7550000000001</v>
      </c>
      <c r="AH331">
        <v>166.24199999999999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108.6</v>
      </c>
      <c r="AP331">
        <v>15</v>
      </c>
      <c r="AQ331">
        <v>15</v>
      </c>
      <c r="AR331">
        <v>0</v>
      </c>
      <c r="AS331">
        <v>0</v>
      </c>
      <c r="AT331">
        <v>0</v>
      </c>
      <c r="AU331">
        <v>93.6</v>
      </c>
      <c r="AV331">
        <v>0.5</v>
      </c>
      <c r="AW331">
        <v>0</v>
      </c>
      <c r="AX331">
        <v>181.779</v>
      </c>
      <c r="AY331">
        <v>0</v>
      </c>
      <c r="AZ331">
        <v>0</v>
      </c>
      <c r="BA331">
        <v>9144.7829999999994</v>
      </c>
      <c r="BB331">
        <v>15</v>
      </c>
      <c r="BC331">
        <v>23</v>
      </c>
      <c r="BD331">
        <v>23</v>
      </c>
      <c r="BE331">
        <v>2</v>
      </c>
      <c r="BF331">
        <v>0</v>
      </c>
      <c r="BG331">
        <v>1</v>
      </c>
      <c r="BH331">
        <v>0</v>
      </c>
      <c r="BI331">
        <v>0</v>
      </c>
      <c r="BJ331">
        <v>14.254</v>
      </c>
      <c r="BK331">
        <v>6819.4250000000002</v>
      </c>
      <c r="BL331">
        <v>4151.4009999999998</v>
      </c>
      <c r="BM331">
        <v>1208.3589999999999</v>
      </c>
      <c r="BN331">
        <v>77.846000000000004</v>
      </c>
      <c r="BO331">
        <v>1260.7550000000001</v>
      </c>
      <c r="BP331">
        <v>121.06399999999999</v>
      </c>
      <c r="BQ331">
        <v>0</v>
      </c>
      <c r="BR331">
        <v>0</v>
      </c>
      <c r="BS331">
        <v>0</v>
      </c>
      <c r="BT331">
        <v>11.152100000000001</v>
      </c>
      <c r="BU331">
        <v>5670.277</v>
      </c>
      <c r="BV331">
        <v>0</v>
      </c>
      <c r="BW331">
        <v>0</v>
      </c>
      <c r="BX331">
        <v>0</v>
      </c>
      <c r="BY331">
        <v>0</v>
      </c>
      <c r="BZ331">
        <v>6.3018000000000001</v>
      </c>
      <c r="CA331">
        <v>2196.5059999999999</v>
      </c>
      <c r="CB331">
        <v>1437.4870000000001</v>
      </c>
      <c r="CC331">
        <v>233.83699999999999</v>
      </c>
      <c r="CD331">
        <v>11.004</v>
      </c>
      <c r="CE331">
        <v>469</v>
      </c>
      <c r="CF331">
        <v>45.177999999999997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2.5209000000000001</v>
      </c>
      <c r="CM331">
        <v>850.851</v>
      </c>
      <c r="CN331">
        <v>3.2808999999999999</v>
      </c>
      <c r="CO331">
        <v>1193.876</v>
      </c>
      <c r="CP331">
        <v>0.5</v>
      </c>
      <c r="CQ331">
        <v>151.779</v>
      </c>
      <c r="CR331">
        <v>12.254</v>
      </c>
      <c r="CS331">
        <v>5479.4920000000002</v>
      </c>
      <c r="CT331">
        <v>5.6718000000000002</v>
      </c>
      <c r="CU331">
        <v>1879.5819999999999</v>
      </c>
      <c r="CV331">
        <v>0</v>
      </c>
      <c r="CW331">
        <v>0</v>
      </c>
      <c r="CX331">
        <v>30</v>
      </c>
      <c r="CY331">
        <v>0</v>
      </c>
      <c r="CZ331">
        <v>0</v>
      </c>
      <c r="DA331">
        <v>0.5</v>
      </c>
      <c r="DB331">
        <v>151.779</v>
      </c>
      <c r="DC331">
        <v>0</v>
      </c>
      <c r="DD331">
        <v>15</v>
      </c>
      <c r="DE331">
        <v>0</v>
      </c>
      <c r="DF331">
        <v>3.1019000000000001</v>
      </c>
      <c r="DG331">
        <v>1149.1479999999999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6924.2740000000003</v>
      </c>
      <c r="EA331">
        <v>0</v>
      </c>
      <c r="EB331">
        <v>2220.509</v>
      </c>
      <c r="EC331">
        <v>15</v>
      </c>
      <c r="ED331">
        <v>20.555799999999998</v>
      </c>
      <c r="EE331">
        <v>22.416499999999999</v>
      </c>
      <c r="EF331">
        <v>9015.9310000000005</v>
      </c>
      <c r="EG331">
        <v>14.254</v>
      </c>
      <c r="EH331">
        <v>6819.4250000000002</v>
      </c>
      <c r="EI331">
        <v>11.152100000000001</v>
      </c>
      <c r="EJ331">
        <v>5670.277</v>
      </c>
      <c r="EK331">
        <v>0</v>
      </c>
      <c r="EL331">
        <v>0</v>
      </c>
      <c r="EM331">
        <v>0</v>
      </c>
      <c r="EN331">
        <v>0</v>
      </c>
      <c r="EO331">
        <v>6.3018000000000001</v>
      </c>
      <c r="EP331">
        <v>2196.5059999999999</v>
      </c>
      <c r="EQ331">
        <v>108.6</v>
      </c>
      <c r="ER331">
        <v>0</v>
      </c>
      <c r="ES331">
        <v>108.6</v>
      </c>
      <c r="ET331">
        <v>9124.530999999999</v>
      </c>
      <c r="EU331">
        <v>0</v>
      </c>
      <c r="EV331">
        <v>0</v>
      </c>
      <c r="EW331">
        <v>0</v>
      </c>
      <c r="EX331">
        <v>0</v>
      </c>
      <c r="EY331">
        <v>3.1019000000000001</v>
      </c>
      <c r="EZ331">
        <v>1149.1479999999999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0.5</v>
      </c>
      <c r="FJ331">
        <v>181.779</v>
      </c>
      <c r="FK331">
        <v>0</v>
      </c>
      <c r="FL331">
        <v>30</v>
      </c>
      <c r="FM331">
        <v>0.5</v>
      </c>
      <c r="FN331">
        <v>151.779</v>
      </c>
      <c r="FO331">
        <v>0</v>
      </c>
      <c r="FP331">
        <v>0</v>
      </c>
      <c r="FQ331">
        <v>0</v>
      </c>
      <c r="FR331">
        <v>181.779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</row>
    <row r="332" spans="1:184" customFormat="1" ht="12.75" x14ac:dyDescent="0.2">
      <c r="A332">
        <v>3053</v>
      </c>
      <c r="B332">
        <f t="shared" si="5"/>
        <v>329</v>
      </c>
      <c r="C332">
        <v>1</v>
      </c>
      <c r="D332" t="s">
        <v>1188</v>
      </c>
      <c r="E332" t="s">
        <v>290</v>
      </c>
      <c r="F332">
        <v>600109763</v>
      </c>
      <c r="G332">
        <v>12</v>
      </c>
      <c r="H332" t="s">
        <v>1189</v>
      </c>
      <c r="I332" t="s">
        <v>99</v>
      </c>
      <c r="J332">
        <v>1</v>
      </c>
      <c r="K332">
        <v>24</v>
      </c>
      <c r="L332" t="s">
        <v>1064</v>
      </c>
      <c r="M332" t="s">
        <v>1084</v>
      </c>
      <c r="N332" t="s">
        <v>1038</v>
      </c>
      <c r="O332">
        <v>2</v>
      </c>
      <c r="P332" t="s">
        <v>1039</v>
      </c>
      <c r="Q332" t="s">
        <v>3483</v>
      </c>
      <c r="R332" s="207">
        <v>45663.433865740742</v>
      </c>
      <c r="S332">
        <v>600109763</v>
      </c>
      <c r="W332">
        <v>6.4166999999999996</v>
      </c>
      <c r="X332">
        <v>6.4166999999999996</v>
      </c>
      <c r="Y332">
        <v>0</v>
      </c>
      <c r="Z332">
        <v>0</v>
      </c>
      <c r="AA332">
        <v>6.8333000000000004</v>
      </c>
      <c r="AB332">
        <v>2661.6379999999999</v>
      </c>
      <c r="AC332">
        <v>2661.6379999999999</v>
      </c>
      <c r="AD332">
        <v>1790.3520000000001</v>
      </c>
      <c r="AE332">
        <v>449.72</v>
      </c>
      <c r="AF332">
        <v>42.015000000000001</v>
      </c>
      <c r="AG332">
        <v>279.51499999999999</v>
      </c>
      <c r="AH332">
        <v>100.036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112.59</v>
      </c>
      <c r="AP332">
        <v>93.24</v>
      </c>
      <c r="AQ332">
        <v>93.24</v>
      </c>
      <c r="AR332">
        <v>0</v>
      </c>
      <c r="AS332">
        <v>0</v>
      </c>
      <c r="AT332">
        <v>0</v>
      </c>
      <c r="AU332">
        <v>19.350000000000001</v>
      </c>
      <c r="AV332">
        <v>0</v>
      </c>
      <c r="AW332">
        <v>0</v>
      </c>
      <c r="AX332">
        <v>0</v>
      </c>
      <c r="AY332">
        <v>43.24</v>
      </c>
      <c r="AZ332">
        <v>0</v>
      </c>
      <c r="BA332">
        <v>2703.2310000000002</v>
      </c>
      <c r="BB332">
        <v>93.24</v>
      </c>
      <c r="BC332">
        <v>7</v>
      </c>
      <c r="BD332">
        <v>7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4.4166999999999996</v>
      </c>
      <c r="BK332">
        <v>2067.114</v>
      </c>
      <c r="BL332">
        <v>1382.3119999999999</v>
      </c>
      <c r="BM332">
        <v>359.27199999999999</v>
      </c>
      <c r="BN332">
        <v>37.116999999999997</v>
      </c>
      <c r="BO332">
        <v>200.51499999999999</v>
      </c>
      <c r="BP332">
        <v>87.897999999999996</v>
      </c>
      <c r="BQ332">
        <v>0</v>
      </c>
      <c r="BR332">
        <v>0</v>
      </c>
      <c r="BS332">
        <v>0</v>
      </c>
      <c r="BT332">
        <v>4</v>
      </c>
      <c r="BU332">
        <v>1929.6859999999999</v>
      </c>
      <c r="BV332">
        <v>0</v>
      </c>
      <c r="BW332">
        <v>0</v>
      </c>
      <c r="BX332">
        <v>0</v>
      </c>
      <c r="BY332">
        <v>0</v>
      </c>
      <c r="BZ332">
        <v>2</v>
      </c>
      <c r="CA332">
        <v>594.524</v>
      </c>
      <c r="CB332">
        <v>408.03999999999996</v>
      </c>
      <c r="CC332">
        <v>90.448000000000008</v>
      </c>
      <c r="CD332">
        <v>4.8979999999999997</v>
      </c>
      <c r="CE332">
        <v>79</v>
      </c>
      <c r="CF332">
        <v>12.138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0.83</v>
      </c>
      <c r="CM332">
        <v>190.81800000000001</v>
      </c>
      <c r="CN332">
        <v>1.17</v>
      </c>
      <c r="CO332">
        <v>403.70600000000002</v>
      </c>
      <c r="CP332">
        <v>0</v>
      </c>
      <c r="CQ332">
        <v>0</v>
      </c>
      <c r="CR332">
        <v>3.4167000000000001</v>
      </c>
      <c r="CS332">
        <v>1417.1369999999999</v>
      </c>
      <c r="CT332">
        <v>1.83</v>
      </c>
      <c r="CU332">
        <v>469.21500000000003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14</v>
      </c>
      <c r="DD332">
        <v>79.239999999999995</v>
      </c>
      <c r="DE332">
        <v>0</v>
      </c>
      <c r="DF332">
        <v>0.41670000000000001</v>
      </c>
      <c r="DG332">
        <v>137.428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2084.9490000000001</v>
      </c>
      <c r="EA332">
        <v>14</v>
      </c>
      <c r="EB332">
        <v>618.28199999999993</v>
      </c>
      <c r="EC332">
        <v>79.239999999999995</v>
      </c>
      <c r="ED332">
        <v>6.4166999999999996</v>
      </c>
      <c r="EE332">
        <v>6.8333000000000004</v>
      </c>
      <c r="EF332">
        <v>2661.6379999999999</v>
      </c>
      <c r="EG332">
        <v>4.4166999999999996</v>
      </c>
      <c r="EH332">
        <v>2067.114</v>
      </c>
      <c r="EI332">
        <v>4</v>
      </c>
      <c r="EJ332">
        <v>1929.6859999999999</v>
      </c>
      <c r="EK332">
        <v>0</v>
      </c>
      <c r="EL332">
        <v>0</v>
      </c>
      <c r="EM332">
        <v>0</v>
      </c>
      <c r="EN332">
        <v>0</v>
      </c>
      <c r="EO332">
        <v>2</v>
      </c>
      <c r="EP332">
        <v>594.524</v>
      </c>
      <c r="EQ332">
        <v>112.59</v>
      </c>
      <c r="ER332">
        <v>14</v>
      </c>
      <c r="ES332">
        <v>98.59</v>
      </c>
      <c r="ET332">
        <v>2774.2280000000001</v>
      </c>
      <c r="EU332">
        <v>0</v>
      </c>
      <c r="EV332">
        <v>0</v>
      </c>
      <c r="EW332">
        <v>0</v>
      </c>
      <c r="EX332">
        <v>0</v>
      </c>
      <c r="EY332">
        <v>0.41670000000000001</v>
      </c>
      <c r="EZ332">
        <v>137.428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43.24</v>
      </c>
      <c r="FP332">
        <v>14</v>
      </c>
      <c r="FQ332">
        <v>29.24</v>
      </c>
      <c r="FR332">
        <v>43.24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</row>
    <row r="333" spans="1:184" customFormat="1" ht="12.75" x14ac:dyDescent="0.2">
      <c r="A333">
        <v>3055</v>
      </c>
      <c r="B333">
        <f t="shared" si="5"/>
        <v>330</v>
      </c>
      <c r="C333">
        <v>1</v>
      </c>
      <c r="D333" t="s">
        <v>1190</v>
      </c>
      <c r="E333" t="s">
        <v>290</v>
      </c>
      <c r="F333">
        <v>600109682</v>
      </c>
      <c r="G333">
        <v>12</v>
      </c>
      <c r="H333" t="s">
        <v>1191</v>
      </c>
      <c r="I333" t="s">
        <v>99</v>
      </c>
      <c r="J333">
        <v>1</v>
      </c>
      <c r="K333">
        <v>24</v>
      </c>
      <c r="L333" t="s">
        <v>1036</v>
      </c>
      <c r="M333" t="s">
        <v>1192</v>
      </c>
      <c r="N333" t="s">
        <v>1038</v>
      </c>
      <c r="O333">
        <v>2</v>
      </c>
      <c r="P333" t="s">
        <v>1039</v>
      </c>
      <c r="Q333" t="s">
        <v>647</v>
      </c>
      <c r="R333" s="207">
        <v>45663.361504629633</v>
      </c>
      <c r="S333">
        <v>600109682</v>
      </c>
      <c r="W333">
        <v>8.5092999999999996</v>
      </c>
      <c r="X333">
        <v>8.1640999999999995</v>
      </c>
      <c r="Y333">
        <v>0.1275</v>
      </c>
      <c r="Z333">
        <v>0.2177</v>
      </c>
      <c r="AA333">
        <v>9.4626000000000001</v>
      </c>
      <c r="AB333">
        <v>3306.4679999999998</v>
      </c>
      <c r="AC333">
        <v>3199.8220000000001</v>
      </c>
      <c r="AD333">
        <v>2229.8440000000001</v>
      </c>
      <c r="AE333">
        <v>442.31400000000002</v>
      </c>
      <c r="AF333">
        <v>84.025000000000006</v>
      </c>
      <c r="AG333">
        <v>221.762</v>
      </c>
      <c r="AH333">
        <v>139.464</v>
      </c>
      <c r="AI333">
        <v>0</v>
      </c>
      <c r="AJ333">
        <v>5.2489999999999997</v>
      </c>
      <c r="AK333">
        <v>2.2549999999999999</v>
      </c>
      <c r="AL333">
        <v>41.051000000000002</v>
      </c>
      <c r="AM333">
        <v>0</v>
      </c>
      <c r="AN333">
        <v>65.594999999999999</v>
      </c>
      <c r="AO333">
        <v>12</v>
      </c>
      <c r="AP333">
        <v>12</v>
      </c>
      <c r="AQ333">
        <v>12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54.511000000000003</v>
      </c>
      <c r="AX333">
        <v>12.96</v>
      </c>
      <c r="AY333">
        <v>12</v>
      </c>
      <c r="AZ333">
        <v>20.398</v>
      </c>
      <c r="BA333">
        <v>3251.3110000000001</v>
      </c>
      <c r="BB333">
        <v>12</v>
      </c>
      <c r="BC333">
        <v>9</v>
      </c>
      <c r="BD333">
        <v>9</v>
      </c>
      <c r="BE333">
        <v>0</v>
      </c>
      <c r="BF333">
        <v>1</v>
      </c>
      <c r="BG333">
        <v>1</v>
      </c>
      <c r="BH333">
        <v>12.96</v>
      </c>
      <c r="BI333">
        <v>12</v>
      </c>
      <c r="BJ333">
        <v>5.4626000000000001</v>
      </c>
      <c r="BK333">
        <v>2327.8220000000001</v>
      </c>
      <c r="BL333">
        <v>1585.3389999999999</v>
      </c>
      <c r="BM333">
        <v>356.68299999999999</v>
      </c>
      <c r="BN333">
        <v>56.652000000000001</v>
      </c>
      <c r="BO333">
        <v>137.66</v>
      </c>
      <c r="BP333">
        <v>109.075</v>
      </c>
      <c r="BQ333">
        <v>0</v>
      </c>
      <c r="BR333">
        <v>5.2489999999999997</v>
      </c>
      <c r="BS333">
        <v>2.2549999999999999</v>
      </c>
      <c r="BT333">
        <v>4.4626000000000001</v>
      </c>
      <c r="BU333">
        <v>1993.095</v>
      </c>
      <c r="BV333">
        <v>0</v>
      </c>
      <c r="BW333">
        <v>0</v>
      </c>
      <c r="BX333">
        <v>0</v>
      </c>
      <c r="BY333">
        <v>0</v>
      </c>
      <c r="BZ333">
        <v>2.7015000000000002</v>
      </c>
      <c r="CA333">
        <v>872</v>
      </c>
      <c r="CB333">
        <v>644.505</v>
      </c>
      <c r="CC333">
        <v>85.631</v>
      </c>
      <c r="CD333">
        <v>27.372999999999998</v>
      </c>
      <c r="CE333">
        <v>84.102000000000004</v>
      </c>
      <c r="CF333">
        <v>30.388999999999999</v>
      </c>
      <c r="CG333">
        <v>0</v>
      </c>
      <c r="CH333">
        <v>0</v>
      </c>
      <c r="CI333">
        <v>0</v>
      </c>
      <c r="CJ333">
        <v>0.80979999999999996</v>
      </c>
      <c r="CK333">
        <v>355.84399999999999</v>
      </c>
      <c r="CL333">
        <v>0.93</v>
      </c>
      <c r="CM333">
        <v>251.81</v>
      </c>
      <c r="CN333">
        <v>0.9617</v>
      </c>
      <c r="CO333">
        <v>264.346</v>
      </c>
      <c r="CP333">
        <v>0</v>
      </c>
      <c r="CQ333">
        <v>0</v>
      </c>
      <c r="CR333">
        <v>4.4626000000000001</v>
      </c>
      <c r="CS333">
        <v>1639.213</v>
      </c>
      <c r="CT333">
        <v>2.2814000000000001</v>
      </c>
      <c r="CU333">
        <v>680.81700000000001</v>
      </c>
      <c r="CV333">
        <v>0</v>
      </c>
      <c r="CW333">
        <v>54.511000000000003</v>
      </c>
      <c r="CX333">
        <v>8.16</v>
      </c>
      <c r="CY333">
        <v>0</v>
      </c>
      <c r="CZ333">
        <v>0</v>
      </c>
      <c r="DA333">
        <v>0</v>
      </c>
      <c r="DB333">
        <v>4.8</v>
      </c>
      <c r="DC333">
        <v>0</v>
      </c>
      <c r="DD333">
        <v>12</v>
      </c>
      <c r="DE333">
        <v>20.398</v>
      </c>
      <c r="DF333">
        <v>1</v>
      </c>
      <c r="DG333">
        <v>334.72699999999998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2359.848</v>
      </c>
      <c r="EA333">
        <v>0</v>
      </c>
      <c r="EB333">
        <v>891.46299999999997</v>
      </c>
      <c r="EC333">
        <v>12</v>
      </c>
      <c r="ED333">
        <v>8.5092999999999996</v>
      </c>
      <c r="EE333">
        <v>9.4626000000000001</v>
      </c>
      <c r="EF333">
        <v>3306.4679999999998</v>
      </c>
      <c r="EG333">
        <v>5.4626000000000001</v>
      </c>
      <c r="EH333">
        <v>2327.8220000000001</v>
      </c>
      <c r="EI333">
        <v>4.4626000000000001</v>
      </c>
      <c r="EJ333">
        <v>1993.095</v>
      </c>
      <c r="EK333">
        <v>0</v>
      </c>
      <c r="EL333">
        <v>0</v>
      </c>
      <c r="EM333">
        <v>0</v>
      </c>
      <c r="EN333">
        <v>0</v>
      </c>
      <c r="EO333">
        <v>3.0467</v>
      </c>
      <c r="EP333">
        <v>978.64599999999996</v>
      </c>
      <c r="EQ333">
        <v>12</v>
      </c>
      <c r="ER333">
        <v>0</v>
      </c>
      <c r="ES333">
        <v>12</v>
      </c>
      <c r="ET333">
        <v>3318.4679999999998</v>
      </c>
      <c r="EU333">
        <v>0</v>
      </c>
      <c r="EV333">
        <v>0</v>
      </c>
      <c r="EW333">
        <v>0</v>
      </c>
      <c r="EX333">
        <v>0</v>
      </c>
      <c r="EY333">
        <v>1</v>
      </c>
      <c r="EZ333">
        <v>334.72699999999998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12.96</v>
      </c>
      <c r="FK333">
        <v>0</v>
      </c>
      <c r="FL333">
        <v>8.16</v>
      </c>
      <c r="FM333">
        <v>0</v>
      </c>
      <c r="FN333">
        <v>4.8</v>
      </c>
      <c r="FO333">
        <v>12</v>
      </c>
      <c r="FP333">
        <v>0</v>
      </c>
      <c r="FQ333">
        <v>12</v>
      </c>
      <c r="FR333">
        <v>24.96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</row>
    <row r="334" spans="1:184" customFormat="1" ht="12.75" x14ac:dyDescent="0.2">
      <c r="A334">
        <v>3056</v>
      </c>
      <c r="B334">
        <f t="shared" si="5"/>
        <v>331</v>
      </c>
      <c r="C334">
        <v>1</v>
      </c>
      <c r="D334" t="s">
        <v>1193</v>
      </c>
      <c r="E334" t="s">
        <v>290</v>
      </c>
      <c r="F334">
        <v>600110222</v>
      </c>
      <c r="G334">
        <v>12</v>
      </c>
      <c r="H334" t="s">
        <v>1194</v>
      </c>
      <c r="I334" t="s">
        <v>99</v>
      </c>
      <c r="J334">
        <v>1</v>
      </c>
      <c r="K334">
        <v>24</v>
      </c>
      <c r="L334" t="s">
        <v>1048</v>
      </c>
      <c r="M334" t="s">
        <v>1195</v>
      </c>
      <c r="N334" t="s">
        <v>1038</v>
      </c>
      <c r="O334">
        <v>2</v>
      </c>
      <c r="P334" t="s">
        <v>1039</v>
      </c>
      <c r="Q334" t="s">
        <v>1196</v>
      </c>
      <c r="R334" s="207">
        <v>45671.343391203707</v>
      </c>
      <c r="S334">
        <v>600110222</v>
      </c>
      <c r="T334" t="s">
        <v>1196</v>
      </c>
      <c r="U334" s="207">
        <v>45671.420046296298</v>
      </c>
      <c r="V334">
        <v>600110222</v>
      </c>
      <c r="W334">
        <v>18.493500000000001</v>
      </c>
      <c r="X334">
        <v>18.493500000000001</v>
      </c>
      <c r="Y334">
        <v>0</v>
      </c>
      <c r="Z334">
        <v>0</v>
      </c>
      <c r="AA334">
        <v>20.994</v>
      </c>
      <c r="AB334">
        <v>8020.7889999999998</v>
      </c>
      <c r="AC334">
        <v>8020.7889999999998</v>
      </c>
      <c r="AD334">
        <v>5250.5529999999999</v>
      </c>
      <c r="AE334">
        <v>1125.866</v>
      </c>
      <c r="AF334">
        <v>161.68799999999999</v>
      </c>
      <c r="AG334">
        <v>1221.367</v>
      </c>
      <c r="AH334">
        <v>160.19500000000002</v>
      </c>
      <c r="AI334">
        <v>0</v>
      </c>
      <c r="AJ334">
        <v>4.298</v>
      </c>
      <c r="AK334">
        <v>0.14699999999999999</v>
      </c>
      <c r="AL334">
        <v>0</v>
      </c>
      <c r="AM334">
        <v>0</v>
      </c>
      <c r="AN334">
        <v>0</v>
      </c>
      <c r="AO334">
        <v>158.90100000000001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158.90100000000001</v>
      </c>
      <c r="AV334">
        <v>0</v>
      </c>
      <c r="AW334">
        <v>96.674999999999997</v>
      </c>
      <c r="AX334">
        <v>0</v>
      </c>
      <c r="AY334">
        <v>0</v>
      </c>
      <c r="AZ334">
        <v>0</v>
      </c>
      <c r="BA334">
        <v>8129.8149999999996</v>
      </c>
      <c r="BB334">
        <v>0</v>
      </c>
      <c r="BC334">
        <v>21</v>
      </c>
      <c r="BD334">
        <v>21</v>
      </c>
      <c r="BE334">
        <v>1</v>
      </c>
      <c r="BF334">
        <v>0</v>
      </c>
      <c r="BG334">
        <v>0</v>
      </c>
      <c r="BH334">
        <v>0</v>
      </c>
      <c r="BI334">
        <v>0</v>
      </c>
      <c r="BJ334">
        <v>11.2727</v>
      </c>
      <c r="BK334">
        <v>5640.6909999999998</v>
      </c>
      <c r="BL334">
        <v>3684.2049999999999</v>
      </c>
      <c r="BM334">
        <v>901.29</v>
      </c>
      <c r="BN334">
        <v>112.58</v>
      </c>
      <c r="BO334">
        <v>707.86699999999996</v>
      </c>
      <c r="BP334">
        <v>138.07400000000001</v>
      </c>
      <c r="BQ334">
        <v>0</v>
      </c>
      <c r="BR334">
        <v>0</v>
      </c>
      <c r="BS334">
        <v>0</v>
      </c>
      <c r="BT334">
        <v>9.8918999999999997</v>
      </c>
      <c r="BU334">
        <v>5074.51</v>
      </c>
      <c r="BV334">
        <v>0</v>
      </c>
      <c r="BW334">
        <v>0</v>
      </c>
      <c r="BX334">
        <v>0</v>
      </c>
      <c r="BY334">
        <v>0</v>
      </c>
      <c r="BZ334">
        <v>7.2207999999999997</v>
      </c>
      <c r="CA334">
        <v>2380.098</v>
      </c>
      <c r="CB334">
        <v>1566.348</v>
      </c>
      <c r="CC334">
        <v>224.57600000000002</v>
      </c>
      <c r="CD334">
        <v>49.108000000000004</v>
      </c>
      <c r="CE334">
        <v>513.5</v>
      </c>
      <c r="CF334">
        <v>22.120999999999999</v>
      </c>
      <c r="CG334">
        <v>0</v>
      </c>
      <c r="CH334">
        <v>4.298</v>
      </c>
      <c r="CI334">
        <v>0.14699999999999999</v>
      </c>
      <c r="CJ334">
        <v>0.3306</v>
      </c>
      <c r="CK334">
        <v>83.222999999999999</v>
      </c>
      <c r="CL334">
        <v>3.4514999999999998</v>
      </c>
      <c r="CM334">
        <v>1002.314</v>
      </c>
      <c r="CN334">
        <v>3.4386999999999999</v>
      </c>
      <c r="CO334">
        <v>1294.5609999999999</v>
      </c>
      <c r="CP334">
        <v>0</v>
      </c>
      <c r="CQ334">
        <v>0</v>
      </c>
      <c r="CR334">
        <v>9.2728000000000002</v>
      </c>
      <c r="CS334">
        <v>4117.3270000000002</v>
      </c>
      <c r="CT334">
        <v>6.4082999999999997</v>
      </c>
      <c r="CU334">
        <v>1993.182</v>
      </c>
      <c r="CV334">
        <v>0</v>
      </c>
      <c r="CW334">
        <v>96.674999999999997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1.3808</v>
      </c>
      <c r="DG334">
        <v>566.18100000000004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5710.9480000000003</v>
      </c>
      <c r="EA334">
        <v>0</v>
      </c>
      <c r="EB334">
        <v>2418.8670000000002</v>
      </c>
      <c r="EC334">
        <v>0</v>
      </c>
      <c r="ED334">
        <v>18.493500000000001</v>
      </c>
      <c r="EE334">
        <v>20.994</v>
      </c>
      <c r="EF334">
        <v>8020.7889999999998</v>
      </c>
      <c r="EG334">
        <v>11.2727</v>
      </c>
      <c r="EH334">
        <v>5640.6909999999998</v>
      </c>
      <c r="EI334">
        <v>9.8918999999999997</v>
      </c>
      <c r="EJ334">
        <v>5074.51</v>
      </c>
      <c r="EK334">
        <v>0</v>
      </c>
      <c r="EL334">
        <v>0</v>
      </c>
      <c r="EM334">
        <v>0</v>
      </c>
      <c r="EN334">
        <v>0</v>
      </c>
      <c r="EO334">
        <v>7.2207999999999997</v>
      </c>
      <c r="EP334">
        <v>2380.098</v>
      </c>
      <c r="EQ334">
        <v>158.90100000000001</v>
      </c>
      <c r="ER334">
        <v>0</v>
      </c>
      <c r="ES334">
        <v>158.90100000000001</v>
      </c>
      <c r="ET334">
        <v>8179.69</v>
      </c>
      <c r="EU334">
        <v>0</v>
      </c>
      <c r="EV334">
        <v>0</v>
      </c>
      <c r="EW334">
        <v>0</v>
      </c>
      <c r="EX334">
        <v>0</v>
      </c>
      <c r="EY334">
        <v>1.3808</v>
      </c>
      <c r="EZ334">
        <v>566.18100000000004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</row>
    <row r="335" spans="1:184" customFormat="1" ht="12.75" x14ac:dyDescent="0.2">
      <c r="A335">
        <v>3059</v>
      </c>
      <c r="B335">
        <f t="shared" si="5"/>
        <v>332</v>
      </c>
      <c r="C335">
        <v>1</v>
      </c>
      <c r="D335" t="s">
        <v>1197</v>
      </c>
      <c r="E335" t="s">
        <v>290</v>
      </c>
      <c r="F335">
        <v>600109755</v>
      </c>
      <c r="G335">
        <v>12</v>
      </c>
      <c r="H335" t="s">
        <v>1198</v>
      </c>
      <c r="I335" t="s">
        <v>99</v>
      </c>
      <c r="J335">
        <v>1</v>
      </c>
      <c r="K335">
        <v>24</v>
      </c>
      <c r="L335" t="s">
        <v>1064</v>
      </c>
      <c r="M335" t="s">
        <v>1199</v>
      </c>
      <c r="N335" t="s">
        <v>1038</v>
      </c>
      <c r="O335">
        <v>2</v>
      </c>
      <c r="P335" t="s">
        <v>1039</v>
      </c>
      <c r="Q335" t="s">
        <v>393</v>
      </c>
      <c r="R335" s="207">
        <v>45671.349976851852</v>
      </c>
      <c r="S335">
        <v>600109755</v>
      </c>
      <c r="W335">
        <v>7.3972999999999995</v>
      </c>
      <c r="X335">
        <v>7.3972999999999995</v>
      </c>
      <c r="Y335">
        <v>0</v>
      </c>
      <c r="Z335">
        <v>0</v>
      </c>
      <c r="AA335">
        <v>6.9973000000000001</v>
      </c>
      <c r="AB335">
        <v>3257.8410000000003</v>
      </c>
      <c r="AC335">
        <v>3257.8410000000003</v>
      </c>
      <c r="AD335">
        <v>1892.0129999999999</v>
      </c>
      <c r="AE335">
        <v>405.72800000000001</v>
      </c>
      <c r="AF335">
        <v>109.82599999999999</v>
      </c>
      <c r="AG335">
        <v>570.04999999999995</v>
      </c>
      <c r="AH335">
        <v>78.994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129.82300000000001</v>
      </c>
      <c r="AP335">
        <v>119.82299999999999</v>
      </c>
      <c r="AQ335">
        <v>119.82299999999999</v>
      </c>
      <c r="AR335">
        <v>0</v>
      </c>
      <c r="AS335">
        <v>0</v>
      </c>
      <c r="AT335">
        <v>0</v>
      </c>
      <c r="AU335">
        <v>10</v>
      </c>
      <c r="AV335">
        <v>0</v>
      </c>
      <c r="AW335">
        <v>201.23</v>
      </c>
      <c r="AX335">
        <v>0</v>
      </c>
      <c r="AY335">
        <v>89.822999999999993</v>
      </c>
      <c r="AZ335">
        <v>0</v>
      </c>
      <c r="BA335">
        <v>3300.4680000000003</v>
      </c>
      <c r="BB335">
        <v>119.82299999999999</v>
      </c>
      <c r="BC335">
        <v>7</v>
      </c>
      <c r="BD335">
        <v>7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5</v>
      </c>
      <c r="BK335">
        <v>2438.0329999999999</v>
      </c>
      <c r="BL335">
        <v>1327.5150000000001</v>
      </c>
      <c r="BM335">
        <v>330.29500000000002</v>
      </c>
      <c r="BN335">
        <v>74.948999999999998</v>
      </c>
      <c r="BO335">
        <v>425.05</v>
      </c>
      <c r="BP335">
        <v>78.994</v>
      </c>
      <c r="BQ335">
        <v>0</v>
      </c>
      <c r="BR335">
        <v>0</v>
      </c>
      <c r="BS335">
        <v>0</v>
      </c>
      <c r="BT335">
        <v>4.3333000000000004</v>
      </c>
      <c r="BU335">
        <v>2279.91</v>
      </c>
      <c r="BV335">
        <v>0</v>
      </c>
      <c r="BW335">
        <v>0</v>
      </c>
      <c r="BX335">
        <v>0</v>
      </c>
      <c r="BY335">
        <v>0</v>
      </c>
      <c r="BZ335">
        <v>2.3973</v>
      </c>
      <c r="CA335">
        <v>819.80799999999999</v>
      </c>
      <c r="CB335">
        <v>564.49800000000005</v>
      </c>
      <c r="CC335">
        <v>75.432999999999993</v>
      </c>
      <c r="CD335">
        <v>34.876999999999995</v>
      </c>
      <c r="CE335">
        <v>145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0.99729999999999996</v>
      </c>
      <c r="CM335">
        <v>306.21800000000002</v>
      </c>
      <c r="CN335">
        <v>1.4</v>
      </c>
      <c r="CO335">
        <v>513.59</v>
      </c>
      <c r="CP335">
        <v>0</v>
      </c>
      <c r="CQ335">
        <v>0</v>
      </c>
      <c r="CR335">
        <v>4</v>
      </c>
      <c r="CS335">
        <v>1570.0530000000001</v>
      </c>
      <c r="CT335">
        <v>2.3973</v>
      </c>
      <c r="CU335">
        <v>819.80799999999999</v>
      </c>
      <c r="CV335">
        <v>0</v>
      </c>
      <c r="CW335">
        <v>201.23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119.82299999999999</v>
      </c>
      <c r="DE335">
        <v>0</v>
      </c>
      <c r="DF335">
        <v>0.66669999999999996</v>
      </c>
      <c r="DG335">
        <v>158.12299999999999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2480.66</v>
      </c>
      <c r="EA335">
        <v>0</v>
      </c>
      <c r="EB335">
        <v>819.80799999999999</v>
      </c>
      <c r="EC335">
        <v>119.82299999999999</v>
      </c>
      <c r="ED335">
        <v>7.3972999999999995</v>
      </c>
      <c r="EE335">
        <v>6.9973000000000001</v>
      </c>
      <c r="EF335">
        <v>3257.8410000000003</v>
      </c>
      <c r="EG335">
        <v>5</v>
      </c>
      <c r="EH335">
        <v>2438.0329999999999</v>
      </c>
      <c r="EI335">
        <v>4.3333000000000004</v>
      </c>
      <c r="EJ335">
        <v>2279.91</v>
      </c>
      <c r="EK335">
        <v>0</v>
      </c>
      <c r="EL335">
        <v>0</v>
      </c>
      <c r="EM335">
        <v>0</v>
      </c>
      <c r="EN335">
        <v>0</v>
      </c>
      <c r="EO335">
        <v>2.3973</v>
      </c>
      <c r="EP335">
        <v>819.80799999999999</v>
      </c>
      <c r="EQ335">
        <v>129.82300000000001</v>
      </c>
      <c r="ER335">
        <v>0</v>
      </c>
      <c r="ES335">
        <v>129.82300000000001</v>
      </c>
      <c r="ET335">
        <v>3387.6640000000002</v>
      </c>
      <c r="EU335">
        <v>0</v>
      </c>
      <c r="EV335">
        <v>0</v>
      </c>
      <c r="EW335">
        <v>0</v>
      </c>
      <c r="EX335">
        <v>0</v>
      </c>
      <c r="EY335">
        <v>0.66669999999999996</v>
      </c>
      <c r="EZ335">
        <v>158.12299999999999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89.822999999999993</v>
      </c>
      <c r="FP335">
        <v>0</v>
      </c>
      <c r="FQ335">
        <v>89.822999999999993</v>
      </c>
      <c r="FR335">
        <v>89.822999999999993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</row>
    <row r="336" spans="1:184" customFormat="1" ht="12.75" x14ac:dyDescent="0.2">
      <c r="A336">
        <v>3060</v>
      </c>
      <c r="B336">
        <f t="shared" si="5"/>
        <v>333</v>
      </c>
      <c r="C336">
        <v>1</v>
      </c>
      <c r="D336" t="s">
        <v>1200</v>
      </c>
      <c r="E336" t="s">
        <v>290</v>
      </c>
      <c r="F336">
        <v>600110265</v>
      </c>
      <c r="G336">
        <v>12</v>
      </c>
      <c r="H336" t="s">
        <v>1201</v>
      </c>
      <c r="I336" t="s">
        <v>99</v>
      </c>
      <c r="J336">
        <v>1</v>
      </c>
      <c r="K336">
        <v>24</v>
      </c>
      <c r="L336" t="s">
        <v>1064</v>
      </c>
      <c r="M336" t="s">
        <v>1202</v>
      </c>
      <c r="N336" t="s">
        <v>1038</v>
      </c>
      <c r="O336">
        <v>2</v>
      </c>
      <c r="P336" t="s">
        <v>1039</v>
      </c>
      <c r="Q336" t="s">
        <v>3506</v>
      </c>
      <c r="R336" s="207">
        <v>45668.837013888886</v>
      </c>
      <c r="S336">
        <v>600110265</v>
      </c>
      <c r="W336">
        <v>19.6921</v>
      </c>
      <c r="X336">
        <v>19.6708</v>
      </c>
      <c r="Y336">
        <v>0</v>
      </c>
      <c r="Z336">
        <v>2.1299999999999999E-2</v>
      </c>
      <c r="AA336">
        <v>21.375700000000002</v>
      </c>
      <c r="AB336">
        <v>8334.2610000000004</v>
      </c>
      <c r="AC336">
        <v>8325.9619999999995</v>
      </c>
      <c r="AD336">
        <v>5387.1229999999996</v>
      </c>
      <c r="AE336">
        <v>1312.9870000000001</v>
      </c>
      <c r="AF336">
        <v>349.56800000000004</v>
      </c>
      <c r="AG336">
        <v>1129.998</v>
      </c>
      <c r="AH336">
        <v>129.08799999999999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8.2989999999999995</v>
      </c>
      <c r="AO336">
        <v>12.8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12.8</v>
      </c>
      <c r="AV336">
        <v>0</v>
      </c>
      <c r="AW336">
        <v>17.198</v>
      </c>
      <c r="AX336">
        <v>0</v>
      </c>
      <c r="AY336">
        <v>0</v>
      </c>
      <c r="AZ336">
        <v>0</v>
      </c>
      <c r="BA336">
        <v>8509.4549999999999</v>
      </c>
      <c r="BB336">
        <v>0</v>
      </c>
      <c r="BC336">
        <v>22</v>
      </c>
      <c r="BD336">
        <v>22</v>
      </c>
      <c r="BE336">
        <v>0</v>
      </c>
      <c r="BF336">
        <v>3</v>
      </c>
      <c r="BG336">
        <v>0</v>
      </c>
      <c r="BH336">
        <v>0</v>
      </c>
      <c r="BI336">
        <v>0</v>
      </c>
      <c r="BJ336">
        <v>14.5764</v>
      </c>
      <c r="BK336">
        <v>6630.0230000000001</v>
      </c>
      <c r="BL336">
        <v>4274.28</v>
      </c>
      <c r="BM336">
        <v>1143.664</v>
      </c>
      <c r="BN336">
        <v>253.126</v>
      </c>
      <c r="BO336">
        <v>822.89800000000002</v>
      </c>
      <c r="BP336">
        <v>118.857</v>
      </c>
      <c r="BQ336">
        <v>0</v>
      </c>
      <c r="BR336">
        <v>0</v>
      </c>
      <c r="BS336">
        <v>0</v>
      </c>
      <c r="BT336">
        <v>12.4186</v>
      </c>
      <c r="BU336">
        <v>5940.7820000000002</v>
      </c>
      <c r="BV336">
        <v>0</v>
      </c>
      <c r="BW336">
        <v>0</v>
      </c>
      <c r="BX336">
        <v>0</v>
      </c>
      <c r="BY336">
        <v>0</v>
      </c>
      <c r="BZ336">
        <v>5.0944000000000003</v>
      </c>
      <c r="CA336">
        <v>1695.9389999999999</v>
      </c>
      <c r="CB336">
        <v>1112.8430000000001</v>
      </c>
      <c r="CC336">
        <v>169.32300000000001</v>
      </c>
      <c r="CD336">
        <v>96.442000000000007</v>
      </c>
      <c r="CE336">
        <v>307.10000000000002</v>
      </c>
      <c r="CF336">
        <v>10.231</v>
      </c>
      <c r="CG336">
        <v>0</v>
      </c>
      <c r="CH336">
        <v>0</v>
      </c>
      <c r="CI336">
        <v>0</v>
      </c>
      <c r="CJ336">
        <v>0.32</v>
      </c>
      <c r="CK336">
        <v>177.89699999999999</v>
      </c>
      <c r="CL336">
        <v>2.7744</v>
      </c>
      <c r="CM336">
        <v>909.06099999999992</v>
      </c>
      <c r="CN336">
        <v>2</v>
      </c>
      <c r="CO336">
        <v>608.98099999999999</v>
      </c>
      <c r="CP336">
        <v>0</v>
      </c>
      <c r="CQ336">
        <v>0</v>
      </c>
      <c r="CR336">
        <v>12.5764</v>
      </c>
      <c r="CS336">
        <v>5346.6350000000002</v>
      </c>
      <c r="CT336">
        <v>4.5111000000000008</v>
      </c>
      <c r="CU336">
        <v>1440.4209999999998</v>
      </c>
      <c r="CV336">
        <v>0</v>
      </c>
      <c r="CW336">
        <v>17.198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2.1577999999999999</v>
      </c>
      <c r="DG336">
        <v>689.24099999999999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6803.4210000000003</v>
      </c>
      <c r="EA336">
        <v>0</v>
      </c>
      <c r="EB336">
        <v>1706.0340000000001</v>
      </c>
      <c r="EC336">
        <v>0</v>
      </c>
      <c r="ED336">
        <v>19.6921</v>
      </c>
      <c r="EE336">
        <v>21.375700000000002</v>
      </c>
      <c r="EF336">
        <v>8334.2610000000004</v>
      </c>
      <c r="EG336">
        <v>14.5977</v>
      </c>
      <c r="EH336">
        <v>6638.3220000000001</v>
      </c>
      <c r="EI336">
        <v>12.4399</v>
      </c>
      <c r="EJ336">
        <v>5949.0810000000001</v>
      </c>
      <c r="EK336">
        <v>0</v>
      </c>
      <c r="EL336">
        <v>0</v>
      </c>
      <c r="EM336">
        <v>0</v>
      </c>
      <c r="EN336">
        <v>0</v>
      </c>
      <c r="EO336">
        <v>5.0944000000000003</v>
      </c>
      <c r="EP336">
        <v>1695.9389999999999</v>
      </c>
      <c r="EQ336">
        <v>12.8</v>
      </c>
      <c r="ER336">
        <v>12.8</v>
      </c>
      <c r="ES336">
        <v>0</v>
      </c>
      <c r="ET336">
        <v>8347.0609999999997</v>
      </c>
      <c r="EU336">
        <v>0</v>
      </c>
      <c r="EV336">
        <v>0</v>
      </c>
      <c r="EW336">
        <v>0</v>
      </c>
      <c r="EX336">
        <v>0</v>
      </c>
      <c r="EY336">
        <v>2.1577999999999999</v>
      </c>
      <c r="EZ336">
        <v>689.24099999999999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</row>
    <row r="337" spans="1:184" customFormat="1" ht="12.75" x14ac:dyDescent="0.2">
      <c r="A337">
        <v>3063</v>
      </c>
      <c r="B337">
        <f t="shared" si="5"/>
        <v>334</v>
      </c>
      <c r="C337">
        <v>1</v>
      </c>
      <c r="D337" t="s">
        <v>1203</v>
      </c>
      <c r="E337" t="s">
        <v>290</v>
      </c>
      <c r="F337">
        <v>600110290</v>
      </c>
      <c r="G337">
        <v>12</v>
      </c>
      <c r="H337" t="s">
        <v>1204</v>
      </c>
      <c r="I337" t="s">
        <v>99</v>
      </c>
      <c r="J337">
        <v>1</v>
      </c>
      <c r="K337">
        <v>24</v>
      </c>
      <c r="L337" t="s">
        <v>1043</v>
      </c>
      <c r="M337" t="s">
        <v>1205</v>
      </c>
      <c r="N337" t="s">
        <v>1038</v>
      </c>
      <c r="O337">
        <v>2</v>
      </c>
      <c r="P337" t="s">
        <v>1039</v>
      </c>
      <c r="Q337" t="s">
        <v>1206</v>
      </c>
      <c r="R337" s="207">
        <v>45666.326736111114</v>
      </c>
      <c r="S337">
        <v>600110290</v>
      </c>
      <c r="W337">
        <v>28.444899999999997</v>
      </c>
      <c r="X337">
        <v>27.8384</v>
      </c>
      <c r="Y337">
        <v>0</v>
      </c>
      <c r="Z337">
        <v>0.60650000000000004</v>
      </c>
      <c r="AA337">
        <v>31.798999999999999</v>
      </c>
      <c r="AB337">
        <v>11799.291999999999</v>
      </c>
      <c r="AC337">
        <v>11572.323999999999</v>
      </c>
      <c r="AD337">
        <v>7487.1840000000002</v>
      </c>
      <c r="AE337">
        <v>1645.8000000000002</v>
      </c>
      <c r="AF337">
        <v>378.46200000000005</v>
      </c>
      <c r="AG337">
        <v>1777.904</v>
      </c>
      <c r="AH337">
        <v>178.86199999999999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226.96799999999999</v>
      </c>
      <c r="AO337">
        <v>44</v>
      </c>
      <c r="AP337">
        <v>44</v>
      </c>
      <c r="AQ337">
        <v>44</v>
      </c>
      <c r="AR337">
        <v>0</v>
      </c>
      <c r="AS337">
        <v>0</v>
      </c>
      <c r="AT337">
        <v>0</v>
      </c>
      <c r="AU337">
        <v>0</v>
      </c>
      <c r="AV337">
        <v>0.39579999999999999</v>
      </c>
      <c r="AW337">
        <v>104.11199999999999</v>
      </c>
      <c r="AX337">
        <v>136.976</v>
      </c>
      <c r="AY337">
        <v>0</v>
      </c>
      <c r="AZ337">
        <v>0</v>
      </c>
      <c r="BA337">
        <v>11719.627</v>
      </c>
      <c r="BB337">
        <v>44</v>
      </c>
      <c r="BC337">
        <v>31</v>
      </c>
      <c r="BD337">
        <v>30</v>
      </c>
      <c r="BE337">
        <v>4</v>
      </c>
      <c r="BF337">
        <v>0</v>
      </c>
      <c r="BG337">
        <v>2</v>
      </c>
      <c r="BH337">
        <v>0</v>
      </c>
      <c r="BI337">
        <v>0</v>
      </c>
      <c r="BJ337">
        <v>19.257400000000001</v>
      </c>
      <c r="BK337">
        <v>8851.482</v>
      </c>
      <c r="BL337">
        <v>5532.0159999999996</v>
      </c>
      <c r="BM337">
        <v>1365.154</v>
      </c>
      <c r="BN337">
        <v>268.745</v>
      </c>
      <c r="BO337">
        <v>1449.7</v>
      </c>
      <c r="BP337">
        <v>131.755</v>
      </c>
      <c r="BQ337">
        <v>0</v>
      </c>
      <c r="BR337">
        <v>0</v>
      </c>
      <c r="BS337">
        <v>0</v>
      </c>
      <c r="BT337">
        <v>14.2668</v>
      </c>
      <c r="BU337">
        <v>7087.7690000000002</v>
      </c>
      <c r="BV337">
        <v>0</v>
      </c>
      <c r="BW337">
        <v>0</v>
      </c>
      <c r="BX337">
        <v>0</v>
      </c>
      <c r="BY337">
        <v>0</v>
      </c>
      <c r="BZ337">
        <v>8.5809999999999995</v>
      </c>
      <c r="CA337">
        <v>2720.8420000000001</v>
      </c>
      <c r="CB337">
        <v>1955.1680000000001</v>
      </c>
      <c r="CC337">
        <v>280.64600000000002</v>
      </c>
      <c r="CD337">
        <v>109.717</v>
      </c>
      <c r="CE337">
        <v>328.20399999999995</v>
      </c>
      <c r="CF337">
        <v>47.106999999999999</v>
      </c>
      <c r="CG337">
        <v>0</v>
      </c>
      <c r="CH337">
        <v>0</v>
      </c>
      <c r="CI337">
        <v>0</v>
      </c>
      <c r="CJ337">
        <v>0.5</v>
      </c>
      <c r="CK337">
        <v>222.39</v>
      </c>
      <c r="CL337">
        <v>3.625</v>
      </c>
      <c r="CM337">
        <v>1043.7280000000001</v>
      </c>
      <c r="CN337">
        <v>4.0602</v>
      </c>
      <c r="CO337">
        <v>1335.748</v>
      </c>
      <c r="CP337">
        <v>0.39579999999999999</v>
      </c>
      <c r="CQ337">
        <v>118.976</v>
      </c>
      <c r="CR337">
        <v>17.007400000000001</v>
      </c>
      <c r="CS337">
        <v>7331.8919999999998</v>
      </c>
      <c r="CT337">
        <v>6.9247999999999994</v>
      </c>
      <c r="CU337">
        <v>2165.89</v>
      </c>
      <c r="CV337">
        <v>0</v>
      </c>
      <c r="CW337">
        <v>104.11199999999999</v>
      </c>
      <c r="CX337">
        <v>18</v>
      </c>
      <c r="CY337">
        <v>0</v>
      </c>
      <c r="CZ337">
        <v>0</v>
      </c>
      <c r="DA337">
        <v>0.39579999999999999</v>
      </c>
      <c r="DB337">
        <v>118.976</v>
      </c>
      <c r="DC337">
        <v>5.1909999999999998</v>
      </c>
      <c r="DD337">
        <v>38.808999999999997</v>
      </c>
      <c r="DE337">
        <v>0</v>
      </c>
      <c r="DF337">
        <v>4.9905999999999997</v>
      </c>
      <c r="DG337">
        <v>1763.713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8976.4840000000004</v>
      </c>
      <c r="EA337">
        <v>5.1909999999999998</v>
      </c>
      <c r="EB337">
        <v>2743.143</v>
      </c>
      <c r="EC337">
        <v>38.808999999999997</v>
      </c>
      <c r="ED337">
        <v>28.444899999999997</v>
      </c>
      <c r="EE337">
        <v>31.798999999999999</v>
      </c>
      <c r="EF337">
        <v>11799.291999999999</v>
      </c>
      <c r="EG337">
        <v>19.257400000000001</v>
      </c>
      <c r="EH337">
        <v>8851.482</v>
      </c>
      <c r="EI337">
        <v>14.2668</v>
      </c>
      <c r="EJ337">
        <v>7087.7690000000002</v>
      </c>
      <c r="EK337">
        <v>0</v>
      </c>
      <c r="EL337">
        <v>0</v>
      </c>
      <c r="EM337">
        <v>0</v>
      </c>
      <c r="EN337">
        <v>0</v>
      </c>
      <c r="EO337">
        <v>9.1875</v>
      </c>
      <c r="EP337">
        <v>2947.81</v>
      </c>
      <c r="EQ337">
        <v>44</v>
      </c>
      <c r="ER337">
        <v>5.1909999999999998</v>
      </c>
      <c r="ES337">
        <v>38.808999999999997</v>
      </c>
      <c r="ET337">
        <v>11843.291999999999</v>
      </c>
      <c r="EU337">
        <v>0</v>
      </c>
      <c r="EV337">
        <v>0</v>
      </c>
      <c r="EW337">
        <v>0</v>
      </c>
      <c r="EX337">
        <v>0</v>
      </c>
      <c r="EY337">
        <v>4.9905999999999997</v>
      </c>
      <c r="EZ337">
        <v>1763.713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0.39579999999999999</v>
      </c>
      <c r="FJ337">
        <v>136.976</v>
      </c>
      <c r="FK337">
        <v>0</v>
      </c>
      <c r="FL337">
        <v>18</v>
      </c>
      <c r="FM337">
        <v>0.39579999999999999</v>
      </c>
      <c r="FN337">
        <v>118.976</v>
      </c>
      <c r="FO337">
        <v>0</v>
      </c>
      <c r="FP337">
        <v>0</v>
      </c>
      <c r="FQ337">
        <v>0</v>
      </c>
      <c r="FR337">
        <v>136.976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</row>
    <row r="338" spans="1:184" customFormat="1" ht="12.75" x14ac:dyDescent="0.2">
      <c r="A338">
        <v>3064</v>
      </c>
      <c r="B338">
        <f t="shared" si="5"/>
        <v>335</v>
      </c>
      <c r="C338">
        <v>1</v>
      </c>
      <c r="D338" t="s">
        <v>1207</v>
      </c>
      <c r="E338" t="s">
        <v>290</v>
      </c>
      <c r="F338">
        <v>600129942</v>
      </c>
      <c r="G338">
        <v>12</v>
      </c>
      <c r="H338" t="s">
        <v>1208</v>
      </c>
      <c r="I338" t="s">
        <v>99</v>
      </c>
      <c r="J338">
        <v>1</v>
      </c>
      <c r="K338">
        <v>24</v>
      </c>
      <c r="L338" t="s">
        <v>1070</v>
      </c>
      <c r="M338" t="s">
        <v>1209</v>
      </c>
      <c r="N338" t="s">
        <v>1038</v>
      </c>
      <c r="O338">
        <v>2</v>
      </c>
      <c r="P338" t="s">
        <v>1039</v>
      </c>
      <c r="Q338" t="s">
        <v>1210</v>
      </c>
      <c r="R338" s="207">
        <v>45667.45212962963</v>
      </c>
      <c r="S338">
        <v>600129942</v>
      </c>
      <c r="T338" t="s">
        <v>3508</v>
      </c>
      <c r="U338" s="207">
        <v>45668.814479166664</v>
      </c>
      <c r="V338">
        <v>600129942</v>
      </c>
      <c r="W338">
        <v>4.0381999999999998</v>
      </c>
      <c r="X338">
        <v>3.9443999999999999</v>
      </c>
      <c r="Y338">
        <v>0</v>
      </c>
      <c r="Z338">
        <v>9.3799999999999994E-2</v>
      </c>
      <c r="AA338">
        <v>3.9552</v>
      </c>
      <c r="AB338">
        <v>1615.828</v>
      </c>
      <c r="AC338">
        <v>1589.3760000000002</v>
      </c>
      <c r="AD338">
        <v>1077.6299999999999</v>
      </c>
      <c r="AE338">
        <v>302.35400000000004</v>
      </c>
      <c r="AF338">
        <v>5.3860000000000001</v>
      </c>
      <c r="AG338">
        <v>169.02099999999999</v>
      </c>
      <c r="AH338">
        <v>34.984999999999999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26.452000000000002</v>
      </c>
      <c r="AO338">
        <v>3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</v>
      </c>
      <c r="AV338">
        <v>0.21010000000000001</v>
      </c>
      <c r="AW338">
        <v>0</v>
      </c>
      <c r="AX338">
        <v>64.956000000000003</v>
      </c>
      <c r="AY338">
        <v>0</v>
      </c>
      <c r="AZ338">
        <v>0</v>
      </c>
      <c r="BA338">
        <v>1604.7080000000001</v>
      </c>
      <c r="BB338">
        <v>0</v>
      </c>
      <c r="BC338">
        <v>4</v>
      </c>
      <c r="BD338">
        <v>4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2.5846</v>
      </c>
      <c r="BK338">
        <v>1202.2329999999999</v>
      </c>
      <c r="BL338">
        <v>761.274</v>
      </c>
      <c r="BM338">
        <v>255.453</v>
      </c>
      <c r="BN338">
        <v>0</v>
      </c>
      <c r="BO338">
        <v>150.52099999999999</v>
      </c>
      <c r="BP338">
        <v>34.984999999999999</v>
      </c>
      <c r="BQ338">
        <v>0</v>
      </c>
      <c r="BR338">
        <v>0</v>
      </c>
      <c r="BS338">
        <v>0</v>
      </c>
      <c r="BT338">
        <v>2.0815999999999999</v>
      </c>
      <c r="BU338">
        <v>1019.454</v>
      </c>
      <c r="BV338">
        <v>0</v>
      </c>
      <c r="BW338">
        <v>0</v>
      </c>
      <c r="BX338">
        <v>0</v>
      </c>
      <c r="BY338">
        <v>0</v>
      </c>
      <c r="BZ338">
        <v>1.3597999999999999</v>
      </c>
      <c r="CA338">
        <v>387.14300000000003</v>
      </c>
      <c r="CB338">
        <v>316.35599999999999</v>
      </c>
      <c r="CC338">
        <v>46.901000000000003</v>
      </c>
      <c r="CD338">
        <v>5.3860000000000001</v>
      </c>
      <c r="CE338">
        <v>18.5</v>
      </c>
      <c r="CF338">
        <v>0</v>
      </c>
      <c r="CG338">
        <v>0</v>
      </c>
      <c r="CH338">
        <v>0</v>
      </c>
      <c r="CI338">
        <v>0</v>
      </c>
      <c r="CJ338">
        <v>0.1497</v>
      </c>
      <c r="CK338">
        <v>49.631</v>
      </c>
      <c r="CL338">
        <v>0.625</v>
      </c>
      <c r="CM338">
        <v>181.18600000000001</v>
      </c>
      <c r="CN338">
        <v>0.375</v>
      </c>
      <c r="CO338">
        <v>91.37</v>
      </c>
      <c r="CP338">
        <v>0.21010000000000001</v>
      </c>
      <c r="CQ338">
        <v>64.956000000000003</v>
      </c>
      <c r="CR338">
        <v>1.8331</v>
      </c>
      <c r="CS338">
        <v>784.36800000000005</v>
      </c>
      <c r="CT338">
        <v>1.3597999999999999</v>
      </c>
      <c r="CU338">
        <v>387.14300000000003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0.21010000000000001</v>
      </c>
      <c r="DB338">
        <v>64.956000000000003</v>
      </c>
      <c r="DC338">
        <v>0</v>
      </c>
      <c r="DD338">
        <v>0</v>
      </c>
      <c r="DE338">
        <v>0</v>
      </c>
      <c r="DF338">
        <v>0.503</v>
      </c>
      <c r="DG338">
        <v>182.779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1217.5650000000001</v>
      </c>
      <c r="EA338">
        <v>0</v>
      </c>
      <c r="EB338">
        <v>387.14300000000003</v>
      </c>
      <c r="EC338">
        <v>0</v>
      </c>
      <c r="ED338">
        <v>4.0381999999999998</v>
      </c>
      <c r="EE338">
        <v>3.9552</v>
      </c>
      <c r="EF338">
        <v>1615.828</v>
      </c>
      <c r="EG338">
        <v>2.5846</v>
      </c>
      <c r="EH338">
        <v>1202.2329999999999</v>
      </c>
      <c r="EI338">
        <v>2.0815999999999999</v>
      </c>
      <c r="EJ338">
        <v>1019.454</v>
      </c>
      <c r="EK338">
        <v>0</v>
      </c>
      <c r="EL338">
        <v>0</v>
      </c>
      <c r="EM338">
        <v>0</v>
      </c>
      <c r="EN338">
        <v>0</v>
      </c>
      <c r="EO338">
        <v>1.4536</v>
      </c>
      <c r="EP338">
        <v>413.59500000000003</v>
      </c>
      <c r="EQ338">
        <v>3</v>
      </c>
      <c r="ER338">
        <v>0</v>
      </c>
      <c r="ES338">
        <v>3</v>
      </c>
      <c r="ET338">
        <v>1618.828</v>
      </c>
      <c r="EU338">
        <v>0</v>
      </c>
      <c r="EV338">
        <v>0</v>
      </c>
      <c r="EW338">
        <v>0</v>
      </c>
      <c r="EX338">
        <v>0</v>
      </c>
      <c r="EY338">
        <v>0.503</v>
      </c>
      <c r="EZ338">
        <v>182.779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0.21010000000000001</v>
      </c>
      <c r="FJ338">
        <v>64.956000000000003</v>
      </c>
      <c r="FK338">
        <v>0</v>
      </c>
      <c r="FL338">
        <v>0</v>
      </c>
      <c r="FM338">
        <v>0.21010000000000001</v>
      </c>
      <c r="FN338">
        <v>64.956000000000003</v>
      </c>
      <c r="FO338">
        <v>0</v>
      </c>
      <c r="FP338">
        <v>0</v>
      </c>
      <c r="FQ338">
        <v>0</v>
      </c>
      <c r="FR338">
        <v>64.956000000000003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</row>
    <row r="339" spans="1:184" customFormat="1" ht="12.75" x14ac:dyDescent="0.2">
      <c r="A339">
        <v>3065</v>
      </c>
      <c r="B339">
        <f t="shared" si="5"/>
        <v>336</v>
      </c>
      <c r="C339">
        <v>1</v>
      </c>
      <c r="D339" t="s">
        <v>1211</v>
      </c>
      <c r="E339" t="s">
        <v>290</v>
      </c>
      <c r="F339">
        <v>600130029</v>
      </c>
      <c r="G339">
        <v>12</v>
      </c>
      <c r="H339" t="s">
        <v>1212</v>
      </c>
      <c r="I339" t="s">
        <v>99</v>
      </c>
      <c r="J339">
        <v>1</v>
      </c>
      <c r="K339">
        <v>24</v>
      </c>
      <c r="L339" t="s">
        <v>1070</v>
      </c>
      <c r="M339" t="s">
        <v>1213</v>
      </c>
      <c r="N339" t="s">
        <v>1038</v>
      </c>
      <c r="O339">
        <v>2</v>
      </c>
      <c r="P339" t="s">
        <v>1039</v>
      </c>
      <c r="Q339" t="s">
        <v>3464</v>
      </c>
      <c r="R339" s="207">
        <v>45667.483981481484</v>
      </c>
      <c r="S339">
        <v>600130029</v>
      </c>
      <c r="T339" t="s">
        <v>3464</v>
      </c>
      <c r="U339" s="207">
        <v>45667.540972222225</v>
      </c>
      <c r="V339">
        <v>600130029</v>
      </c>
      <c r="W339">
        <v>3.1255999999999999</v>
      </c>
      <c r="X339">
        <v>3.1255999999999999</v>
      </c>
      <c r="Y339">
        <v>0</v>
      </c>
      <c r="Z339">
        <v>0</v>
      </c>
      <c r="AA339">
        <v>5</v>
      </c>
      <c r="AB339">
        <v>1321.144</v>
      </c>
      <c r="AC339">
        <v>1321.144</v>
      </c>
      <c r="AD339">
        <v>857.57899999999995</v>
      </c>
      <c r="AE339">
        <v>210.47300000000001</v>
      </c>
      <c r="AF339">
        <v>62.995000000000005</v>
      </c>
      <c r="AG339">
        <v>122.48399999999999</v>
      </c>
      <c r="AH339">
        <v>51.383000000000003</v>
      </c>
      <c r="AI339">
        <v>0</v>
      </c>
      <c r="AJ339">
        <v>0.748</v>
      </c>
      <c r="AK339">
        <v>0</v>
      </c>
      <c r="AL339">
        <v>0</v>
      </c>
      <c r="AM339">
        <v>0</v>
      </c>
      <c r="AN339">
        <v>0</v>
      </c>
      <c r="AO339">
        <v>7.65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7.65</v>
      </c>
      <c r="AV339">
        <v>0</v>
      </c>
      <c r="AW339">
        <v>15.481999999999999</v>
      </c>
      <c r="AX339">
        <v>0</v>
      </c>
      <c r="AY339">
        <v>0</v>
      </c>
      <c r="AZ339">
        <v>0</v>
      </c>
      <c r="BA339">
        <v>1338.431</v>
      </c>
      <c r="BB339">
        <v>0</v>
      </c>
      <c r="BC339">
        <v>5</v>
      </c>
      <c r="BD339">
        <v>5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2.2298</v>
      </c>
      <c r="BK339">
        <v>1006.601</v>
      </c>
      <c r="BL339">
        <v>662.92600000000004</v>
      </c>
      <c r="BM339">
        <v>184.755</v>
      </c>
      <c r="BN339">
        <v>33.570999999999998</v>
      </c>
      <c r="BO339">
        <v>58.484000000000002</v>
      </c>
      <c r="BP339">
        <v>51.383000000000003</v>
      </c>
      <c r="BQ339">
        <v>0</v>
      </c>
      <c r="BR339">
        <v>0</v>
      </c>
      <c r="BS339">
        <v>0</v>
      </c>
      <c r="BT339">
        <v>2.2298</v>
      </c>
      <c r="BU339">
        <v>1006.601</v>
      </c>
      <c r="BV339">
        <v>0</v>
      </c>
      <c r="BW339">
        <v>0</v>
      </c>
      <c r="BX339">
        <v>0</v>
      </c>
      <c r="BY339">
        <v>0</v>
      </c>
      <c r="BZ339">
        <v>0.89580000000000004</v>
      </c>
      <c r="CA339">
        <v>314.54300000000001</v>
      </c>
      <c r="CB339">
        <v>194.65300000000002</v>
      </c>
      <c r="CC339">
        <v>25.718</v>
      </c>
      <c r="CD339">
        <v>29.423999999999999</v>
      </c>
      <c r="CE339">
        <v>64</v>
      </c>
      <c r="CF339">
        <v>0</v>
      </c>
      <c r="CG339">
        <v>0</v>
      </c>
      <c r="CH339">
        <v>0.748</v>
      </c>
      <c r="CI339">
        <v>0</v>
      </c>
      <c r="CJ339">
        <v>0.27079999999999999</v>
      </c>
      <c r="CK339">
        <v>134.821</v>
      </c>
      <c r="CL339">
        <v>0.375</v>
      </c>
      <c r="CM339">
        <v>119.03700000000001</v>
      </c>
      <c r="CN339">
        <v>0.25</v>
      </c>
      <c r="CO339">
        <v>60.685000000000002</v>
      </c>
      <c r="CP339">
        <v>0</v>
      </c>
      <c r="CQ339">
        <v>0</v>
      </c>
      <c r="CR339">
        <v>1.2298</v>
      </c>
      <c r="CS339">
        <v>565.16099999999994</v>
      </c>
      <c r="CT339">
        <v>0.89580000000000004</v>
      </c>
      <c r="CU339">
        <v>314.54300000000001</v>
      </c>
      <c r="CV339">
        <v>0</v>
      </c>
      <c r="CW339">
        <v>15.481999999999999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1018.215</v>
      </c>
      <c r="EA339">
        <v>0</v>
      </c>
      <c r="EB339">
        <v>320.21600000000001</v>
      </c>
      <c r="EC339">
        <v>0</v>
      </c>
      <c r="ED339">
        <v>3.1255999999999999</v>
      </c>
      <c r="EE339">
        <v>5</v>
      </c>
      <c r="EF339">
        <v>1321.144</v>
      </c>
      <c r="EG339">
        <v>2.2298</v>
      </c>
      <c r="EH339">
        <v>1006.601</v>
      </c>
      <c r="EI339">
        <v>2.2298</v>
      </c>
      <c r="EJ339">
        <v>1006.601</v>
      </c>
      <c r="EK339">
        <v>0</v>
      </c>
      <c r="EL339">
        <v>0</v>
      </c>
      <c r="EM339">
        <v>0</v>
      </c>
      <c r="EN339">
        <v>0</v>
      </c>
      <c r="EO339">
        <v>0.89580000000000004</v>
      </c>
      <c r="EP339">
        <v>314.54300000000001</v>
      </c>
      <c r="EQ339">
        <v>7.65</v>
      </c>
      <c r="ER339">
        <v>7.65</v>
      </c>
      <c r="ES339">
        <v>0</v>
      </c>
      <c r="ET339">
        <v>1328.7939999999999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</row>
    <row r="340" spans="1:184" customFormat="1" ht="12.75" x14ac:dyDescent="0.2">
      <c r="A340">
        <v>3068</v>
      </c>
      <c r="B340">
        <f t="shared" si="5"/>
        <v>337</v>
      </c>
      <c r="C340">
        <v>1</v>
      </c>
      <c r="D340" t="s">
        <v>1214</v>
      </c>
      <c r="E340" t="s">
        <v>290</v>
      </c>
      <c r="F340">
        <v>671102303</v>
      </c>
      <c r="G340">
        <v>12</v>
      </c>
      <c r="H340" t="s">
        <v>1215</v>
      </c>
      <c r="I340" t="s">
        <v>99</v>
      </c>
      <c r="J340">
        <v>1</v>
      </c>
      <c r="K340">
        <v>24</v>
      </c>
      <c r="L340" t="s">
        <v>1043</v>
      </c>
      <c r="M340" t="s">
        <v>1216</v>
      </c>
      <c r="N340" t="s">
        <v>1038</v>
      </c>
      <c r="O340">
        <v>2</v>
      </c>
      <c r="P340" t="s">
        <v>1039</v>
      </c>
      <c r="Q340" t="s">
        <v>3548</v>
      </c>
      <c r="R340" s="207">
        <v>45662.913298611114</v>
      </c>
      <c r="S340">
        <v>671102303</v>
      </c>
      <c r="T340" t="s">
        <v>3350</v>
      </c>
      <c r="U340" s="207">
        <v>45671.640185185184</v>
      </c>
      <c r="V340">
        <v>671102303</v>
      </c>
      <c r="W340">
        <v>15.686599999999999</v>
      </c>
      <c r="X340">
        <v>15.686599999999999</v>
      </c>
      <c r="Y340">
        <v>0</v>
      </c>
      <c r="Z340">
        <v>0</v>
      </c>
      <c r="AA340">
        <v>16.155900000000003</v>
      </c>
      <c r="AB340">
        <v>6788.3220000000001</v>
      </c>
      <c r="AC340">
        <v>6772.5700000000006</v>
      </c>
      <c r="AD340">
        <v>4176.8739999999998</v>
      </c>
      <c r="AE340">
        <v>946.26700000000005</v>
      </c>
      <c r="AF340">
        <v>111.36500000000001</v>
      </c>
      <c r="AG340">
        <v>1240.6099999999999</v>
      </c>
      <c r="AH340">
        <v>252.73199999999997</v>
      </c>
      <c r="AI340">
        <v>0</v>
      </c>
      <c r="AJ340">
        <v>0</v>
      </c>
      <c r="AK340">
        <v>0</v>
      </c>
      <c r="AL340">
        <v>13.971</v>
      </c>
      <c r="AM340">
        <v>0</v>
      </c>
      <c r="AN340">
        <v>1.7809999999999999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0.55149999999999999</v>
      </c>
      <c r="AW340">
        <v>44.722000000000001</v>
      </c>
      <c r="AX340">
        <v>199.12200000000001</v>
      </c>
      <c r="AY340">
        <v>0</v>
      </c>
      <c r="AZ340">
        <v>0</v>
      </c>
      <c r="BA340">
        <v>6856.268</v>
      </c>
      <c r="BB340">
        <v>0</v>
      </c>
      <c r="BC340">
        <v>16</v>
      </c>
      <c r="BD340">
        <v>16</v>
      </c>
      <c r="BE340">
        <v>2</v>
      </c>
      <c r="BF340">
        <v>1</v>
      </c>
      <c r="BG340">
        <v>0</v>
      </c>
      <c r="BH340">
        <v>0</v>
      </c>
      <c r="BI340">
        <v>0</v>
      </c>
      <c r="BJ340">
        <v>9.1350999999999996</v>
      </c>
      <c r="BK340">
        <v>4567.3559999999998</v>
      </c>
      <c r="BL340">
        <v>2756.1550000000002</v>
      </c>
      <c r="BM340">
        <v>725.67700000000002</v>
      </c>
      <c r="BN340">
        <v>82.736999999999995</v>
      </c>
      <c r="BO340">
        <v>746.65099999999995</v>
      </c>
      <c r="BP340">
        <v>211.41399999999999</v>
      </c>
      <c r="BQ340">
        <v>0</v>
      </c>
      <c r="BR340">
        <v>0</v>
      </c>
      <c r="BS340">
        <v>0</v>
      </c>
      <c r="BT340">
        <v>7.6558999999999999</v>
      </c>
      <c r="BU340">
        <v>3980.0949999999998</v>
      </c>
      <c r="BV340">
        <v>0</v>
      </c>
      <c r="BW340">
        <v>0</v>
      </c>
      <c r="BX340">
        <v>0</v>
      </c>
      <c r="BY340">
        <v>0</v>
      </c>
      <c r="BZ340">
        <v>6.5514999999999999</v>
      </c>
      <c r="CA340">
        <v>2205.2139999999999</v>
      </c>
      <c r="CB340">
        <v>1420.7190000000001</v>
      </c>
      <c r="CC340">
        <v>220.58999999999997</v>
      </c>
      <c r="CD340">
        <v>28.628</v>
      </c>
      <c r="CE340">
        <v>493.959</v>
      </c>
      <c r="CF340">
        <v>41.317999999999998</v>
      </c>
      <c r="CG340">
        <v>0</v>
      </c>
      <c r="CH340">
        <v>0</v>
      </c>
      <c r="CI340">
        <v>0</v>
      </c>
      <c r="CJ340">
        <v>0.2</v>
      </c>
      <c r="CK340">
        <v>55.567999999999998</v>
      </c>
      <c r="CL340">
        <v>2</v>
      </c>
      <c r="CM340">
        <v>602.66999999999996</v>
      </c>
      <c r="CN340">
        <v>3.8</v>
      </c>
      <c r="CO340">
        <v>1347.854</v>
      </c>
      <c r="CP340">
        <v>0.55149999999999999</v>
      </c>
      <c r="CQ340">
        <v>199.12200000000001</v>
      </c>
      <c r="CR340">
        <v>7.1351000000000004</v>
      </c>
      <c r="CS340">
        <v>3242.53</v>
      </c>
      <c r="CT340">
        <v>5.7515000000000001</v>
      </c>
      <c r="CU340">
        <v>1830.4780000000001</v>
      </c>
      <c r="CV340">
        <v>0</v>
      </c>
      <c r="CW340">
        <v>44.722000000000001</v>
      </c>
      <c r="CX340">
        <v>0</v>
      </c>
      <c r="CY340">
        <v>0</v>
      </c>
      <c r="CZ340">
        <v>0</v>
      </c>
      <c r="DA340">
        <v>0.55149999999999999</v>
      </c>
      <c r="DB340">
        <v>199.12200000000001</v>
      </c>
      <c r="DC340">
        <v>0</v>
      </c>
      <c r="DD340">
        <v>0</v>
      </c>
      <c r="DE340">
        <v>0</v>
      </c>
      <c r="DF340">
        <v>1.4792000000000001</v>
      </c>
      <c r="DG340">
        <v>587.26099999999997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4612.8950000000004</v>
      </c>
      <c r="EA340">
        <v>0</v>
      </c>
      <c r="EB340">
        <v>2243.373</v>
      </c>
      <c r="EC340">
        <v>0</v>
      </c>
      <c r="ED340">
        <v>15.686599999999999</v>
      </c>
      <c r="EE340">
        <v>16.155900000000003</v>
      </c>
      <c r="EF340">
        <v>6788.3220000000001</v>
      </c>
      <c r="EG340">
        <v>9.1350999999999996</v>
      </c>
      <c r="EH340">
        <v>4569.1369999999997</v>
      </c>
      <c r="EI340">
        <v>7.6558999999999999</v>
      </c>
      <c r="EJ340">
        <v>3981.8760000000002</v>
      </c>
      <c r="EK340">
        <v>0</v>
      </c>
      <c r="EL340">
        <v>0</v>
      </c>
      <c r="EM340">
        <v>0</v>
      </c>
      <c r="EN340">
        <v>0</v>
      </c>
      <c r="EO340">
        <v>6.5514999999999999</v>
      </c>
      <c r="EP340">
        <v>2219.1849999999999</v>
      </c>
      <c r="EQ340">
        <v>0</v>
      </c>
      <c r="ER340">
        <v>0</v>
      </c>
      <c r="ES340">
        <v>0</v>
      </c>
      <c r="ET340">
        <v>6788.3220000000001</v>
      </c>
      <c r="EU340">
        <v>0</v>
      </c>
      <c r="EV340">
        <v>0</v>
      </c>
      <c r="EW340">
        <v>0</v>
      </c>
      <c r="EX340">
        <v>0</v>
      </c>
      <c r="EY340">
        <v>1.4792000000000001</v>
      </c>
      <c r="EZ340">
        <v>587.26099999999997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0.55149999999999999</v>
      </c>
      <c r="FJ340">
        <v>199.12200000000001</v>
      </c>
      <c r="FK340">
        <v>0</v>
      </c>
      <c r="FL340">
        <v>0</v>
      </c>
      <c r="FM340">
        <v>0.55149999999999999</v>
      </c>
      <c r="FN340">
        <v>199.12200000000001</v>
      </c>
      <c r="FO340">
        <v>0</v>
      </c>
      <c r="FP340">
        <v>0</v>
      </c>
      <c r="FQ340">
        <v>0</v>
      </c>
      <c r="FR340">
        <v>199.12200000000001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</row>
    <row r="341" spans="1:184" customFormat="1" ht="12.75" x14ac:dyDescent="0.2">
      <c r="A341">
        <v>3069</v>
      </c>
      <c r="B341">
        <f t="shared" si="5"/>
        <v>338</v>
      </c>
      <c r="C341">
        <v>1</v>
      </c>
      <c r="D341" t="s">
        <v>1217</v>
      </c>
      <c r="E341" t="s">
        <v>290</v>
      </c>
      <c r="F341">
        <v>600111466</v>
      </c>
      <c r="G341">
        <v>12</v>
      </c>
      <c r="H341" t="s">
        <v>1218</v>
      </c>
      <c r="I341" t="s">
        <v>99</v>
      </c>
      <c r="J341">
        <v>1</v>
      </c>
      <c r="K341">
        <v>24</v>
      </c>
      <c r="L341" t="s">
        <v>1106</v>
      </c>
      <c r="M341" t="s">
        <v>1219</v>
      </c>
      <c r="N341" t="s">
        <v>1038</v>
      </c>
      <c r="O341">
        <v>2</v>
      </c>
      <c r="P341" t="s">
        <v>1039</v>
      </c>
      <c r="Q341" t="s">
        <v>1220</v>
      </c>
      <c r="R341" s="207">
        <v>45671.658750000002</v>
      </c>
      <c r="S341">
        <v>600111466</v>
      </c>
      <c r="T341" t="s">
        <v>1220</v>
      </c>
      <c r="U341" s="207">
        <v>45671.661111111112</v>
      </c>
      <c r="V341">
        <v>600111466</v>
      </c>
      <c r="W341">
        <v>9.3595000000000006</v>
      </c>
      <c r="X341">
        <v>9.3595000000000006</v>
      </c>
      <c r="Y341">
        <v>0</v>
      </c>
      <c r="Z341">
        <v>0</v>
      </c>
      <c r="AA341">
        <v>10.083400000000001</v>
      </c>
      <c r="AB341">
        <v>3425.9469999999997</v>
      </c>
      <c r="AC341">
        <v>3425.9469999999997</v>
      </c>
      <c r="AD341">
        <v>2325.6800000000003</v>
      </c>
      <c r="AE341">
        <v>563.47</v>
      </c>
      <c r="AF341">
        <v>9.9160000000000004</v>
      </c>
      <c r="AG341">
        <v>411.197</v>
      </c>
      <c r="AH341">
        <v>115.684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15.72</v>
      </c>
      <c r="AP341">
        <v>15.72</v>
      </c>
      <c r="AQ341">
        <v>15.72</v>
      </c>
      <c r="AR341">
        <v>0</v>
      </c>
      <c r="AS341">
        <v>0</v>
      </c>
      <c r="AT341">
        <v>0</v>
      </c>
      <c r="AU341">
        <v>0</v>
      </c>
      <c r="AV341">
        <v>0.66669999999999996</v>
      </c>
      <c r="AW341">
        <v>0</v>
      </c>
      <c r="AX341">
        <v>192.82</v>
      </c>
      <c r="AY341">
        <v>0</v>
      </c>
      <c r="AZ341">
        <v>0</v>
      </c>
      <c r="BA341">
        <v>3438.19</v>
      </c>
      <c r="BB341">
        <v>15.72</v>
      </c>
      <c r="BC341">
        <v>10</v>
      </c>
      <c r="BD341">
        <v>10</v>
      </c>
      <c r="BE341">
        <v>0</v>
      </c>
      <c r="BF341">
        <v>0</v>
      </c>
      <c r="BG341">
        <v>1</v>
      </c>
      <c r="BH341">
        <v>0</v>
      </c>
      <c r="BI341">
        <v>0</v>
      </c>
      <c r="BJ341">
        <v>5.0953999999999997</v>
      </c>
      <c r="BK341">
        <v>2456.7719999999999</v>
      </c>
      <c r="BL341">
        <v>1583.3219999999999</v>
      </c>
      <c r="BM341">
        <v>460.12099999999998</v>
      </c>
      <c r="BN341">
        <v>9.9160000000000004</v>
      </c>
      <c r="BO341">
        <v>293.16899999999998</v>
      </c>
      <c r="BP341">
        <v>110.244</v>
      </c>
      <c r="BQ341">
        <v>0</v>
      </c>
      <c r="BR341">
        <v>0</v>
      </c>
      <c r="BS341">
        <v>0</v>
      </c>
      <c r="BT341">
        <v>4.1694000000000004</v>
      </c>
      <c r="BU341">
        <v>2083.33</v>
      </c>
      <c r="BV341">
        <v>0</v>
      </c>
      <c r="BW341">
        <v>0</v>
      </c>
      <c r="BX341">
        <v>0</v>
      </c>
      <c r="BY341">
        <v>0</v>
      </c>
      <c r="BZ341">
        <v>4.2641</v>
      </c>
      <c r="CA341">
        <v>969.17499999999995</v>
      </c>
      <c r="CB341">
        <v>742.35799999999995</v>
      </c>
      <c r="CC341">
        <v>103.34899999999999</v>
      </c>
      <c r="CD341">
        <v>0</v>
      </c>
      <c r="CE341">
        <v>118.02799999999999</v>
      </c>
      <c r="CF341">
        <v>5.44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1.5974999999999999</v>
      </c>
      <c r="CM341">
        <v>313.03899999999999</v>
      </c>
      <c r="CN341">
        <v>1.9999</v>
      </c>
      <c r="CO341">
        <v>463.31599999999997</v>
      </c>
      <c r="CP341">
        <v>0.66669999999999996</v>
      </c>
      <c r="CQ341">
        <v>192.82</v>
      </c>
      <c r="CR341">
        <v>4.0953999999999997</v>
      </c>
      <c r="CS341">
        <v>1755.211</v>
      </c>
      <c r="CT341">
        <v>3.9808000000000003</v>
      </c>
      <c r="CU341">
        <v>901.41800000000001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0.66669999999999996</v>
      </c>
      <c r="DB341">
        <v>192.82</v>
      </c>
      <c r="DC341">
        <v>0</v>
      </c>
      <c r="DD341">
        <v>15.72</v>
      </c>
      <c r="DE341">
        <v>0</v>
      </c>
      <c r="DF341">
        <v>0.92600000000000005</v>
      </c>
      <c r="DG341">
        <v>373.44200000000001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2456.7719999999999</v>
      </c>
      <c r="EA341">
        <v>0</v>
      </c>
      <c r="EB341">
        <v>981.41799999999989</v>
      </c>
      <c r="EC341">
        <v>15.72</v>
      </c>
      <c r="ED341">
        <v>9.3595000000000006</v>
      </c>
      <c r="EE341">
        <v>10.083400000000001</v>
      </c>
      <c r="EF341">
        <v>3425.9469999999997</v>
      </c>
      <c r="EG341">
        <v>5.0953999999999997</v>
      </c>
      <c r="EH341">
        <v>2456.7719999999999</v>
      </c>
      <c r="EI341">
        <v>4.1694000000000004</v>
      </c>
      <c r="EJ341">
        <v>2083.33</v>
      </c>
      <c r="EK341">
        <v>0</v>
      </c>
      <c r="EL341">
        <v>0</v>
      </c>
      <c r="EM341">
        <v>0</v>
      </c>
      <c r="EN341">
        <v>0</v>
      </c>
      <c r="EO341">
        <v>4.2641</v>
      </c>
      <c r="EP341">
        <v>969.17499999999995</v>
      </c>
      <c r="EQ341">
        <v>15.72</v>
      </c>
      <c r="ER341">
        <v>0</v>
      </c>
      <c r="ES341">
        <v>15.72</v>
      </c>
      <c r="ET341">
        <v>3441.6669999999999</v>
      </c>
      <c r="EU341">
        <v>0</v>
      </c>
      <c r="EV341">
        <v>0</v>
      </c>
      <c r="EW341">
        <v>0</v>
      </c>
      <c r="EX341">
        <v>0</v>
      </c>
      <c r="EY341">
        <v>0.92600000000000005</v>
      </c>
      <c r="EZ341">
        <v>373.44200000000001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0.66669999999999996</v>
      </c>
      <c r="FJ341">
        <v>192.82</v>
      </c>
      <c r="FK341">
        <v>0</v>
      </c>
      <c r="FL341">
        <v>0</v>
      </c>
      <c r="FM341">
        <v>0.66669999999999996</v>
      </c>
      <c r="FN341">
        <v>192.82</v>
      </c>
      <c r="FO341">
        <v>0</v>
      </c>
      <c r="FP341">
        <v>0</v>
      </c>
      <c r="FQ341">
        <v>0</v>
      </c>
      <c r="FR341">
        <v>192.82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</row>
    <row r="342" spans="1:184" customFormat="1" ht="12.75" x14ac:dyDescent="0.2">
      <c r="A342">
        <v>3070</v>
      </c>
      <c r="B342">
        <f t="shared" si="5"/>
        <v>339</v>
      </c>
      <c r="C342">
        <v>1</v>
      </c>
      <c r="D342" t="s">
        <v>1221</v>
      </c>
      <c r="E342" t="s">
        <v>290</v>
      </c>
      <c r="F342">
        <v>600112012</v>
      </c>
      <c r="G342">
        <v>12</v>
      </c>
      <c r="H342" t="s">
        <v>1222</v>
      </c>
      <c r="I342" t="s">
        <v>99</v>
      </c>
      <c r="J342">
        <v>1</v>
      </c>
      <c r="K342">
        <v>24</v>
      </c>
      <c r="L342" t="s">
        <v>1106</v>
      </c>
      <c r="M342" t="s">
        <v>1223</v>
      </c>
      <c r="N342" t="s">
        <v>1038</v>
      </c>
      <c r="O342">
        <v>2</v>
      </c>
      <c r="P342" t="s">
        <v>1039</v>
      </c>
      <c r="Q342" t="s">
        <v>1224</v>
      </c>
      <c r="R342" s="207">
        <v>45665.62327546296</v>
      </c>
      <c r="S342">
        <v>600112012</v>
      </c>
      <c r="T342" t="s">
        <v>1224</v>
      </c>
      <c r="U342" s="207">
        <v>45666.339849537035</v>
      </c>
      <c r="V342">
        <v>600112012</v>
      </c>
      <c r="W342">
        <v>42.6111</v>
      </c>
      <c r="X342">
        <v>39.908200000000001</v>
      </c>
      <c r="Y342">
        <v>0</v>
      </c>
      <c r="Z342">
        <v>2.7029000000000001</v>
      </c>
      <c r="AA342">
        <v>44.25</v>
      </c>
      <c r="AB342">
        <v>18287.863000000001</v>
      </c>
      <c r="AC342">
        <v>16629.687999999998</v>
      </c>
      <c r="AD342">
        <v>10658.643</v>
      </c>
      <c r="AE342">
        <v>3122.9830000000002</v>
      </c>
      <c r="AF342">
        <v>319.08100000000002</v>
      </c>
      <c r="AG342">
        <v>2005.9770000000001</v>
      </c>
      <c r="AH342">
        <v>307.13799999999998</v>
      </c>
      <c r="AI342">
        <v>86.097999999999999</v>
      </c>
      <c r="AJ342">
        <v>116.099</v>
      </c>
      <c r="AK342">
        <v>3.9209999999999998</v>
      </c>
      <c r="AL342">
        <v>0</v>
      </c>
      <c r="AM342">
        <v>0</v>
      </c>
      <c r="AN342">
        <v>1658.175</v>
      </c>
      <c r="AO342">
        <v>251.57500000000002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251.57500000000002</v>
      </c>
      <c r="AV342">
        <v>0.94330000000000003</v>
      </c>
      <c r="AW342">
        <v>0</v>
      </c>
      <c r="AX342">
        <v>296.59500000000003</v>
      </c>
      <c r="AY342">
        <v>0</v>
      </c>
      <c r="AZ342">
        <v>9.7479999999999993</v>
      </c>
      <c r="BA342">
        <v>16822.778999999999</v>
      </c>
      <c r="BB342">
        <v>0</v>
      </c>
      <c r="BC342">
        <v>47</v>
      </c>
      <c r="BD342">
        <v>45</v>
      </c>
      <c r="BE342">
        <v>3</v>
      </c>
      <c r="BF342">
        <v>1</v>
      </c>
      <c r="BG342">
        <v>1</v>
      </c>
      <c r="BH342">
        <v>0</v>
      </c>
      <c r="BI342">
        <v>0</v>
      </c>
      <c r="BJ342">
        <v>26.546099999999999</v>
      </c>
      <c r="BK342">
        <v>12114.36</v>
      </c>
      <c r="BL342">
        <v>7813.1959999999999</v>
      </c>
      <c r="BM342">
        <v>2461.2550000000001</v>
      </c>
      <c r="BN342">
        <v>104.753</v>
      </c>
      <c r="BO342">
        <v>1402.3</v>
      </c>
      <c r="BP342">
        <v>196.524</v>
      </c>
      <c r="BQ342">
        <v>86.097999999999999</v>
      </c>
      <c r="BR342">
        <v>40.162999999999997</v>
      </c>
      <c r="BS342">
        <v>0.32300000000000001</v>
      </c>
      <c r="BT342">
        <v>20.3171</v>
      </c>
      <c r="BU342">
        <v>9902.6929999999993</v>
      </c>
      <c r="BV342">
        <v>0</v>
      </c>
      <c r="BW342">
        <v>0</v>
      </c>
      <c r="BX342">
        <v>0</v>
      </c>
      <c r="BY342">
        <v>0</v>
      </c>
      <c r="BZ342">
        <v>13.3621</v>
      </c>
      <c r="CA342">
        <v>4515.3279999999995</v>
      </c>
      <c r="CB342">
        <v>2845.4470000000001</v>
      </c>
      <c r="CC342">
        <v>661.72800000000007</v>
      </c>
      <c r="CD342">
        <v>214.32799999999997</v>
      </c>
      <c r="CE342">
        <v>603.67700000000002</v>
      </c>
      <c r="CF342">
        <v>110.614</v>
      </c>
      <c r="CG342">
        <v>0</v>
      </c>
      <c r="CH342">
        <v>75.936000000000007</v>
      </c>
      <c r="CI342">
        <v>3.5979999999999999</v>
      </c>
      <c r="CJ342">
        <v>1.4</v>
      </c>
      <c r="CK342">
        <v>703.18200000000002</v>
      </c>
      <c r="CL342">
        <v>6.0187999999999997</v>
      </c>
      <c r="CM342">
        <v>1817.8620000000001</v>
      </c>
      <c r="CN342">
        <v>5</v>
      </c>
      <c r="CO342">
        <v>1697.6890000000001</v>
      </c>
      <c r="CP342">
        <v>0.94330000000000003</v>
      </c>
      <c r="CQ342">
        <v>296.59500000000003</v>
      </c>
      <c r="CR342">
        <v>24.212800000000001</v>
      </c>
      <c r="CS342">
        <v>10485.562</v>
      </c>
      <c r="CT342">
        <v>10.9621</v>
      </c>
      <c r="CU342">
        <v>3374.3429999999998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0.94330000000000003</v>
      </c>
      <c r="DB342">
        <v>296.59500000000003</v>
      </c>
      <c r="DC342">
        <v>0</v>
      </c>
      <c r="DD342">
        <v>0</v>
      </c>
      <c r="DE342">
        <v>9.7479999999999993</v>
      </c>
      <c r="DF342">
        <v>6.2290000000000001</v>
      </c>
      <c r="DG342">
        <v>2211.6669999999999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12251.977999999999</v>
      </c>
      <c r="EA342">
        <v>0</v>
      </c>
      <c r="EB342">
        <v>4570.8009999999995</v>
      </c>
      <c r="EC342">
        <v>0</v>
      </c>
      <c r="ED342">
        <v>42.6111</v>
      </c>
      <c r="EE342">
        <v>44.25</v>
      </c>
      <c r="EF342">
        <v>18287.863000000001</v>
      </c>
      <c r="EG342">
        <v>27.2684</v>
      </c>
      <c r="EH342">
        <v>12597.41</v>
      </c>
      <c r="EI342">
        <v>20.7499</v>
      </c>
      <c r="EJ342">
        <v>10243.945</v>
      </c>
      <c r="EK342">
        <v>0</v>
      </c>
      <c r="EL342">
        <v>0</v>
      </c>
      <c r="EM342">
        <v>0</v>
      </c>
      <c r="EN342">
        <v>0</v>
      </c>
      <c r="EO342">
        <v>15.342700000000001</v>
      </c>
      <c r="EP342">
        <v>5690.4529999999995</v>
      </c>
      <c r="EQ342">
        <v>251.57500000000002</v>
      </c>
      <c r="ER342">
        <v>186.905</v>
      </c>
      <c r="ES342">
        <v>64.67</v>
      </c>
      <c r="ET342">
        <v>18539.437999999998</v>
      </c>
      <c r="EU342">
        <v>0</v>
      </c>
      <c r="EV342">
        <v>0</v>
      </c>
      <c r="EW342">
        <v>0</v>
      </c>
      <c r="EX342">
        <v>0</v>
      </c>
      <c r="EY342">
        <v>6.5185000000000004</v>
      </c>
      <c r="EZ342">
        <v>2353.4650000000001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0.94330000000000003</v>
      </c>
      <c r="FJ342">
        <v>296.59500000000003</v>
      </c>
      <c r="FK342">
        <v>0</v>
      </c>
      <c r="FL342">
        <v>0</v>
      </c>
      <c r="FM342">
        <v>0.94330000000000003</v>
      </c>
      <c r="FN342">
        <v>296.59500000000003</v>
      </c>
      <c r="FO342">
        <v>0</v>
      </c>
      <c r="FP342">
        <v>0</v>
      </c>
      <c r="FQ342">
        <v>0</v>
      </c>
      <c r="FR342">
        <v>296.59500000000003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</row>
    <row r="343" spans="1:184" customFormat="1" ht="12.75" x14ac:dyDescent="0.2">
      <c r="A343">
        <v>3071</v>
      </c>
      <c r="B343">
        <f t="shared" si="5"/>
        <v>340</v>
      </c>
      <c r="C343">
        <v>1</v>
      </c>
      <c r="D343" t="s">
        <v>1225</v>
      </c>
      <c r="E343" t="s">
        <v>290</v>
      </c>
      <c r="F343">
        <v>600126145</v>
      </c>
      <c r="G343">
        <v>12</v>
      </c>
      <c r="H343" t="s">
        <v>1226</v>
      </c>
      <c r="I343" t="s">
        <v>99</v>
      </c>
      <c r="J343">
        <v>1</v>
      </c>
      <c r="K343">
        <v>24</v>
      </c>
      <c r="L343" t="s">
        <v>1106</v>
      </c>
      <c r="M343" t="s">
        <v>1227</v>
      </c>
      <c r="N343" t="s">
        <v>1038</v>
      </c>
      <c r="O343">
        <v>2</v>
      </c>
      <c r="P343" t="s">
        <v>1039</v>
      </c>
      <c r="Q343" t="s">
        <v>1228</v>
      </c>
      <c r="R343" s="207">
        <v>45664.390497685185</v>
      </c>
      <c r="S343">
        <v>600126145</v>
      </c>
      <c r="T343" t="s">
        <v>1228</v>
      </c>
      <c r="U343" s="207">
        <v>45667.374050925922</v>
      </c>
      <c r="V343">
        <v>600126145</v>
      </c>
      <c r="W343">
        <v>4.5141999999999998</v>
      </c>
      <c r="X343">
        <v>4.2841999999999993</v>
      </c>
      <c r="Y343">
        <v>0</v>
      </c>
      <c r="Z343">
        <v>0.23</v>
      </c>
      <c r="AA343">
        <v>7</v>
      </c>
      <c r="AB343">
        <v>2001.4450000000002</v>
      </c>
      <c r="AC343">
        <v>1856.3500000000001</v>
      </c>
      <c r="AD343">
        <v>1238.82</v>
      </c>
      <c r="AE343">
        <v>327.46299999999997</v>
      </c>
      <c r="AF343">
        <v>7.29</v>
      </c>
      <c r="AG343">
        <v>154.20699999999999</v>
      </c>
      <c r="AH343">
        <v>77.313000000000002</v>
      </c>
      <c r="AI343">
        <v>0</v>
      </c>
      <c r="AJ343">
        <v>0</v>
      </c>
      <c r="AK343">
        <v>1.9930000000000001</v>
      </c>
      <c r="AL343">
        <v>0</v>
      </c>
      <c r="AM343">
        <v>0</v>
      </c>
      <c r="AN343">
        <v>145.095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0.24079999999999999</v>
      </c>
      <c r="AW343">
        <v>49.264000000000003</v>
      </c>
      <c r="AX343">
        <v>81.314999999999998</v>
      </c>
      <c r="AY343">
        <v>0</v>
      </c>
      <c r="AZ343">
        <v>0</v>
      </c>
      <c r="BA343">
        <v>1873.8310000000001</v>
      </c>
      <c r="BB343">
        <v>0</v>
      </c>
      <c r="BC343">
        <v>7</v>
      </c>
      <c r="BD343">
        <v>7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3.12</v>
      </c>
      <c r="BK343">
        <v>1508.981</v>
      </c>
      <c r="BL343">
        <v>959.11400000000003</v>
      </c>
      <c r="BM343">
        <v>289.38299999999998</v>
      </c>
      <c r="BN343">
        <v>0</v>
      </c>
      <c r="BO343">
        <v>133.90700000000001</v>
      </c>
      <c r="BP343">
        <v>77.313000000000002</v>
      </c>
      <c r="BQ343">
        <v>0</v>
      </c>
      <c r="BR343">
        <v>0</v>
      </c>
      <c r="BS343">
        <v>0</v>
      </c>
      <c r="BT343">
        <v>2.37</v>
      </c>
      <c r="BU343">
        <v>1254.721</v>
      </c>
      <c r="BV343">
        <v>0</v>
      </c>
      <c r="BW343">
        <v>0</v>
      </c>
      <c r="BX343">
        <v>0</v>
      </c>
      <c r="BY343">
        <v>0</v>
      </c>
      <c r="BZ343">
        <v>1.1641999999999999</v>
      </c>
      <c r="CA343">
        <v>347.36900000000003</v>
      </c>
      <c r="CB343">
        <v>279.70600000000002</v>
      </c>
      <c r="CC343">
        <v>38.08</v>
      </c>
      <c r="CD343">
        <v>7.29</v>
      </c>
      <c r="CE343">
        <v>20.3</v>
      </c>
      <c r="CF343">
        <v>0</v>
      </c>
      <c r="CG343">
        <v>0</v>
      </c>
      <c r="CH343">
        <v>0</v>
      </c>
      <c r="CI343">
        <v>1.9930000000000001</v>
      </c>
      <c r="CJ343">
        <v>0</v>
      </c>
      <c r="CK343">
        <v>0</v>
      </c>
      <c r="CL343">
        <v>0.74339999999999995</v>
      </c>
      <c r="CM343">
        <v>218.46100000000001</v>
      </c>
      <c r="CN343">
        <v>0.18</v>
      </c>
      <c r="CO343">
        <v>47.593000000000004</v>
      </c>
      <c r="CP343">
        <v>0.24079999999999999</v>
      </c>
      <c r="CQ343">
        <v>81.314999999999998</v>
      </c>
      <c r="CR343">
        <v>2.12</v>
      </c>
      <c r="CS343">
        <v>874.80799999999999</v>
      </c>
      <c r="CT343">
        <v>1.1641999999999999</v>
      </c>
      <c r="CU343">
        <v>347.36900000000003</v>
      </c>
      <c r="CV343">
        <v>0</v>
      </c>
      <c r="CW343">
        <v>49.264000000000003</v>
      </c>
      <c r="CX343">
        <v>0</v>
      </c>
      <c r="CY343">
        <v>0</v>
      </c>
      <c r="CZ343">
        <v>0</v>
      </c>
      <c r="DA343">
        <v>0.24079999999999999</v>
      </c>
      <c r="DB343">
        <v>81.314999999999998</v>
      </c>
      <c r="DC343">
        <v>0</v>
      </c>
      <c r="DD343">
        <v>0</v>
      </c>
      <c r="DE343">
        <v>0</v>
      </c>
      <c r="DF343">
        <v>0.75</v>
      </c>
      <c r="DG343">
        <v>254.26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1521.55</v>
      </c>
      <c r="EA343">
        <v>0</v>
      </c>
      <c r="EB343">
        <v>352.28100000000001</v>
      </c>
      <c r="EC343">
        <v>0</v>
      </c>
      <c r="ED343">
        <v>4.5141999999999998</v>
      </c>
      <c r="EE343">
        <v>7</v>
      </c>
      <c r="EF343">
        <v>2001.4450000000002</v>
      </c>
      <c r="EG343">
        <v>3.12</v>
      </c>
      <c r="EH343">
        <v>1508.981</v>
      </c>
      <c r="EI343">
        <v>2.37</v>
      </c>
      <c r="EJ343">
        <v>1254.721</v>
      </c>
      <c r="EK343">
        <v>0</v>
      </c>
      <c r="EL343">
        <v>0</v>
      </c>
      <c r="EM343">
        <v>0</v>
      </c>
      <c r="EN343">
        <v>0</v>
      </c>
      <c r="EO343">
        <v>1.3941999999999999</v>
      </c>
      <c r="EP343">
        <v>492.464</v>
      </c>
      <c r="EQ343">
        <v>0</v>
      </c>
      <c r="ER343">
        <v>0</v>
      </c>
      <c r="ES343">
        <v>0</v>
      </c>
      <c r="ET343">
        <v>2001.4450000000002</v>
      </c>
      <c r="EU343">
        <v>0</v>
      </c>
      <c r="EV343">
        <v>0</v>
      </c>
      <c r="EW343">
        <v>0</v>
      </c>
      <c r="EX343">
        <v>0</v>
      </c>
      <c r="EY343">
        <v>0.75</v>
      </c>
      <c r="EZ343">
        <v>254.26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0.24079999999999999</v>
      </c>
      <c r="FJ343">
        <v>81.314999999999998</v>
      </c>
      <c r="FK343">
        <v>0</v>
      </c>
      <c r="FL343">
        <v>0</v>
      </c>
      <c r="FM343">
        <v>0.24079999999999999</v>
      </c>
      <c r="FN343">
        <v>81.314999999999998</v>
      </c>
      <c r="FO343">
        <v>0</v>
      </c>
      <c r="FP343">
        <v>0</v>
      </c>
      <c r="FQ343">
        <v>0</v>
      </c>
      <c r="FR343">
        <v>81.314999999999998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</row>
    <row r="344" spans="1:184" customFormat="1" ht="12.75" x14ac:dyDescent="0.2">
      <c r="A344">
        <v>3072</v>
      </c>
      <c r="B344">
        <f t="shared" si="5"/>
        <v>341</v>
      </c>
      <c r="C344">
        <v>1</v>
      </c>
      <c r="D344" t="s">
        <v>1229</v>
      </c>
      <c r="E344" t="s">
        <v>290</v>
      </c>
      <c r="F344">
        <v>671104829</v>
      </c>
      <c r="G344">
        <v>12</v>
      </c>
      <c r="H344" t="s">
        <v>1230</v>
      </c>
      <c r="I344" t="s">
        <v>99</v>
      </c>
      <c r="J344">
        <v>1</v>
      </c>
      <c r="K344">
        <v>24</v>
      </c>
      <c r="L344" t="s">
        <v>1036</v>
      </c>
      <c r="M344" t="s">
        <v>1231</v>
      </c>
      <c r="N344" t="s">
        <v>1038</v>
      </c>
      <c r="O344">
        <v>2</v>
      </c>
      <c r="P344" t="s">
        <v>1039</v>
      </c>
      <c r="Q344" t="s">
        <v>1232</v>
      </c>
      <c r="R344" s="207">
        <v>45670.408796296295</v>
      </c>
      <c r="S344">
        <v>671104829</v>
      </c>
      <c r="T344" t="s">
        <v>1232</v>
      </c>
      <c r="U344" s="207">
        <v>45670.61010416667</v>
      </c>
      <c r="V344">
        <v>671104829</v>
      </c>
      <c r="W344">
        <v>3.4239999999999999</v>
      </c>
      <c r="X344">
        <v>3.0939999999999999</v>
      </c>
      <c r="Y344">
        <v>0</v>
      </c>
      <c r="Z344">
        <v>0.33</v>
      </c>
      <c r="AA344">
        <v>4</v>
      </c>
      <c r="AB344">
        <v>1687.116</v>
      </c>
      <c r="AC344">
        <v>1589.61</v>
      </c>
      <c r="AD344">
        <v>993.44200000000001</v>
      </c>
      <c r="AE344">
        <v>210.96600000000001</v>
      </c>
      <c r="AF344">
        <v>66.424000000000007</v>
      </c>
      <c r="AG344">
        <v>30.510999999999999</v>
      </c>
      <c r="AH344">
        <v>52.133000000000003</v>
      </c>
      <c r="AI344">
        <v>0</v>
      </c>
      <c r="AJ344">
        <v>12.335999999999999</v>
      </c>
      <c r="AK344">
        <v>0.20300000000000001</v>
      </c>
      <c r="AL344">
        <v>0</v>
      </c>
      <c r="AM344">
        <v>0</v>
      </c>
      <c r="AN344">
        <v>97.506</v>
      </c>
      <c r="AO344">
        <v>120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120</v>
      </c>
      <c r="AV344">
        <v>0</v>
      </c>
      <c r="AW344">
        <v>223.595</v>
      </c>
      <c r="AX344">
        <v>0</v>
      </c>
      <c r="AY344">
        <v>0</v>
      </c>
      <c r="AZ344">
        <v>0</v>
      </c>
      <c r="BA344">
        <v>1604.4750000000001</v>
      </c>
      <c r="BB344">
        <v>0</v>
      </c>
      <c r="BC344">
        <v>4</v>
      </c>
      <c r="BD344">
        <v>4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2.254</v>
      </c>
      <c r="BK344">
        <v>1262.1400000000001</v>
      </c>
      <c r="BL344">
        <v>748.5</v>
      </c>
      <c r="BM344">
        <v>178.696</v>
      </c>
      <c r="BN344">
        <v>28.439</v>
      </c>
      <c r="BO344">
        <v>24.510999999999999</v>
      </c>
      <c r="BP344">
        <v>52.133000000000003</v>
      </c>
      <c r="BQ344">
        <v>0</v>
      </c>
      <c r="BR344">
        <v>6.266</v>
      </c>
      <c r="BS344">
        <v>0</v>
      </c>
      <c r="BT344">
        <v>2</v>
      </c>
      <c r="BU344">
        <v>1175.529</v>
      </c>
      <c r="BV344">
        <v>0</v>
      </c>
      <c r="BW344">
        <v>0</v>
      </c>
      <c r="BX344">
        <v>0</v>
      </c>
      <c r="BY344">
        <v>0</v>
      </c>
      <c r="BZ344">
        <v>0.84000000000000008</v>
      </c>
      <c r="CA344">
        <v>327.47000000000003</v>
      </c>
      <c r="CB344">
        <v>244.94200000000001</v>
      </c>
      <c r="CC344">
        <v>32.270000000000003</v>
      </c>
      <c r="CD344">
        <v>37.984999999999999</v>
      </c>
      <c r="CE344">
        <v>6</v>
      </c>
      <c r="CF344">
        <v>0</v>
      </c>
      <c r="CG344">
        <v>0</v>
      </c>
      <c r="CH344">
        <v>6.0699999999999994</v>
      </c>
      <c r="CI344">
        <v>0.20300000000000001</v>
      </c>
      <c r="CJ344">
        <v>0</v>
      </c>
      <c r="CK344">
        <v>0</v>
      </c>
      <c r="CL344">
        <v>0.34</v>
      </c>
      <c r="CM344">
        <v>136.85499999999999</v>
      </c>
      <c r="CN344">
        <v>0.5</v>
      </c>
      <c r="CO344">
        <v>190.61500000000001</v>
      </c>
      <c r="CP344">
        <v>0</v>
      </c>
      <c r="CQ344">
        <v>0</v>
      </c>
      <c r="CR344">
        <v>1</v>
      </c>
      <c r="CS344">
        <v>425.846</v>
      </c>
      <c r="CT344">
        <v>0.84000000000000008</v>
      </c>
      <c r="CU344">
        <v>327.47000000000003</v>
      </c>
      <c r="CV344">
        <v>0</v>
      </c>
      <c r="CW344">
        <v>223.595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0.254</v>
      </c>
      <c r="DG344">
        <v>86.611000000000004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1275.124</v>
      </c>
      <c r="EA344">
        <v>0</v>
      </c>
      <c r="EB344">
        <v>329.351</v>
      </c>
      <c r="EC344">
        <v>0</v>
      </c>
      <c r="ED344">
        <v>3.4239999999999999</v>
      </c>
      <c r="EE344">
        <v>4</v>
      </c>
      <c r="EF344">
        <v>1687.116</v>
      </c>
      <c r="EG344">
        <v>2.254</v>
      </c>
      <c r="EH344">
        <v>1262.1400000000001</v>
      </c>
      <c r="EI344">
        <v>2</v>
      </c>
      <c r="EJ344">
        <v>1175.529</v>
      </c>
      <c r="EK344">
        <v>0</v>
      </c>
      <c r="EL344">
        <v>0</v>
      </c>
      <c r="EM344">
        <v>0</v>
      </c>
      <c r="EN344">
        <v>0</v>
      </c>
      <c r="EO344">
        <v>1.17</v>
      </c>
      <c r="EP344">
        <v>424.976</v>
      </c>
      <c r="EQ344">
        <v>120</v>
      </c>
      <c r="ER344">
        <v>0</v>
      </c>
      <c r="ES344">
        <v>120</v>
      </c>
      <c r="ET344">
        <v>1807.116</v>
      </c>
      <c r="EU344">
        <v>0</v>
      </c>
      <c r="EV344">
        <v>0</v>
      </c>
      <c r="EW344">
        <v>0</v>
      </c>
      <c r="EX344">
        <v>0</v>
      </c>
      <c r="EY344">
        <v>0.254</v>
      </c>
      <c r="EZ344">
        <v>86.611000000000004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</row>
    <row r="345" spans="1:184" customFormat="1" ht="12.75" x14ac:dyDescent="0.2">
      <c r="A345">
        <v>3073</v>
      </c>
      <c r="B345">
        <f t="shared" si="5"/>
        <v>342</v>
      </c>
      <c r="C345">
        <v>1</v>
      </c>
      <c r="D345" t="s">
        <v>1233</v>
      </c>
      <c r="E345" t="s">
        <v>290</v>
      </c>
      <c r="F345">
        <v>691000191</v>
      </c>
      <c r="G345">
        <v>12</v>
      </c>
      <c r="H345" t="s">
        <v>1234</v>
      </c>
      <c r="I345" t="s">
        <v>1235</v>
      </c>
      <c r="J345">
        <v>1</v>
      </c>
      <c r="K345">
        <v>24</v>
      </c>
      <c r="L345" t="s">
        <v>1056</v>
      </c>
      <c r="M345" t="s">
        <v>1236</v>
      </c>
      <c r="N345" t="s">
        <v>1038</v>
      </c>
      <c r="O345">
        <v>2</v>
      </c>
      <c r="P345" t="s">
        <v>1039</v>
      </c>
      <c r="Q345" t="s">
        <v>1237</v>
      </c>
      <c r="R345" s="207">
        <v>45670.333425925928</v>
      </c>
      <c r="S345">
        <v>691000191</v>
      </c>
      <c r="W345">
        <v>26.357499999999998</v>
      </c>
      <c r="X345">
        <v>26.107499999999998</v>
      </c>
      <c r="Y345">
        <v>0</v>
      </c>
      <c r="Z345">
        <v>0.25</v>
      </c>
      <c r="AA345">
        <v>28.134799999999998</v>
      </c>
      <c r="AB345">
        <v>11768.27</v>
      </c>
      <c r="AC345">
        <v>11687.466</v>
      </c>
      <c r="AD345">
        <v>7568.6059999999998</v>
      </c>
      <c r="AE345">
        <v>1692.444</v>
      </c>
      <c r="AF345">
        <v>197.185</v>
      </c>
      <c r="AG345">
        <v>1923.6420000000001</v>
      </c>
      <c r="AH345">
        <v>236.911</v>
      </c>
      <c r="AI345">
        <v>27.274999999999999</v>
      </c>
      <c r="AJ345">
        <v>0</v>
      </c>
      <c r="AK345">
        <v>0</v>
      </c>
      <c r="AL345">
        <v>0</v>
      </c>
      <c r="AM345">
        <v>0</v>
      </c>
      <c r="AN345">
        <v>80.804000000000002</v>
      </c>
      <c r="AO345">
        <v>134.30000000000001</v>
      </c>
      <c r="AP345">
        <v>28.4</v>
      </c>
      <c r="AQ345">
        <v>28.4</v>
      </c>
      <c r="AR345">
        <v>0</v>
      </c>
      <c r="AS345">
        <v>0</v>
      </c>
      <c r="AT345">
        <v>22</v>
      </c>
      <c r="AU345">
        <v>83.9</v>
      </c>
      <c r="AV345">
        <v>0.5</v>
      </c>
      <c r="AW345">
        <v>41.402999999999999</v>
      </c>
      <c r="AX345">
        <v>176.97300000000001</v>
      </c>
      <c r="AY345">
        <v>0</v>
      </c>
      <c r="AZ345">
        <v>0</v>
      </c>
      <c r="BA345">
        <v>11713.120999999999</v>
      </c>
      <c r="BB345">
        <v>28.4</v>
      </c>
      <c r="BC345">
        <v>28</v>
      </c>
      <c r="BD345">
        <v>28</v>
      </c>
      <c r="BE345">
        <v>0</v>
      </c>
      <c r="BF345">
        <v>1</v>
      </c>
      <c r="BG345">
        <v>0</v>
      </c>
      <c r="BH345">
        <v>0</v>
      </c>
      <c r="BI345">
        <v>0</v>
      </c>
      <c r="BJ345">
        <v>18.5914</v>
      </c>
      <c r="BK345">
        <v>9353.4269999999997</v>
      </c>
      <c r="BL345">
        <v>5921.7259999999997</v>
      </c>
      <c r="BM345">
        <v>1472.7270000000001</v>
      </c>
      <c r="BN345">
        <v>108.38500000000001</v>
      </c>
      <c r="BO345">
        <v>1545</v>
      </c>
      <c r="BP345">
        <v>236.911</v>
      </c>
      <c r="BQ345">
        <v>27.274999999999999</v>
      </c>
      <c r="BR345">
        <v>0</v>
      </c>
      <c r="BS345">
        <v>0</v>
      </c>
      <c r="BT345">
        <v>14.478899999999999</v>
      </c>
      <c r="BU345">
        <v>7799.6530000000002</v>
      </c>
      <c r="BV345">
        <v>0</v>
      </c>
      <c r="BW345">
        <v>0</v>
      </c>
      <c r="BX345">
        <v>0</v>
      </c>
      <c r="BY345">
        <v>0</v>
      </c>
      <c r="BZ345">
        <v>7.5160999999999998</v>
      </c>
      <c r="CA345">
        <v>2334.0389999999998</v>
      </c>
      <c r="CB345">
        <v>1646.88</v>
      </c>
      <c r="CC345">
        <v>219.71699999999998</v>
      </c>
      <c r="CD345">
        <v>88.8</v>
      </c>
      <c r="CE345">
        <v>378.642</v>
      </c>
      <c r="CF345">
        <v>0</v>
      </c>
      <c r="CG345">
        <v>0</v>
      </c>
      <c r="CH345">
        <v>0</v>
      </c>
      <c r="CI345">
        <v>0</v>
      </c>
      <c r="CJ345">
        <v>1</v>
      </c>
      <c r="CK345">
        <v>514.72299999999996</v>
      </c>
      <c r="CL345">
        <v>4.6161000000000003</v>
      </c>
      <c r="CM345">
        <v>1258.452</v>
      </c>
      <c r="CN345">
        <v>1.4</v>
      </c>
      <c r="CO345">
        <v>383.89100000000002</v>
      </c>
      <c r="CP345">
        <v>0.5</v>
      </c>
      <c r="CQ345">
        <v>176.97300000000001</v>
      </c>
      <c r="CR345">
        <v>14.5914</v>
      </c>
      <c r="CS345">
        <v>6732.7070000000003</v>
      </c>
      <c r="CT345">
        <v>7.5160999999999998</v>
      </c>
      <c r="CU345">
        <v>2334.0389999999998</v>
      </c>
      <c r="CV345">
        <v>0</v>
      </c>
      <c r="CW345">
        <v>41.402999999999999</v>
      </c>
      <c r="CX345">
        <v>0</v>
      </c>
      <c r="CY345">
        <v>0</v>
      </c>
      <c r="CZ345">
        <v>0</v>
      </c>
      <c r="DA345">
        <v>0.5</v>
      </c>
      <c r="DB345">
        <v>176.97300000000001</v>
      </c>
      <c r="DC345">
        <v>20</v>
      </c>
      <c r="DD345">
        <v>8.4</v>
      </c>
      <c r="DE345">
        <v>0</v>
      </c>
      <c r="DF345">
        <v>4.1124999999999998</v>
      </c>
      <c r="DG345">
        <v>1553.7739999999999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9367.1020000000008</v>
      </c>
      <c r="EA345">
        <v>20</v>
      </c>
      <c r="EB345">
        <v>2346.0189999999998</v>
      </c>
      <c r="EC345">
        <v>8.4</v>
      </c>
      <c r="ED345">
        <v>26.357499999999998</v>
      </c>
      <c r="EE345">
        <v>28.134799999999998</v>
      </c>
      <c r="EF345">
        <v>11768.27</v>
      </c>
      <c r="EG345">
        <v>18.5914</v>
      </c>
      <c r="EH345">
        <v>9368.4269999999997</v>
      </c>
      <c r="EI345">
        <v>14.478899999999999</v>
      </c>
      <c r="EJ345">
        <v>7814.6530000000002</v>
      </c>
      <c r="EK345">
        <v>0</v>
      </c>
      <c r="EL345">
        <v>0</v>
      </c>
      <c r="EM345">
        <v>0</v>
      </c>
      <c r="EN345">
        <v>0</v>
      </c>
      <c r="EO345">
        <v>7.7660999999999998</v>
      </c>
      <c r="EP345">
        <v>2399.8429999999998</v>
      </c>
      <c r="EQ345">
        <v>134.30000000000001</v>
      </c>
      <c r="ER345">
        <v>41</v>
      </c>
      <c r="ES345">
        <v>93.3</v>
      </c>
      <c r="ET345">
        <v>11902.57</v>
      </c>
      <c r="EU345">
        <v>0</v>
      </c>
      <c r="EV345">
        <v>0</v>
      </c>
      <c r="EW345">
        <v>0</v>
      </c>
      <c r="EX345">
        <v>0</v>
      </c>
      <c r="EY345">
        <v>4.1124999999999998</v>
      </c>
      <c r="EZ345">
        <v>1553.7739999999999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0.5</v>
      </c>
      <c r="FJ345">
        <v>176.97300000000001</v>
      </c>
      <c r="FK345">
        <v>0</v>
      </c>
      <c r="FL345">
        <v>0</v>
      </c>
      <c r="FM345">
        <v>0.5</v>
      </c>
      <c r="FN345">
        <v>176.97300000000001</v>
      </c>
      <c r="FO345">
        <v>0</v>
      </c>
      <c r="FP345">
        <v>0</v>
      </c>
      <c r="FQ345">
        <v>0</v>
      </c>
      <c r="FR345">
        <v>176.97300000000001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</row>
    <row r="346" spans="1:184" customFormat="1" ht="12.75" x14ac:dyDescent="0.2">
      <c r="A346">
        <v>3074</v>
      </c>
      <c r="B346">
        <f t="shared" si="5"/>
        <v>343</v>
      </c>
      <c r="C346">
        <v>1</v>
      </c>
      <c r="D346" t="s">
        <v>1238</v>
      </c>
      <c r="E346" t="s">
        <v>290</v>
      </c>
      <c r="F346">
        <v>691000166</v>
      </c>
      <c r="G346">
        <v>12</v>
      </c>
      <c r="H346" t="s">
        <v>1239</v>
      </c>
      <c r="I346" t="s">
        <v>99</v>
      </c>
      <c r="J346">
        <v>1</v>
      </c>
      <c r="K346">
        <v>24</v>
      </c>
      <c r="L346" t="s">
        <v>1036</v>
      </c>
      <c r="M346" t="s">
        <v>1240</v>
      </c>
      <c r="N346" t="s">
        <v>1038</v>
      </c>
      <c r="O346">
        <v>2</v>
      </c>
      <c r="P346" t="s">
        <v>1039</v>
      </c>
      <c r="Q346" t="s">
        <v>1040</v>
      </c>
      <c r="R346" s="207">
        <v>45669.591400462959</v>
      </c>
      <c r="S346">
        <v>691000166</v>
      </c>
      <c r="T346" t="s">
        <v>1040</v>
      </c>
      <c r="U346" s="207">
        <v>45669.696192129632</v>
      </c>
      <c r="V346">
        <v>691000166</v>
      </c>
      <c r="W346">
        <v>24.2456</v>
      </c>
      <c r="X346">
        <v>23.5456</v>
      </c>
      <c r="Y346">
        <v>0.2</v>
      </c>
      <c r="Z346">
        <v>0.5</v>
      </c>
      <c r="AA346">
        <v>27.057300000000001</v>
      </c>
      <c r="AB346">
        <v>11236.049000000001</v>
      </c>
      <c r="AC346">
        <v>10899.582</v>
      </c>
      <c r="AD346">
        <v>6800.067</v>
      </c>
      <c r="AE346">
        <v>1416.934</v>
      </c>
      <c r="AF346">
        <v>136.95500000000001</v>
      </c>
      <c r="AG346">
        <v>2221.8989999999999</v>
      </c>
      <c r="AH346">
        <v>226.625</v>
      </c>
      <c r="AI346">
        <v>0</v>
      </c>
      <c r="AJ346">
        <v>0</v>
      </c>
      <c r="AK346">
        <v>0</v>
      </c>
      <c r="AL346">
        <v>51.610999999999997</v>
      </c>
      <c r="AM346">
        <v>0</v>
      </c>
      <c r="AN346">
        <v>284.85599999999999</v>
      </c>
      <c r="AO346">
        <v>158.52500000000001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158.52500000000001</v>
      </c>
      <c r="AV346">
        <v>0.45700000000000002</v>
      </c>
      <c r="AW346">
        <v>92.022999999999996</v>
      </c>
      <c r="AX346">
        <v>188.71100000000001</v>
      </c>
      <c r="AY346">
        <v>0</v>
      </c>
      <c r="AZ346">
        <v>5.0789999999999997</v>
      </c>
      <c r="BA346">
        <v>10976.289000000001</v>
      </c>
      <c r="BB346">
        <v>0</v>
      </c>
      <c r="BC346">
        <v>27</v>
      </c>
      <c r="BD346">
        <v>26</v>
      </c>
      <c r="BE346">
        <v>0</v>
      </c>
      <c r="BF346">
        <v>0</v>
      </c>
      <c r="BG346">
        <v>1</v>
      </c>
      <c r="BH346">
        <v>0</v>
      </c>
      <c r="BI346">
        <v>0</v>
      </c>
      <c r="BJ346">
        <v>15.8453</v>
      </c>
      <c r="BK346">
        <v>8160.9549999999999</v>
      </c>
      <c r="BL346">
        <v>4944.4740000000002</v>
      </c>
      <c r="BM346">
        <v>1169.7539999999999</v>
      </c>
      <c r="BN346">
        <v>91.055999999999997</v>
      </c>
      <c r="BO346">
        <v>1664.999</v>
      </c>
      <c r="BP346">
        <v>193.57</v>
      </c>
      <c r="BQ346">
        <v>0</v>
      </c>
      <c r="BR346">
        <v>0</v>
      </c>
      <c r="BS346">
        <v>0</v>
      </c>
      <c r="BT346">
        <v>12.475</v>
      </c>
      <c r="BU346">
        <v>6822.2860000000001</v>
      </c>
      <c r="BV346">
        <v>0</v>
      </c>
      <c r="BW346">
        <v>0</v>
      </c>
      <c r="BX346">
        <v>0</v>
      </c>
      <c r="BY346">
        <v>0</v>
      </c>
      <c r="BZ346">
        <v>7.7002999999999995</v>
      </c>
      <c r="CA346">
        <v>2738.627</v>
      </c>
      <c r="CB346">
        <v>1855.5929999999998</v>
      </c>
      <c r="CC346">
        <v>247.18</v>
      </c>
      <c r="CD346">
        <v>45.899000000000001</v>
      </c>
      <c r="CE346">
        <v>556.9</v>
      </c>
      <c r="CF346">
        <v>33.055</v>
      </c>
      <c r="CG346">
        <v>0</v>
      </c>
      <c r="CH346">
        <v>0</v>
      </c>
      <c r="CI346">
        <v>0</v>
      </c>
      <c r="CJ346">
        <v>6.6600000000000006E-2</v>
      </c>
      <c r="CK346">
        <v>18.536999999999999</v>
      </c>
      <c r="CL346">
        <v>2.7947000000000002</v>
      </c>
      <c r="CM346">
        <v>849.15599999999995</v>
      </c>
      <c r="CN346">
        <v>4.3819999999999997</v>
      </c>
      <c r="CO346">
        <v>1682.223</v>
      </c>
      <c r="CP346">
        <v>0.45700000000000002</v>
      </c>
      <c r="CQ346">
        <v>188.71100000000001</v>
      </c>
      <c r="CR346">
        <v>13.8453</v>
      </c>
      <c r="CS346">
        <v>6551.1589999999997</v>
      </c>
      <c r="CT346">
        <v>6.7003000000000004</v>
      </c>
      <c r="CU346">
        <v>2252.6289999999999</v>
      </c>
      <c r="CV346">
        <v>0</v>
      </c>
      <c r="CW346">
        <v>92.022999999999996</v>
      </c>
      <c r="CX346">
        <v>0</v>
      </c>
      <c r="CY346">
        <v>0</v>
      </c>
      <c r="CZ346">
        <v>0</v>
      </c>
      <c r="DA346">
        <v>0.45700000000000002</v>
      </c>
      <c r="DB346">
        <v>188.71100000000001</v>
      </c>
      <c r="DC346">
        <v>0</v>
      </c>
      <c r="DD346">
        <v>0</v>
      </c>
      <c r="DE346">
        <v>5.0789999999999997</v>
      </c>
      <c r="DF346">
        <v>3.3702999999999999</v>
      </c>
      <c r="DG346">
        <v>1338.6690000000001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8195.3670000000002</v>
      </c>
      <c r="EA346">
        <v>0</v>
      </c>
      <c r="EB346">
        <v>2780.922</v>
      </c>
      <c r="EC346">
        <v>0</v>
      </c>
      <c r="ED346">
        <v>24.2456</v>
      </c>
      <c r="EE346">
        <v>27.057300000000001</v>
      </c>
      <c r="EF346">
        <v>11236.049000000001</v>
      </c>
      <c r="EG346">
        <v>16.345300000000002</v>
      </c>
      <c r="EH346">
        <v>8362.116</v>
      </c>
      <c r="EI346">
        <v>12.475</v>
      </c>
      <c r="EJ346">
        <v>6822.2860000000001</v>
      </c>
      <c r="EK346">
        <v>0</v>
      </c>
      <c r="EL346">
        <v>0</v>
      </c>
      <c r="EM346">
        <v>0</v>
      </c>
      <c r="EN346">
        <v>0</v>
      </c>
      <c r="EO346">
        <v>7.9002999999999997</v>
      </c>
      <c r="EP346">
        <v>2873.933</v>
      </c>
      <c r="EQ346">
        <v>158.52500000000001</v>
      </c>
      <c r="ER346">
        <v>76.125</v>
      </c>
      <c r="ES346">
        <v>82.4</v>
      </c>
      <c r="ET346">
        <v>11394.574000000001</v>
      </c>
      <c r="EU346">
        <v>0</v>
      </c>
      <c r="EV346">
        <v>0</v>
      </c>
      <c r="EW346">
        <v>0</v>
      </c>
      <c r="EX346">
        <v>0</v>
      </c>
      <c r="EY346">
        <v>3.8702999999999999</v>
      </c>
      <c r="EZ346">
        <v>1539.83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0.45700000000000002</v>
      </c>
      <c r="FJ346">
        <v>188.71100000000001</v>
      </c>
      <c r="FK346">
        <v>0</v>
      </c>
      <c r="FL346">
        <v>0</v>
      </c>
      <c r="FM346">
        <v>0.45700000000000002</v>
      </c>
      <c r="FN346">
        <v>188.71100000000001</v>
      </c>
      <c r="FO346">
        <v>0</v>
      </c>
      <c r="FP346">
        <v>0</v>
      </c>
      <c r="FQ346">
        <v>0</v>
      </c>
      <c r="FR346">
        <v>188.71100000000001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</row>
    <row r="347" spans="1:184" customFormat="1" ht="12.75" x14ac:dyDescent="0.2">
      <c r="A347">
        <v>3075</v>
      </c>
      <c r="B347">
        <f t="shared" si="5"/>
        <v>344</v>
      </c>
      <c r="C347">
        <v>1</v>
      </c>
      <c r="D347" t="s">
        <v>1242</v>
      </c>
      <c r="E347" t="s">
        <v>290</v>
      </c>
      <c r="F347">
        <v>691001383</v>
      </c>
      <c r="G347">
        <v>12</v>
      </c>
      <c r="H347" t="s">
        <v>1171</v>
      </c>
      <c r="I347" t="s">
        <v>1243</v>
      </c>
      <c r="J347">
        <v>1</v>
      </c>
      <c r="K347">
        <v>24</v>
      </c>
      <c r="L347" t="s">
        <v>1070</v>
      </c>
      <c r="M347" t="s">
        <v>1244</v>
      </c>
      <c r="N347" t="s">
        <v>1038</v>
      </c>
      <c r="O347">
        <v>2</v>
      </c>
      <c r="P347" t="s">
        <v>1039</v>
      </c>
      <c r="Q347" t="s">
        <v>3516</v>
      </c>
      <c r="R347" s="207">
        <v>45669.536458333336</v>
      </c>
      <c r="S347">
        <v>691001383</v>
      </c>
      <c r="T347" t="s">
        <v>3517</v>
      </c>
      <c r="U347" s="207">
        <v>45671.342233796298</v>
      </c>
      <c r="V347">
        <v>691001383</v>
      </c>
      <c r="W347">
        <v>20.178999999999998</v>
      </c>
      <c r="X347">
        <v>20.178999999999998</v>
      </c>
      <c r="Y347">
        <v>0</v>
      </c>
      <c r="Z347">
        <v>0</v>
      </c>
      <c r="AA347">
        <v>23</v>
      </c>
      <c r="AB347">
        <v>8774.32</v>
      </c>
      <c r="AC347">
        <v>8774.32</v>
      </c>
      <c r="AD347">
        <v>5838.8880000000008</v>
      </c>
      <c r="AE347">
        <v>1211.328</v>
      </c>
      <c r="AF347">
        <v>350.53499999999997</v>
      </c>
      <c r="AG347">
        <v>1187.289</v>
      </c>
      <c r="AH347">
        <v>186.28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64.400000000000006</v>
      </c>
      <c r="AP347">
        <v>38</v>
      </c>
      <c r="AQ347">
        <v>38</v>
      </c>
      <c r="AR347">
        <v>0</v>
      </c>
      <c r="AS347">
        <v>0</v>
      </c>
      <c r="AT347">
        <v>0</v>
      </c>
      <c r="AU347">
        <v>26.4</v>
      </c>
      <c r="AV347">
        <v>0</v>
      </c>
      <c r="AW347">
        <v>0</v>
      </c>
      <c r="AX347">
        <v>0</v>
      </c>
      <c r="AY347">
        <v>10</v>
      </c>
      <c r="AZ347">
        <v>0</v>
      </c>
      <c r="BA347">
        <v>8856.598</v>
      </c>
      <c r="BB347">
        <v>38</v>
      </c>
      <c r="BC347">
        <v>23</v>
      </c>
      <c r="BD347">
        <v>23</v>
      </c>
      <c r="BE347">
        <v>0</v>
      </c>
      <c r="BF347">
        <v>0</v>
      </c>
      <c r="BG347">
        <v>2</v>
      </c>
      <c r="BH347">
        <v>0</v>
      </c>
      <c r="BI347">
        <v>0</v>
      </c>
      <c r="BJ347">
        <v>14.054</v>
      </c>
      <c r="BK347">
        <v>6791.4040000000005</v>
      </c>
      <c r="BL347">
        <v>4447.5959999999995</v>
      </c>
      <c r="BM347">
        <v>1010.01</v>
      </c>
      <c r="BN347">
        <v>262.63600000000002</v>
      </c>
      <c r="BO347">
        <v>917.98199999999997</v>
      </c>
      <c r="BP347">
        <v>153.18</v>
      </c>
      <c r="BQ347">
        <v>0</v>
      </c>
      <c r="BR347">
        <v>0</v>
      </c>
      <c r="BS347">
        <v>0</v>
      </c>
      <c r="BT347">
        <v>10.5</v>
      </c>
      <c r="BU347">
        <v>5418.8959999999997</v>
      </c>
      <c r="BV347">
        <v>0</v>
      </c>
      <c r="BW347">
        <v>0</v>
      </c>
      <c r="BX347">
        <v>0</v>
      </c>
      <c r="BY347">
        <v>0</v>
      </c>
      <c r="BZ347">
        <v>6.125</v>
      </c>
      <c r="CA347">
        <v>1982.9159999999999</v>
      </c>
      <c r="CB347">
        <v>1391.2919999999999</v>
      </c>
      <c r="CC347">
        <v>201.31799999999998</v>
      </c>
      <c r="CD347">
        <v>87.899000000000001</v>
      </c>
      <c r="CE347">
        <v>269.30700000000002</v>
      </c>
      <c r="CF347">
        <v>33.1</v>
      </c>
      <c r="CG347">
        <v>0</v>
      </c>
      <c r="CH347">
        <v>0</v>
      </c>
      <c r="CI347">
        <v>0</v>
      </c>
      <c r="CJ347">
        <v>3.1</v>
      </c>
      <c r="CK347">
        <v>929.15200000000004</v>
      </c>
      <c r="CL347">
        <v>0</v>
      </c>
      <c r="CM347">
        <v>0</v>
      </c>
      <c r="CN347">
        <v>3.0249999999999999</v>
      </c>
      <c r="CO347">
        <v>1053.7639999999999</v>
      </c>
      <c r="CP347">
        <v>0</v>
      </c>
      <c r="CQ347">
        <v>0</v>
      </c>
      <c r="CR347">
        <v>12.054</v>
      </c>
      <c r="CS347">
        <v>5449.3490000000002</v>
      </c>
      <c r="CT347">
        <v>5.2249999999999996</v>
      </c>
      <c r="CU347">
        <v>1559.7719999999999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10</v>
      </c>
      <c r="DD347">
        <v>28</v>
      </c>
      <c r="DE347">
        <v>0</v>
      </c>
      <c r="DF347">
        <v>3.5539999999999998</v>
      </c>
      <c r="DG347">
        <v>1372.508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6855.2179999999998</v>
      </c>
      <c r="EA347">
        <v>10</v>
      </c>
      <c r="EB347">
        <v>2001.38</v>
      </c>
      <c r="EC347">
        <v>28</v>
      </c>
      <c r="ED347">
        <v>20.178999999999998</v>
      </c>
      <c r="EE347">
        <v>23</v>
      </c>
      <c r="EF347">
        <v>8774.32</v>
      </c>
      <c r="EG347">
        <v>14.054</v>
      </c>
      <c r="EH347">
        <v>6791.4040000000005</v>
      </c>
      <c r="EI347">
        <v>10.5</v>
      </c>
      <c r="EJ347">
        <v>5418.8959999999997</v>
      </c>
      <c r="EK347">
        <v>0</v>
      </c>
      <c r="EL347">
        <v>0</v>
      </c>
      <c r="EM347">
        <v>0</v>
      </c>
      <c r="EN347">
        <v>0</v>
      </c>
      <c r="EO347">
        <v>6.125</v>
      </c>
      <c r="EP347">
        <v>1982.9159999999999</v>
      </c>
      <c r="EQ347">
        <v>64.400000000000006</v>
      </c>
      <c r="ER347">
        <v>18</v>
      </c>
      <c r="ES347">
        <v>46.4</v>
      </c>
      <c r="ET347">
        <v>8838.7199999999993</v>
      </c>
      <c r="EU347">
        <v>0</v>
      </c>
      <c r="EV347">
        <v>0</v>
      </c>
      <c r="EW347">
        <v>0</v>
      </c>
      <c r="EX347">
        <v>0</v>
      </c>
      <c r="EY347">
        <v>3.5539999999999998</v>
      </c>
      <c r="EZ347">
        <v>1372.508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10</v>
      </c>
      <c r="FP347">
        <v>10</v>
      </c>
      <c r="FQ347">
        <v>0</v>
      </c>
      <c r="FR347">
        <v>10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</row>
    <row r="348" spans="1:184" customFormat="1" ht="12.75" x14ac:dyDescent="0.2">
      <c r="A348">
        <v>3076</v>
      </c>
      <c r="B348">
        <f t="shared" si="5"/>
        <v>345</v>
      </c>
      <c r="C348">
        <v>1</v>
      </c>
      <c r="D348" t="s">
        <v>1245</v>
      </c>
      <c r="E348" t="s">
        <v>290</v>
      </c>
      <c r="F348">
        <v>691004340</v>
      </c>
      <c r="G348">
        <v>12</v>
      </c>
      <c r="H348" t="s">
        <v>1246</v>
      </c>
      <c r="I348" t="s">
        <v>99</v>
      </c>
      <c r="J348">
        <v>1</v>
      </c>
      <c r="K348">
        <v>24</v>
      </c>
      <c r="L348" t="s">
        <v>1036</v>
      </c>
      <c r="M348" t="s">
        <v>1247</v>
      </c>
      <c r="N348" t="s">
        <v>1038</v>
      </c>
      <c r="O348">
        <v>2</v>
      </c>
      <c r="P348" t="s">
        <v>1039</v>
      </c>
      <c r="Q348" t="s">
        <v>1248</v>
      </c>
      <c r="R348" s="207">
        <v>45667.528749999998</v>
      </c>
      <c r="S348">
        <v>691004340</v>
      </c>
      <c r="T348" t="s">
        <v>1248</v>
      </c>
      <c r="U348" s="207">
        <v>45667.543622685182</v>
      </c>
      <c r="V348">
        <v>691004340</v>
      </c>
      <c r="W348">
        <v>9.7715999999999994</v>
      </c>
      <c r="X348">
        <v>9.5373999999999999</v>
      </c>
      <c r="Y348">
        <v>0</v>
      </c>
      <c r="Z348">
        <v>0.23419999999999999</v>
      </c>
      <c r="AA348">
        <v>10.8278</v>
      </c>
      <c r="AB348">
        <v>4083.6379999999999</v>
      </c>
      <c r="AC348">
        <v>3924.5709999999999</v>
      </c>
      <c r="AD348">
        <v>2792.7739999999999</v>
      </c>
      <c r="AE348">
        <v>524.46299999999997</v>
      </c>
      <c r="AF348">
        <v>153.71600000000001</v>
      </c>
      <c r="AG348">
        <v>360.173</v>
      </c>
      <c r="AH348">
        <v>93.444999999999993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159.06700000000001</v>
      </c>
      <c r="AO348">
        <v>257.63599999999997</v>
      </c>
      <c r="AP348">
        <v>15</v>
      </c>
      <c r="AQ348">
        <v>15</v>
      </c>
      <c r="AR348">
        <v>0</v>
      </c>
      <c r="AS348">
        <v>0</v>
      </c>
      <c r="AT348">
        <v>0</v>
      </c>
      <c r="AU348">
        <v>242.636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3987.5280000000002</v>
      </c>
      <c r="BB348">
        <v>15</v>
      </c>
      <c r="BC348">
        <v>11</v>
      </c>
      <c r="BD348">
        <v>10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6.6201999999999996</v>
      </c>
      <c r="BK348">
        <v>3011.8850000000002</v>
      </c>
      <c r="BL348">
        <v>2197.0859999999998</v>
      </c>
      <c r="BM348">
        <v>430.822</v>
      </c>
      <c r="BN348">
        <v>41.531999999999996</v>
      </c>
      <c r="BO348">
        <v>249</v>
      </c>
      <c r="BP348">
        <v>93.444999999999993</v>
      </c>
      <c r="BQ348">
        <v>0</v>
      </c>
      <c r="BR348">
        <v>0</v>
      </c>
      <c r="BS348">
        <v>0</v>
      </c>
      <c r="BT348">
        <v>5.9972000000000003</v>
      </c>
      <c r="BU348">
        <v>2805.761</v>
      </c>
      <c r="BV348">
        <v>0</v>
      </c>
      <c r="BW348">
        <v>0</v>
      </c>
      <c r="BX348">
        <v>0</v>
      </c>
      <c r="BY348">
        <v>0</v>
      </c>
      <c r="BZ348">
        <v>2.9172000000000002</v>
      </c>
      <c r="CA348">
        <v>912.68599999999992</v>
      </c>
      <c r="CB348">
        <v>595.68799999999999</v>
      </c>
      <c r="CC348">
        <v>93.640999999999991</v>
      </c>
      <c r="CD348">
        <v>112.184</v>
      </c>
      <c r="CE348">
        <v>111.173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1.4172</v>
      </c>
      <c r="CM348">
        <v>517.67999999999995</v>
      </c>
      <c r="CN348">
        <v>1.5</v>
      </c>
      <c r="CO348">
        <v>395.00599999999997</v>
      </c>
      <c r="CP348">
        <v>0</v>
      </c>
      <c r="CQ348">
        <v>0</v>
      </c>
      <c r="CR348">
        <v>5.6201999999999996</v>
      </c>
      <c r="CS348">
        <v>2292.0100000000002</v>
      </c>
      <c r="CT348">
        <v>2.9172000000000002</v>
      </c>
      <c r="CU348">
        <v>912.68599999999992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15</v>
      </c>
      <c r="DE348">
        <v>0</v>
      </c>
      <c r="DF348">
        <v>0.623</v>
      </c>
      <c r="DG348">
        <v>206.124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3047.6179999999999</v>
      </c>
      <c r="EA348">
        <v>0</v>
      </c>
      <c r="EB348">
        <v>939.91</v>
      </c>
      <c r="EC348">
        <v>15</v>
      </c>
      <c r="ED348">
        <v>9.7715999999999994</v>
      </c>
      <c r="EE348">
        <v>10.8278</v>
      </c>
      <c r="EF348">
        <v>4083.6379999999999</v>
      </c>
      <c r="EG348">
        <v>6.6201999999999996</v>
      </c>
      <c r="EH348">
        <v>3059.8850000000002</v>
      </c>
      <c r="EI348">
        <v>5.9972000000000003</v>
      </c>
      <c r="EJ348">
        <v>2853.761</v>
      </c>
      <c r="EK348">
        <v>0</v>
      </c>
      <c r="EL348">
        <v>0</v>
      </c>
      <c r="EM348">
        <v>0</v>
      </c>
      <c r="EN348">
        <v>0</v>
      </c>
      <c r="EO348">
        <v>3.1513999999999998</v>
      </c>
      <c r="EP348">
        <v>1023.7529999999999</v>
      </c>
      <c r="EQ348">
        <v>257.63599999999997</v>
      </c>
      <c r="ER348">
        <v>14.7</v>
      </c>
      <c r="ES348">
        <v>242.93600000000001</v>
      </c>
      <c r="ET348">
        <v>4341.2739999999994</v>
      </c>
      <c r="EU348">
        <v>0</v>
      </c>
      <c r="EV348">
        <v>0</v>
      </c>
      <c r="EW348">
        <v>0</v>
      </c>
      <c r="EX348">
        <v>0</v>
      </c>
      <c r="EY348">
        <v>0.623</v>
      </c>
      <c r="EZ348">
        <v>206.124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</row>
    <row r="349" spans="1:184" customFormat="1" ht="12.75" x14ac:dyDescent="0.2">
      <c r="A349">
        <v>3077</v>
      </c>
      <c r="B349">
        <f t="shared" si="5"/>
        <v>346</v>
      </c>
      <c r="C349">
        <v>1</v>
      </c>
      <c r="D349" t="s">
        <v>1249</v>
      </c>
      <c r="E349" t="s">
        <v>290</v>
      </c>
      <c r="F349">
        <v>691003424</v>
      </c>
      <c r="G349">
        <v>12</v>
      </c>
      <c r="H349" t="s">
        <v>1250</v>
      </c>
      <c r="I349" t="s">
        <v>1251</v>
      </c>
      <c r="J349">
        <v>1</v>
      </c>
      <c r="K349">
        <v>24</v>
      </c>
      <c r="L349" t="s">
        <v>1036</v>
      </c>
      <c r="M349" t="s">
        <v>1252</v>
      </c>
      <c r="N349" t="s">
        <v>1038</v>
      </c>
      <c r="O349">
        <v>2</v>
      </c>
      <c r="P349" t="s">
        <v>1039</v>
      </c>
      <c r="Q349" t="s">
        <v>3350</v>
      </c>
      <c r="R349" s="207">
        <v>45671.642488425925</v>
      </c>
      <c r="S349">
        <v>691003424</v>
      </c>
      <c r="T349" t="s">
        <v>3350</v>
      </c>
      <c r="U349" s="207">
        <v>45671.643229166664</v>
      </c>
      <c r="V349">
        <v>691003424</v>
      </c>
      <c r="W349">
        <v>10.801599999999999</v>
      </c>
      <c r="X349">
        <v>10.801599999999999</v>
      </c>
      <c r="Y349">
        <v>0</v>
      </c>
      <c r="Z349">
        <v>0</v>
      </c>
      <c r="AA349">
        <v>13.002700000000001</v>
      </c>
      <c r="AB349">
        <v>4093.7849999999999</v>
      </c>
      <c r="AC349">
        <v>4093.7849999999999</v>
      </c>
      <c r="AD349">
        <v>2884.328</v>
      </c>
      <c r="AE349">
        <v>673.43499999999995</v>
      </c>
      <c r="AF349">
        <v>117.21799999999999</v>
      </c>
      <c r="AG349">
        <v>240</v>
      </c>
      <c r="AH349">
        <v>108.291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81.397000000000006</v>
      </c>
      <c r="AP349">
        <v>81.397000000000006</v>
      </c>
      <c r="AQ349">
        <v>66.100000000000009</v>
      </c>
      <c r="AR349">
        <v>15.297000000000001</v>
      </c>
      <c r="AS349">
        <v>0</v>
      </c>
      <c r="AT349">
        <v>0</v>
      </c>
      <c r="AU349">
        <v>0</v>
      </c>
      <c r="AV349">
        <v>0.5</v>
      </c>
      <c r="AW349">
        <v>70.513000000000005</v>
      </c>
      <c r="AX349">
        <v>114.139</v>
      </c>
      <c r="AY349">
        <v>0</v>
      </c>
      <c r="AZ349">
        <v>0</v>
      </c>
      <c r="BA349">
        <v>4209.3969999999999</v>
      </c>
      <c r="BB349">
        <v>81.397000000000006</v>
      </c>
      <c r="BC349">
        <v>13</v>
      </c>
      <c r="BD349">
        <v>13</v>
      </c>
      <c r="BE349">
        <v>2</v>
      </c>
      <c r="BF349">
        <v>0</v>
      </c>
      <c r="BG349">
        <v>0</v>
      </c>
      <c r="BH349">
        <v>0</v>
      </c>
      <c r="BI349">
        <v>0</v>
      </c>
      <c r="BJ349">
        <v>6.9057000000000004</v>
      </c>
      <c r="BK349">
        <v>3052.5340000000001</v>
      </c>
      <c r="BL349">
        <v>2061.2930000000001</v>
      </c>
      <c r="BM349">
        <v>556.83900000000006</v>
      </c>
      <c r="BN349">
        <v>95.165000000000006</v>
      </c>
      <c r="BO349">
        <v>171</v>
      </c>
      <c r="BP349">
        <v>97.724000000000004</v>
      </c>
      <c r="BQ349">
        <v>0</v>
      </c>
      <c r="BR349">
        <v>0</v>
      </c>
      <c r="BS349">
        <v>0</v>
      </c>
      <c r="BT349">
        <v>6.3224</v>
      </c>
      <c r="BU349">
        <v>2859.9549999999999</v>
      </c>
      <c r="BV349">
        <v>0</v>
      </c>
      <c r="BW349">
        <v>0</v>
      </c>
      <c r="BX349">
        <v>0</v>
      </c>
      <c r="BY349">
        <v>0</v>
      </c>
      <c r="BZ349">
        <v>3.8959000000000001</v>
      </c>
      <c r="CA349">
        <v>1041.251</v>
      </c>
      <c r="CB349">
        <v>823.03499999999997</v>
      </c>
      <c r="CC349">
        <v>116.596</v>
      </c>
      <c r="CD349">
        <v>22.052999999999997</v>
      </c>
      <c r="CE349">
        <v>69</v>
      </c>
      <c r="CF349">
        <v>10.567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1.5</v>
      </c>
      <c r="CM349">
        <v>399.40800000000002</v>
      </c>
      <c r="CN349">
        <v>1.8958999999999999</v>
      </c>
      <c r="CO349">
        <v>527.70399999999995</v>
      </c>
      <c r="CP349">
        <v>0.5</v>
      </c>
      <c r="CQ349">
        <v>114.139</v>
      </c>
      <c r="CR349">
        <v>5.9057000000000004</v>
      </c>
      <c r="CS349">
        <v>2281.2759999999998</v>
      </c>
      <c r="CT349">
        <v>3.6042000000000001</v>
      </c>
      <c r="CU349">
        <v>930.00300000000004</v>
      </c>
      <c r="CV349">
        <v>0</v>
      </c>
      <c r="CW349">
        <v>70.513000000000005</v>
      </c>
      <c r="CX349">
        <v>0</v>
      </c>
      <c r="CY349">
        <v>0</v>
      </c>
      <c r="CZ349">
        <v>0</v>
      </c>
      <c r="DA349">
        <v>0.5</v>
      </c>
      <c r="DB349">
        <v>114.139</v>
      </c>
      <c r="DC349">
        <v>0</v>
      </c>
      <c r="DD349">
        <v>81.397000000000006</v>
      </c>
      <c r="DE349">
        <v>0</v>
      </c>
      <c r="DF349">
        <v>0.58330000000000004</v>
      </c>
      <c r="DG349">
        <v>192.57900000000001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3122.5639999999999</v>
      </c>
      <c r="EA349">
        <v>0</v>
      </c>
      <c r="EB349">
        <v>1086.8330000000001</v>
      </c>
      <c r="EC349">
        <v>81.397000000000006</v>
      </c>
      <c r="ED349">
        <v>10.801599999999999</v>
      </c>
      <c r="EE349">
        <v>13.002700000000001</v>
      </c>
      <c r="EF349">
        <v>4093.7849999999999</v>
      </c>
      <c r="EG349">
        <v>6.9057000000000004</v>
      </c>
      <c r="EH349">
        <v>3052.5340000000001</v>
      </c>
      <c r="EI349">
        <v>6.3224</v>
      </c>
      <c r="EJ349">
        <v>2859.9549999999999</v>
      </c>
      <c r="EK349">
        <v>0</v>
      </c>
      <c r="EL349">
        <v>0</v>
      </c>
      <c r="EM349">
        <v>0</v>
      </c>
      <c r="EN349">
        <v>0</v>
      </c>
      <c r="EO349">
        <v>3.8959000000000001</v>
      </c>
      <c r="EP349">
        <v>1041.251</v>
      </c>
      <c r="EQ349">
        <v>81.397000000000006</v>
      </c>
      <c r="ER349">
        <v>0</v>
      </c>
      <c r="ES349">
        <v>81.397000000000006</v>
      </c>
      <c r="ET349">
        <v>4175.1819999999998</v>
      </c>
      <c r="EU349">
        <v>0</v>
      </c>
      <c r="EV349">
        <v>0</v>
      </c>
      <c r="EW349">
        <v>0</v>
      </c>
      <c r="EX349">
        <v>0</v>
      </c>
      <c r="EY349">
        <v>0.58330000000000004</v>
      </c>
      <c r="EZ349">
        <v>192.57900000000001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0.5</v>
      </c>
      <c r="FJ349">
        <v>114.139</v>
      </c>
      <c r="FK349">
        <v>0</v>
      </c>
      <c r="FL349">
        <v>0</v>
      </c>
      <c r="FM349">
        <v>0.5</v>
      </c>
      <c r="FN349">
        <v>114.139</v>
      </c>
      <c r="FO349">
        <v>0</v>
      </c>
      <c r="FP349">
        <v>0</v>
      </c>
      <c r="FQ349">
        <v>0</v>
      </c>
      <c r="FR349">
        <v>114.139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</row>
    <row r="350" spans="1:184" customFormat="1" ht="12.75" x14ac:dyDescent="0.2">
      <c r="A350">
        <v>3078</v>
      </c>
      <c r="B350">
        <f t="shared" si="5"/>
        <v>347</v>
      </c>
      <c r="C350">
        <v>1</v>
      </c>
      <c r="D350" t="s">
        <v>1253</v>
      </c>
      <c r="E350" t="s">
        <v>290</v>
      </c>
      <c r="F350">
        <v>691008396</v>
      </c>
      <c r="G350">
        <v>12</v>
      </c>
      <c r="H350" t="s">
        <v>1254</v>
      </c>
      <c r="I350" t="s">
        <v>99</v>
      </c>
      <c r="J350">
        <v>1</v>
      </c>
      <c r="K350">
        <v>24</v>
      </c>
      <c r="L350" t="s">
        <v>1064</v>
      </c>
      <c r="M350" t="s">
        <v>1255</v>
      </c>
      <c r="N350" t="s">
        <v>1038</v>
      </c>
      <c r="O350">
        <v>2</v>
      </c>
      <c r="P350" t="s">
        <v>1039</v>
      </c>
      <c r="Q350" t="s">
        <v>1256</v>
      </c>
      <c r="R350" s="207">
        <v>45666.626122685186</v>
      </c>
      <c r="S350">
        <v>691008396</v>
      </c>
      <c r="W350">
        <v>8.8703000000000003</v>
      </c>
      <c r="X350">
        <v>8.1336000000000013</v>
      </c>
      <c r="Y350">
        <v>0.56669999999999998</v>
      </c>
      <c r="Z350">
        <v>0.17</v>
      </c>
      <c r="AA350">
        <v>8.9328000000000003</v>
      </c>
      <c r="AB350">
        <v>3758.009</v>
      </c>
      <c r="AC350">
        <v>3516.5279999999998</v>
      </c>
      <c r="AD350">
        <v>2400.89</v>
      </c>
      <c r="AE350">
        <v>420.98700000000002</v>
      </c>
      <c r="AF350">
        <v>144.863</v>
      </c>
      <c r="AG350">
        <v>437.75100000000003</v>
      </c>
      <c r="AH350">
        <v>102.49199999999999</v>
      </c>
      <c r="AI350">
        <v>0</v>
      </c>
      <c r="AJ350">
        <v>0</v>
      </c>
      <c r="AK350">
        <v>9.5449999999999999</v>
      </c>
      <c r="AL350">
        <v>185.75800000000001</v>
      </c>
      <c r="AM350">
        <v>0</v>
      </c>
      <c r="AN350">
        <v>55.722999999999999</v>
      </c>
      <c r="AO350">
        <v>128.4</v>
      </c>
      <c r="AP350">
        <v>120</v>
      </c>
      <c r="AQ350">
        <v>120</v>
      </c>
      <c r="AR350">
        <v>0</v>
      </c>
      <c r="AS350">
        <v>0</v>
      </c>
      <c r="AT350">
        <v>8.3759999999999994</v>
      </c>
      <c r="AU350">
        <v>2.4E-2</v>
      </c>
      <c r="AV350">
        <v>0.6875</v>
      </c>
      <c r="AW350">
        <v>0</v>
      </c>
      <c r="AX350">
        <v>203.941</v>
      </c>
      <c r="AY350">
        <v>0</v>
      </c>
      <c r="AZ350">
        <v>0</v>
      </c>
      <c r="BA350">
        <v>3516.5279999999998</v>
      </c>
      <c r="BB350">
        <v>120</v>
      </c>
      <c r="BC350">
        <v>9</v>
      </c>
      <c r="BD350">
        <v>9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3.9327999999999999</v>
      </c>
      <c r="BK350">
        <v>2141.9549999999999</v>
      </c>
      <c r="BL350">
        <v>1343.5730000000001</v>
      </c>
      <c r="BM350">
        <v>289.72000000000003</v>
      </c>
      <c r="BN350">
        <v>121.304</v>
      </c>
      <c r="BO350">
        <v>300.62400000000002</v>
      </c>
      <c r="BP350">
        <v>77.188999999999993</v>
      </c>
      <c r="BQ350">
        <v>0</v>
      </c>
      <c r="BR350">
        <v>0</v>
      </c>
      <c r="BS350">
        <v>9.5449999999999999</v>
      </c>
      <c r="BT350">
        <v>3.9327999999999999</v>
      </c>
      <c r="BU350">
        <v>2141.9549999999999</v>
      </c>
      <c r="BV350">
        <v>0</v>
      </c>
      <c r="BW350">
        <v>0</v>
      </c>
      <c r="BX350">
        <v>0</v>
      </c>
      <c r="BY350">
        <v>0</v>
      </c>
      <c r="BZ350">
        <v>4.2008000000000001</v>
      </c>
      <c r="CA350">
        <v>1374.5729999999999</v>
      </c>
      <c r="CB350">
        <v>1057.317</v>
      </c>
      <c r="CC350">
        <v>131.267</v>
      </c>
      <c r="CD350">
        <v>23.558999999999997</v>
      </c>
      <c r="CE350">
        <v>137.12700000000001</v>
      </c>
      <c r="CF350">
        <v>25.303000000000001</v>
      </c>
      <c r="CG350">
        <v>0</v>
      </c>
      <c r="CH350">
        <v>0</v>
      </c>
      <c r="CI350">
        <v>0</v>
      </c>
      <c r="CJ350">
        <v>0.25</v>
      </c>
      <c r="CK350">
        <v>108.90600000000001</v>
      </c>
      <c r="CL350">
        <v>0.75</v>
      </c>
      <c r="CM350">
        <v>238.17099999999999</v>
      </c>
      <c r="CN350">
        <v>2.5133000000000001</v>
      </c>
      <c r="CO350">
        <v>823.55499999999995</v>
      </c>
      <c r="CP350">
        <v>0.6875</v>
      </c>
      <c r="CQ350">
        <v>203.941</v>
      </c>
      <c r="CR350">
        <v>2.9327999999999999</v>
      </c>
      <c r="CS350">
        <v>1352.7529999999999</v>
      </c>
      <c r="CT350">
        <v>3.8140999999999998</v>
      </c>
      <c r="CU350">
        <v>1167.527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0.6875</v>
      </c>
      <c r="DB350">
        <v>203.941</v>
      </c>
      <c r="DC350">
        <v>0</v>
      </c>
      <c r="DD350">
        <v>120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2141.9549999999999</v>
      </c>
      <c r="EA350">
        <v>0</v>
      </c>
      <c r="EB350">
        <v>1374.5729999999999</v>
      </c>
      <c r="EC350">
        <v>120</v>
      </c>
      <c r="ED350">
        <v>8.8703000000000003</v>
      </c>
      <c r="EE350">
        <v>8.9328000000000003</v>
      </c>
      <c r="EF350">
        <v>3758.009</v>
      </c>
      <c r="EG350">
        <v>3.9327999999999999</v>
      </c>
      <c r="EH350">
        <v>2141.9549999999999</v>
      </c>
      <c r="EI350">
        <v>3.9327999999999999</v>
      </c>
      <c r="EJ350">
        <v>2141.9549999999999</v>
      </c>
      <c r="EK350">
        <v>0</v>
      </c>
      <c r="EL350">
        <v>0</v>
      </c>
      <c r="EM350">
        <v>0</v>
      </c>
      <c r="EN350">
        <v>0</v>
      </c>
      <c r="EO350">
        <v>4.9375</v>
      </c>
      <c r="EP350">
        <v>1616.0540000000001</v>
      </c>
      <c r="EQ350">
        <v>128.4</v>
      </c>
      <c r="ER350">
        <v>0</v>
      </c>
      <c r="ES350">
        <v>128.4</v>
      </c>
      <c r="ET350">
        <v>3886.4090000000001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0.6875</v>
      </c>
      <c r="FJ350">
        <v>203.941</v>
      </c>
      <c r="FK350">
        <v>0</v>
      </c>
      <c r="FL350">
        <v>0</v>
      </c>
      <c r="FM350">
        <v>0.6875</v>
      </c>
      <c r="FN350">
        <v>203.941</v>
      </c>
      <c r="FO350">
        <v>0</v>
      </c>
      <c r="FP350">
        <v>0</v>
      </c>
      <c r="FQ350">
        <v>0</v>
      </c>
      <c r="FR350">
        <v>203.941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</row>
    <row r="351" spans="1:184" customFormat="1" ht="12.75" x14ac:dyDescent="0.2">
      <c r="A351">
        <v>3079</v>
      </c>
      <c r="B351">
        <f t="shared" si="5"/>
        <v>348</v>
      </c>
      <c r="C351">
        <v>1</v>
      </c>
      <c r="D351" t="s">
        <v>1257</v>
      </c>
      <c r="E351" t="s">
        <v>290</v>
      </c>
      <c r="F351">
        <v>691013128</v>
      </c>
      <c r="G351">
        <v>12</v>
      </c>
      <c r="H351" t="s">
        <v>1258</v>
      </c>
      <c r="I351" t="s">
        <v>106</v>
      </c>
      <c r="J351">
        <v>1</v>
      </c>
      <c r="K351">
        <v>24</v>
      </c>
      <c r="L351" t="s">
        <v>1070</v>
      </c>
      <c r="M351" t="s">
        <v>544</v>
      </c>
      <c r="N351" t="s">
        <v>1038</v>
      </c>
      <c r="O351">
        <v>2</v>
      </c>
      <c r="P351" t="s">
        <v>1039</v>
      </c>
      <c r="Q351" t="s">
        <v>3343</v>
      </c>
      <c r="R351" s="207">
        <v>45670.960312499999</v>
      </c>
      <c r="S351">
        <v>691013128</v>
      </c>
      <c r="T351" t="s">
        <v>3343</v>
      </c>
      <c r="U351" s="207">
        <v>45670.968206018515</v>
      </c>
      <c r="V351">
        <v>691013128</v>
      </c>
      <c r="W351">
        <v>11.7066</v>
      </c>
      <c r="X351">
        <v>11.7066</v>
      </c>
      <c r="Y351">
        <v>0</v>
      </c>
      <c r="Z351">
        <v>0</v>
      </c>
      <c r="AA351">
        <v>13</v>
      </c>
      <c r="AB351">
        <v>4981.4620000000004</v>
      </c>
      <c r="AC351">
        <v>4981.4620000000004</v>
      </c>
      <c r="AD351">
        <v>3141.7959999999998</v>
      </c>
      <c r="AE351">
        <v>815.154</v>
      </c>
      <c r="AF351">
        <v>331.11700000000002</v>
      </c>
      <c r="AG351">
        <v>551.58799999999997</v>
      </c>
      <c r="AH351">
        <v>131.09899999999999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461.88799999999998</v>
      </c>
      <c r="AP351">
        <v>156.22</v>
      </c>
      <c r="AQ351">
        <v>156.22</v>
      </c>
      <c r="AR351">
        <v>0</v>
      </c>
      <c r="AS351">
        <v>0</v>
      </c>
      <c r="AT351">
        <v>0</v>
      </c>
      <c r="AU351">
        <v>305.66800000000001</v>
      </c>
      <c r="AV351">
        <v>0.25</v>
      </c>
      <c r="AW351">
        <v>10.708</v>
      </c>
      <c r="AX351">
        <v>64.369</v>
      </c>
      <c r="AY351">
        <v>14.72</v>
      </c>
      <c r="AZ351">
        <v>0</v>
      </c>
      <c r="BA351">
        <v>5107.0640000000003</v>
      </c>
      <c r="BB351">
        <v>156.22</v>
      </c>
      <c r="BC351">
        <v>13</v>
      </c>
      <c r="BD351">
        <v>13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8.0565999999999995</v>
      </c>
      <c r="BK351">
        <v>3889.3249999999998</v>
      </c>
      <c r="BL351">
        <v>2336.7640000000001</v>
      </c>
      <c r="BM351">
        <v>705.45299999999997</v>
      </c>
      <c r="BN351">
        <v>226.71299999999999</v>
      </c>
      <c r="BO351">
        <v>478.58800000000002</v>
      </c>
      <c r="BP351">
        <v>131.09899999999999</v>
      </c>
      <c r="BQ351">
        <v>0</v>
      </c>
      <c r="BR351">
        <v>0</v>
      </c>
      <c r="BS351">
        <v>0</v>
      </c>
      <c r="BT351">
        <v>6.39</v>
      </c>
      <c r="BU351">
        <v>3338.645</v>
      </c>
      <c r="BV351">
        <v>0</v>
      </c>
      <c r="BW351">
        <v>0</v>
      </c>
      <c r="BX351">
        <v>0</v>
      </c>
      <c r="BY351">
        <v>0</v>
      </c>
      <c r="BZ351">
        <v>3.65</v>
      </c>
      <c r="CA351">
        <v>1092.1370000000002</v>
      </c>
      <c r="CB351">
        <v>805.03199999999993</v>
      </c>
      <c r="CC351">
        <v>109.70099999999999</v>
      </c>
      <c r="CD351">
        <v>104.404</v>
      </c>
      <c r="CE351">
        <v>73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2.59</v>
      </c>
      <c r="CM351">
        <v>760.61500000000001</v>
      </c>
      <c r="CN351">
        <v>0.81</v>
      </c>
      <c r="CO351">
        <v>267.15300000000002</v>
      </c>
      <c r="CP351">
        <v>0.25</v>
      </c>
      <c r="CQ351">
        <v>64.369</v>
      </c>
      <c r="CR351">
        <v>7.0566000000000004</v>
      </c>
      <c r="CS351">
        <v>2980.5909999999999</v>
      </c>
      <c r="CT351">
        <v>3.65</v>
      </c>
      <c r="CU351">
        <v>1092.1370000000002</v>
      </c>
      <c r="CV351">
        <v>0</v>
      </c>
      <c r="CW351">
        <v>10.708</v>
      </c>
      <c r="CX351">
        <v>0</v>
      </c>
      <c r="CY351">
        <v>0</v>
      </c>
      <c r="CZ351">
        <v>0</v>
      </c>
      <c r="DA351">
        <v>0.25</v>
      </c>
      <c r="DB351">
        <v>64.369</v>
      </c>
      <c r="DC351">
        <v>120.38800000000001</v>
      </c>
      <c r="DD351">
        <v>35.832000000000001</v>
      </c>
      <c r="DE351">
        <v>0</v>
      </c>
      <c r="DF351">
        <v>1.6666000000000001</v>
      </c>
      <c r="DG351">
        <v>550.67999999999995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3990.183</v>
      </c>
      <c r="EA351">
        <v>120.38800000000001</v>
      </c>
      <c r="EB351">
        <v>1116.8810000000001</v>
      </c>
      <c r="EC351">
        <v>35.832000000000001</v>
      </c>
      <c r="ED351">
        <v>11.7066</v>
      </c>
      <c r="EE351">
        <v>13</v>
      </c>
      <c r="EF351">
        <v>4981.4620000000004</v>
      </c>
      <c r="EG351">
        <v>8.0565999999999995</v>
      </c>
      <c r="EH351">
        <v>3889.3249999999998</v>
      </c>
      <c r="EI351">
        <v>6.39</v>
      </c>
      <c r="EJ351">
        <v>3338.645</v>
      </c>
      <c r="EK351">
        <v>0</v>
      </c>
      <c r="EL351">
        <v>0</v>
      </c>
      <c r="EM351">
        <v>0</v>
      </c>
      <c r="EN351">
        <v>0</v>
      </c>
      <c r="EO351">
        <v>3.65</v>
      </c>
      <c r="EP351">
        <v>1092.1370000000002</v>
      </c>
      <c r="EQ351">
        <v>461.88799999999998</v>
      </c>
      <c r="ER351">
        <v>130.88800000000001</v>
      </c>
      <c r="ES351">
        <v>331</v>
      </c>
      <c r="ET351">
        <v>5443.35</v>
      </c>
      <c r="EU351">
        <v>0</v>
      </c>
      <c r="EV351">
        <v>0</v>
      </c>
      <c r="EW351">
        <v>0</v>
      </c>
      <c r="EX351">
        <v>0</v>
      </c>
      <c r="EY351">
        <v>1.6666000000000001</v>
      </c>
      <c r="EZ351">
        <v>550.67999999999995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0.25</v>
      </c>
      <c r="FJ351">
        <v>64.369</v>
      </c>
      <c r="FK351">
        <v>0</v>
      </c>
      <c r="FL351">
        <v>0</v>
      </c>
      <c r="FM351">
        <v>0.25</v>
      </c>
      <c r="FN351">
        <v>64.369</v>
      </c>
      <c r="FO351">
        <v>14.72</v>
      </c>
      <c r="FP351">
        <v>0</v>
      </c>
      <c r="FQ351">
        <v>14.72</v>
      </c>
      <c r="FR351">
        <v>79.088999999999999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</row>
    <row r="352" spans="1:184" customFormat="1" ht="12.75" x14ac:dyDescent="0.2">
      <c r="A352">
        <v>3080</v>
      </c>
      <c r="B352">
        <f t="shared" si="5"/>
        <v>349</v>
      </c>
      <c r="C352">
        <v>1</v>
      </c>
      <c r="D352" t="s">
        <v>1259</v>
      </c>
      <c r="E352" t="s">
        <v>290</v>
      </c>
      <c r="F352">
        <v>691015996</v>
      </c>
      <c r="G352">
        <v>12</v>
      </c>
      <c r="H352" t="s">
        <v>1260</v>
      </c>
      <c r="I352" t="s">
        <v>107</v>
      </c>
      <c r="J352">
        <v>1</v>
      </c>
      <c r="K352">
        <v>24</v>
      </c>
      <c r="L352" t="s">
        <v>1064</v>
      </c>
      <c r="M352" t="s">
        <v>1261</v>
      </c>
      <c r="N352" t="s">
        <v>1038</v>
      </c>
      <c r="O352">
        <v>2</v>
      </c>
      <c r="P352" t="s">
        <v>1039</v>
      </c>
      <c r="Q352" t="s">
        <v>1153</v>
      </c>
      <c r="R352" s="207">
        <v>45664.686053240737</v>
      </c>
      <c r="S352">
        <v>691015996</v>
      </c>
      <c r="T352" t="s">
        <v>1153</v>
      </c>
      <c r="U352" s="207">
        <v>45664.750231481485</v>
      </c>
      <c r="V352">
        <v>691015996</v>
      </c>
      <c r="W352">
        <v>5.3753000000000002</v>
      </c>
      <c r="X352">
        <v>5.3753000000000002</v>
      </c>
      <c r="Y352">
        <v>0</v>
      </c>
      <c r="Z352">
        <v>0</v>
      </c>
      <c r="AA352">
        <v>9.1666999999999987</v>
      </c>
      <c r="AB352">
        <v>2187.4249999999997</v>
      </c>
      <c r="AC352">
        <v>2187.4249999999997</v>
      </c>
      <c r="AD352">
        <v>1614.229</v>
      </c>
      <c r="AE352">
        <v>255.96099999999998</v>
      </c>
      <c r="AF352">
        <v>42.890999999999998</v>
      </c>
      <c r="AG352">
        <v>192.352</v>
      </c>
      <c r="AH352">
        <v>81.992000000000004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48.722999999999999</v>
      </c>
      <c r="AP352">
        <v>3</v>
      </c>
      <c r="AQ352">
        <v>3</v>
      </c>
      <c r="AR352">
        <v>0</v>
      </c>
      <c r="AS352">
        <v>0</v>
      </c>
      <c r="AT352">
        <v>16</v>
      </c>
      <c r="AU352">
        <v>29.722999999999999</v>
      </c>
      <c r="AV352">
        <v>0</v>
      </c>
      <c r="AW352">
        <v>0</v>
      </c>
      <c r="AX352">
        <v>0</v>
      </c>
      <c r="AY352">
        <v>3</v>
      </c>
      <c r="AZ352">
        <v>0</v>
      </c>
      <c r="BA352">
        <v>2195.078</v>
      </c>
      <c r="BB352">
        <v>3</v>
      </c>
      <c r="BC352">
        <v>10</v>
      </c>
      <c r="BD352">
        <v>10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4.04</v>
      </c>
      <c r="BK352">
        <v>1786.6759999999999</v>
      </c>
      <c r="BL352">
        <v>1319.047</v>
      </c>
      <c r="BM352">
        <v>213.358</v>
      </c>
      <c r="BN352">
        <v>24.279</v>
      </c>
      <c r="BO352">
        <v>148</v>
      </c>
      <c r="BP352">
        <v>81.992000000000004</v>
      </c>
      <c r="BQ352">
        <v>0</v>
      </c>
      <c r="BR352">
        <v>0</v>
      </c>
      <c r="BS352">
        <v>0</v>
      </c>
      <c r="BT352">
        <v>2.9567000000000001</v>
      </c>
      <c r="BU352">
        <v>1414.846</v>
      </c>
      <c r="BV352">
        <v>0</v>
      </c>
      <c r="BW352">
        <v>0</v>
      </c>
      <c r="BX352">
        <v>0</v>
      </c>
      <c r="BY352">
        <v>0</v>
      </c>
      <c r="BZ352">
        <v>1.3352999999999999</v>
      </c>
      <c r="CA352">
        <v>400.74899999999997</v>
      </c>
      <c r="CB352">
        <v>295.18200000000002</v>
      </c>
      <c r="CC352">
        <v>42.603000000000002</v>
      </c>
      <c r="CD352">
        <v>18.611999999999998</v>
      </c>
      <c r="CE352">
        <v>44.352000000000004</v>
      </c>
      <c r="CF352">
        <v>0</v>
      </c>
      <c r="CG352">
        <v>0</v>
      </c>
      <c r="CH352">
        <v>0</v>
      </c>
      <c r="CI352">
        <v>0</v>
      </c>
      <c r="CJ352">
        <v>0.25</v>
      </c>
      <c r="CK352">
        <v>81.003</v>
      </c>
      <c r="CL352">
        <v>0.72719999999999996</v>
      </c>
      <c r="CM352">
        <v>220.238</v>
      </c>
      <c r="CN352">
        <v>0.35809999999999997</v>
      </c>
      <c r="CO352">
        <v>99.507999999999996</v>
      </c>
      <c r="CP352">
        <v>0</v>
      </c>
      <c r="CQ352">
        <v>0</v>
      </c>
      <c r="CR352">
        <v>3.04</v>
      </c>
      <c r="CS352">
        <v>1200.519</v>
      </c>
      <c r="CT352">
        <v>1.3352999999999999</v>
      </c>
      <c r="CU352">
        <v>400.74899999999997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3</v>
      </c>
      <c r="DD352">
        <v>0</v>
      </c>
      <c r="DE352">
        <v>0</v>
      </c>
      <c r="DF352">
        <v>1.0832999999999999</v>
      </c>
      <c r="DG352">
        <v>371.83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1791.2190000000001</v>
      </c>
      <c r="EA352">
        <v>3</v>
      </c>
      <c r="EB352">
        <v>403.85899999999998</v>
      </c>
      <c r="EC352">
        <v>0</v>
      </c>
      <c r="ED352">
        <v>5.3753000000000002</v>
      </c>
      <c r="EE352">
        <v>9.1666999999999987</v>
      </c>
      <c r="EF352">
        <v>2187.4249999999997</v>
      </c>
      <c r="EG352">
        <v>4.04</v>
      </c>
      <c r="EH352">
        <v>1786.6759999999999</v>
      </c>
      <c r="EI352">
        <v>2.9567000000000001</v>
      </c>
      <c r="EJ352">
        <v>1414.846</v>
      </c>
      <c r="EK352">
        <v>0</v>
      </c>
      <c r="EL352">
        <v>0</v>
      </c>
      <c r="EM352">
        <v>0</v>
      </c>
      <c r="EN352">
        <v>0</v>
      </c>
      <c r="EO352">
        <v>1.3352999999999999</v>
      </c>
      <c r="EP352">
        <v>400.74899999999997</v>
      </c>
      <c r="EQ352">
        <v>48.722999999999999</v>
      </c>
      <c r="ER352">
        <v>28.125</v>
      </c>
      <c r="ES352">
        <v>20.597999999999999</v>
      </c>
      <c r="ET352">
        <v>2236.1479999999997</v>
      </c>
      <c r="EU352">
        <v>0</v>
      </c>
      <c r="EV352">
        <v>0</v>
      </c>
      <c r="EW352">
        <v>0</v>
      </c>
      <c r="EX352">
        <v>0</v>
      </c>
      <c r="EY352">
        <v>1.0832999999999999</v>
      </c>
      <c r="EZ352">
        <v>371.83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3</v>
      </c>
      <c r="FP352">
        <v>3</v>
      </c>
      <c r="FQ352">
        <v>0</v>
      </c>
      <c r="FR352">
        <v>3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</row>
    <row r="353" spans="1:184" customFormat="1" ht="12.75" x14ac:dyDescent="0.2">
      <c r="A353">
        <v>3201</v>
      </c>
      <c r="B353">
        <f t="shared" si="5"/>
        <v>350</v>
      </c>
      <c r="C353">
        <v>1</v>
      </c>
      <c r="D353" t="s">
        <v>1262</v>
      </c>
      <c r="E353" t="s">
        <v>290</v>
      </c>
      <c r="F353">
        <v>600110796</v>
      </c>
      <c r="G353">
        <v>12</v>
      </c>
      <c r="H353" t="s">
        <v>1263</v>
      </c>
      <c r="I353" t="s">
        <v>438</v>
      </c>
      <c r="J353">
        <v>1</v>
      </c>
      <c r="K353">
        <v>24</v>
      </c>
      <c r="L353" t="s">
        <v>1036</v>
      </c>
      <c r="M353" t="s">
        <v>334</v>
      </c>
      <c r="N353" t="s">
        <v>1038</v>
      </c>
      <c r="O353">
        <v>2</v>
      </c>
      <c r="P353" t="s">
        <v>1039</v>
      </c>
      <c r="Q353" t="s">
        <v>1040</v>
      </c>
      <c r="R353" s="207">
        <v>45669.853009259263</v>
      </c>
      <c r="S353">
        <v>600110796</v>
      </c>
      <c r="T353" t="s">
        <v>1040</v>
      </c>
      <c r="U353" s="207">
        <v>45669.892361111109</v>
      </c>
      <c r="V353">
        <v>600110796</v>
      </c>
      <c r="W353">
        <v>23.9087</v>
      </c>
      <c r="X353">
        <v>23.9087</v>
      </c>
      <c r="Y353">
        <v>0</v>
      </c>
      <c r="Z353">
        <v>0</v>
      </c>
      <c r="AA353">
        <v>25.5137</v>
      </c>
      <c r="AB353">
        <v>11759.468000000001</v>
      </c>
      <c r="AC353">
        <v>11759.468000000001</v>
      </c>
      <c r="AD353">
        <v>7510.8060000000005</v>
      </c>
      <c r="AE353">
        <v>1649.6379999999999</v>
      </c>
      <c r="AF353">
        <v>373.81</v>
      </c>
      <c r="AG353">
        <v>1741.0180000000003</v>
      </c>
      <c r="AH353">
        <v>159.01299999999998</v>
      </c>
      <c r="AI353">
        <v>130.375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337.19200000000001</v>
      </c>
      <c r="AP353">
        <v>91.811999999999998</v>
      </c>
      <c r="AQ353">
        <v>91.811999999999998</v>
      </c>
      <c r="AR353">
        <v>0</v>
      </c>
      <c r="AS353">
        <v>0</v>
      </c>
      <c r="AT353">
        <v>163.75</v>
      </c>
      <c r="AU353">
        <v>81.63</v>
      </c>
      <c r="AV353">
        <v>0.16669999999999999</v>
      </c>
      <c r="AW353">
        <v>194.80799999999999</v>
      </c>
      <c r="AX353">
        <v>91.302999999999997</v>
      </c>
      <c r="AY353">
        <v>91.811999999999998</v>
      </c>
      <c r="AZ353">
        <v>0</v>
      </c>
      <c r="BA353">
        <v>11820.448</v>
      </c>
      <c r="BB353">
        <v>91.811999999999998</v>
      </c>
      <c r="BC353">
        <v>26</v>
      </c>
      <c r="BD353">
        <v>25</v>
      </c>
      <c r="BE353">
        <v>1</v>
      </c>
      <c r="BF353">
        <v>0</v>
      </c>
      <c r="BG353">
        <v>0</v>
      </c>
      <c r="BH353">
        <v>0</v>
      </c>
      <c r="BI353">
        <v>0</v>
      </c>
      <c r="BJ353">
        <v>17.742000000000001</v>
      </c>
      <c r="BK353">
        <v>9608.2849999999999</v>
      </c>
      <c r="BL353">
        <v>6047.8310000000001</v>
      </c>
      <c r="BM353">
        <v>1437.4380000000001</v>
      </c>
      <c r="BN353">
        <v>281.67899999999997</v>
      </c>
      <c r="BO353">
        <v>1390.412</v>
      </c>
      <c r="BP353">
        <v>125.74199999999999</v>
      </c>
      <c r="BQ353">
        <v>130.375</v>
      </c>
      <c r="BR353">
        <v>0</v>
      </c>
      <c r="BS353">
        <v>0</v>
      </c>
      <c r="BT353">
        <v>13.0738</v>
      </c>
      <c r="BU353">
        <v>7299.366</v>
      </c>
      <c r="BV353">
        <v>2.4577</v>
      </c>
      <c r="BW353">
        <v>1240.662</v>
      </c>
      <c r="BX353">
        <v>0</v>
      </c>
      <c r="BY353">
        <v>0</v>
      </c>
      <c r="BZ353">
        <v>6.1667000000000005</v>
      </c>
      <c r="CA353">
        <v>2151.183</v>
      </c>
      <c r="CB353">
        <v>1462.9749999999999</v>
      </c>
      <c r="CC353">
        <v>212.2</v>
      </c>
      <c r="CD353">
        <v>92.131</v>
      </c>
      <c r="CE353">
        <v>350.60599999999999</v>
      </c>
      <c r="CF353">
        <v>33.271000000000001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3</v>
      </c>
      <c r="CM353">
        <v>946.03600000000006</v>
      </c>
      <c r="CN353">
        <v>3</v>
      </c>
      <c r="CO353">
        <v>1113.8440000000001</v>
      </c>
      <c r="CP353">
        <v>0.16669999999999999</v>
      </c>
      <c r="CQ353">
        <v>91.302999999999997</v>
      </c>
      <c r="CR353">
        <v>15.058</v>
      </c>
      <c r="CS353">
        <v>8007.92</v>
      </c>
      <c r="CT353">
        <v>5.5417000000000005</v>
      </c>
      <c r="CU353">
        <v>1832.09</v>
      </c>
      <c r="CV353">
        <v>0</v>
      </c>
      <c r="CW353">
        <v>194.80799999999999</v>
      </c>
      <c r="CX353">
        <v>0</v>
      </c>
      <c r="CY353">
        <v>0</v>
      </c>
      <c r="CZ353">
        <v>0</v>
      </c>
      <c r="DA353">
        <v>0.16669999999999999</v>
      </c>
      <c r="DB353">
        <v>91.302999999999997</v>
      </c>
      <c r="DC353">
        <v>91.811999999999998</v>
      </c>
      <c r="DD353">
        <v>0</v>
      </c>
      <c r="DE353">
        <v>0</v>
      </c>
      <c r="DF353">
        <v>2.2105000000000001</v>
      </c>
      <c r="DG353">
        <v>1068.2570000000001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9658.66</v>
      </c>
      <c r="EA353">
        <v>91.811999999999998</v>
      </c>
      <c r="EB353">
        <v>2161.788</v>
      </c>
      <c r="EC353">
        <v>0</v>
      </c>
      <c r="ED353">
        <v>23.9087</v>
      </c>
      <c r="EE353">
        <v>25.5137</v>
      </c>
      <c r="EF353">
        <v>11759.468000000001</v>
      </c>
      <c r="EG353">
        <v>17.742000000000001</v>
      </c>
      <c r="EH353">
        <v>9608.2849999999999</v>
      </c>
      <c r="EI353">
        <v>13.0738</v>
      </c>
      <c r="EJ353">
        <v>7299.366</v>
      </c>
      <c r="EK353">
        <v>2.4577</v>
      </c>
      <c r="EL353">
        <v>1240.662</v>
      </c>
      <c r="EM353">
        <v>0</v>
      </c>
      <c r="EN353">
        <v>0</v>
      </c>
      <c r="EO353">
        <v>6.1667000000000005</v>
      </c>
      <c r="EP353">
        <v>2151.183</v>
      </c>
      <c r="EQ353">
        <v>337.19200000000001</v>
      </c>
      <c r="ER353">
        <v>298.41199999999998</v>
      </c>
      <c r="ES353">
        <v>38.78</v>
      </c>
      <c r="ET353">
        <v>12096.66</v>
      </c>
      <c r="EU353">
        <v>0</v>
      </c>
      <c r="EV353">
        <v>0</v>
      </c>
      <c r="EW353">
        <v>0</v>
      </c>
      <c r="EX353">
        <v>0</v>
      </c>
      <c r="EY353">
        <v>2.2105000000000001</v>
      </c>
      <c r="EZ353">
        <v>1068.2570000000001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0.16669999999999999</v>
      </c>
      <c r="FJ353">
        <v>91.302999999999997</v>
      </c>
      <c r="FK353">
        <v>0</v>
      </c>
      <c r="FL353">
        <v>0</v>
      </c>
      <c r="FM353">
        <v>0.16669999999999999</v>
      </c>
      <c r="FN353">
        <v>91.302999999999997</v>
      </c>
      <c r="FO353">
        <v>91.811999999999998</v>
      </c>
      <c r="FP353">
        <v>91.811999999999998</v>
      </c>
      <c r="FQ353">
        <v>0</v>
      </c>
      <c r="FR353">
        <v>183.11500000000001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</row>
    <row r="354" spans="1:184" customFormat="1" ht="12.75" x14ac:dyDescent="0.2">
      <c r="A354">
        <v>3202</v>
      </c>
      <c r="B354">
        <f t="shared" si="5"/>
        <v>351</v>
      </c>
      <c r="C354">
        <v>1</v>
      </c>
      <c r="D354" t="s">
        <v>1264</v>
      </c>
      <c r="E354" t="s">
        <v>290</v>
      </c>
      <c r="F354">
        <v>600111024</v>
      </c>
      <c r="G354">
        <v>12</v>
      </c>
      <c r="H354" t="s">
        <v>1035</v>
      </c>
      <c r="I354" t="s">
        <v>100</v>
      </c>
      <c r="J354">
        <v>1</v>
      </c>
      <c r="K354">
        <v>24</v>
      </c>
      <c r="L354" t="s">
        <v>1036</v>
      </c>
      <c r="M354" t="s">
        <v>1265</v>
      </c>
      <c r="N354" t="s">
        <v>1038</v>
      </c>
      <c r="O354">
        <v>2</v>
      </c>
      <c r="P354" t="s">
        <v>1039</v>
      </c>
      <c r="Q354" t="s">
        <v>1241</v>
      </c>
      <c r="R354" s="207">
        <v>45671.329259259262</v>
      </c>
      <c r="S354">
        <v>600111024</v>
      </c>
      <c r="T354" t="s">
        <v>1241</v>
      </c>
      <c r="U354" s="207">
        <v>45671.54650462963</v>
      </c>
      <c r="V354">
        <v>600111024</v>
      </c>
      <c r="W354">
        <v>74.437899999999999</v>
      </c>
      <c r="X354">
        <v>71.986699999999999</v>
      </c>
      <c r="Y354">
        <v>0.33339999999999997</v>
      </c>
      <c r="Z354">
        <v>2.1177999999999999</v>
      </c>
      <c r="AA354">
        <v>76.068299999999994</v>
      </c>
      <c r="AB354">
        <v>38122.508000000002</v>
      </c>
      <c r="AC354">
        <v>37275.407000000007</v>
      </c>
      <c r="AD354">
        <v>23882.231</v>
      </c>
      <c r="AE354">
        <v>5193.7469999999994</v>
      </c>
      <c r="AF354">
        <v>666.86299999999994</v>
      </c>
      <c r="AG354">
        <v>6142.8090000000002</v>
      </c>
      <c r="AH354">
        <v>526.36300000000006</v>
      </c>
      <c r="AI354">
        <v>425.56799999999998</v>
      </c>
      <c r="AJ354">
        <v>0</v>
      </c>
      <c r="AK354">
        <v>3.5150000000000001</v>
      </c>
      <c r="AL354">
        <v>88.2</v>
      </c>
      <c r="AM354">
        <v>0</v>
      </c>
      <c r="AN354">
        <v>758.90099999999995</v>
      </c>
      <c r="AO354">
        <v>1069.8770000000002</v>
      </c>
      <c r="AP354">
        <v>448.86700000000002</v>
      </c>
      <c r="AQ354">
        <v>326.86900000000003</v>
      </c>
      <c r="AR354">
        <v>121.998</v>
      </c>
      <c r="AS354">
        <v>0</v>
      </c>
      <c r="AT354">
        <v>378.048</v>
      </c>
      <c r="AU354">
        <v>242.96199999999999</v>
      </c>
      <c r="AV354">
        <v>1.0546</v>
      </c>
      <c r="AW354">
        <v>312.67599999999999</v>
      </c>
      <c r="AX354">
        <v>630.80999999999995</v>
      </c>
      <c r="AY354">
        <v>298.36900000000003</v>
      </c>
      <c r="AZ354">
        <v>121.63500000000001</v>
      </c>
      <c r="BA354">
        <v>37613.116000000002</v>
      </c>
      <c r="BB354">
        <v>448.86700000000002</v>
      </c>
      <c r="BC354">
        <v>78</v>
      </c>
      <c r="BD354">
        <v>65</v>
      </c>
      <c r="BE354">
        <v>0</v>
      </c>
      <c r="BF354">
        <v>0</v>
      </c>
      <c r="BG354">
        <v>2</v>
      </c>
      <c r="BH354">
        <v>0</v>
      </c>
      <c r="BI354">
        <v>0</v>
      </c>
      <c r="BJ354">
        <v>54.971400000000003</v>
      </c>
      <c r="BK354">
        <v>31238.384999999998</v>
      </c>
      <c r="BL354">
        <v>20095.238000000001</v>
      </c>
      <c r="BM354">
        <v>4617.384</v>
      </c>
      <c r="BN354">
        <v>421.98399999999998</v>
      </c>
      <c r="BO354">
        <v>4790.1000000000004</v>
      </c>
      <c r="BP354">
        <v>453.8</v>
      </c>
      <c r="BQ354">
        <v>425.56799999999998</v>
      </c>
      <c r="BR354">
        <v>0</v>
      </c>
      <c r="BS354">
        <v>0</v>
      </c>
      <c r="BT354">
        <v>41.490099999999998</v>
      </c>
      <c r="BU354">
        <v>25575.144</v>
      </c>
      <c r="BV354">
        <v>6.4333</v>
      </c>
      <c r="BW354">
        <v>2850.4789999999998</v>
      </c>
      <c r="BX354">
        <v>0</v>
      </c>
      <c r="BY354">
        <v>0</v>
      </c>
      <c r="BZ354">
        <v>17.0153</v>
      </c>
      <c r="CA354">
        <v>6037.0219999999999</v>
      </c>
      <c r="CB354">
        <v>3786.9929999999999</v>
      </c>
      <c r="CC354">
        <v>576.36300000000006</v>
      </c>
      <c r="CD354">
        <v>244.87900000000002</v>
      </c>
      <c r="CE354">
        <v>1352.7090000000001</v>
      </c>
      <c r="CF354">
        <v>72.563000000000002</v>
      </c>
      <c r="CG354">
        <v>0</v>
      </c>
      <c r="CH354">
        <v>0</v>
      </c>
      <c r="CI354">
        <v>3.5150000000000001</v>
      </c>
      <c r="CJ354">
        <v>1.5</v>
      </c>
      <c r="CK354">
        <v>1118.5540000000001</v>
      </c>
      <c r="CL354">
        <v>8.1776999999999997</v>
      </c>
      <c r="CM354">
        <v>2376.5410000000002</v>
      </c>
      <c r="CN354">
        <v>7.3376000000000001</v>
      </c>
      <c r="CO354">
        <v>2541.9270000000001</v>
      </c>
      <c r="CP354">
        <v>0</v>
      </c>
      <c r="CQ354">
        <v>0</v>
      </c>
      <c r="CR354">
        <v>50.914999999999999</v>
      </c>
      <c r="CS354">
        <v>26819.199000000001</v>
      </c>
      <c r="CT354">
        <v>15.0153</v>
      </c>
      <c r="CU354">
        <v>5036.9590000000007</v>
      </c>
      <c r="CV354">
        <v>1.0546</v>
      </c>
      <c r="CW354">
        <v>312.67599999999999</v>
      </c>
      <c r="CX354">
        <v>630.80999999999995</v>
      </c>
      <c r="CY354">
        <v>0</v>
      </c>
      <c r="CZ354">
        <v>0</v>
      </c>
      <c r="DA354">
        <v>0</v>
      </c>
      <c r="DB354">
        <v>0</v>
      </c>
      <c r="DC354">
        <v>366.77499999999998</v>
      </c>
      <c r="DD354">
        <v>82.091999999999999</v>
      </c>
      <c r="DE354">
        <v>121.63500000000001</v>
      </c>
      <c r="DF354">
        <v>4.9934000000000003</v>
      </c>
      <c r="DG354">
        <v>1653.653</v>
      </c>
      <c r="DH354">
        <v>2.0546000000000002</v>
      </c>
      <c r="DI354">
        <v>1159.1089999999999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31515.949000000001</v>
      </c>
      <c r="EA354">
        <v>366.77499999999998</v>
      </c>
      <c r="EB354">
        <v>6097.1669999999995</v>
      </c>
      <c r="EC354">
        <v>82.091999999999999</v>
      </c>
      <c r="ED354">
        <v>74.437899999999999</v>
      </c>
      <c r="EE354">
        <v>76.068299999999994</v>
      </c>
      <c r="EF354">
        <v>38122.508000000002</v>
      </c>
      <c r="EG354">
        <v>55.818400000000004</v>
      </c>
      <c r="EH354">
        <v>31656.592000000001</v>
      </c>
      <c r="EI354">
        <v>41.490099999999998</v>
      </c>
      <c r="EJ354">
        <v>25575.144</v>
      </c>
      <c r="EK354">
        <v>6.4333</v>
      </c>
      <c r="EL354">
        <v>2850.4789999999998</v>
      </c>
      <c r="EM354">
        <v>0</v>
      </c>
      <c r="EN354">
        <v>0</v>
      </c>
      <c r="EO354">
        <v>18.619499999999999</v>
      </c>
      <c r="EP354">
        <v>6465.9160000000002</v>
      </c>
      <c r="EQ354">
        <v>1069.8770000000002</v>
      </c>
      <c r="ER354">
        <v>755.39300000000003</v>
      </c>
      <c r="ES354">
        <v>314.48400000000004</v>
      </c>
      <c r="ET354">
        <v>39192.384999999995</v>
      </c>
      <c r="EU354">
        <v>0</v>
      </c>
      <c r="EV354">
        <v>0</v>
      </c>
      <c r="EW354">
        <v>0</v>
      </c>
      <c r="EX354">
        <v>0</v>
      </c>
      <c r="EY354">
        <v>4.9934000000000003</v>
      </c>
      <c r="EZ354">
        <v>1653.653</v>
      </c>
      <c r="FA354">
        <v>2.0546000000000002</v>
      </c>
      <c r="FB354">
        <v>1159.1089999999999</v>
      </c>
      <c r="FC354">
        <v>0.84699999999999998</v>
      </c>
      <c r="FD354">
        <v>418.20699999999999</v>
      </c>
      <c r="FE354">
        <v>0</v>
      </c>
      <c r="FF354">
        <v>0</v>
      </c>
      <c r="FG354">
        <v>0</v>
      </c>
      <c r="FH354">
        <v>0</v>
      </c>
      <c r="FI354">
        <v>1.0546</v>
      </c>
      <c r="FJ354">
        <v>630.80999999999995</v>
      </c>
      <c r="FK354">
        <v>1.0546</v>
      </c>
      <c r="FL354">
        <v>630.80999999999995</v>
      </c>
      <c r="FM354">
        <v>0</v>
      </c>
      <c r="FN354">
        <v>0</v>
      </c>
      <c r="FO354">
        <v>298.36900000000003</v>
      </c>
      <c r="FP354">
        <v>216.27699999999999</v>
      </c>
      <c r="FQ354">
        <v>82.091999999999999</v>
      </c>
      <c r="FR354">
        <v>929.17899999999997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</row>
    <row r="355" spans="1:184" customFormat="1" ht="12.75" x14ac:dyDescent="0.2">
      <c r="A355">
        <v>3203</v>
      </c>
      <c r="B355">
        <f t="shared" si="5"/>
        <v>352</v>
      </c>
      <c r="C355">
        <v>1</v>
      </c>
      <c r="D355" t="s">
        <v>1266</v>
      </c>
      <c r="E355" t="s">
        <v>290</v>
      </c>
      <c r="F355">
        <v>600110567</v>
      </c>
      <c r="G355">
        <v>12</v>
      </c>
      <c r="H355" t="s">
        <v>1267</v>
      </c>
      <c r="I355" t="s">
        <v>378</v>
      </c>
      <c r="J355">
        <v>1</v>
      </c>
      <c r="K355">
        <v>24</v>
      </c>
      <c r="L355" t="s">
        <v>1036</v>
      </c>
      <c r="M355" t="s">
        <v>1268</v>
      </c>
      <c r="N355" t="s">
        <v>1038</v>
      </c>
      <c r="O355">
        <v>2</v>
      </c>
      <c r="P355" t="s">
        <v>1039</v>
      </c>
      <c r="Q355" t="s">
        <v>555</v>
      </c>
      <c r="R355" s="207">
        <v>45667.422037037039</v>
      </c>
      <c r="S355">
        <v>600110567</v>
      </c>
      <c r="T355" t="s">
        <v>555</v>
      </c>
      <c r="U355" s="207">
        <v>45667.423842592594</v>
      </c>
      <c r="V355">
        <v>600110567</v>
      </c>
      <c r="W355">
        <v>30.55</v>
      </c>
      <c r="X355">
        <v>30.5167</v>
      </c>
      <c r="Y355">
        <v>3.3300000000000003E-2</v>
      </c>
      <c r="Z355">
        <v>0</v>
      </c>
      <c r="AA355">
        <v>34.482099999999996</v>
      </c>
      <c r="AB355">
        <v>13975.351000000001</v>
      </c>
      <c r="AC355">
        <v>13884.467000000001</v>
      </c>
      <c r="AD355">
        <v>8994.65</v>
      </c>
      <c r="AE355">
        <v>2454.5120000000002</v>
      </c>
      <c r="AF355">
        <v>0</v>
      </c>
      <c r="AG355">
        <v>1692.393</v>
      </c>
      <c r="AH355">
        <v>382.16500000000002</v>
      </c>
      <c r="AI355">
        <v>111.203</v>
      </c>
      <c r="AJ355">
        <v>24.511000000000003</v>
      </c>
      <c r="AK355">
        <v>23.435000000000002</v>
      </c>
      <c r="AL355">
        <v>90.884</v>
      </c>
      <c r="AM355">
        <v>0</v>
      </c>
      <c r="AN355">
        <v>0</v>
      </c>
      <c r="AO355">
        <v>171.34400000000002</v>
      </c>
      <c r="AP355">
        <v>75.600000000000009</v>
      </c>
      <c r="AQ355">
        <v>75.600000000000009</v>
      </c>
      <c r="AR355">
        <v>0</v>
      </c>
      <c r="AS355">
        <v>0</v>
      </c>
      <c r="AT355">
        <v>33.46</v>
      </c>
      <c r="AU355">
        <v>62.283999999999999</v>
      </c>
      <c r="AV355">
        <v>0.3</v>
      </c>
      <c r="AW355">
        <v>191.81299999999999</v>
      </c>
      <c r="AX355">
        <v>154.82299999999998</v>
      </c>
      <c r="AY355">
        <v>24</v>
      </c>
      <c r="AZ355">
        <v>9.7850000000000001</v>
      </c>
      <c r="BA355">
        <v>14073.571</v>
      </c>
      <c r="BB355">
        <v>75.600000000000009</v>
      </c>
      <c r="BC355">
        <v>37</v>
      </c>
      <c r="BD355">
        <v>36</v>
      </c>
      <c r="BE355">
        <v>0</v>
      </c>
      <c r="BF355">
        <v>0</v>
      </c>
      <c r="BG355">
        <v>1</v>
      </c>
      <c r="BH355">
        <v>0</v>
      </c>
      <c r="BI355">
        <v>0</v>
      </c>
      <c r="BJ355">
        <v>22.4176</v>
      </c>
      <c r="BK355">
        <v>11365.650000000001</v>
      </c>
      <c r="BL355">
        <v>7102.7949999999992</v>
      </c>
      <c r="BM355">
        <v>2187.2600000000002</v>
      </c>
      <c r="BN355">
        <v>0</v>
      </c>
      <c r="BO355">
        <v>1394.6189999999999</v>
      </c>
      <c r="BP355">
        <v>341.86500000000001</v>
      </c>
      <c r="BQ355">
        <v>111.203</v>
      </c>
      <c r="BR355">
        <v>10.957000000000001</v>
      </c>
      <c r="BS355">
        <v>15.353</v>
      </c>
      <c r="BT355">
        <v>16.0001</v>
      </c>
      <c r="BU355">
        <v>8315.3420000000006</v>
      </c>
      <c r="BV355">
        <v>2.5074000000000001</v>
      </c>
      <c r="BW355">
        <v>1101.0029999999999</v>
      </c>
      <c r="BX355">
        <v>0</v>
      </c>
      <c r="BY355">
        <v>0</v>
      </c>
      <c r="BZ355">
        <v>8.0991</v>
      </c>
      <c r="CA355">
        <v>2518.817</v>
      </c>
      <c r="CB355">
        <v>1891.855</v>
      </c>
      <c r="CC355">
        <v>267.25200000000001</v>
      </c>
      <c r="CD355">
        <v>0</v>
      </c>
      <c r="CE355">
        <v>297.774</v>
      </c>
      <c r="CF355">
        <v>40.299999999999997</v>
      </c>
      <c r="CG355">
        <v>0</v>
      </c>
      <c r="CH355">
        <v>13.554</v>
      </c>
      <c r="CI355">
        <v>8.0820000000000007</v>
      </c>
      <c r="CJ355">
        <v>0.625</v>
      </c>
      <c r="CK355">
        <v>249.1</v>
      </c>
      <c r="CL355">
        <v>3</v>
      </c>
      <c r="CM355">
        <v>893.39300000000003</v>
      </c>
      <c r="CN355">
        <v>4.1741000000000001</v>
      </c>
      <c r="CO355">
        <v>1286.501</v>
      </c>
      <c r="CP355">
        <v>0.3</v>
      </c>
      <c r="CQ355">
        <v>89.822999999999993</v>
      </c>
      <c r="CR355">
        <v>18.5365</v>
      </c>
      <c r="CS355">
        <v>8740.1260000000002</v>
      </c>
      <c r="CT355">
        <v>7.5490999999999993</v>
      </c>
      <c r="CU355">
        <v>2221.4559999999997</v>
      </c>
      <c r="CV355">
        <v>0</v>
      </c>
      <c r="CW355">
        <v>191.81299999999999</v>
      </c>
      <c r="CX355">
        <v>65</v>
      </c>
      <c r="CY355">
        <v>0</v>
      </c>
      <c r="CZ355">
        <v>0</v>
      </c>
      <c r="DA355">
        <v>0.3</v>
      </c>
      <c r="DB355">
        <v>89.822999999999993</v>
      </c>
      <c r="DC355">
        <v>0</v>
      </c>
      <c r="DD355">
        <v>75.600000000000009</v>
      </c>
      <c r="DE355">
        <v>9.7850000000000001</v>
      </c>
      <c r="DF355">
        <v>2.9100999999999999</v>
      </c>
      <c r="DG355">
        <v>1118.069</v>
      </c>
      <c r="DH355">
        <v>1</v>
      </c>
      <c r="DI355">
        <v>831.23599999999999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11539.395000000002</v>
      </c>
      <c r="EA355">
        <v>0</v>
      </c>
      <c r="EB355">
        <v>2534.1760000000004</v>
      </c>
      <c r="EC355">
        <v>75.600000000000009</v>
      </c>
      <c r="ED355">
        <v>30.55</v>
      </c>
      <c r="EE355">
        <v>34.482099999999996</v>
      </c>
      <c r="EF355">
        <v>13975.351000000001</v>
      </c>
      <c r="EG355">
        <v>22.4176</v>
      </c>
      <c r="EH355">
        <v>11365.650000000001</v>
      </c>
      <c r="EI355">
        <v>16.0001</v>
      </c>
      <c r="EJ355">
        <v>8315.3420000000006</v>
      </c>
      <c r="EK355">
        <v>2.5074000000000001</v>
      </c>
      <c r="EL355">
        <v>1101.0029999999999</v>
      </c>
      <c r="EM355">
        <v>0</v>
      </c>
      <c r="EN355">
        <v>0</v>
      </c>
      <c r="EO355">
        <v>8.1324000000000005</v>
      </c>
      <c r="EP355">
        <v>2609.701</v>
      </c>
      <c r="EQ355">
        <v>171.34400000000002</v>
      </c>
      <c r="ER355">
        <v>0</v>
      </c>
      <c r="ES355">
        <v>171.34400000000002</v>
      </c>
      <c r="ET355">
        <v>14146.695</v>
      </c>
      <c r="EU355">
        <v>0</v>
      </c>
      <c r="EV355">
        <v>0</v>
      </c>
      <c r="EW355">
        <v>0</v>
      </c>
      <c r="EX355">
        <v>0</v>
      </c>
      <c r="EY355">
        <v>2.9100999999999999</v>
      </c>
      <c r="EZ355">
        <v>1118.069</v>
      </c>
      <c r="FA355">
        <v>1</v>
      </c>
      <c r="FB355">
        <v>831.23599999999999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0.3</v>
      </c>
      <c r="FJ355">
        <v>154.82299999999998</v>
      </c>
      <c r="FK355">
        <v>0</v>
      </c>
      <c r="FL355">
        <v>65</v>
      </c>
      <c r="FM355">
        <v>0.3</v>
      </c>
      <c r="FN355">
        <v>89.822999999999993</v>
      </c>
      <c r="FO355">
        <v>24</v>
      </c>
      <c r="FP355">
        <v>0</v>
      </c>
      <c r="FQ355">
        <v>24</v>
      </c>
      <c r="FR355">
        <v>178.82299999999998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</row>
    <row r="356" spans="1:184" customFormat="1" ht="12.75" x14ac:dyDescent="0.2">
      <c r="A356">
        <v>3204</v>
      </c>
      <c r="B356">
        <f t="shared" si="5"/>
        <v>353</v>
      </c>
      <c r="C356">
        <v>1</v>
      </c>
      <c r="D356" t="s">
        <v>1269</v>
      </c>
      <c r="E356" t="s">
        <v>290</v>
      </c>
      <c r="F356">
        <v>600111300</v>
      </c>
      <c r="G356">
        <v>12</v>
      </c>
      <c r="H356" t="s">
        <v>1042</v>
      </c>
      <c r="I356" t="s">
        <v>100</v>
      </c>
      <c r="J356">
        <v>1</v>
      </c>
      <c r="K356">
        <v>24</v>
      </c>
      <c r="L356" t="s">
        <v>1043</v>
      </c>
      <c r="M356" t="s">
        <v>1270</v>
      </c>
      <c r="N356" t="s">
        <v>1038</v>
      </c>
      <c r="O356">
        <v>2</v>
      </c>
      <c r="P356" t="s">
        <v>1039</v>
      </c>
      <c r="Q356" t="s">
        <v>1045</v>
      </c>
      <c r="R356" s="207">
        <v>45671.40452546296</v>
      </c>
      <c r="S356">
        <v>600111300</v>
      </c>
      <c r="T356" t="s">
        <v>1045</v>
      </c>
      <c r="U356" s="207">
        <v>45692.667696759258</v>
      </c>
      <c r="V356">
        <v>600111300</v>
      </c>
      <c r="W356">
        <v>14.7979</v>
      </c>
      <c r="X356">
        <v>14.7979</v>
      </c>
      <c r="Y356">
        <v>0</v>
      </c>
      <c r="Z356">
        <v>0</v>
      </c>
      <c r="AA356">
        <v>16.152299999999997</v>
      </c>
      <c r="AB356">
        <v>8270.5020000000004</v>
      </c>
      <c r="AC356">
        <v>8270.5020000000004</v>
      </c>
      <c r="AD356">
        <v>4743.9380000000001</v>
      </c>
      <c r="AE356">
        <v>1393.807</v>
      </c>
      <c r="AF356">
        <v>516.26800000000003</v>
      </c>
      <c r="AG356">
        <v>1287.7909999999999</v>
      </c>
      <c r="AH356">
        <v>157.114</v>
      </c>
      <c r="AI356">
        <v>103.825</v>
      </c>
      <c r="AJ356">
        <v>0</v>
      </c>
      <c r="AK356">
        <v>8.6430000000000007</v>
      </c>
      <c r="AL356">
        <v>0</v>
      </c>
      <c r="AM356">
        <v>0</v>
      </c>
      <c r="AN356">
        <v>0</v>
      </c>
      <c r="AO356">
        <v>92.415999999999997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92.415999999999997</v>
      </c>
      <c r="AV356">
        <v>0.41670000000000001</v>
      </c>
      <c r="AW356">
        <v>59.116</v>
      </c>
      <c r="AX356">
        <v>155.10300000000001</v>
      </c>
      <c r="AY356">
        <v>0</v>
      </c>
      <c r="AZ356">
        <v>0</v>
      </c>
      <c r="BA356">
        <v>8295.0439999999999</v>
      </c>
      <c r="BB356">
        <v>0</v>
      </c>
      <c r="BC356">
        <v>16</v>
      </c>
      <c r="BD356">
        <v>15</v>
      </c>
      <c r="BE356">
        <v>0</v>
      </c>
      <c r="BF356">
        <v>1</v>
      </c>
      <c r="BG356">
        <v>0</v>
      </c>
      <c r="BH356">
        <v>0</v>
      </c>
      <c r="BI356">
        <v>0</v>
      </c>
      <c r="BJ356">
        <v>12.4794</v>
      </c>
      <c r="BK356">
        <v>7623.4070000000002</v>
      </c>
      <c r="BL356">
        <v>4282.4210000000003</v>
      </c>
      <c r="BM356">
        <v>1328.0940000000001</v>
      </c>
      <c r="BN356">
        <v>481.327</v>
      </c>
      <c r="BO356">
        <v>1211.51</v>
      </c>
      <c r="BP356">
        <v>157.114</v>
      </c>
      <c r="BQ356">
        <v>103.825</v>
      </c>
      <c r="BR356">
        <v>0</v>
      </c>
      <c r="BS356">
        <v>0</v>
      </c>
      <c r="BT356">
        <v>7.9664999999999999</v>
      </c>
      <c r="BU356">
        <v>5527.4070000000002</v>
      </c>
      <c r="BV356">
        <v>2.1233</v>
      </c>
      <c r="BW356">
        <v>1175.8610000000001</v>
      </c>
      <c r="BX356">
        <v>0</v>
      </c>
      <c r="BY356">
        <v>0</v>
      </c>
      <c r="BZ356">
        <v>2.3185000000000002</v>
      </c>
      <c r="CA356">
        <v>647.09500000000003</v>
      </c>
      <c r="CB356">
        <v>461.517</v>
      </c>
      <c r="CC356">
        <v>65.712999999999994</v>
      </c>
      <c r="CD356">
        <v>34.941000000000003</v>
      </c>
      <c r="CE356">
        <v>76.281000000000006</v>
      </c>
      <c r="CF356">
        <v>0</v>
      </c>
      <c r="CG356">
        <v>0</v>
      </c>
      <c r="CH356">
        <v>0</v>
      </c>
      <c r="CI356">
        <v>8.6430000000000007</v>
      </c>
      <c r="CJ356">
        <v>0</v>
      </c>
      <c r="CK356">
        <v>0</v>
      </c>
      <c r="CL356">
        <v>1.5581</v>
      </c>
      <c r="CM356">
        <v>493.25799999999998</v>
      </c>
      <c r="CN356">
        <v>0.34370000000000001</v>
      </c>
      <c r="CO356">
        <v>3.734</v>
      </c>
      <c r="CP356">
        <v>0.41670000000000001</v>
      </c>
      <c r="CQ356">
        <v>150.10300000000001</v>
      </c>
      <c r="CR356">
        <v>10.8043</v>
      </c>
      <c r="CS356">
        <v>6112.87</v>
      </c>
      <c r="CT356">
        <v>2.3185000000000002</v>
      </c>
      <c r="CU356">
        <v>647.09500000000003</v>
      </c>
      <c r="CV356">
        <v>0</v>
      </c>
      <c r="CW356">
        <v>59.116</v>
      </c>
      <c r="CX356">
        <v>5</v>
      </c>
      <c r="CY356">
        <v>0</v>
      </c>
      <c r="CZ356">
        <v>0</v>
      </c>
      <c r="DA356">
        <v>0.41670000000000001</v>
      </c>
      <c r="DB356">
        <v>150.10300000000001</v>
      </c>
      <c r="DC356">
        <v>0</v>
      </c>
      <c r="DD356">
        <v>0</v>
      </c>
      <c r="DE356">
        <v>0</v>
      </c>
      <c r="DF356">
        <v>2.3578000000000001</v>
      </c>
      <c r="DG356">
        <v>906.43600000000004</v>
      </c>
      <c r="DH356">
        <v>3.1800000000000002E-2</v>
      </c>
      <c r="DI356">
        <v>13.702999999999999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7643.2650000000003</v>
      </c>
      <c r="EA356">
        <v>0</v>
      </c>
      <c r="EB356">
        <v>651.779</v>
      </c>
      <c r="EC356">
        <v>0</v>
      </c>
      <c r="ED356">
        <v>14.7979</v>
      </c>
      <c r="EE356">
        <v>16.152299999999997</v>
      </c>
      <c r="EF356">
        <v>8270.5020000000004</v>
      </c>
      <c r="EG356">
        <v>12.4794</v>
      </c>
      <c r="EH356">
        <v>7623.4070000000002</v>
      </c>
      <c r="EI356">
        <v>7.9664999999999999</v>
      </c>
      <c r="EJ356">
        <v>5527.4070000000002</v>
      </c>
      <c r="EK356">
        <v>2.1233</v>
      </c>
      <c r="EL356">
        <v>1175.8610000000001</v>
      </c>
      <c r="EM356">
        <v>0</v>
      </c>
      <c r="EN356">
        <v>0</v>
      </c>
      <c r="EO356">
        <v>2.3185000000000002</v>
      </c>
      <c r="EP356">
        <v>647.09500000000003</v>
      </c>
      <c r="EQ356">
        <v>92.415999999999997</v>
      </c>
      <c r="ER356">
        <v>26.416</v>
      </c>
      <c r="ES356">
        <v>66</v>
      </c>
      <c r="ET356">
        <v>8362.9179999999997</v>
      </c>
      <c r="EU356">
        <v>0</v>
      </c>
      <c r="EV356">
        <v>0</v>
      </c>
      <c r="EW356">
        <v>0</v>
      </c>
      <c r="EX356">
        <v>0</v>
      </c>
      <c r="EY356">
        <v>2.3578000000000001</v>
      </c>
      <c r="EZ356">
        <v>906.43600000000004</v>
      </c>
      <c r="FA356">
        <v>3.1800000000000002E-2</v>
      </c>
      <c r="FB356">
        <v>13.702999999999999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0.41670000000000001</v>
      </c>
      <c r="FJ356">
        <v>155.10300000000001</v>
      </c>
      <c r="FK356">
        <v>0</v>
      </c>
      <c r="FL356">
        <v>5</v>
      </c>
      <c r="FM356">
        <v>0.41670000000000001</v>
      </c>
      <c r="FN356">
        <v>150.10300000000001</v>
      </c>
      <c r="FO356">
        <v>0</v>
      </c>
      <c r="FP356">
        <v>0</v>
      </c>
      <c r="FQ356">
        <v>0</v>
      </c>
      <c r="FR356">
        <v>155.10300000000001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</row>
    <row r="357" spans="1:184" customFormat="1" ht="12.75" x14ac:dyDescent="0.2">
      <c r="A357">
        <v>3205</v>
      </c>
      <c r="B357">
        <f t="shared" si="5"/>
        <v>354</v>
      </c>
      <c r="C357">
        <v>1</v>
      </c>
      <c r="D357" t="s">
        <v>1271</v>
      </c>
      <c r="E357" t="s">
        <v>290</v>
      </c>
      <c r="F357">
        <v>600111202</v>
      </c>
      <c r="G357">
        <v>12</v>
      </c>
      <c r="H357" t="s">
        <v>1272</v>
      </c>
      <c r="I357" t="s">
        <v>378</v>
      </c>
      <c r="J357">
        <v>1</v>
      </c>
      <c r="K357">
        <v>24</v>
      </c>
      <c r="L357" t="s">
        <v>1043</v>
      </c>
      <c r="M357" t="s">
        <v>1273</v>
      </c>
      <c r="N357" t="s">
        <v>1038</v>
      </c>
      <c r="O357">
        <v>2</v>
      </c>
      <c r="P357" t="s">
        <v>1039</v>
      </c>
      <c r="Q357" t="s">
        <v>588</v>
      </c>
      <c r="R357" s="207">
        <v>45661.599699074075</v>
      </c>
      <c r="S357">
        <v>600111202</v>
      </c>
      <c r="T357" t="s">
        <v>588</v>
      </c>
      <c r="U357" s="207">
        <v>45661.60527777778</v>
      </c>
      <c r="V357">
        <v>600111202</v>
      </c>
      <c r="W357">
        <v>16.158899999999999</v>
      </c>
      <c r="X357">
        <v>15.888200000000001</v>
      </c>
      <c r="Y357">
        <v>0</v>
      </c>
      <c r="Z357">
        <v>0.2707</v>
      </c>
      <c r="AA357">
        <v>17.9542</v>
      </c>
      <c r="AB357">
        <v>7171.3309999999992</v>
      </c>
      <c r="AC357">
        <v>6735.2829999999994</v>
      </c>
      <c r="AD357">
        <v>4503.866</v>
      </c>
      <c r="AE357">
        <v>1184.5289999999998</v>
      </c>
      <c r="AF357">
        <v>275.58499999999998</v>
      </c>
      <c r="AG357">
        <v>210.2</v>
      </c>
      <c r="AH357">
        <v>358.14600000000002</v>
      </c>
      <c r="AI357">
        <v>72.799000000000007</v>
      </c>
      <c r="AJ357">
        <v>0</v>
      </c>
      <c r="AK357">
        <v>16.620999999999999</v>
      </c>
      <c r="AL357">
        <v>0</v>
      </c>
      <c r="AM357">
        <v>0</v>
      </c>
      <c r="AN357">
        <v>436.048</v>
      </c>
      <c r="AO357">
        <v>231.32</v>
      </c>
      <c r="AP357">
        <v>147.41999999999999</v>
      </c>
      <c r="AQ357">
        <v>147.41999999999999</v>
      </c>
      <c r="AR357">
        <v>0</v>
      </c>
      <c r="AS357">
        <v>0</v>
      </c>
      <c r="AT357">
        <v>0</v>
      </c>
      <c r="AU357">
        <v>83.9</v>
      </c>
      <c r="AV357">
        <v>0.70830000000000004</v>
      </c>
      <c r="AW357">
        <v>76.876000000000005</v>
      </c>
      <c r="AX357">
        <v>234.476</v>
      </c>
      <c r="AY357">
        <v>147.41999999999999</v>
      </c>
      <c r="AZ357">
        <v>36.661000000000001</v>
      </c>
      <c r="BA357">
        <v>6783.6150000000007</v>
      </c>
      <c r="BB357">
        <v>147.41999999999999</v>
      </c>
      <c r="BC357">
        <v>18</v>
      </c>
      <c r="BD357">
        <v>18</v>
      </c>
      <c r="BE357">
        <v>2</v>
      </c>
      <c r="BF357">
        <v>0</v>
      </c>
      <c r="BG357">
        <v>0</v>
      </c>
      <c r="BH357">
        <v>234.476</v>
      </c>
      <c r="BI357">
        <v>147.41999999999999</v>
      </c>
      <c r="BJ357">
        <v>11.9299</v>
      </c>
      <c r="BK357">
        <v>5452.5869999999995</v>
      </c>
      <c r="BL357">
        <v>3538.7760000000003</v>
      </c>
      <c r="BM357">
        <v>1040.9830000000002</v>
      </c>
      <c r="BN357">
        <v>233.70499999999998</v>
      </c>
      <c r="BO357">
        <v>143.19999999999999</v>
      </c>
      <c r="BP357">
        <v>292.96600000000001</v>
      </c>
      <c r="BQ357">
        <v>72.799000000000007</v>
      </c>
      <c r="BR357">
        <v>0</v>
      </c>
      <c r="BS357">
        <v>16.620999999999999</v>
      </c>
      <c r="BT357">
        <v>8.9486999999999988</v>
      </c>
      <c r="BU357">
        <v>4271.8680000000004</v>
      </c>
      <c r="BV357">
        <v>1.8273999999999999</v>
      </c>
      <c r="BW357">
        <v>787.44</v>
      </c>
      <c r="BX357">
        <v>0</v>
      </c>
      <c r="BY357">
        <v>0</v>
      </c>
      <c r="BZ357">
        <v>3.9582999999999999</v>
      </c>
      <c r="CA357">
        <v>1282.6959999999999</v>
      </c>
      <c r="CB357">
        <v>965.09</v>
      </c>
      <c r="CC357">
        <v>143.54599999999999</v>
      </c>
      <c r="CD357">
        <v>41.879999999999995</v>
      </c>
      <c r="CE357">
        <v>67</v>
      </c>
      <c r="CF357">
        <v>65.180000000000007</v>
      </c>
      <c r="CG357">
        <v>0</v>
      </c>
      <c r="CH357">
        <v>0</v>
      </c>
      <c r="CI357">
        <v>0</v>
      </c>
      <c r="CJ357">
        <v>1</v>
      </c>
      <c r="CK357">
        <v>424.99200000000002</v>
      </c>
      <c r="CL357">
        <v>1.5</v>
      </c>
      <c r="CM357">
        <v>415.28200000000004</v>
      </c>
      <c r="CN357">
        <v>0.75</v>
      </c>
      <c r="CO357">
        <v>207.946</v>
      </c>
      <c r="CP357">
        <v>0.70830000000000004</v>
      </c>
      <c r="CQ357">
        <v>234.476</v>
      </c>
      <c r="CR357">
        <v>9.9298999999999999</v>
      </c>
      <c r="CS357">
        <v>3952.8049999999998</v>
      </c>
      <c r="CT357">
        <v>2.9582999999999999</v>
      </c>
      <c r="CU357">
        <v>857.70400000000006</v>
      </c>
      <c r="CV357">
        <v>0</v>
      </c>
      <c r="CW357">
        <v>76.876000000000005</v>
      </c>
      <c r="CX357">
        <v>0</v>
      </c>
      <c r="CY357">
        <v>0</v>
      </c>
      <c r="CZ357">
        <v>0</v>
      </c>
      <c r="DA357">
        <v>0.70830000000000004</v>
      </c>
      <c r="DB357">
        <v>234.476</v>
      </c>
      <c r="DC357">
        <v>0</v>
      </c>
      <c r="DD357">
        <v>147.41999999999999</v>
      </c>
      <c r="DE357">
        <v>36.661000000000001</v>
      </c>
      <c r="DF357">
        <v>1.1537999999999999</v>
      </c>
      <c r="DG357">
        <v>393.279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5480.24</v>
      </c>
      <c r="EA357">
        <v>0</v>
      </c>
      <c r="EB357">
        <v>1303.375</v>
      </c>
      <c r="EC357">
        <v>147.41999999999999</v>
      </c>
      <c r="ED357">
        <v>16.158899999999999</v>
      </c>
      <c r="EE357">
        <v>17.9542</v>
      </c>
      <c r="EF357">
        <v>7171.3309999999992</v>
      </c>
      <c r="EG357">
        <v>12.200600000000001</v>
      </c>
      <c r="EH357">
        <v>5837.4009999999998</v>
      </c>
      <c r="EI357">
        <v>9.2194000000000003</v>
      </c>
      <c r="EJ357">
        <v>4639.6820000000007</v>
      </c>
      <c r="EK357">
        <v>1.8273999999999999</v>
      </c>
      <c r="EL357">
        <v>804.44</v>
      </c>
      <c r="EM357">
        <v>0</v>
      </c>
      <c r="EN357">
        <v>0</v>
      </c>
      <c r="EO357">
        <v>3.9582999999999999</v>
      </c>
      <c r="EP357">
        <v>1333.93</v>
      </c>
      <c r="EQ357">
        <v>231.32</v>
      </c>
      <c r="ER357">
        <v>60.9</v>
      </c>
      <c r="ES357">
        <v>170.42</v>
      </c>
      <c r="ET357">
        <v>7402.6510000000007</v>
      </c>
      <c r="EU357">
        <v>0</v>
      </c>
      <c r="EV357">
        <v>0</v>
      </c>
      <c r="EW357">
        <v>0</v>
      </c>
      <c r="EX357">
        <v>0</v>
      </c>
      <c r="EY357">
        <v>1.1537999999999999</v>
      </c>
      <c r="EZ357">
        <v>393.279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0.70830000000000004</v>
      </c>
      <c r="FJ357">
        <v>234.476</v>
      </c>
      <c r="FK357">
        <v>0</v>
      </c>
      <c r="FL357">
        <v>0</v>
      </c>
      <c r="FM357">
        <v>0.70830000000000004</v>
      </c>
      <c r="FN357">
        <v>234.476</v>
      </c>
      <c r="FO357">
        <v>147.41999999999999</v>
      </c>
      <c r="FP357">
        <v>0</v>
      </c>
      <c r="FQ357">
        <v>147.41999999999999</v>
      </c>
      <c r="FR357">
        <v>381.89600000000002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</row>
    <row r="358" spans="1:184" customFormat="1" ht="12.75" x14ac:dyDescent="0.2">
      <c r="A358">
        <v>3206</v>
      </c>
      <c r="B358">
        <f t="shared" si="5"/>
        <v>355</v>
      </c>
      <c r="C358">
        <v>1</v>
      </c>
      <c r="D358" t="s">
        <v>1274</v>
      </c>
      <c r="E358" t="s">
        <v>290</v>
      </c>
      <c r="F358">
        <v>600110702</v>
      </c>
      <c r="G358">
        <v>12</v>
      </c>
      <c r="H358" t="s">
        <v>1047</v>
      </c>
      <c r="I358" t="s">
        <v>100</v>
      </c>
      <c r="J358">
        <v>1</v>
      </c>
      <c r="K358">
        <v>24</v>
      </c>
      <c r="L358" t="s">
        <v>1048</v>
      </c>
      <c r="M358" t="s">
        <v>551</v>
      </c>
      <c r="N358" t="s">
        <v>1038</v>
      </c>
      <c r="O358">
        <v>2</v>
      </c>
      <c r="P358" t="s">
        <v>1039</v>
      </c>
      <c r="Q358" t="s">
        <v>393</v>
      </c>
      <c r="R358" s="207">
        <v>45660.675555555557</v>
      </c>
      <c r="S358">
        <v>600110702</v>
      </c>
      <c r="W358">
        <v>29.368400000000001</v>
      </c>
      <c r="X358">
        <v>28.524899999999999</v>
      </c>
      <c r="Y358">
        <v>0</v>
      </c>
      <c r="Z358">
        <v>0.84350000000000003</v>
      </c>
      <c r="AA358">
        <v>30.226400000000002</v>
      </c>
      <c r="AB358">
        <v>13129.842000000001</v>
      </c>
      <c r="AC358">
        <v>12875.657000000001</v>
      </c>
      <c r="AD358">
        <v>8449.5079999999998</v>
      </c>
      <c r="AE358">
        <v>1982.3780000000002</v>
      </c>
      <c r="AF358">
        <v>408.56399999999996</v>
      </c>
      <c r="AG358">
        <v>1478.058</v>
      </c>
      <c r="AH358">
        <v>205.62199999999999</v>
      </c>
      <c r="AI358">
        <v>200.25</v>
      </c>
      <c r="AJ358">
        <v>5.6109999999999998</v>
      </c>
      <c r="AK358">
        <v>0.90900000000000003</v>
      </c>
      <c r="AL358">
        <v>0</v>
      </c>
      <c r="AM358">
        <v>0</v>
      </c>
      <c r="AN358">
        <v>254.185</v>
      </c>
      <c r="AO358">
        <v>162</v>
      </c>
      <c r="AP358">
        <v>162</v>
      </c>
      <c r="AQ358">
        <v>162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125.625</v>
      </c>
      <c r="AX358">
        <v>0</v>
      </c>
      <c r="AY358">
        <v>140</v>
      </c>
      <c r="AZ358">
        <v>19.132000000000001</v>
      </c>
      <c r="BA358">
        <v>12978.537</v>
      </c>
      <c r="BB358">
        <v>162</v>
      </c>
      <c r="BC358">
        <v>29</v>
      </c>
      <c r="BD358">
        <v>26</v>
      </c>
      <c r="BE358">
        <v>3</v>
      </c>
      <c r="BF358">
        <v>0</v>
      </c>
      <c r="BG358">
        <v>0</v>
      </c>
      <c r="BH358">
        <v>0</v>
      </c>
      <c r="BI358">
        <v>0</v>
      </c>
      <c r="BJ358">
        <v>20.084299999999999</v>
      </c>
      <c r="BK358">
        <v>10629.116</v>
      </c>
      <c r="BL358">
        <v>6667.741</v>
      </c>
      <c r="BM358">
        <v>1811.252</v>
      </c>
      <c r="BN358">
        <v>361.17899999999997</v>
      </c>
      <c r="BO358">
        <v>1242.058</v>
      </c>
      <c r="BP358">
        <v>200.97</v>
      </c>
      <c r="BQ358">
        <v>200.25</v>
      </c>
      <c r="BR358">
        <v>0</v>
      </c>
      <c r="BS358">
        <v>0.90900000000000003</v>
      </c>
      <c r="BT358">
        <v>12</v>
      </c>
      <c r="BU358">
        <v>7605.1279999999997</v>
      </c>
      <c r="BV358">
        <v>3.4542999999999999</v>
      </c>
      <c r="BW358">
        <v>1336.048</v>
      </c>
      <c r="BX358">
        <v>0</v>
      </c>
      <c r="BY358">
        <v>0</v>
      </c>
      <c r="BZ358">
        <v>8.4405999999999999</v>
      </c>
      <c r="CA358">
        <v>2246.5410000000002</v>
      </c>
      <c r="CB358">
        <v>1781.7669999999998</v>
      </c>
      <c r="CC358">
        <v>171.126</v>
      </c>
      <c r="CD358">
        <v>47.385000000000005</v>
      </c>
      <c r="CE358">
        <v>236</v>
      </c>
      <c r="CF358">
        <v>4.6520000000000001</v>
      </c>
      <c r="CG358">
        <v>0</v>
      </c>
      <c r="CH358">
        <v>5.6109999999999998</v>
      </c>
      <c r="CI358">
        <v>0</v>
      </c>
      <c r="CJ358">
        <v>0</v>
      </c>
      <c r="CK358">
        <v>0</v>
      </c>
      <c r="CL358">
        <v>3.4020999999999999</v>
      </c>
      <c r="CM358">
        <v>756.447</v>
      </c>
      <c r="CN358">
        <v>4.5385</v>
      </c>
      <c r="CO358">
        <v>1333.422</v>
      </c>
      <c r="CP358">
        <v>0.5</v>
      </c>
      <c r="CQ358">
        <v>156.672</v>
      </c>
      <c r="CR358">
        <v>17.4588</v>
      </c>
      <c r="CS358">
        <v>8328.0120000000006</v>
      </c>
      <c r="CT358">
        <v>7.6959999999999997</v>
      </c>
      <c r="CU358">
        <v>2111.933</v>
      </c>
      <c r="CV358">
        <v>0</v>
      </c>
      <c r="CW358">
        <v>125.625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148.75</v>
      </c>
      <c r="DD358">
        <v>13.25</v>
      </c>
      <c r="DE358">
        <v>19.132000000000001</v>
      </c>
      <c r="DF358">
        <v>4.13</v>
      </c>
      <c r="DG358">
        <v>1463.7190000000001</v>
      </c>
      <c r="DH358">
        <v>0.5</v>
      </c>
      <c r="DI358">
        <v>224.221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10706.461000000001</v>
      </c>
      <c r="EA358">
        <v>148.75</v>
      </c>
      <c r="EB358">
        <v>2272.076</v>
      </c>
      <c r="EC358">
        <v>13.25</v>
      </c>
      <c r="ED358">
        <v>29.368400000000001</v>
      </c>
      <c r="EE358">
        <v>30.226400000000002</v>
      </c>
      <c r="EF358">
        <v>13129.842000000001</v>
      </c>
      <c r="EG358">
        <v>20.084299999999999</v>
      </c>
      <c r="EH358">
        <v>10651.116</v>
      </c>
      <c r="EI358">
        <v>12</v>
      </c>
      <c r="EJ358">
        <v>7605.1279999999997</v>
      </c>
      <c r="EK358">
        <v>3.4542999999999999</v>
      </c>
      <c r="EL358">
        <v>1358.048</v>
      </c>
      <c r="EM358">
        <v>0</v>
      </c>
      <c r="EN358">
        <v>0</v>
      </c>
      <c r="EO358">
        <v>9.2840999999999987</v>
      </c>
      <c r="EP358">
        <v>2478.7260000000001</v>
      </c>
      <c r="EQ358">
        <v>162</v>
      </c>
      <c r="ER358">
        <v>148.75</v>
      </c>
      <c r="ES358">
        <v>13.25</v>
      </c>
      <c r="ET358">
        <v>13291.842000000001</v>
      </c>
      <c r="EU358">
        <v>0</v>
      </c>
      <c r="EV358">
        <v>0</v>
      </c>
      <c r="EW358">
        <v>0</v>
      </c>
      <c r="EX358">
        <v>0</v>
      </c>
      <c r="EY358">
        <v>4.13</v>
      </c>
      <c r="EZ358">
        <v>1463.7190000000001</v>
      </c>
      <c r="FA358">
        <v>0.5</v>
      </c>
      <c r="FB358">
        <v>224.221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140</v>
      </c>
      <c r="FP358">
        <v>140</v>
      </c>
      <c r="FQ358">
        <v>0</v>
      </c>
      <c r="FR358">
        <v>140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</row>
    <row r="359" spans="1:184" customFormat="1" ht="12.75" x14ac:dyDescent="0.2">
      <c r="A359">
        <v>3207</v>
      </c>
      <c r="B359">
        <f t="shared" si="5"/>
        <v>356</v>
      </c>
      <c r="C359">
        <v>1</v>
      </c>
      <c r="D359" t="s">
        <v>1275</v>
      </c>
      <c r="E359" t="s">
        <v>290</v>
      </c>
      <c r="F359">
        <v>600111032</v>
      </c>
      <c r="G359">
        <v>12</v>
      </c>
      <c r="H359" t="s">
        <v>1276</v>
      </c>
      <c r="I359" t="s">
        <v>378</v>
      </c>
      <c r="J359">
        <v>1</v>
      </c>
      <c r="K359">
        <v>24</v>
      </c>
      <c r="L359" t="s">
        <v>1070</v>
      </c>
      <c r="M359" t="s">
        <v>1277</v>
      </c>
      <c r="N359" t="s">
        <v>1038</v>
      </c>
      <c r="O359">
        <v>2</v>
      </c>
      <c r="P359" t="s">
        <v>1039</v>
      </c>
      <c r="Q359" t="s">
        <v>1278</v>
      </c>
      <c r="R359" s="207">
        <v>45663.374548611115</v>
      </c>
      <c r="S359">
        <v>600111032</v>
      </c>
      <c r="T359" t="s">
        <v>1278</v>
      </c>
      <c r="U359" s="207">
        <v>45667.353946759256</v>
      </c>
      <c r="V359">
        <v>600111032</v>
      </c>
      <c r="W359">
        <v>59.2943</v>
      </c>
      <c r="X359">
        <v>59.094300000000004</v>
      </c>
      <c r="Y359">
        <v>0.2</v>
      </c>
      <c r="Z359">
        <v>0</v>
      </c>
      <c r="AA359">
        <v>72.686400000000006</v>
      </c>
      <c r="AB359">
        <v>26985.892</v>
      </c>
      <c r="AC359">
        <v>26919.445</v>
      </c>
      <c r="AD359">
        <v>16269.792999999998</v>
      </c>
      <c r="AE359">
        <v>4887.7929999999997</v>
      </c>
      <c r="AF359">
        <v>682.87100000000009</v>
      </c>
      <c r="AG359">
        <v>3937.9500000000003</v>
      </c>
      <c r="AH359">
        <v>364.58699999999999</v>
      </c>
      <c r="AI359">
        <v>330.42599999999999</v>
      </c>
      <c r="AJ359">
        <v>0</v>
      </c>
      <c r="AK359">
        <v>3.625</v>
      </c>
      <c r="AL359">
        <v>66.447000000000003</v>
      </c>
      <c r="AM359">
        <v>0</v>
      </c>
      <c r="AN359">
        <v>0</v>
      </c>
      <c r="AO359">
        <v>586.28</v>
      </c>
      <c r="AP359">
        <v>390.98</v>
      </c>
      <c r="AQ359">
        <v>390.98</v>
      </c>
      <c r="AR359">
        <v>0</v>
      </c>
      <c r="AS359">
        <v>0</v>
      </c>
      <c r="AT359">
        <v>79.8</v>
      </c>
      <c r="AU359">
        <v>115.5</v>
      </c>
      <c r="AV359">
        <v>1.9126000000000001</v>
      </c>
      <c r="AW359">
        <v>413.00999999999993</v>
      </c>
      <c r="AX359">
        <v>812.65300000000002</v>
      </c>
      <c r="AY359">
        <v>18</v>
      </c>
      <c r="AZ359">
        <v>29.39</v>
      </c>
      <c r="BA359">
        <v>27254.266999999996</v>
      </c>
      <c r="BB359">
        <v>390.98</v>
      </c>
      <c r="BC359">
        <v>77</v>
      </c>
      <c r="BD359">
        <v>69</v>
      </c>
      <c r="BE359">
        <v>0</v>
      </c>
      <c r="BF359">
        <v>2</v>
      </c>
      <c r="BG359">
        <v>5</v>
      </c>
      <c r="BH359">
        <v>0</v>
      </c>
      <c r="BI359">
        <v>0</v>
      </c>
      <c r="BJ359">
        <v>45.911100000000005</v>
      </c>
      <c r="BK359">
        <v>22362.877999999997</v>
      </c>
      <c r="BL359">
        <v>13246.873</v>
      </c>
      <c r="BM359">
        <v>4308.6769999999997</v>
      </c>
      <c r="BN359">
        <v>512.30200000000002</v>
      </c>
      <c r="BO359">
        <v>3201</v>
      </c>
      <c r="BP359">
        <v>321.2</v>
      </c>
      <c r="BQ359">
        <v>330.42599999999999</v>
      </c>
      <c r="BR359">
        <v>0</v>
      </c>
      <c r="BS359">
        <v>0</v>
      </c>
      <c r="BT359">
        <v>28.189299999999999</v>
      </c>
      <c r="BU359">
        <v>15210.744999999999</v>
      </c>
      <c r="BV359">
        <v>4.4524000000000008</v>
      </c>
      <c r="BW359">
        <v>1877.0729999999999</v>
      </c>
      <c r="BX359">
        <v>0</v>
      </c>
      <c r="BY359">
        <v>0</v>
      </c>
      <c r="BZ359">
        <v>13.183200000000001</v>
      </c>
      <c r="CA359">
        <v>4556.5669999999991</v>
      </c>
      <c r="CB359">
        <v>3022.92</v>
      </c>
      <c r="CC359">
        <v>579.11599999999999</v>
      </c>
      <c r="CD359">
        <v>170.56899999999999</v>
      </c>
      <c r="CE359">
        <v>736.95</v>
      </c>
      <c r="CF359">
        <v>43.387</v>
      </c>
      <c r="CG359">
        <v>0</v>
      </c>
      <c r="CH359">
        <v>0</v>
      </c>
      <c r="CI359">
        <v>3.625</v>
      </c>
      <c r="CJ359">
        <v>2.2317999999999998</v>
      </c>
      <c r="CK359">
        <v>1170.47</v>
      </c>
      <c r="CL359">
        <v>5.4</v>
      </c>
      <c r="CM359">
        <v>1559.1120000000001</v>
      </c>
      <c r="CN359">
        <v>4.2389000000000001</v>
      </c>
      <c r="CO359">
        <v>1327.7070000000001</v>
      </c>
      <c r="CP359">
        <v>1.3125</v>
      </c>
      <c r="CQ359">
        <v>499.27800000000002</v>
      </c>
      <c r="CR359">
        <v>39.863700000000001</v>
      </c>
      <c r="CS359">
        <v>17738.849999999999</v>
      </c>
      <c r="CT359">
        <v>11.183200000000001</v>
      </c>
      <c r="CU359">
        <v>3723.009</v>
      </c>
      <c r="CV359">
        <v>0.60009999999999997</v>
      </c>
      <c r="CW359">
        <v>413.00999999999993</v>
      </c>
      <c r="CX359">
        <v>313.375</v>
      </c>
      <c r="CY359">
        <v>0</v>
      </c>
      <c r="CZ359">
        <v>0</v>
      </c>
      <c r="DA359">
        <v>1.3125</v>
      </c>
      <c r="DB359">
        <v>499.27800000000002</v>
      </c>
      <c r="DC359">
        <v>290.8</v>
      </c>
      <c r="DD359">
        <v>100.17999999999999</v>
      </c>
      <c r="DE359">
        <v>29.39</v>
      </c>
      <c r="DF359">
        <v>10.620800000000001</v>
      </c>
      <c r="DG359">
        <v>3607.6970000000001</v>
      </c>
      <c r="DH359">
        <v>1.8466</v>
      </c>
      <c r="DI359">
        <v>1237.1320000000001</v>
      </c>
      <c r="DJ359">
        <v>0.80200000000000005</v>
      </c>
      <c r="DK359">
        <v>430.23099999999999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22637.225000000002</v>
      </c>
      <c r="EA359">
        <v>290.8</v>
      </c>
      <c r="EB359">
        <v>4617.0419999999995</v>
      </c>
      <c r="EC359">
        <v>100.17999999999999</v>
      </c>
      <c r="ED359">
        <v>59.2943</v>
      </c>
      <c r="EE359">
        <v>72.686400000000006</v>
      </c>
      <c r="EF359">
        <v>26985.892</v>
      </c>
      <c r="EG359">
        <v>45.911100000000005</v>
      </c>
      <c r="EH359">
        <v>22362.877999999997</v>
      </c>
      <c r="EI359">
        <v>28.189299999999999</v>
      </c>
      <c r="EJ359">
        <v>15210.744999999999</v>
      </c>
      <c r="EK359">
        <v>4.4524000000000008</v>
      </c>
      <c r="EL359">
        <v>1877.0729999999999</v>
      </c>
      <c r="EM359">
        <v>0</v>
      </c>
      <c r="EN359">
        <v>0</v>
      </c>
      <c r="EO359">
        <v>13.3832</v>
      </c>
      <c r="EP359">
        <v>4623.0139999999992</v>
      </c>
      <c r="EQ359">
        <v>586.28</v>
      </c>
      <c r="ER359">
        <v>370.6</v>
      </c>
      <c r="ES359">
        <v>215.68</v>
      </c>
      <c r="ET359">
        <v>27572.171999999999</v>
      </c>
      <c r="EU359">
        <v>0</v>
      </c>
      <c r="EV359">
        <v>0</v>
      </c>
      <c r="EW359">
        <v>0</v>
      </c>
      <c r="EX359">
        <v>0</v>
      </c>
      <c r="EY359">
        <v>10.620800000000001</v>
      </c>
      <c r="EZ359">
        <v>3607.6970000000001</v>
      </c>
      <c r="FA359">
        <v>1.8466</v>
      </c>
      <c r="FB359">
        <v>1237.1320000000001</v>
      </c>
      <c r="FC359">
        <v>0.80200000000000005</v>
      </c>
      <c r="FD359">
        <v>430.23099999999999</v>
      </c>
      <c r="FE359">
        <v>0</v>
      </c>
      <c r="FF359">
        <v>0</v>
      </c>
      <c r="FG359">
        <v>0</v>
      </c>
      <c r="FH359">
        <v>0</v>
      </c>
      <c r="FI359">
        <v>1.9126000000000001</v>
      </c>
      <c r="FJ359">
        <v>812.65300000000002</v>
      </c>
      <c r="FK359">
        <v>0.60009999999999997</v>
      </c>
      <c r="FL359">
        <v>313.375</v>
      </c>
      <c r="FM359">
        <v>1.3125</v>
      </c>
      <c r="FN359">
        <v>499.27800000000002</v>
      </c>
      <c r="FO359">
        <v>18</v>
      </c>
      <c r="FP359">
        <v>0</v>
      </c>
      <c r="FQ359">
        <v>18</v>
      </c>
      <c r="FR359">
        <v>830.65300000000002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</row>
    <row r="360" spans="1:184" customFormat="1" ht="12.75" x14ac:dyDescent="0.2">
      <c r="A360">
        <v>3208</v>
      </c>
      <c r="B360">
        <f t="shared" si="5"/>
        <v>357</v>
      </c>
      <c r="C360">
        <v>1</v>
      </c>
      <c r="D360" t="s">
        <v>1279</v>
      </c>
      <c r="E360" t="s">
        <v>290</v>
      </c>
      <c r="F360">
        <v>600110486</v>
      </c>
      <c r="G360">
        <v>12</v>
      </c>
      <c r="H360" t="s">
        <v>1059</v>
      </c>
      <c r="I360" t="s">
        <v>438</v>
      </c>
      <c r="J360">
        <v>1</v>
      </c>
      <c r="K360">
        <v>24</v>
      </c>
      <c r="L360" t="s">
        <v>1056</v>
      </c>
      <c r="M360" t="s">
        <v>1280</v>
      </c>
      <c r="N360" t="s">
        <v>1038</v>
      </c>
      <c r="O360">
        <v>2</v>
      </c>
      <c r="P360" t="s">
        <v>1039</v>
      </c>
      <c r="Q360" t="s">
        <v>1281</v>
      </c>
      <c r="R360" s="207">
        <v>45670.618622685186</v>
      </c>
      <c r="S360">
        <v>600110486</v>
      </c>
      <c r="W360">
        <v>61.130700000000004</v>
      </c>
      <c r="X360">
        <v>60.528300000000002</v>
      </c>
      <c r="Y360">
        <v>0.60240000000000005</v>
      </c>
      <c r="Z360">
        <v>0</v>
      </c>
      <c r="AA360">
        <v>62.940899999999999</v>
      </c>
      <c r="AB360">
        <v>32665.295999999998</v>
      </c>
      <c r="AC360">
        <v>32516.982</v>
      </c>
      <c r="AD360">
        <v>18707.831000000002</v>
      </c>
      <c r="AE360">
        <v>5850.4259999999995</v>
      </c>
      <c r="AF360">
        <v>1110.6320000000001</v>
      </c>
      <c r="AG360">
        <v>4802.8890000000001</v>
      </c>
      <c r="AH360">
        <v>388.041</v>
      </c>
      <c r="AI360">
        <v>383.26900000000001</v>
      </c>
      <c r="AJ360">
        <v>6.8380000000000001</v>
      </c>
      <c r="AK360">
        <v>61.084999999999994</v>
      </c>
      <c r="AL360">
        <v>148.31399999999999</v>
      </c>
      <c r="AM360">
        <v>0</v>
      </c>
      <c r="AN360">
        <v>0</v>
      </c>
      <c r="AO360">
        <v>194.43199999999999</v>
      </c>
      <c r="AP360">
        <v>127.52</v>
      </c>
      <c r="AQ360">
        <v>127.52</v>
      </c>
      <c r="AR360">
        <v>0</v>
      </c>
      <c r="AS360">
        <v>0</v>
      </c>
      <c r="AT360">
        <v>66.912000000000006</v>
      </c>
      <c r="AU360">
        <v>0</v>
      </c>
      <c r="AV360">
        <v>0.8</v>
      </c>
      <c r="AW360">
        <v>1109.981</v>
      </c>
      <c r="AX360">
        <v>400.18200000000002</v>
      </c>
      <c r="AY360">
        <v>115.52</v>
      </c>
      <c r="AZ360">
        <v>95.99</v>
      </c>
      <c r="BA360">
        <v>32761.769</v>
      </c>
      <c r="BB360">
        <v>127.52</v>
      </c>
      <c r="BC360">
        <v>62</v>
      </c>
      <c r="BD360">
        <v>56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46.533200000000001</v>
      </c>
      <c r="BK360">
        <v>27659.937000000002</v>
      </c>
      <c r="BL360">
        <v>15628.498</v>
      </c>
      <c r="BM360">
        <v>5408.8969999999999</v>
      </c>
      <c r="BN360">
        <v>887.75199999999995</v>
      </c>
      <c r="BO360">
        <v>3765.35</v>
      </c>
      <c r="BP360">
        <v>339.55200000000002</v>
      </c>
      <c r="BQ360">
        <v>383.26900000000001</v>
      </c>
      <c r="BR360">
        <v>6.8380000000000001</v>
      </c>
      <c r="BS360">
        <v>33.81</v>
      </c>
      <c r="BT360">
        <v>37.323300000000003</v>
      </c>
      <c r="BU360">
        <v>23865.24</v>
      </c>
      <c r="BV360">
        <v>3.6044999999999998</v>
      </c>
      <c r="BW360">
        <v>1626.749</v>
      </c>
      <c r="BX360">
        <v>0</v>
      </c>
      <c r="BY360">
        <v>0</v>
      </c>
      <c r="BZ360">
        <v>13.995100000000001</v>
      </c>
      <c r="CA360">
        <v>4857.0450000000001</v>
      </c>
      <c r="CB360">
        <v>3079.3329999999996</v>
      </c>
      <c r="CC360">
        <v>441.529</v>
      </c>
      <c r="CD360">
        <v>222.88</v>
      </c>
      <c r="CE360">
        <v>1037.539</v>
      </c>
      <c r="CF360">
        <v>48.488999999999997</v>
      </c>
      <c r="CG360">
        <v>0</v>
      </c>
      <c r="CH360">
        <v>0</v>
      </c>
      <c r="CI360">
        <v>27.274999999999999</v>
      </c>
      <c r="CJ360">
        <v>1.375</v>
      </c>
      <c r="CK360">
        <v>671.45299999999997</v>
      </c>
      <c r="CL360">
        <v>6.1267000000000005</v>
      </c>
      <c r="CM360">
        <v>1850.5360000000001</v>
      </c>
      <c r="CN360">
        <v>6.2934000000000001</v>
      </c>
      <c r="CO360">
        <v>2254.0369999999998</v>
      </c>
      <c r="CP360">
        <v>0.2</v>
      </c>
      <c r="CQ360">
        <v>81.019000000000005</v>
      </c>
      <c r="CR360">
        <v>42.533100000000005</v>
      </c>
      <c r="CS360">
        <v>23577.989000000001</v>
      </c>
      <c r="CT360">
        <v>11.995100000000001</v>
      </c>
      <c r="CU360">
        <v>3874.3990000000003</v>
      </c>
      <c r="CV360">
        <v>0.6</v>
      </c>
      <c r="CW360">
        <v>1109.981</v>
      </c>
      <c r="CX360">
        <v>319.16300000000001</v>
      </c>
      <c r="CY360">
        <v>0</v>
      </c>
      <c r="CZ360">
        <v>0</v>
      </c>
      <c r="DA360">
        <v>0.2</v>
      </c>
      <c r="DB360">
        <v>81.019000000000005</v>
      </c>
      <c r="DC360">
        <v>105.92</v>
      </c>
      <c r="DD360">
        <v>21.6</v>
      </c>
      <c r="DE360">
        <v>95.99</v>
      </c>
      <c r="DF360">
        <v>5.0053999999999998</v>
      </c>
      <c r="DG360">
        <v>1848.7850000000001</v>
      </c>
      <c r="DH360">
        <v>0.6</v>
      </c>
      <c r="DI360">
        <v>319.16300000000001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27810.229000000003</v>
      </c>
      <c r="EA360">
        <v>105.92</v>
      </c>
      <c r="EB360">
        <v>4951.54</v>
      </c>
      <c r="EC360">
        <v>21.6</v>
      </c>
      <c r="ED360">
        <v>61.130700000000004</v>
      </c>
      <c r="EE360">
        <v>62.940899999999999</v>
      </c>
      <c r="EF360">
        <v>32665.295999999998</v>
      </c>
      <c r="EG360">
        <v>46.533200000000001</v>
      </c>
      <c r="EH360">
        <v>27659.937000000002</v>
      </c>
      <c r="EI360">
        <v>37.323300000000003</v>
      </c>
      <c r="EJ360">
        <v>23865.24</v>
      </c>
      <c r="EK360">
        <v>3.6044999999999998</v>
      </c>
      <c r="EL360">
        <v>1626.749</v>
      </c>
      <c r="EM360">
        <v>0</v>
      </c>
      <c r="EN360">
        <v>0</v>
      </c>
      <c r="EO360">
        <v>14.5975</v>
      </c>
      <c r="EP360">
        <v>5005.3590000000004</v>
      </c>
      <c r="EQ360">
        <v>194.43199999999999</v>
      </c>
      <c r="ER360">
        <v>121.92</v>
      </c>
      <c r="ES360">
        <v>72.512</v>
      </c>
      <c r="ET360">
        <v>32859.728000000003</v>
      </c>
      <c r="EU360">
        <v>0</v>
      </c>
      <c r="EV360">
        <v>0</v>
      </c>
      <c r="EW360">
        <v>0</v>
      </c>
      <c r="EX360">
        <v>0</v>
      </c>
      <c r="EY360">
        <v>5.0053999999999998</v>
      </c>
      <c r="EZ360">
        <v>1848.7850000000001</v>
      </c>
      <c r="FA360">
        <v>0.6</v>
      </c>
      <c r="FB360">
        <v>319.16300000000001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0.8</v>
      </c>
      <c r="FJ360">
        <v>400.18200000000002</v>
      </c>
      <c r="FK360">
        <v>0.6</v>
      </c>
      <c r="FL360">
        <v>319.16300000000001</v>
      </c>
      <c r="FM360">
        <v>0.2</v>
      </c>
      <c r="FN360">
        <v>81.019000000000005</v>
      </c>
      <c r="FO360">
        <v>115.52</v>
      </c>
      <c r="FP360">
        <v>93.92</v>
      </c>
      <c r="FQ360">
        <v>21.6</v>
      </c>
      <c r="FR360">
        <v>515.702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</row>
    <row r="361" spans="1:184" customFormat="1" ht="12.75" x14ac:dyDescent="0.2">
      <c r="A361">
        <v>3209</v>
      </c>
      <c r="B361">
        <f t="shared" si="5"/>
        <v>358</v>
      </c>
      <c r="C361">
        <v>1</v>
      </c>
      <c r="D361" t="s">
        <v>1282</v>
      </c>
      <c r="E361" t="s">
        <v>290</v>
      </c>
      <c r="F361">
        <v>600110711</v>
      </c>
      <c r="G361">
        <v>12</v>
      </c>
      <c r="H361" t="s">
        <v>1283</v>
      </c>
      <c r="I361" t="s">
        <v>1284</v>
      </c>
      <c r="J361">
        <v>1</v>
      </c>
      <c r="K361">
        <v>24</v>
      </c>
      <c r="L361" t="s">
        <v>1064</v>
      </c>
      <c r="M361" t="s">
        <v>1285</v>
      </c>
      <c r="N361" t="s">
        <v>1038</v>
      </c>
      <c r="O361">
        <v>2</v>
      </c>
      <c r="P361" t="s">
        <v>1039</v>
      </c>
      <c r="Q361" t="s">
        <v>3460</v>
      </c>
      <c r="R361" s="207">
        <v>45672.551932870374</v>
      </c>
      <c r="S361">
        <v>600110711</v>
      </c>
      <c r="W361">
        <v>21.455500000000001</v>
      </c>
      <c r="X361">
        <v>21.453600000000002</v>
      </c>
      <c r="Y361">
        <v>0</v>
      </c>
      <c r="Z361">
        <v>1.9E-3</v>
      </c>
      <c r="AA361">
        <v>24.729299999999999</v>
      </c>
      <c r="AB361">
        <v>10407.664000000001</v>
      </c>
      <c r="AC361">
        <v>10406.426000000001</v>
      </c>
      <c r="AD361">
        <v>6180.5479999999989</v>
      </c>
      <c r="AE361">
        <v>1578.4110000000001</v>
      </c>
      <c r="AF361">
        <v>455.03100000000001</v>
      </c>
      <c r="AG361">
        <v>1619.394</v>
      </c>
      <c r="AH361">
        <v>274.63599999999997</v>
      </c>
      <c r="AI361">
        <v>97.652000000000001</v>
      </c>
      <c r="AJ361">
        <v>44.030999999999999</v>
      </c>
      <c r="AK361">
        <v>35.771000000000001</v>
      </c>
      <c r="AL361">
        <v>0</v>
      </c>
      <c r="AM361">
        <v>0</v>
      </c>
      <c r="AN361">
        <v>1.238</v>
      </c>
      <c r="AO361">
        <v>119.577</v>
      </c>
      <c r="AP361">
        <v>119.577</v>
      </c>
      <c r="AQ361">
        <v>0</v>
      </c>
      <c r="AR361">
        <v>119.577</v>
      </c>
      <c r="AS361">
        <v>0</v>
      </c>
      <c r="AT361">
        <v>0</v>
      </c>
      <c r="AU361">
        <v>0</v>
      </c>
      <c r="AV361">
        <v>0</v>
      </c>
      <c r="AW361">
        <v>120.952</v>
      </c>
      <c r="AX361">
        <v>0</v>
      </c>
      <c r="AY361">
        <v>0</v>
      </c>
      <c r="AZ361">
        <v>0</v>
      </c>
      <c r="BA361">
        <v>10572.912</v>
      </c>
      <c r="BB361">
        <v>119.577</v>
      </c>
      <c r="BC361">
        <v>25</v>
      </c>
      <c r="BD361">
        <v>23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14.269499999999999</v>
      </c>
      <c r="BK361">
        <v>7747.8130000000001</v>
      </c>
      <c r="BL361">
        <v>4573.8160000000007</v>
      </c>
      <c r="BM361">
        <v>1348.7140000000002</v>
      </c>
      <c r="BN361">
        <v>173.61700000000002</v>
      </c>
      <c r="BO361">
        <v>1136.894</v>
      </c>
      <c r="BP361">
        <v>245.08699999999999</v>
      </c>
      <c r="BQ361">
        <v>97.652000000000001</v>
      </c>
      <c r="BR361">
        <v>42.221999999999994</v>
      </c>
      <c r="BS361">
        <v>8.859</v>
      </c>
      <c r="BT361">
        <v>11.238099999999999</v>
      </c>
      <c r="BU361">
        <v>6469.6560000000009</v>
      </c>
      <c r="BV361">
        <v>1.6761999999999999</v>
      </c>
      <c r="BW361">
        <v>761.21600000000001</v>
      </c>
      <c r="BX361">
        <v>0</v>
      </c>
      <c r="BY361">
        <v>0</v>
      </c>
      <c r="BZ361">
        <v>7.1840999999999999</v>
      </c>
      <c r="CA361">
        <v>2658.6129999999998</v>
      </c>
      <c r="CB361">
        <v>1606.732</v>
      </c>
      <c r="CC361">
        <v>229.697</v>
      </c>
      <c r="CD361">
        <v>281.41399999999999</v>
      </c>
      <c r="CE361">
        <v>482.5</v>
      </c>
      <c r="CF361">
        <v>29.548999999999999</v>
      </c>
      <c r="CG361">
        <v>0</v>
      </c>
      <c r="CH361">
        <v>1.8089999999999999</v>
      </c>
      <c r="CI361">
        <v>26.911999999999999</v>
      </c>
      <c r="CJ361">
        <v>8.3299999999999999E-2</v>
      </c>
      <c r="CK361">
        <v>70.257999999999996</v>
      </c>
      <c r="CL361">
        <v>3.3848000000000003</v>
      </c>
      <c r="CM361">
        <v>1270.6300000000001</v>
      </c>
      <c r="CN361">
        <v>3.7160000000000002</v>
      </c>
      <c r="CO361">
        <v>1317.7249999999999</v>
      </c>
      <c r="CP361">
        <v>0</v>
      </c>
      <c r="CQ361">
        <v>0</v>
      </c>
      <c r="CR361">
        <v>12.269399999999999</v>
      </c>
      <c r="CS361">
        <v>6119.0140000000001</v>
      </c>
      <c r="CT361">
        <v>6.3434999999999997</v>
      </c>
      <c r="CU361">
        <v>2196.1579999999999</v>
      </c>
      <c r="CV361">
        <v>0</v>
      </c>
      <c r="CW361">
        <v>120.952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108.87</v>
      </c>
      <c r="DD361">
        <v>10.707000000000001</v>
      </c>
      <c r="DE361">
        <v>0</v>
      </c>
      <c r="DF361">
        <v>1.3287</v>
      </c>
      <c r="DG361">
        <v>491.61900000000003</v>
      </c>
      <c r="DH361">
        <v>2.6499999999999999E-2</v>
      </c>
      <c r="DI361">
        <v>25.321999999999999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7903.491</v>
      </c>
      <c r="EA361">
        <v>108.87</v>
      </c>
      <c r="EB361">
        <v>2669.4210000000003</v>
      </c>
      <c r="EC361">
        <v>10.707000000000001</v>
      </c>
      <c r="ED361">
        <v>21.455500000000001</v>
      </c>
      <c r="EE361">
        <v>24.729299999999999</v>
      </c>
      <c r="EF361">
        <v>10407.664000000001</v>
      </c>
      <c r="EG361">
        <v>14.2714</v>
      </c>
      <c r="EH361">
        <v>7749.0510000000013</v>
      </c>
      <c r="EI361">
        <v>11.238099999999999</v>
      </c>
      <c r="EJ361">
        <v>6469.6560000000009</v>
      </c>
      <c r="EK361">
        <v>1.6761999999999999</v>
      </c>
      <c r="EL361">
        <v>761.21600000000001</v>
      </c>
      <c r="EM361">
        <v>0</v>
      </c>
      <c r="EN361">
        <v>0</v>
      </c>
      <c r="EO361">
        <v>7.1840999999999999</v>
      </c>
      <c r="EP361">
        <v>2658.6129999999998</v>
      </c>
      <c r="EQ361">
        <v>119.577</v>
      </c>
      <c r="ER361">
        <v>108.87</v>
      </c>
      <c r="ES361">
        <v>10.707000000000001</v>
      </c>
      <c r="ET361">
        <v>10527.241000000002</v>
      </c>
      <c r="EU361">
        <v>0</v>
      </c>
      <c r="EV361">
        <v>0</v>
      </c>
      <c r="EW361">
        <v>0</v>
      </c>
      <c r="EX361">
        <v>0</v>
      </c>
      <c r="EY361">
        <v>1.3306</v>
      </c>
      <c r="EZ361">
        <v>492.85700000000003</v>
      </c>
      <c r="FA361">
        <v>2.6499999999999999E-2</v>
      </c>
      <c r="FB361">
        <v>25.321999999999999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</row>
    <row r="362" spans="1:184" customFormat="1" ht="12.75" x14ac:dyDescent="0.2">
      <c r="A362">
        <v>3210</v>
      </c>
      <c r="B362">
        <f t="shared" si="5"/>
        <v>359</v>
      </c>
      <c r="C362">
        <v>1</v>
      </c>
      <c r="D362" t="s">
        <v>1286</v>
      </c>
      <c r="E362" t="s">
        <v>290</v>
      </c>
      <c r="F362">
        <v>600111326</v>
      </c>
      <c r="G362">
        <v>12</v>
      </c>
      <c r="H362" t="s">
        <v>1287</v>
      </c>
      <c r="I362" t="s">
        <v>1288</v>
      </c>
      <c r="J362">
        <v>1</v>
      </c>
      <c r="K362">
        <v>24</v>
      </c>
      <c r="L362" t="s">
        <v>1070</v>
      </c>
      <c r="M362" t="s">
        <v>1289</v>
      </c>
      <c r="N362" t="s">
        <v>1038</v>
      </c>
      <c r="O362">
        <v>2</v>
      </c>
      <c r="P362" t="s">
        <v>1039</v>
      </c>
      <c r="Q362" t="s">
        <v>1290</v>
      </c>
      <c r="R362" s="207">
        <v>45667.545497685183</v>
      </c>
      <c r="S362">
        <v>600111326</v>
      </c>
      <c r="W362">
        <v>90.777699999999996</v>
      </c>
      <c r="X362">
        <v>88.169499999999999</v>
      </c>
      <c r="Y362">
        <v>0.76149999999999995</v>
      </c>
      <c r="Z362">
        <v>1.8467</v>
      </c>
      <c r="AA362">
        <v>97.837299999999999</v>
      </c>
      <c r="AB362">
        <v>43605.365000000005</v>
      </c>
      <c r="AC362">
        <v>42810.305999999997</v>
      </c>
      <c r="AD362">
        <v>25651.808000000001</v>
      </c>
      <c r="AE362">
        <v>7467.7339999999995</v>
      </c>
      <c r="AF362">
        <v>1220.3330000000001</v>
      </c>
      <c r="AG362">
        <v>7304.3629999999994</v>
      </c>
      <c r="AH362">
        <v>599.05700000000002</v>
      </c>
      <c r="AI362">
        <v>261.74</v>
      </c>
      <c r="AJ362">
        <v>24.841000000000001</v>
      </c>
      <c r="AK362">
        <v>0</v>
      </c>
      <c r="AL362">
        <v>233.786</v>
      </c>
      <c r="AM362">
        <v>0</v>
      </c>
      <c r="AN362">
        <v>561.27300000000002</v>
      </c>
      <c r="AO362">
        <v>404.06099999999998</v>
      </c>
      <c r="AP362">
        <v>198.006</v>
      </c>
      <c r="AQ362">
        <v>198.006</v>
      </c>
      <c r="AR362">
        <v>0</v>
      </c>
      <c r="AS362">
        <v>0</v>
      </c>
      <c r="AT362">
        <v>0</v>
      </c>
      <c r="AU362">
        <v>206.05499999999998</v>
      </c>
      <c r="AV362">
        <v>2.3416999999999999</v>
      </c>
      <c r="AW362">
        <v>234.39000000000001</v>
      </c>
      <c r="AX362">
        <v>1616.893</v>
      </c>
      <c r="AY362">
        <v>14.4</v>
      </c>
      <c r="AZ362">
        <v>46.04</v>
      </c>
      <c r="BA362">
        <v>43388.328999999998</v>
      </c>
      <c r="BB362">
        <v>198.006</v>
      </c>
      <c r="BC362">
        <v>93</v>
      </c>
      <c r="BD362">
        <v>87</v>
      </c>
      <c r="BE362">
        <v>0</v>
      </c>
      <c r="BF362">
        <v>0</v>
      </c>
      <c r="BG362">
        <v>2</v>
      </c>
      <c r="BH362">
        <v>0</v>
      </c>
      <c r="BI362">
        <v>0</v>
      </c>
      <c r="BJ362">
        <v>66.368600000000001</v>
      </c>
      <c r="BK362">
        <v>35194.771000000001</v>
      </c>
      <c r="BL362">
        <v>20734.161000000004</v>
      </c>
      <c r="BM362">
        <v>6650.45</v>
      </c>
      <c r="BN362">
        <v>795.5680000000001</v>
      </c>
      <c r="BO362">
        <v>5957.5529999999999</v>
      </c>
      <c r="BP362">
        <v>490.02800000000002</v>
      </c>
      <c r="BQ362">
        <v>261.74</v>
      </c>
      <c r="BR362">
        <v>24.841000000000001</v>
      </c>
      <c r="BS362">
        <v>0</v>
      </c>
      <c r="BT362">
        <v>44.696300000000001</v>
      </c>
      <c r="BU362">
        <v>26021.019</v>
      </c>
      <c r="BV362">
        <v>6.1595000000000004</v>
      </c>
      <c r="BW362">
        <v>2828.6280000000002</v>
      </c>
      <c r="BX362">
        <v>0</v>
      </c>
      <c r="BY362">
        <v>0</v>
      </c>
      <c r="BZ362">
        <v>21.800899999999999</v>
      </c>
      <c r="CA362">
        <v>7615.5349999999999</v>
      </c>
      <c r="CB362">
        <v>4917.6469999999999</v>
      </c>
      <c r="CC362">
        <v>817.28399999999999</v>
      </c>
      <c r="CD362">
        <v>424.76499999999999</v>
      </c>
      <c r="CE362">
        <v>1346.81</v>
      </c>
      <c r="CF362">
        <v>109.029</v>
      </c>
      <c r="CG362">
        <v>0</v>
      </c>
      <c r="CH362">
        <v>0</v>
      </c>
      <c r="CI362">
        <v>0</v>
      </c>
      <c r="CJ362">
        <v>3.7259000000000002</v>
      </c>
      <c r="CK362">
        <v>2139.0309999999999</v>
      </c>
      <c r="CL362">
        <v>6.25</v>
      </c>
      <c r="CM362">
        <v>1928.4629999999997</v>
      </c>
      <c r="CN362">
        <v>10.45</v>
      </c>
      <c r="CO362">
        <v>3095.8980000000001</v>
      </c>
      <c r="CP362">
        <v>1.375</v>
      </c>
      <c r="CQ362">
        <v>452.14300000000003</v>
      </c>
      <c r="CR362">
        <v>58.701900000000002</v>
      </c>
      <c r="CS362">
        <v>29551.79</v>
      </c>
      <c r="CT362">
        <v>18.958300000000001</v>
      </c>
      <c r="CU362">
        <v>6360.0110000000004</v>
      </c>
      <c r="CV362">
        <v>0.9667</v>
      </c>
      <c r="CW362">
        <v>234.39000000000001</v>
      </c>
      <c r="CX362">
        <v>880.75</v>
      </c>
      <c r="CY362">
        <v>0</v>
      </c>
      <c r="CZ362">
        <v>0</v>
      </c>
      <c r="DA362">
        <v>1.375</v>
      </c>
      <c r="DB362">
        <v>736.14300000000003</v>
      </c>
      <c r="DC362">
        <v>131.57599999999999</v>
      </c>
      <c r="DD362">
        <v>66.430000000000007</v>
      </c>
      <c r="DE362">
        <v>46.04</v>
      </c>
      <c r="DF362">
        <v>13.5128</v>
      </c>
      <c r="DG362">
        <v>5182.7</v>
      </c>
      <c r="DH362">
        <v>1</v>
      </c>
      <c r="DI362">
        <v>506.06200000000001</v>
      </c>
      <c r="DJ362">
        <v>1</v>
      </c>
      <c r="DK362">
        <v>656.36199999999997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35666.256000000001</v>
      </c>
      <c r="EA362">
        <v>131.57599999999999</v>
      </c>
      <c r="EB362">
        <v>7722.0730000000003</v>
      </c>
      <c r="EC362">
        <v>66.430000000000007</v>
      </c>
      <c r="ED362">
        <v>90.777699999999996</v>
      </c>
      <c r="EE362">
        <v>97.837299999999999</v>
      </c>
      <c r="EF362">
        <v>43605.365000000005</v>
      </c>
      <c r="EG362">
        <v>66.368600000000001</v>
      </c>
      <c r="EH362">
        <v>35204.771000000001</v>
      </c>
      <c r="EI362">
        <v>44.696300000000001</v>
      </c>
      <c r="EJ362">
        <v>26021.019</v>
      </c>
      <c r="EK362">
        <v>6.1595000000000004</v>
      </c>
      <c r="EL362">
        <v>2838.6280000000002</v>
      </c>
      <c r="EM362">
        <v>0</v>
      </c>
      <c r="EN362">
        <v>0</v>
      </c>
      <c r="EO362">
        <v>24.409100000000002</v>
      </c>
      <c r="EP362">
        <v>8400.5939999999991</v>
      </c>
      <c r="EQ362">
        <v>404.06099999999998</v>
      </c>
      <c r="ER362">
        <v>320.56099999999998</v>
      </c>
      <c r="ES362">
        <v>83.5</v>
      </c>
      <c r="ET362">
        <v>44009.425999999999</v>
      </c>
      <c r="EU362">
        <v>0</v>
      </c>
      <c r="EV362">
        <v>0</v>
      </c>
      <c r="EW362">
        <v>0</v>
      </c>
      <c r="EX362">
        <v>0</v>
      </c>
      <c r="EY362">
        <v>13.5128</v>
      </c>
      <c r="EZ362">
        <v>5182.7</v>
      </c>
      <c r="FA362">
        <v>1</v>
      </c>
      <c r="FB362">
        <v>506.06200000000001</v>
      </c>
      <c r="FC362">
        <v>1</v>
      </c>
      <c r="FD362">
        <v>656.36199999999997</v>
      </c>
      <c r="FE362">
        <v>0</v>
      </c>
      <c r="FF362">
        <v>0</v>
      </c>
      <c r="FG362">
        <v>0</v>
      </c>
      <c r="FH362">
        <v>0</v>
      </c>
      <c r="FI362">
        <v>2.3416999999999999</v>
      </c>
      <c r="FJ362">
        <v>1616.893</v>
      </c>
      <c r="FK362">
        <v>0.9667</v>
      </c>
      <c r="FL362">
        <v>880.75</v>
      </c>
      <c r="FM362">
        <v>1.375</v>
      </c>
      <c r="FN362">
        <v>736.14300000000003</v>
      </c>
      <c r="FO362">
        <v>14.4</v>
      </c>
      <c r="FP362">
        <v>14.4</v>
      </c>
      <c r="FQ362">
        <v>0</v>
      </c>
      <c r="FR362">
        <v>1631.2930000000001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</row>
    <row r="363" spans="1:184" customFormat="1" ht="12.75" x14ac:dyDescent="0.2">
      <c r="A363">
        <v>3211</v>
      </c>
      <c r="B363">
        <f t="shared" si="5"/>
        <v>360</v>
      </c>
      <c r="C363">
        <v>1</v>
      </c>
      <c r="D363" t="s">
        <v>1291</v>
      </c>
      <c r="E363" t="s">
        <v>290</v>
      </c>
      <c r="F363">
        <v>600110575</v>
      </c>
      <c r="G363">
        <v>12</v>
      </c>
      <c r="H363" t="s">
        <v>1292</v>
      </c>
      <c r="I363" t="s">
        <v>378</v>
      </c>
      <c r="J363">
        <v>1</v>
      </c>
      <c r="K363">
        <v>24</v>
      </c>
      <c r="L363" t="s">
        <v>1043</v>
      </c>
      <c r="M363" t="s">
        <v>1293</v>
      </c>
      <c r="N363" t="s">
        <v>1038</v>
      </c>
      <c r="O363">
        <v>2</v>
      </c>
      <c r="P363" t="s">
        <v>1039</v>
      </c>
      <c r="Q363" t="s">
        <v>1045</v>
      </c>
      <c r="R363" s="207">
        <v>45672.631192129629</v>
      </c>
      <c r="S363">
        <v>600110575</v>
      </c>
      <c r="T363" t="s">
        <v>1045</v>
      </c>
      <c r="U363" s="207">
        <v>45672.635462962964</v>
      </c>
      <c r="V363">
        <v>600110575</v>
      </c>
      <c r="W363">
        <v>24.334900000000001</v>
      </c>
      <c r="X363">
        <v>23.200800000000001</v>
      </c>
      <c r="Y363">
        <v>0</v>
      </c>
      <c r="Z363">
        <v>1.1340999999999999</v>
      </c>
      <c r="AA363">
        <v>30.054499999999997</v>
      </c>
      <c r="AB363">
        <v>11665.728999999999</v>
      </c>
      <c r="AC363">
        <v>11002.612000000001</v>
      </c>
      <c r="AD363">
        <v>7339.9609999999993</v>
      </c>
      <c r="AE363">
        <v>1814.414</v>
      </c>
      <c r="AF363">
        <v>376.49799999999999</v>
      </c>
      <c r="AG363">
        <v>965.23800000000006</v>
      </c>
      <c r="AH363">
        <v>338.64499999999998</v>
      </c>
      <c r="AI363">
        <v>101.199</v>
      </c>
      <c r="AJ363">
        <v>0.85000000000000009</v>
      </c>
      <c r="AK363">
        <v>18.884999999999998</v>
      </c>
      <c r="AL363">
        <v>0</v>
      </c>
      <c r="AM363">
        <v>0</v>
      </c>
      <c r="AN363">
        <v>663.11699999999996</v>
      </c>
      <c r="AO363">
        <v>403.935</v>
      </c>
      <c r="AP363">
        <v>209.54000000000002</v>
      </c>
      <c r="AQ363">
        <v>159.60000000000002</v>
      </c>
      <c r="AR363">
        <v>49.94</v>
      </c>
      <c r="AS363">
        <v>0</v>
      </c>
      <c r="AT363">
        <v>0</v>
      </c>
      <c r="AU363">
        <v>194.39500000000001</v>
      </c>
      <c r="AV363">
        <v>0.90920000000000001</v>
      </c>
      <c r="AW363">
        <v>32.126000000000005</v>
      </c>
      <c r="AX363">
        <v>268.08299999999997</v>
      </c>
      <c r="AY363">
        <v>9.6</v>
      </c>
      <c r="AZ363">
        <v>14.795999999999999</v>
      </c>
      <c r="BA363">
        <v>11057.974</v>
      </c>
      <c r="BB363">
        <v>209.54000000000002</v>
      </c>
      <c r="BC363">
        <v>29</v>
      </c>
      <c r="BD363">
        <v>25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17.901399999999999</v>
      </c>
      <c r="BK363">
        <v>9097.655999999999</v>
      </c>
      <c r="BL363">
        <v>5904.6769999999997</v>
      </c>
      <c r="BM363">
        <v>1629.645</v>
      </c>
      <c r="BN363">
        <v>268.01600000000002</v>
      </c>
      <c r="BO363">
        <v>791.16699999999992</v>
      </c>
      <c r="BP363">
        <v>338.64499999999998</v>
      </c>
      <c r="BQ363">
        <v>99.698999999999998</v>
      </c>
      <c r="BR363">
        <v>0</v>
      </c>
      <c r="BS363">
        <v>18.884999999999998</v>
      </c>
      <c r="BT363">
        <v>12.8918</v>
      </c>
      <c r="BU363">
        <v>7198.3870000000006</v>
      </c>
      <c r="BV363">
        <v>1.8168</v>
      </c>
      <c r="BW363">
        <v>716.22799999999995</v>
      </c>
      <c r="BX363">
        <v>0</v>
      </c>
      <c r="BY363">
        <v>0</v>
      </c>
      <c r="BZ363">
        <v>5.2994000000000003</v>
      </c>
      <c r="CA363">
        <v>1904.9560000000001</v>
      </c>
      <c r="CB363">
        <v>1435.2840000000001</v>
      </c>
      <c r="CC363">
        <v>184.76900000000001</v>
      </c>
      <c r="CD363">
        <v>108.482</v>
      </c>
      <c r="CE363">
        <v>174.07100000000003</v>
      </c>
      <c r="CF363">
        <v>0</v>
      </c>
      <c r="CG363">
        <v>1.5</v>
      </c>
      <c r="CH363">
        <v>0.85000000000000009</v>
      </c>
      <c r="CI363">
        <v>0</v>
      </c>
      <c r="CJ363">
        <v>1.5916999999999999</v>
      </c>
      <c r="CK363">
        <v>818.80100000000004</v>
      </c>
      <c r="CL363">
        <v>2.0735999999999999</v>
      </c>
      <c r="CM363">
        <v>615.00400000000002</v>
      </c>
      <c r="CN363">
        <v>0.72489999999999999</v>
      </c>
      <c r="CO363">
        <v>203.06800000000001</v>
      </c>
      <c r="CP363">
        <v>0.90920000000000001</v>
      </c>
      <c r="CQ363">
        <v>268.08299999999997</v>
      </c>
      <c r="CR363">
        <v>15.275</v>
      </c>
      <c r="CS363">
        <v>6961.1380000000008</v>
      </c>
      <c r="CT363">
        <v>5.2994000000000003</v>
      </c>
      <c r="CU363">
        <v>1904.9560000000001</v>
      </c>
      <c r="CV363">
        <v>0</v>
      </c>
      <c r="CW363">
        <v>32.126000000000005</v>
      </c>
      <c r="CX363">
        <v>0</v>
      </c>
      <c r="CY363">
        <v>0</v>
      </c>
      <c r="CZ363">
        <v>0</v>
      </c>
      <c r="DA363">
        <v>0.90920000000000001</v>
      </c>
      <c r="DB363">
        <v>268.08299999999997</v>
      </c>
      <c r="DC363">
        <v>53.54</v>
      </c>
      <c r="DD363">
        <v>156</v>
      </c>
      <c r="DE363">
        <v>14.795999999999999</v>
      </c>
      <c r="DF363">
        <v>2.3555999999999999</v>
      </c>
      <c r="DG363">
        <v>765.85800000000006</v>
      </c>
      <c r="DH363">
        <v>0.83720000000000006</v>
      </c>
      <c r="DI363">
        <v>417.18299999999999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9139.4519999999993</v>
      </c>
      <c r="EA363">
        <v>53.54</v>
      </c>
      <c r="EB363">
        <v>1918.5219999999999</v>
      </c>
      <c r="EC363">
        <v>156</v>
      </c>
      <c r="ED363">
        <v>24.334900000000001</v>
      </c>
      <c r="EE363">
        <v>30.054499999999997</v>
      </c>
      <c r="EF363">
        <v>11665.728999999999</v>
      </c>
      <c r="EG363">
        <v>17.901399999999999</v>
      </c>
      <c r="EH363">
        <v>9306.2740000000013</v>
      </c>
      <c r="EI363">
        <v>12.8918</v>
      </c>
      <c r="EJ363">
        <v>7368.9049999999997</v>
      </c>
      <c r="EK363">
        <v>1.8168</v>
      </c>
      <c r="EL363">
        <v>726.22799999999995</v>
      </c>
      <c r="EM363">
        <v>0</v>
      </c>
      <c r="EN363">
        <v>0</v>
      </c>
      <c r="EO363">
        <v>6.4334999999999996</v>
      </c>
      <c r="EP363">
        <v>2359.4549999999999</v>
      </c>
      <c r="EQ363">
        <v>403.935</v>
      </c>
      <c r="ER363">
        <v>208.74</v>
      </c>
      <c r="ES363">
        <v>195.19499999999999</v>
      </c>
      <c r="ET363">
        <v>12069.664000000001</v>
      </c>
      <c r="EU363">
        <v>0</v>
      </c>
      <c r="EV363">
        <v>0</v>
      </c>
      <c r="EW363">
        <v>0</v>
      </c>
      <c r="EX363">
        <v>0</v>
      </c>
      <c r="EY363">
        <v>2.3555999999999999</v>
      </c>
      <c r="EZ363">
        <v>775.85800000000006</v>
      </c>
      <c r="FA363">
        <v>0.83720000000000006</v>
      </c>
      <c r="FB363">
        <v>435.28300000000002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0.90920000000000001</v>
      </c>
      <c r="FJ363">
        <v>268.08299999999997</v>
      </c>
      <c r="FK363">
        <v>0</v>
      </c>
      <c r="FL363">
        <v>0</v>
      </c>
      <c r="FM363">
        <v>0.90920000000000001</v>
      </c>
      <c r="FN363">
        <v>268.08299999999997</v>
      </c>
      <c r="FO363">
        <v>9.6</v>
      </c>
      <c r="FP363">
        <v>0</v>
      </c>
      <c r="FQ363">
        <v>9.6</v>
      </c>
      <c r="FR363">
        <v>277.68299999999999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</row>
    <row r="364" spans="1:184" customFormat="1" ht="12.75" x14ac:dyDescent="0.2">
      <c r="A364">
        <v>3212</v>
      </c>
      <c r="B364">
        <f t="shared" si="5"/>
        <v>361</v>
      </c>
      <c r="C364">
        <v>1</v>
      </c>
      <c r="D364" t="s">
        <v>1294</v>
      </c>
      <c r="E364" t="s">
        <v>290</v>
      </c>
      <c r="F364">
        <v>600110966</v>
      </c>
      <c r="G364">
        <v>12</v>
      </c>
      <c r="H364" t="s">
        <v>1073</v>
      </c>
      <c r="I364" t="s">
        <v>1295</v>
      </c>
      <c r="J364">
        <v>1</v>
      </c>
      <c r="K364">
        <v>24</v>
      </c>
      <c r="L364" t="s">
        <v>1043</v>
      </c>
      <c r="M364" t="s">
        <v>1296</v>
      </c>
      <c r="N364" t="s">
        <v>1038</v>
      </c>
      <c r="O364">
        <v>2</v>
      </c>
      <c r="P364" t="s">
        <v>1039</v>
      </c>
      <c r="Q364" t="s">
        <v>3345</v>
      </c>
      <c r="R364" s="207">
        <v>45671.889826388891</v>
      </c>
      <c r="S364">
        <v>600110966</v>
      </c>
      <c r="T364" t="s">
        <v>3345</v>
      </c>
      <c r="U364" s="207">
        <v>45671.893055555556</v>
      </c>
      <c r="V364">
        <v>600110966</v>
      </c>
      <c r="W364">
        <v>33.3947</v>
      </c>
      <c r="X364">
        <v>33.3947</v>
      </c>
      <c r="Y364">
        <v>0</v>
      </c>
      <c r="Z364">
        <v>0</v>
      </c>
      <c r="AA364">
        <v>38.490900000000003</v>
      </c>
      <c r="AB364">
        <v>16832.944</v>
      </c>
      <c r="AC364">
        <v>16811.414000000001</v>
      </c>
      <c r="AD364">
        <v>10418.793999999998</v>
      </c>
      <c r="AE364">
        <v>3105.2530000000002</v>
      </c>
      <c r="AF364">
        <v>770.78300000000002</v>
      </c>
      <c r="AG364">
        <v>1896.748</v>
      </c>
      <c r="AH364">
        <v>282.79499999999996</v>
      </c>
      <c r="AI364">
        <v>204.208</v>
      </c>
      <c r="AJ364">
        <v>2.157</v>
      </c>
      <c r="AK364">
        <v>7.1959999999999997</v>
      </c>
      <c r="AL364">
        <v>0</v>
      </c>
      <c r="AM364">
        <v>0</v>
      </c>
      <c r="AN364">
        <v>21.53</v>
      </c>
      <c r="AO364">
        <v>164.2</v>
      </c>
      <c r="AP364">
        <v>48.15</v>
      </c>
      <c r="AQ364">
        <v>48.15</v>
      </c>
      <c r="AR364">
        <v>0</v>
      </c>
      <c r="AS364">
        <v>0</v>
      </c>
      <c r="AT364">
        <v>2.1</v>
      </c>
      <c r="AU364">
        <v>113.95</v>
      </c>
      <c r="AV364">
        <v>1.0041</v>
      </c>
      <c r="AW364">
        <v>108.429</v>
      </c>
      <c r="AX364">
        <v>575.75800000000004</v>
      </c>
      <c r="AY364">
        <v>43.2</v>
      </c>
      <c r="AZ364">
        <v>15.051</v>
      </c>
      <c r="BA364">
        <v>16958.365000000002</v>
      </c>
      <c r="BB364">
        <v>48.15</v>
      </c>
      <c r="BC364">
        <v>39</v>
      </c>
      <c r="BD364">
        <v>36</v>
      </c>
      <c r="BE364">
        <v>0</v>
      </c>
      <c r="BF364">
        <v>0</v>
      </c>
      <c r="BG364">
        <v>1</v>
      </c>
      <c r="BH364">
        <v>575.75800000000004</v>
      </c>
      <c r="BI364">
        <v>43.2</v>
      </c>
      <c r="BJ364">
        <v>24.6875</v>
      </c>
      <c r="BK364">
        <v>13950.442999999999</v>
      </c>
      <c r="BL364">
        <v>8485.7999999999993</v>
      </c>
      <c r="BM364">
        <v>2823.86</v>
      </c>
      <c r="BN364">
        <v>603.15200000000004</v>
      </c>
      <c r="BO364">
        <v>1455.6479999999999</v>
      </c>
      <c r="BP364">
        <v>252.13799999999998</v>
      </c>
      <c r="BQ364">
        <v>204.208</v>
      </c>
      <c r="BR364">
        <v>2.157</v>
      </c>
      <c r="BS364">
        <v>0</v>
      </c>
      <c r="BT364">
        <v>14.9794</v>
      </c>
      <c r="BU364">
        <v>9800.2909999999993</v>
      </c>
      <c r="BV364">
        <v>3.8134000000000001</v>
      </c>
      <c r="BW364">
        <v>1812.367</v>
      </c>
      <c r="BX364">
        <v>0</v>
      </c>
      <c r="BY364">
        <v>0</v>
      </c>
      <c r="BZ364">
        <v>8.7072000000000003</v>
      </c>
      <c r="CA364">
        <v>2860.971</v>
      </c>
      <c r="CB364">
        <v>1932.9940000000001</v>
      </c>
      <c r="CC364">
        <v>281.39300000000003</v>
      </c>
      <c r="CD364">
        <v>167.631</v>
      </c>
      <c r="CE364">
        <v>441.1</v>
      </c>
      <c r="CF364">
        <v>30.657</v>
      </c>
      <c r="CG364">
        <v>0</v>
      </c>
      <c r="CH364">
        <v>0</v>
      </c>
      <c r="CI364">
        <v>7.1959999999999997</v>
      </c>
      <c r="CJ364">
        <v>0.5403</v>
      </c>
      <c r="CK364">
        <v>235.37299999999999</v>
      </c>
      <c r="CL364">
        <v>3.7656999999999998</v>
      </c>
      <c r="CM364">
        <v>1085.175</v>
      </c>
      <c r="CN364">
        <v>3.9373999999999998</v>
      </c>
      <c r="CO364">
        <v>1391.7809999999999</v>
      </c>
      <c r="CP364">
        <v>0.46379999999999999</v>
      </c>
      <c r="CQ364">
        <v>148.642</v>
      </c>
      <c r="CR364">
        <v>21.488299999999999</v>
      </c>
      <c r="CS364">
        <v>11337.78</v>
      </c>
      <c r="CT364">
        <v>6.2029999999999994</v>
      </c>
      <c r="CU364">
        <v>1875.6219999999998</v>
      </c>
      <c r="CV364">
        <v>0.5</v>
      </c>
      <c r="CW364">
        <v>108.429</v>
      </c>
      <c r="CX364">
        <v>391.64</v>
      </c>
      <c r="CY364">
        <v>0</v>
      </c>
      <c r="CZ364">
        <v>0</v>
      </c>
      <c r="DA364">
        <v>0.50409999999999999</v>
      </c>
      <c r="DB364">
        <v>184.11799999999999</v>
      </c>
      <c r="DC364">
        <v>4.95</v>
      </c>
      <c r="DD364">
        <v>43.2</v>
      </c>
      <c r="DE364">
        <v>15.051</v>
      </c>
      <c r="DF364">
        <v>5.0613999999999999</v>
      </c>
      <c r="DG364">
        <v>1902.7829999999999</v>
      </c>
      <c r="DH364">
        <v>0.33329999999999999</v>
      </c>
      <c r="DI364">
        <v>148.36199999999999</v>
      </c>
      <c r="DJ364">
        <v>0.5</v>
      </c>
      <c r="DK364">
        <v>286.64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14057.541999999999</v>
      </c>
      <c r="EA364">
        <v>4.95</v>
      </c>
      <c r="EB364">
        <v>2900.8230000000003</v>
      </c>
      <c r="EC364">
        <v>43.2</v>
      </c>
      <c r="ED364">
        <v>33.3947</v>
      </c>
      <c r="EE364">
        <v>38.490900000000003</v>
      </c>
      <c r="EF364">
        <v>16832.944</v>
      </c>
      <c r="EG364">
        <v>24.6875</v>
      </c>
      <c r="EH364">
        <v>13950.442999999999</v>
      </c>
      <c r="EI364">
        <v>14.9794</v>
      </c>
      <c r="EJ364">
        <v>9800.2909999999993</v>
      </c>
      <c r="EK364">
        <v>3.8134000000000001</v>
      </c>
      <c r="EL364">
        <v>1812.367</v>
      </c>
      <c r="EM364">
        <v>0</v>
      </c>
      <c r="EN364">
        <v>0</v>
      </c>
      <c r="EO364">
        <v>8.7072000000000003</v>
      </c>
      <c r="EP364">
        <v>2882.5010000000002</v>
      </c>
      <c r="EQ364">
        <v>164.2</v>
      </c>
      <c r="ER364">
        <v>4.95</v>
      </c>
      <c r="ES364">
        <v>159.25</v>
      </c>
      <c r="ET364">
        <v>16997.144</v>
      </c>
      <c r="EU364">
        <v>0</v>
      </c>
      <c r="EV364">
        <v>0</v>
      </c>
      <c r="EW364">
        <v>0</v>
      </c>
      <c r="EX364">
        <v>0</v>
      </c>
      <c r="EY364">
        <v>5.0613999999999999</v>
      </c>
      <c r="EZ364">
        <v>1902.7829999999999</v>
      </c>
      <c r="FA364">
        <v>0.33329999999999999</v>
      </c>
      <c r="FB364">
        <v>148.36199999999999</v>
      </c>
      <c r="FC364">
        <v>0.5</v>
      </c>
      <c r="FD364">
        <v>286.64</v>
      </c>
      <c r="FE364">
        <v>0</v>
      </c>
      <c r="FF364">
        <v>0</v>
      </c>
      <c r="FG364">
        <v>0</v>
      </c>
      <c r="FH364">
        <v>0</v>
      </c>
      <c r="FI364">
        <v>1.0041</v>
      </c>
      <c r="FJ364">
        <v>575.75800000000004</v>
      </c>
      <c r="FK364">
        <v>0.5</v>
      </c>
      <c r="FL364">
        <v>391.64</v>
      </c>
      <c r="FM364">
        <v>0.50409999999999999</v>
      </c>
      <c r="FN364">
        <v>184.11799999999999</v>
      </c>
      <c r="FO364">
        <v>43.2</v>
      </c>
      <c r="FP364">
        <v>0</v>
      </c>
      <c r="FQ364">
        <v>43.2</v>
      </c>
      <c r="FR364">
        <v>618.95799999999997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</row>
    <row r="365" spans="1:184" customFormat="1" ht="12.75" x14ac:dyDescent="0.2">
      <c r="A365">
        <v>3213</v>
      </c>
      <c r="B365">
        <f t="shared" si="5"/>
        <v>362</v>
      </c>
      <c r="C365">
        <v>1</v>
      </c>
      <c r="D365" t="s">
        <v>1297</v>
      </c>
      <c r="E365" t="s">
        <v>290</v>
      </c>
      <c r="F365">
        <v>600110770</v>
      </c>
      <c r="G365">
        <v>12</v>
      </c>
      <c r="H365" t="s">
        <v>1076</v>
      </c>
      <c r="I365" t="s">
        <v>1295</v>
      </c>
      <c r="J365">
        <v>1</v>
      </c>
      <c r="K365">
        <v>24</v>
      </c>
      <c r="L365" t="s">
        <v>1056</v>
      </c>
      <c r="M365" t="s">
        <v>1298</v>
      </c>
      <c r="N365" t="s">
        <v>1038</v>
      </c>
      <c r="O365">
        <v>2</v>
      </c>
      <c r="P365" t="s">
        <v>1039</v>
      </c>
      <c r="Q365" t="s">
        <v>3453</v>
      </c>
      <c r="R365" s="207">
        <v>45665.627442129633</v>
      </c>
      <c r="S365">
        <v>600110770</v>
      </c>
      <c r="T365" t="s">
        <v>3453</v>
      </c>
      <c r="U365" s="207">
        <v>45666.526180555556</v>
      </c>
      <c r="V365">
        <v>600110770</v>
      </c>
      <c r="W365">
        <v>58.329900000000002</v>
      </c>
      <c r="X365">
        <v>58.329900000000002</v>
      </c>
      <c r="Y365">
        <v>0</v>
      </c>
      <c r="Z365">
        <v>0</v>
      </c>
      <c r="AA365">
        <v>60.344900000000003</v>
      </c>
      <c r="AB365">
        <v>31579.814000000002</v>
      </c>
      <c r="AC365">
        <v>31579.814000000002</v>
      </c>
      <c r="AD365">
        <v>19262.714</v>
      </c>
      <c r="AE365">
        <v>5501.3550000000005</v>
      </c>
      <c r="AF365">
        <v>961.15100000000007</v>
      </c>
      <c r="AG365">
        <v>4489.9619999999995</v>
      </c>
      <c r="AH365">
        <v>266.15800000000002</v>
      </c>
      <c r="AI365">
        <v>685.42700000000002</v>
      </c>
      <c r="AJ365">
        <v>0</v>
      </c>
      <c r="AK365">
        <v>38.488</v>
      </c>
      <c r="AL365">
        <v>0</v>
      </c>
      <c r="AM365">
        <v>0</v>
      </c>
      <c r="AN365">
        <v>0</v>
      </c>
      <c r="AO365">
        <v>140.58500000000001</v>
      </c>
      <c r="AP365">
        <v>130.58500000000001</v>
      </c>
      <c r="AQ365">
        <v>69.25</v>
      </c>
      <c r="AR365">
        <v>61.335000000000001</v>
      </c>
      <c r="AS365">
        <v>0</v>
      </c>
      <c r="AT365">
        <v>10</v>
      </c>
      <c r="AU365">
        <v>0</v>
      </c>
      <c r="AV365">
        <v>1.2</v>
      </c>
      <c r="AW365">
        <v>317.85199999999998</v>
      </c>
      <c r="AX365">
        <v>549.43899999999996</v>
      </c>
      <c r="AY365">
        <v>69.25</v>
      </c>
      <c r="AZ365">
        <v>56.707000000000001</v>
      </c>
      <c r="BA365">
        <v>31798.720000000001</v>
      </c>
      <c r="BB365">
        <v>130.58500000000001</v>
      </c>
      <c r="BC365">
        <v>59</v>
      </c>
      <c r="BD365">
        <v>54</v>
      </c>
      <c r="BE365">
        <v>0</v>
      </c>
      <c r="BF365">
        <v>0</v>
      </c>
      <c r="BG365">
        <v>2</v>
      </c>
      <c r="BH365">
        <v>0</v>
      </c>
      <c r="BI365">
        <v>0</v>
      </c>
      <c r="BJ365">
        <v>48.991500000000002</v>
      </c>
      <c r="BK365">
        <v>28070.34</v>
      </c>
      <c r="BL365">
        <v>16889.809000000001</v>
      </c>
      <c r="BM365">
        <v>5167.933</v>
      </c>
      <c r="BN365">
        <v>817.56200000000001</v>
      </c>
      <c r="BO365">
        <v>3879.4500000000003</v>
      </c>
      <c r="BP365">
        <v>255.60000000000002</v>
      </c>
      <c r="BQ365">
        <v>685.42700000000002</v>
      </c>
      <c r="BR365">
        <v>0</v>
      </c>
      <c r="BS365">
        <v>0</v>
      </c>
      <c r="BT365">
        <v>37.958399999999997</v>
      </c>
      <c r="BU365">
        <v>23532.238000000001</v>
      </c>
      <c r="BV365">
        <v>4.2321</v>
      </c>
      <c r="BW365">
        <v>2035.365</v>
      </c>
      <c r="BX365">
        <v>0</v>
      </c>
      <c r="BY365">
        <v>0</v>
      </c>
      <c r="BZ365">
        <v>9.3384</v>
      </c>
      <c r="CA365">
        <v>3509.4740000000002</v>
      </c>
      <c r="CB365">
        <v>2372.9050000000002</v>
      </c>
      <c r="CC365">
        <v>333.42200000000003</v>
      </c>
      <c r="CD365">
        <v>143.589</v>
      </c>
      <c r="CE365">
        <v>610.51199999999994</v>
      </c>
      <c r="CF365">
        <v>10.558</v>
      </c>
      <c r="CG365">
        <v>0</v>
      </c>
      <c r="CH365">
        <v>0</v>
      </c>
      <c r="CI365">
        <v>38.488</v>
      </c>
      <c r="CJ365">
        <v>2.0259</v>
      </c>
      <c r="CK365">
        <v>1304.7750000000001</v>
      </c>
      <c r="CL365">
        <v>6.3125</v>
      </c>
      <c r="CM365">
        <v>1836.41</v>
      </c>
      <c r="CN365">
        <v>0</v>
      </c>
      <c r="CO365">
        <v>0</v>
      </c>
      <c r="CP365">
        <v>1</v>
      </c>
      <c r="CQ365">
        <v>368.28899999999999</v>
      </c>
      <c r="CR365">
        <v>44.991400000000006</v>
      </c>
      <c r="CS365">
        <v>24764.85</v>
      </c>
      <c r="CT365">
        <v>8.3384</v>
      </c>
      <c r="CU365">
        <v>3173.0610000000001</v>
      </c>
      <c r="CV365">
        <v>1</v>
      </c>
      <c r="CW365">
        <v>317.85199999999998</v>
      </c>
      <c r="CX365">
        <v>500.75900000000001</v>
      </c>
      <c r="CY365">
        <v>0</v>
      </c>
      <c r="CZ365">
        <v>0</v>
      </c>
      <c r="DA365">
        <v>0.2</v>
      </c>
      <c r="DB365">
        <v>48.68</v>
      </c>
      <c r="DC365">
        <v>110.58499999999999</v>
      </c>
      <c r="DD365">
        <v>20</v>
      </c>
      <c r="DE365">
        <v>56.707000000000001</v>
      </c>
      <c r="DF365">
        <v>5.8010000000000002</v>
      </c>
      <c r="DG365">
        <v>2001.9780000000001</v>
      </c>
      <c r="DH365">
        <v>0</v>
      </c>
      <c r="DI365">
        <v>0</v>
      </c>
      <c r="DJ365">
        <v>1</v>
      </c>
      <c r="DK365">
        <v>500.75900000000001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28277.418000000001</v>
      </c>
      <c r="EA365">
        <v>110.58499999999999</v>
      </c>
      <c r="EB365">
        <v>3521.3020000000001</v>
      </c>
      <c r="EC365">
        <v>20</v>
      </c>
      <c r="ED365">
        <v>58.329900000000002</v>
      </c>
      <c r="EE365">
        <v>60.344900000000003</v>
      </c>
      <c r="EF365">
        <v>31579.814000000002</v>
      </c>
      <c r="EG365">
        <v>48.991500000000002</v>
      </c>
      <c r="EH365">
        <v>28070.34</v>
      </c>
      <c r="EI365">
        <v>37.958399999999997</v>
      </c>
      <c r="EJ365">
        <v>23532.238000000001</v>
      </c>
      <c r="EK365">
        <v>4.2321</v>
      </c>
      <c r="EL365">
        <v>2035.365</v>
      </c>
      <c r="EM365">
        <v>0</v>
      </c>
      <c r="EN365">
        <v>0</v>
      </c>
      <c r="EO365">
        <v>9.3384</v>
      </c>
      <c r="EP365">
        <v>3509.4740000000002</v>
      </c>
      <c r="EQ365">
        <v>140.58500000000001</v>
      </c>
      <c r="ER365">
        <v>120.58499999999999</v>
      </c>
      <c r="ES365">
        <v>20</v>
      </c>
      <c r="ET365">
        <v>31720.399000000001</v>
      </c>
      <c r="EU365">
        <v>0</v>
      </c>
      <c r="EV365">
        <v>0</v>
      </c>
      <c r="EW365">
        <v>0</v>
      </c>
      <c r="EX365">
        <v>0</v>
      </c>
      <c r="EY365">
        <v>5.8010000000000002</v>
      </c>
      <c r="EZ365">
        <v>2001.9780000000001</v>
      </c>
      <c r="FA365">
        <v>0</v>
      </c>
      <c r="FB365">
        <v>0</v>
      </c>
      <c r="FC365">
        <v>1</v>
      </c>
      <c r="FD365">
        <v>500.75900000000001</v>
      </c>
      <c r="FE365">
        <v>0</v>
      </c>
      <c r="FF365">
        <v>0</v>
      </c>
      <c r="FG365">
        <v>0</v>
      </c>
      <c r="FH365">
        <v>0</v>
      </c>
      <c r="FI365">
        <v>1.2</v>
      </c>
      <c r="FJ365">
        <v>549.43899999999996</v>
      </c>
      <c r="FK365">
        <v>1</v>
      </c>
      <c r="FL365">
        <v>500.75900000000001</v>
      </c>
      <c r="FM365">
        <v>0.2</v>
      </c>
      <c r="FN365">
        <v>48.68</v>
      </c>
      <c r="FO365">
        <v>69.25</v>
      </c>
      <c r="FP365">
        <v>49.25</v>
      </c>
      <c r="FQ365">
        <v>20</v>
      </c>
      <c r="FR365">
        <v>618.68899999999996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</row>
    <row r="366" spans="1:184" customFormat="1" ht="12.75" x14ac:dyDescent="0.2">
      <c r="A366">
        <v>3214</v>
      </c>
      <c r="B366">
        <f t="shared" si="5"/>
        <v>363</v>
      </c>
      <c r="C366">
        <v>1</v>
      </c>
      <c r="D366" t="s">
        <v>1299</v>
      </c>
      <c r="E366" t="s">
        <v>290</v>
      </c>
      <c r="F366">
        <v>600110729</v>
      </c>
      <c r="G366">
        <v>12</v>
      </c>
      <c r="H366" t="s">
        <v>1076</v>
      </c>
      <c r="I366" t="s">
        <v>438</v>
      </c>
      <c r="J366">
        <v>1</v>
      </c>
      <c r="K366">
        <v>24</v>
      </c>
      <c r="L366" t="s">
        <v>1056</v>
      </c>
      <c r="M366" t="s">
        <v>1300</v>
      </c>
      <c r="N366" t="s">
        <v>1038</v>
      </c>
      <c r="O366">
        <v>2</v>
      </c>
      <c r="P366" t="s">
        <v>1039</v>
      </c>
      <c r="Q366" t="s">
        <v>3444</v>
      </c>
      <c r="R366" s="207">
        <v>45659.3903587963</v>
      </c>
      <c r="S366">
        <v>600110729</v>
      </c>
      <c r="W366">
        <v>41.921100000000003</v>
      </c>
      <c r="X366">
        <v>41.921100000000003</v>
      </c>
      <c r="Y366">
        <v>0</v>
      </c>
      <c r="Z366">
        <v>0</v>
      </c>
      <c r="AA366">
        <v>47.491300000000003</v>
      </c>
      <c r="AB366">
        <v>19325.858</v>
      </c>
      <c r="AC366">
        <v>19325.858</v>
      </c>
      <c r="AD366">
        <v>12112.013999999999</v>
      </c>
      <c r="AE366">
        <v>3231.7170000000001</v>
      </c>
      <c r="AF366">
        <v>1518.1299999999999</v>
      </c>
      <c r="AG366">
        <v>1481.3779999999999</v>
      </c>
      <c r="AH366">
        <v>429.87200000000001</v>
      </c>
      <c r="AI366">
        <v>160.15700000000001</v>
      </c>
      <c r="AJ366">
        <v>0</v>
      </c>
      <c r="AK366">
        <v>29.085999999999999</v>
      </c>
      <c r="AL366">
        <v>0</v>
      </c>
      <c r="AM366">
        <v>0</v>
      </c>
      <c r="AN366">
        <v>0</v>
      </c>
      <c r="AO366">
        <v>275.73999999999995</v>
      </c>
      <c r="AP366">
        <v>198.4</v>
      </c>
      <c r="AQ366">
        <v>198.4</v>
      </c>
      <c r="AR366">
        <v>0</v>
      </c>
      <c r="AS366">
        <v>0</v>
      </c>
      <c r="AT366">
        <v>24.27</v>
      </c>
      <c r="AU366">
        <v>53.07</v>
      </c>
      <c r="AV366">
        <v>0.33329999999999999</v>
      </c>
      <c r="AW366">
        <v>353.06</v>
      </c>
      <c r="AX366">
        <v>408.87799999999999</v>
      </c>
      <c r="AY366">
        <v>198.4</v>
      </c>
      <c r="AZ366">
        <v>10.444000000000001</v>
      </c>
      <c r="BA366">
        <v>19434.976999999999</v>
      </c>
      <c r="BB366">
        <v>198.4</v>
      </c>
      <c r="BC366">
        <v>49</v>
      </c>
      <c r="BD366">
        <v>45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30.010699999999996</v>
      </c>
      <c r="BK366">
        <v>15414.248000000001</v>
      </c>
      <c r="BL366">
        <v>9318.4079999999994</v>
      </c>
      <c r="BM366">
        <v>2853.6289999999999</v>
      </c>
      <c r="BN366">
        <v>1160.2840000000001</v>
      </c>
      <c r="BO366">
        <v>1217.3779999999999</v>
      </c>
      <c r="BP366">
        <v>318.10900000000004</v>
      </c>
      <c r="BQ366">
        <v>160.15700000000001</v>
      </c>
      <c r="BR366">
        <v>0</v>
      </c>
      <c r="BS366">
        <v>22.779</v>
      </c>
      <c r="BT366">
        <v>19.9038</v>
      </c>
      <c r="BU366">
        <v>11385.003000000001</v>
      </c>
      <c r="BV366">
        <v>4.3387000000000002</v>
      </c>
      <c r="BW366">
        <v>2063.681</v>
      </c>
      <c r="BX366">
        <v>0</v>
      </c>
      <c r="BY366">
        <v>0</v>
      </c>
      <c r="BZ366">
        <v>11.910399999999999</v>
      </c>
      <c r="CA366">
        <v>3911.6099999999997</v>
      </c>
      <c r="CB366">
        <v>2793.6059999999998</v>
      </c>
      <c r="CC366">
        <v>378.08800000000002</v>
      </c>
      <c r="CD366">
        <v>357.846</v>
      </c>
      <c r="CE366">
        <v>264</v>
      </c>
      <c r="CF366">
        <v>111.76300000000001</v>
      </c>
      <c r="CG366">
        <v>0</v>
      </c>
      <c r="CH366">
        <v>0</v>
      </c>
      <c r="CI366">
        <v>6.3070000000000004</v>
      </c>
      <c r="CJ366">
        <v>1.4</v>
      </c>
      <c r="CK366">
        <v>935.27200000000005</v>
      </c>
      <c r="CL366">
        <v>7.2395999999999994</v>
      </c>
      <c r="CM366">
        <v>1993.1660000000002</v>
      </c>
      <c r="CN366">
        <v>2.9375</v>
      </c>
      <c r="CO366">
        <v>876.79399999999998</v>
      </c>
      <c r="CP366">
        <v>0.33329999999999999</v>
      </c>
      <c r="CQ366">
        <v>106.378</v>
      </c>
      <c r="CR366">
        <v>24.986499999999999</v>
      </c>
      <c r="CS366">
        <v>11376.925000000001</v>
      </c>
      <c r="CT366">
        <v>8.1603999999999992</v>
      </c>
      <c r="CU366">
        <v>2351.7399999999998</v>
      </c>
      <c r="CV366">
        <v>0</v>
      </c>
      <c r="CW366">
        <v>353.06</v>
      </c>
      <c r="CX366">
        <v>302.5</v>
      </c>
      <c r="CY366">
        <v>0</v>
      </c>
      <c r="CZ366">
        <v>0</v>
      </c>
      <c r="DA366">
        <v>0.33329999999999999</v>
      </c>
      <c r="DB366">
        <v>106.378</v>
      </c>
      <c r="DC366">
        <v>110</v>
      </c>
      <c r="DD366">
        <v>88.4</v>
      </c>
      <c r="DE366">
        <v>10.444000000000001</v>
      </c>
      <c r="DF366">
        <v>5.7682000000000002</v>
      </c>
      <c r="DG366">
        <v>1965.5640000000001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15475.436</v>
      </c>
      <c r="EA366">
        <v>110</v>
      </c>
      <c r="EB366">
        <v>3959.5409999999997</v>
      </c>
      <c r="EC366">
        <v>88.4</v>
      </c>
      <c r="ED366">
        <v>41.921100000000003</v>
      </c>
      <c r="EE366">
        <v>47.491300000000003</v>
      </c>
      <c r="EF366">
        <v>19325.858</v>
      </c>
      <c r="EG366">
        <v>30.010699999999996</v>
      </c>
      <c r="EH366">
        <v>15414.248000000001</v>
      </c>
      <c r="EI366">
        <v>19.9038</v>
      </c>
      <c r="EJ366">
        <v>11385.003000000001</v>
      </c>
      <c r="EK366">
        <v>4.3387000000000002</v>
      </c>
      <c r="EL366">
        <v>2063.681</v>
      </c>
      <c r="EM366">
        <v>0</v>
      </c>
      <c r="EN366">
        <v>0</v>
      </c>
      <c r="EO366">
        <v>11.910399999999999</v>
      </c>
      <c r="EP366">
        <v>3911.6099999999997</v>
      </c>
      <c r="EQ366">
        <v>275.73999999999995</v>
      </c>
      <c r="ER366">
        <v>110</v>
      </c>
      <c r="ES366">
        <v>165.74</v>
      </c>
      <c r="ET366">
        <v>19601.597999999998</v>
      </c>
      <c r="EU366">
        <v>0</v>
      </c>
      <c r="EV366">
        <v>0</v>
      </c>
      <c r="EW366">
        <v>0</v>
      </c>
      <c r="EX366">
        <v>0</v>
      </c>
      <c r="EY366">
        <v>5.7682000000000002</v>
      </c>
      <c r="EZ366">
        <v>1965.5640000000001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0.33329999999999999</v>
      </c>
      <c r="FJ366">
        <v>408.87799999999999</v>
      </c>
      <c r="FK366">
        <v>0</v>
      </c>
      <c r="FL366">
        <v>302.5</v>
      </c>
      <c r="FM366">
        <v>0.33329999999999999</v>
      </c>
      <c r="FN366">
        <v>106.378</v>
      </c>
      <c r="FO366">
        <v>198.4</v>
      </c>
      <c r="FP366">
        <v>110</v>
      </c>
      <c r="FQ366">
        <v>88.4</v>
      </c>
      <c r="FR366">
        <v>607.27800000000002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</row>
    <row r="367" spans="1:184" customFormat="1" ht="12.75" x14ac:dyDescent="0.2">
      <c r="A367">
        <v>3215</v>
      </c>
      <c r="B367">
        <f t="shared" si="5"/>
        <v>364</v>
      </c>
      <c r="C367">
        <v>1</v>
      </c>
      <c r="D367" t="s">
        <v>1301</v>
      </c>
      <c r="E367" t="s">
        <v>290</v>
      </c>
      <c r="F367">
        <v>600111041</v>
      </c>
      <c r="G367">
        <v>12</v>
      </c>
      <c r="H367" t="s">
        <v>1076</v>
      </c>
      <c r="I367" t="s">
        <v>1302</v>
      </c>
      <c r="J367">
        <v>1</v>
      </c>
      <c r="K367">
        <v>24</v>
      </c>
      <c r="L367" t="s">
        <v>1056</v>
      </c>
      <c r="M367" t="s">
        <v>1303</v>
      </c>
      <c r="N367" t="s">
        <v>1038</v>
      </c>
      <c r="O367">
        <v>2</v>
      </c>
      <c r="P367" t="s">
        <v>1039</v>
      </c>
      <c r="Q367" t="s">
        <v>1304</v>
      </c>
      <c r="R367" s="207">
        <v>45667.345000000001</v>
      </c>
      <c r="S367">
        <v>600111041</v>
      </c>
      <c r="T367" t="s">
        <v>1304</v>
      </c>
      <c r="U367" s="207">
        <v>45671.385821759257</v>
      </c>
      <c r="V367">
        <v>600111041</v>
      </c>
      <c r="W367">
        <v>45.976900000000001</v>
      </c>
      <c r="X367">
        <v>45.976900000000001</v>
      </c>
      <c r="Y367">
        <v>0</v>
      </c>
      <c r="Z367">
        <v>0</v>
      </c>
      <c r="AA367">
        <v>51.509</v>
      </c>
      <c r="AB367">
        <v>24197.636999999999</v>
      </c>
      <c r="AC367">
        <v>24132.636999999999</v>
      </c>
      <c r="AD367">
        <v>14513.329</v>
      </c>
      <c r="AE367">
        <v>4752.3649999999998</v>
      </c>
      <c r="AF367">
        <v>2521.5549999999998</v>
      </c>
      <c r="AG367">
        <v>1427.4650000000001</v>
      </c>
      <c r="AH367">
        <v>397.46499999999997</v>
      </c>
      <c r="AI367">
        <v>393.67500000000001</v>
      </c>
      <c r="AJ367">
        <v>0</v>
      </c>
      <c r="AK367">
        <v>42.65</v>
      </c>
      <c r="AL367">
        <v>0</v>
      </c>
      <c r="AM367">
        <v>65</v>
      </c>
      <c r="AN367">
        <v>0</v>
      </c>
      <c r="AO367">
        <v>1395.5</v>
      </c>
      <c r="AP367">
        <v>1303.0999999999999</v>
      </c>
      <c r="AQ367">
        <v>1303.0999999999999</v>
      </c>
      <c r="AR367">
        <v>0</v>
      </c>
      <c r="AS367">
        <v>0</v>
      </c>
      <c r="AT367">
        <v>0</v>
      </c>
      <c r="AU367">
        <v>92.4</v>
      </c>
      <c r="AV367">
        <v>0</v>
      </c>
      <c r="AW367">
        <v>39.514000000000003</v>
      </c>
      <c r="AX367">
        <v>60</v>
      </c>
      <c r="AY367">
        <v>1123.0999999999999</v>
      </c>
      <c r="AZ367">
        <v>44.619</v>
      </c>
      <c r="BA367">
        <v>24195.346000000001</v>
      </c>
      <c r="BB367">
        <v>1303.0999999999999</v>
      </c>
      <c r="BC367">
        <v>53</v>
      </c>
      <c r="BD367">
        <v>50</v>
      </c>
      <c r="BE367">
        <v>0</v>
      </c>
      <c r="BF367">
        <v>0</v>
      </c>
      <c r="BG367">
        <v>2</v>
      </c>
      <c r="BH367">
        <v>0</v>
      </c>
      <c r="BI367">
        <v>0</v>
      </c>
      <c r="BJ367">
        <v>38.945</v>
      </c>
      <c r="BK367">
        <v>21199.662</v>
      </c>
      <c r="BL367">
        <v>12787.770999999999</v>
      </c>
      <c r="BM367">
        <v>4477.7120000000004</v>
      </c>
      <c r="BN367">
        <v>2051.0740000000001</v>
      </c>
      <c r="BO367">
        <v>1084.4650000000001</v>
      </c>
      <c r="BP367">
        <v>308.57599999999996</v>
      </c>
      <c r="BQ367">
        <v>393.67500000000001</v>
      </c>
      <c r="BR367">
        <v>0</v>
      </c>
      <c r="BS367">
        <v>12.256</v>
      </c>
      <c r="BT367">
        <v>26.987200000000001</v>
      </c>
      <c r="BU367">
        <v>16814.464</v>
      </c>
      <c r="BV367">
        <v>2.6661000000000001</v>
      </c>
      <c r="BW367">
        <v>1246.8520000000001</v>
      </c>
      <c r="BX367">
        <v>0</v>
      </c>
      <c r="BY367">
        <v>0</v>
      </c>
      <c r="BZ367">
        <v>7.0319000000000003</v>
      </c>
      <c r="CA367">
        <v>2932.9749999999999</v>
      </c>
      <c r="CB367">
        <v>1725.558</v>
      </c>
      <c r="CC367">
        <v>274.65300000000002</v>
      </c>
      <c r="CD367">
        <v>470.48099999999999</v>
      </c>
      <c r="CE367">
        <v>343</v>
      </c>
      <c r="CF367">
        <v>88.888999999999996</v>
      </c>
      <c r="CG367">
        <v>0</v>
      </c>
      <c r="CH367">
        <v>0</v>
      </c>
      <c r="CI367">
        <v>30.393999999999998</v>
      </c>
      <c r="CJ367">
        <v>1.3825000000000001</v>
      </c>
      <c r="CK367">
        <v>1044.2940000000001</v>
      </c>
      <c r="CL367">
        <v>5.6494</v>
      </c>
      <c r="CM367">
        <v>1888.681</v>
      </c>
      <c r="CN367">
        <v>0</v>
      </c>
      <c r="CO367">
        <v>0</v>
      </c>
      <c r="CP367">
        <v>0</v>
      </c>
      <c r="CQ367">
        <v>0</v>
      </c>
      <c r="CR367">
        <v>34.945</v>
      </c>
      <c r="CS367">
        <v>17989.161</v>
      </c>
      <c r="CT367">
        <v>5.5319000000000003</v>
      </c>
      <c r="CU367">
        <v>1939.556</v>
      </c>
      <c r="CV367">
        <v>0</v>
      </c>
      <c r="CW367">
        <v>39.514000000000003</v>
      </c>
      <c r="CX367">
        <v>50</v>
      </c>
      <c r="CY367">
        <v>0</v>
      </c>
      <c r="CZ367">
        <v>0</v>
      </c>
      <c r="DA367">
        <v>0</v>
      </c>
      <c r="DB367">
        <v>10</v>
      </c>
      <c r="DC367">
        <v>647.1</v>
      </c>
      <c r="DD367">
        <v>656</v>
      </c>
      <c r="DE367">
        <v>44.619</v>
      </c>
      <c r="DF367">
        <v>9.2917000000000005</v>
      </c>
      <c r="DG367">
        <v>3138.346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21262.370999999999</v>
      </c>
      <c r="EA367">
        <v>647.1</v>
      </c>
      <c r="EB367">
        <v>2932.9749999999999</v>
      </c>
      <c r="EC367">
        <v>656</v>
      </c>
      <c r="ED367">
        <v>45.976900000000001</v>
      </c>
      <c r="EE367">
        <v>51.509</v>
      </c>
      <c r="EF367">
        <v>24197.636999999999</v>
      </c>
      <c r="EG367">
        <v>38.945</v>
      </c>
      <c r="EH367">
        <v>21264.662</v>
      </c>
      <c r="EI367">
        <v>26.987200000000001</v>
      </c>
      <c r="EJ367">
        <v>16879.464</v>
      </c>
      <c r="EK367">
        <v>2.6661000000000001</v>
      </c>
      <c r="EL367">
        <v>1246.8520000000001</v>
      </c>
      <c r="EM367">
        <v>0</v>
      </c>
      <c r="EN367">
        <v>0</v>
      </c>
      <c r="EO367">
        <v>7.0319000000000003</v>
      </c>
      <c r="EP367">
        <v>2932.9749999999999</v>
      </c>
      <c r="EQ367">
        <v>1395.5</v>
      </c>
      <c r="ER367">
        <v>699.5</v>
      </c>
      <c r="ES367">
        <v>696</v>
      </c>
      <c r="ET367">
        <v>25593.136999999999</v>
      </c>
      <c r="EU367">
        <v>0</v>
      </c>
      <c r="EV367">
        <v>0</v>
      </c>
      <c r="EW367">
        <v>0</v>
      </c>
      <c r="EX367">
        <v>0</v>
      </c>
      <c r="EY367">
        <v>9.2917000000000005</v>
      </c>
      <c r="EZ367">
        <v>3138.346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60</v>
      </c>
      <c r="FK367">
        <v>0</v>
      </c>
      <c r="FL367">
        <v>50</v>
      </c>
      <c r="FM367">
        <v>0</v>
      </c>
      <c r="FN367">
        <v>10</v>
      </c>
      <c r="FO367">
        <v>1123.0999999999999</v>
      </c>
      <c r="FP367">
        <v>547.1</v>
      </c>
      <c r="FQ367">
        <v>576</v>
      </c>
      <c r="FR367">
        <v>1183.0999999999999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</row>
    <row r="368" spans="1:184" customFormat="1" ht="12.75" x14ac:dyDescent="0.2">
      <c r="A368">
        <v>3216</v>
      </c>
      <c r="B368">
        <f t="shared" si="5"/>
        <v>365</v>
      </c>
      <c r="C368">
        <v>1</v>
      </c>
      <c r="D368" t="s">
        <v>1305</v>
      </c>
      <c r="E368" t="s">
        <v>290</v>
      </c>
      <c r="F368">
        <v>600110800</v>
      </c>
      <c r="G368">
        <v>12</v>
      </c>
      <c r="H368" t="s">
        <v>1076</v>
      </c>
      <c r="I368" t="s">
        <v>438</v>
      </c>
      <c r="J368">
        <v>1</v>
      </c>
      <c r="K368">
        <v>24</v>
      </c>
      <c r="L368" t="s">
        <v>1056</v>
      </c>
      <c r="M368" t="s">
        <v>1306</v>
      </c>
      <c r="N368" t="s">
        <v>1038</v>
      </c>
      <c r="O368">
        <v>2</v>
      </c>
      <c r="P368" t="s">
        <v>1039</v>
      </c>
      <c r="Q368" t="s">
        <v>3428</v>
      </c>
      <c r="R368" s="207">
        <v>45671.390682870369</v>
      </c>
      <c r="S368">
        <v>600110800</v>
      </c>
      <c r="W368">
        <v>17.164200000000001</v>
      </c>
      <c r="X368">
        <v>17.164200000000001</v>
      </c>
      <c r="Y368">
        <v>0</v>
      </c>
      <c r="Z368">
        <v>0</v>
      </c>
      <c r="AA368">
        <v>26.341200000000001</v>
      </c>
      <c r="AB368">
        <v>9069.2750000000015</v>
      </c>
      <c r="AC368">
        <v>9069.2750000000015</v>
      </c>
      <c r="AD368">
        <v>5354.9920000000011</v>
      </c>
      <c r="AE368">
        <v>1714.788</v>
      </c>
      <c r="AF368">
        <v>194.55500000000001</v>
      </c>
      <c r="AG368">
        <v>1348.7950000000001</v>
      </c>
      <c r="AH368">
        <v>171.529</v>
      </c>
      <c r="AI368">
        <v>15.297000000000001</v>
      </c>
      <c r="AJ368">
        <v>30.213000000000001</v>
      </c>
      <c r="AK368">
        <v>107.625</v>
      </c>
      <c r="AL368">
        <v>0</v>
      </c>
      <c r="AM368">
        <v>0</v>
      </c>
      <c r="AN368">
        <v>0</v>
      </c>
      <c r="AO368">
        <v>20.96</v>
      </c>
      <c r="AP368">
        <v>13.76</v>
      </c>
      <c r="AQ368">
        <v>13.76</v>
      </c>
      <c r="AR368">
        <v>0</v>
      </c>
      <c r="AS368">
        <v>0</v>
      </c>
      <c r="AT368">
        <v>7.2</v>
      </c>
      <c r="AU368">
        <v>0</v>
      </c>
      <c r="AV368">
        <v>0</v>
      </c>
      <c r="AW368">
        <v>116.184</v>
      </c>
      <c r="AX368">
        <v>0</v>
      </c>
      <c r="AY368">
        <v>8</v>
      </c>
      <c r="AZ368">
        <v>15.297000000000001</v>
      </c>
      <c r="BA368">
        <v>9135.6589999999997</v>
      </c>
      <c r="BB368">
        <v>13.76</v>
      </c>
      <c r="BC368">
        <v>26</v>
      </c>
      <c r="BD368">
        <v>25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13.7163</v>
      </c>
      <c r="BK368">
        <v>7869.3360000000011</v>
      </c>
      <c r="BL368">
        <v>4527.723</v>
      </c>
      <c r="BM368">
        <v>1583.8209999999999</v>
      </c>
      <c r="BN368">
        <v>148.93199999999999</v>
      </c>
      <c r="BO368">
        <v>1178</v>
      </c>
      <c r="BP368">
        <v>171.529</v>
      </c>
      <c r="BQ368">
        <v>15.297000000000001</v>
      </c>
      <c r="BR368">
        <v>4.9279999999999999</v>
      </c>
      <c r="BS368">
        <v>107.625</v>
      </c>
      <c r="BT368">
        <v>7.8602999999999996</v>
      </c>
      <c r="BU368">
        <v>5109.5129999999999</v>
      </c>
      <c r="BV368">
        <v>2.3748999999999998</v>
      </c>
      <c r="BW368">
        <v>1106.6010000000001</v>
      </c>
      <c r="BX368">
        <v>0</v>
      </c>
      <c r="BY368">
        <v>0</v>
      </c>
      <c r="BZ368">
        <v>3.4478999999999997</v>
      </c>
      <c r="CA368">
        <v>1199.9390000000001</v>
      </c>
      <c r="CB368">
        <v>827.26900000000001</v>
      </c>
      <c r="CC368">
        <v>130.96700000000001</v>
      </c>
      <c r="CD368">
        <v>45.622999999999998</v>
      </c>
      <c r="CE368">
        <v>170.79500000000002</v>
      </c>
      <c r="CF368">
        <v>0</v>
      </c>
      <c r="CG368">
        <v>0</v>
      </c>
      <c r="CH368">
        <v>25.285</v>
      </c>
      <c r="CI368">
        <v>0</v>
      </c>
      <c r="CJ368">
        <v>1.0479000000000001</v>
      </c>
      <c r="CK368">
        <v>468.99900000000002</v>
      </c>
      <c r="CL368">
        <v>1.4</v>
      </c>
      <c r="CM368">
        <v>423.32400000000001</v>
      </c>
      <c r="CN368">
        <v>1</v>
      </c>
      <c r="CO368">
        <v>307.61599999999999</v>
      </c>
      <c r="CP368">
        <v>0</v>
      </c>
      <c r="CQ368">
        <v>0</v>
      </c>
      <c r="CR368">
        <v>11.656299999999998</v>
      </c>
      <c r="CS368">
        <v>6041.3980000000001</v>
      </c>
      <c r="CT368">
        <v>3.4478999999999997</v>
      </c>
      <c r="CU368">
        <v>1199.9390000000001</v>
      </c>
      <c r="CV368">
        <v>0</v>
      </c>
      <c r="CW368">
        <v>116.184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13.76</v>
      </c>
      <c r="DE368">
        <v>15.297000000000001</v>
      </c>
      <c r="DF368">
        <v>2.4811000000000001</v>
      </c>
      <c r="DG368">
        <v>1045.2809999999999</v>
      </c>
      <c r="DH368">
        <v>1</v>
      </c>
      <c r="DI368">
        <v>607.94100000000003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7921.2420000000002</v>
      </c>
      <c r="EA368">
        <v>0</v>
      </c>
      <c r="EB368">
        <v>1214.4169999999999</v>
      </c>
      <c r="EC368">
        <v>13.76</v>
      </c>
      <c r="ED368">
        <v>17.164200000000001</v>
      </c>
      <c r="EE368">
        <v>26.341200000000001</v>
      </c>
      <c r="EF368">
        <v>9069.2750000000015</v>
      </c>
      <c r="EG368">
        <v>13.7163</v>
      </c>
      <c r="EH368">
        <v>7869.3360000000011</v>
      </c>
      <c r="EI368">
        <v>7.8602999999999996</v>
      </c>
      <c r="EJ368">
        <v>5109.5129999999999</v>
      </c>
      <c r="EK368">
        <v>2.3748999999999998</v>
      </c>
      <c r="EL368">
        <v>1106.6010000000001</v>
      </c>
      <c r="EM368">
        <v>0</v>
      </c>
      <c r="EN368">
        <v>0</v>
      </c>
      <c r="EO368">
        <v>3.4478999999999997</v>
      </c>
      <c r="EP368">
        <v>1199.9390000000001</v>
      </c>
      <c r="EQ368">
        <v>20.96</v>
      </c>
      <c r="ER368">
        <v>0</v>
      </c>
      <c r="ES368">
        <v>20.96</v>
      </c>
      <c r="ET368">
        <v>9090.2350000000006</v>
      </c>
      <c r="EU368">
        <v>0</v>
      </c>
      <c r="EV368">
        <v>0</v>
      </c>
      <c r="EW368">
        <v>0</v>
      </c>
      <c r="EX368">
        <v>0</v>
      </c>
      <c r="EY368">
        <v>2.4811000000000001</v>
      </c>
      <c r="EZ368">
        <v>1045.2809999999999</v>
      </c>
      <c r="FA368">
        <v>1</v>
      </c>
      <c r="FB368">
        <v>607.94100000000003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8</v>
      </c>
      <c r="FP368">
        <v>0</v>
      </c>
      <c r="FQ368">
        <v>8</v>
      </c>
      <c r="FR368">
        <v>8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</row>
    <row r="369" spans="1:184" customFormat="1" ht="12.75" x14ac:dyDescent="0.2">
      <c r="A369">
        <v>3217</v>
      </c>
      <c r="B369">
        <f t="shared" si="5"/>
        <v>366</v>
      </c>
      <c r="C369">
        <v>1</v>
      </c>
      <c r="D369" t="s">
        <v>1307</v>
      </c>
      <c r="E369" t="s">
        <v>290</v>
      </c>
      <c r="F369">
        <v>600110583</v>
      </c>
      <c r="G369">
        <v>12</v>
      </c>
      <c r="H369" t="s">
        <v>1090</v>
      </c>
      <c r="I369" t="s">
        <v>100</v>
      </c>
      <c r="J369">
        <v>1</v>
      </c>
      <c r="K369">
        <v>24</v>
      </c>
      <c r="L369" t="s">
        <v>1036</v>
      </c>
      <c r="M369" t="s">
        <v>1308</v>
      </c>
      <c r="N369" t="s">
        <v>1038</v>
      </c>
      <c r="O369">
        <v>2</v>
      </c>
      <c r="P369" t="s">
        <v>1039</v>
      </c>
      <c r="Q369" t="s">
        <v>716</v>
      </c>
      <c r="R369" s="207">
        <v>45668.728935185187</v>
      </c>
      <c r="S369">
        <v>600110583</v>
      </c>
      <c r="W369">
        <v>7.6086999999999998</v>
      </c>
      <c r="X369">
        <v>7.6086999999999998</v>
      </c>
      <c r="Y369">
        <v>0</v>
      </c>
      <c r="Z369">
        <v>0</v>
      </c>
      <c r="AA369">
        <v>7.0108999999999995</v>
      </c>
      <c r="AB369">
        <v>4172.3969999999999</v>
      </c>
      <c r="AC369">
        <v>4172.3969999999999</v>
      </c>
      <c r="AD369">
        <v>2520.7080000000001</v>
      </c>
      <c r="AE369">
        <v>674.82799999999997</v>
      </c>
      <c r="AF369">
        <v>30.939</v>
      </c>
      <c r="AG369">
        <v>695.05100000000004</v>
      </c>
      <c r="AH369">
        <v>69.284999999999997</v>
      </c>
      <c r="AI369">
        <v>85.287000000000006</v>
      </c>
      <c r="AJ369">
        <v>0</v>
      </c>
      <c r="AK369">
        <v>24.312000000000001</v>
      </c>
      <c r="AL369">
        <v>0</v>
      </c>
      <c r="AM369">
        <v>0</v>
      </c>
      <c r="AN369">
        <v>0</v>
      </c>
      <c r="AO369">
        <v>14.6</v>
      </c>
      <c r="AP369">
        <v>12.2</v>
      </c>
      <c r="AQ369">
        <v>12.2</v>
      </c>
      <c r="AR369">
        <v>0</v>
      </c>
      <c r="AS369">
        <v>0</v>
      </c>
      <c r="AT369">
        <v>0</v>
      </c>
      <c r="AU369">
        <v>2.4</v>
      </c>
      <c r="AV369">
        <v>0</v>
      </c>
      <c r="AW369">
        <v>71.986999999999995</v>
      </c>
      <c r="AX369">
        <v>0</v>
      </c>
      <c r="AY369">
        <v>0</v>
      </c>
      <c r="AZ369">
        <v>0</v>
      </c>
      <c r="BA369">
        <v>4176.2109999999993</v>
      </c>
      <c r="BB369">
        <v>12.2</v>
      </c>
      <c r="BC369">
        <v>7</v>
      </c>
      <c r="BD369">
        <v>7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6.6086999999999998</v>
      </c>
      <c r="BK369">
        <v>3826.674</v>
      </c>
      <c r="BL369">
        <v>2306.3000000000002</v>
      </c>
      <c r="BM369">
        <v>636.30700000000002</v>
      </c>
      <c r="BN369">
        <v>30.939</v>
      </c>
      <c r="BO369">
        <v>611</v>
      </c>
      <c r="BP369">
        <v>69.284999999999997</v>
      </c>
      <c r="BQ369">
        <v>85.287000000000006</v>
      </c>
      <c r="BR369">
        <v>0</v>
      </c>
      <c r="BS369">
        <v>15.569000000000001</v>
      </c>
      <c r="BT369">
        <v>4.3033000000000001</v>
      </c>
      <c r="BU369">
        <v>2771.3310000000001</v>
      </c>
      <c r="BV369">
        <v>1.1387</v>
      </c>
      <c r="BW369">
        <v>585.53099999999995</v>
      </c>
      <c r="BX369">
        <v>0</v>
      </c>
      <c r="BY369">
        <v>0</v>
      </c>
      <c r="BZ369">
        <v>1</v>
      </c>
      <c r="CA369">
        <v>345.72300000000001</v>
      </c>
      <c r="CB369">
        <v>214.40799999999999</v>
      </c>
      <c r="CC369">
        <v>38.521000000000001</v>
      </c>
      <c r="CD369">
        <v>0</v>
      </c>
      <c r="CE369">
        <v>84.051000000000002</v>
      </c>
      <c r="CF369">
        <v>0</v>
      </c>
      <c r="CG369">
        <v>0</v>
      </c>
      <c r="CH369">
        <v>0</v>
      </c>
      <c r="CI369">
        <v>8.7430000000000003</v>
      </c>
      <c r="CJ369">
        <v>0</v>
      </c>
      <c r="CK369">
        <v>0</v>
      </c>
      <c r="CL369">
        <v>1</v>
      </c>
      <c r="CM369">
        <v>345.72300000000001</v>
      </c>
      <c r="CN369">
        <v>0</v>
      </c>
      <c r="CO369">
        <v>0</v>
      </c>
      <c r="CP369">
        <v>0</v>
      </c>
      <c r="CQ369">
        <v>0</v>
      </c>
      <c r="CR369">
        <v>5.6086999999999998</v>
      </c>
      <c r="CS369">
        <v>3029.701</v>
      </c>
      <c r="CT369">
        <v>1</v>
      </c>
      <c r="CU369">
        <v>345.72300000000001</v>
      </c>
      <c r="CV369">
        <v>0</v>
      </c>
      <c r="CW369">
        <v>71.986999999999995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12.2</v>
      </c>
      <c r="DE369">
        <v>0</v>
      </c>
      <c r="DF369">
        <v>1.1667000000000001</v>
      </c>
      <c r="DG369">
        <v>469.81200000000001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3830.4879999999998</v>
      </c>
      <c r="EA369">
        <v>0</v>
      </c>
      <c r="EB369">
        <v>345.72300000000001</v>
      </c>
      <c r="EC369">
        <v>12.2</v>
      </c>
      <c r="ED369">
        <v>7.6086999999999998</v>
      </c>
      <c r="EE369">
        <v>7.0108999999999995</v>
      </c>
      <c r="EF369">
        <v>4172.3969999999999</v>
      </c>
      <c r="EG369">
        <v>6.6086999999999998</v>
      </c>
      <c r="EH369">
        <v>3826.674</v>
      </c>
      <c r="EI369">
        <v>4.3033000000000001</v>
      </c>
      <c r="EJ369">
        <v>2771.3310000000001</v>
      </c>
      <c r="EK369">
        <v>1.1387</v>
      </c>
      <c r="EL369">
        <v>585.53099999999995</v>
      </c>
      <c r="EM369">
        <v>0</v>
      </c>
      <c r="EN369">
        <v>0</v>
      </c>
      <c r="EO369">
        <v>1</v>
      </c>
      <c r="EP369">
        <v>345.72300000000001</v>
      </c>
      <c r="EQ369">
        <v>14.6</v>
      </c>
      <c r="ER369">
        <v>0</v>
      </c>
      <c r="ES369">
        <v>14.6</v>
      </c>
      <c r="ET369">
        <v>4186.9969999999994</v>
      </c>
      <c r="EU369">
        <v>0</v>
      </c>
      <c r="EV369">
        <v>0</v>
      </c>
      <c r="EW369">
        <v>0</v>
      </c>
      <c r="EX369">
        <v>0</v>
      </c>
      <c r="EY369">
        <v>1.1667000000000001</v>
      </c>
      <c r="EZ369">
        <v>469.81200000000001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</row>
    <row r="370" spans="1:184" customFormat="1" ht="12.75" x14ac:dyDescent="0.2">
      <c r="A370">
        <v>3218</v>
      </c>
      <c r="B370">
        <f t="shared" si="5"/>
        <v>367</v>
      </c>
      <c r="C370">
        <v>1</v>
      </c>
      <c r="D370" t="s">
        <v>1309</v>
      </c>
      <c r="E370" t="s">
        <v>290</v>
      </c>
      <c r="F370">
        <v>600111008</v>
      </c>
      <c r="G370">
        <v>12</v>
      </c>
      <c r="H370" t="s">
        <v>1310</v>
      </c>
      <c r="I370" t="s">
        <v>378</v>
      </c>
      <c r="J370">
        <v>1</v>
      </c>
      <c r="K370">
        <v>24</v>
      </c>
      <c r="L370" t="s">
        <v>1036</v>
      </c>
      <c r="M370" t="s">
        <v>1311</v>
      </c>
      <c r="N370" t="s">
        <v>1038</v>
      </c>
      <c r="O370">
        <v>2</v>
      </c>
      <c r="P370" t="s">
        <v>1039</v>
      </c>
      <c r="Q370" t="s">
        <v>3350</v>
      </c>
      <c r="R370" s="207">
        <v>45671.831712962965</v>
      </c>
      <c r="S370">
        <v>600111008</v>
      </c>
      <c r="T370" t="s">
        <v>3350</v>
      </c>
      <c r="U370" s="207">
        <v>45671.835300925923</v>
      </c>
      <c r="V370">
        <v>600111008</v>
      </c>
      <c r="W370">
        <v>39.595700000000001</v>
      </c>
      <c r="X370">
        <v>39.085599999999999</v>
      </c>
      <c r="Y370">
        <v>0</v>
      </c>
      <c r="Z370">
        <v>0.5101</v>
      </c>
      <c r="AA370">
        <v>43.201700000000002</v>
      </c>
      <c r="AB370">
        <v>18878.330999999998</v>
      </c>
      <c r="AC370">
        <v>18643.955000000002</v>
      </c>
      <c r="AD370">
        <v>11643.286</v>
      </c>
      <c r="AE370">
        <v>3008.3960000000002</v>
      </c>
      <c r="AF370">
        <v>108.22</v>
      </c>
      <c r="AG370">
        <v>3013.9949999999999</v>
      </c>
      <c r="AH370">
        <v>295.88100000000003</v>
      </c>
      <c r="AI370">
        <v>195.82400000000001</v>
      </c>
      <c r="AJ370">
        <v>76.182000000000002</v>
      </c>
      <c r="AK370">
        <v>7.0060000000000002</v>
      </c>
      <c r="AL370">
        <v>34.271000000000001</v>
      </c>
      <c r="AM370">
        <v>0</v>
      </c>
      <c r="AN370">
        <v>200.10500000000002</v>
      </c>
      <c r="AO370">
        <v>364.05399999999997</v>
      </c>
      <c r="AP370">
        <v>65.397999999999996</v>
      </c>
      <c r="AQ370">
        <v>65.397999999999996</v>
      </c>
      <c r="AR370">
        <v>0</v>
      </c>
      <c r="AS370">
        <v>0</v>
      </c>
      <c r="AT370">
        <v>189.232</v>
      </c>
      <c r="AU370">
        <v>109.42400000000001</v>
      </c>
      <c r="AV370">
        <v>0</v>
      </c>
      <c r="AW370">
        <v>241.98</v>
      </c>
      <c r="AX370">
        <v>0</v>
      </c>
      <c r="AY370">
        <v>25.398</v>
      </c>
      <c r="AZ370">
        <v>53.185000000000002</v>
      </c>
      <c r="BA370">
        <v>18838.310000000001</v>
      </c>
      <c r="BB370">
        <v>65.397999999999996</v>
      </c>
      <c r="BC370">
        <v>42</v>
      </c>
      <c r="BD370">
        <v>38</v>
      </c>
      <c r="BE370">
        <v>1</v>
      </c>
      <c r="BF370">
        <v>0</v>
      </c>
      <c r="BG370">
        <v>3</v>
      </c>
      <c r="BH370">
        <v>0</v>
      </c>
      <c r="BI370">
        <v>0</v>
      </c>
      <c r="BJ370">
        <v>28.618400000000005</v>
      </c>
      <c r="BK370">
        <v>15399.893</v>
      </c>
      <c r="BL370">
        <v>9353.3690000000006</v>
      </c>
      <c r="BM370">
        <v>2702.61</v>
      </c>
      <c r="BN370">
        <v>103.107</v>
      </c>
      <c r="BO370">
        <v>2500.15</v>
      </c>
      <c r="BP370">
        <v>242.66200000000001</v>
      </c>
      <c r="BQ370">
        <v>195.82400000000001</v>
      </c>
      <c r="BR370">
        <v>0</v>
      </c>
      <c r="BS370">
        <v>7.0060000000000002</v>
      </c>
      <c r="BT370">
        <v>20.450399999999998</v>
      </c>
      <c r="BU370">
        <v>12043.195</v>
      </c>
      <c r="BV370">
        <v>1.5359</v>
      </c>
      <c r="BW370">
        <v>717.346</v>
      </c>
      <c r="BX370">
        <v>0</v>
      </c>
      <c r="BY370">
        <v>0</v>
      </c>
      <c r="BZ370">
        <v>10.4672</v>
      </c>
      <c r="CA370">
        <v>3244.0619999999999</v>
      </c>
      <c r="CB370">
        <v>2289.9169999999999</v>
      </c>
      <c r="CC370">
        <v>305.786</v>
      </c>
      <c r="CD370">
        <v>5.1130000000000004</v>
      </c>
      <c r="CE370">
        <v>513.84500000000003</v>
      </c>
      <c r="CF370">
        <v>53.218999999999994</v>
      </c>
      <c r="CG370">
        <v>0</v>
      </c>
      <c r="CH370">
        <v>76.182000000000002</v>
      </c>
      <c r="CI370">
        <v>0</v>
      </c>
      <c r="CJ370">
        <v>0.5</v>
      </c>
      <c r="CK370">
        <v>207.136</v>
      </c>
      <c r="CL370">
        <v>3.7559</v>
      </c>
      <c r="CM370">
        <v>1111.674</v>
      </c>
      <c r="CN370">
        <v>6.2112999999999996</v>
      </c>
      <c r="CO370">
        <v>1925.252</v>
      </c>
      <c r="CP370">
        <v>0</v>
      </c>
      <c r="CQ370">
        <v>0</v>
      </c>
      <c r="CR370">
        <v>24.712300000000003</v>
      </c>
      <c r="CS370">
        <v>12681.484</v>
      </c>
      <c r="CT370">
        <v>7.5922000000000001</v>
      </c>
      <c r="CU370">
        <v>2208.3519999999999</v>
      </c>
      <c r="CV370">
        <v>0</v>
      </c>
      <c r="CW370">
        <v>241.98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25.398</v>
      </c>
      <c r="DD370">
        <v>40</v>
      </c>
      <c r="DE370">
        <v>53.185000000000002</v>
      </c>
      <c r="DF370">
        <v>5.6321000000000003</v>
      </c>
      <c r="DG370">
        <v>2181.721</v>
      </c>
      <c r="DH370">
        <v>1</v>
      </c>
      <c r="DI370">
        <v>457.63099999999997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15536.813</v>
      </c>
      <c r="EA370">
        <v>25.398</v>
      </c>
      <c r="EB370">
        <v>3301.4970000000003</v>
      </c>
      <c r="EC370">
        <v>40</v>
      </c>
      <c r="ED370">
        <v>39.595700000000001</v>
      </c>
      <c r="EE370">
        <v>43.201700000000002</v>
      </c>
      <c r="EF370">
        <v>18878.330999999998</v>
      </c>
      <c r="EG370">
        <v>28.8644</v>
      </c>
      <c r="EH370">
        <v>15506.244999999999</v>
      </c>
      <c r="EI370">
        <v>20.5686</v>
      </c>
      <c r="EJ370">
        <v>12092.942999999999</v>
      </c>
      <c r="EK370">
        <v>1.5359</v>
      </c>
      <c r="EL370">
        <v>717.346</v>
      </c>
      <c r="EM370">
        <v>0</v>
      </c>
      <c r="EN370">
        <v>0</v>
      </c>
      <c r="EO370">
        <v>10.731300000000001</v>
      </c>
      <c r="EP370">
        <v>3372.0859999999998</v>
      </c>
      <c r="EQ370">
        <v>364.05399999999997</v>
      </c>
      <c r="ER370">
        <v>199.88</v>
      </c>
      <c r="ES370">
        <v>164.17400000000001</v>
      </c>
      <c r="ET370">
        <v>19242.384999999998</v>
      </c>
      <c r="EU370">
        <v>0</v>
      </c>
      <c r="EV370">
        <v>0</v>
      </c>
      <c r="EW370">
        <v>0</v>
      </c>
      <c r="EX370">
        <v>0</v>
      </c>
      <c r="EY370">
        <v>5.6321000000000003</v>
      </c>
      <c r="EZ370">
        <v>2181.721</v>
      </c>
      <c r="FA370">
        <v>1</v>
      </c>
      <c r="FB370">
        <v>457.63099999999997</v>
      </c>
      <c r="FC370">
        <v>0.1278</v>
      </c>
      <c r="FD370">
        <v>56.603999999999999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25.398</v>
      </c>
      <c r="FP370">
        <v>25.398</v>
      </c>
      <c r="FQ370">
        <v>0</v>
      </c>
      <c r="FR370">
        <v>25.398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</row>
    <row r="371" spans="1:184" customFormat="1" ht="12.75" x14ac:dyDescent="0.2">
      <c r="A371">
        <v>3219</v>
      </c>
      <c r="B371">
        <f t="shared" si="5"/>
        <v>368</v>
      </c>
      <c r="C371">
        <v>1</v>
      </c>
      <c r="D371" t="s">
        <v>1312</v>
      </c>
      <c r="E371" t="s">
        <v>290</v>
      </c>
      <c r="F371">
        <v>600110478</v>
      </c>
      <c r="G371">
        <v>12</v>
      </c>
      <c r="H371" t="s">
        <v>1313</v>
      </c>
      <c r="I371" t="s">
        <v>438</v>
      </c>
      <c r="J371">
        <v>1</v>
      </c>
      <c r="K371">
        <v>24</v>
      </c>
      <c r="L371" t="s">
        <v>1056</v>
      </c>
      <c r="M371" t="s">
        <v>1314</v>
      </c>
      <c r="N371" t="s">
        <v>1038</v>
      </c>
      <c r="O371">
        <v>2</v>
      </c>
      <c r="P371" t="s">
        <v>1039</v>
      </c>
      <c r="Q371" t="s">
        <v>393</v>
      </c>
      <c r="R371" s="207">
        <v>45665.559814814813</v>
      </c>
      <c r="S371">
        <v>600110478</v>
      </c>
      <c r="W371">
        <v>13.654900000000001</v>
      </c>
      <c r="X371">
        <v>13.654900000000001</v>
      </c>
      <c r="Y371">
        <v>0</v>
      </c>
      <c r="Z371">
        <v>0</v>
      </c>
      <c r="AA371">
        <v>15.6692</v>
      </c>
      <c r="AB371">
        <v>6299.1310000000012</v>
      </c>
      <c r="AC371">
        <v>6299.1310000000012</v>
      </c>
      <c r="AD371">
        <v>4296.5200000000004</v>
      </c>
      <c r="AE371">
        <v>813.08299999999997</v>
      </c>
      <c r="AF371">
        <v>76.486000000000004</v>
      </c>
      <c r="AG371">
        <v>787.55399999999997</v>
      </c>
      <c r="AH371">
        <v>98.807999999999993</v>
      </c>
      <c r="AI371">
        <v>46.436999999999998</v>
      </c>
      <c r="AJ371">
        <v>43.343000000000004</v>
      </c>
      <c r="AK371">
        <v>0</v>
      </c>
      <c r="AL371">
        <v>0</v>
      </c>
      <c r="AM371">
        <v>0</v>
      </c>
      <c r="AN371">
        <v>0</v>
      </c>
      <c r="AO371">
        <v>160.964</v>
      </c>
      <c r="AP371">
        <v>32</v>
      </c>
      <c r="AQ371">
        <v>32</v>
      </c>
      <c r="AR371">
        <v>0</v>
      </c>
      <c r="AS371">
        <v>0</v>
      </c>
      <c r="AT371">
        <v>0</v>
      </c>
      <c r="AU371">
        <v>128.964</v>
      </c>
      <c r="AV371">
        <v>0</v>
      </c>
      <c r="AW371">
        <v>126.828</v>
      </c>
      <c r="AX371">
        <v>0</v>
      </c>
      <c r="AY371">
        <v>32</v>
      </c>
      <c r="AZ371">
        <v>10.071999999999999</v>
      </c>
      <c r="BA371">
        <v>6313.2160000000003</v>
      </c>
      <c r="BB371">
        <v>32</v>
      </c>
      <c r="BC371">
        <v>15</v>
      </c>
      <c r="BD371">
        <v>15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9.6049000000000007</v>
      </c>
      <c r="BK371">
        <v>4795.3709999999992</v>
      </c>
      <c r="BL371">
        <v>3284.6310000000003</v>
      </c>
      <c r="BM371">
        <v>680.04899999999998</v>
      </c>
      <c r="BN371">
        <v>76.486000000000004</v>
      </c>
      <c r="BO371">
        <v>475.05399999999997</v>
      </c>
      <c r="BP371">
        <v>91.86999999999999</v>
      </c>
      <c r="BQ371">
        <v>46.436999999999998</v>
      </c>
      <c r="BR371">
        <v>3.944</v>
      </c>
      <c r="BS371">
        <v>0</v>
      </c>
      <c r="BT371">
        <v>7.8428000000000004</v>
      </c>
      <c r="BU371">
        <v>4039.0529999999999</v>
      </c>
      <c r="BV371">
        <v>1.4288000000000001</v>
      </c>
      <c r="BW371">
        <v>641.32799999999997</v>
      </c>
      <c r="BX371">
        <v>0</v>
      </c>
      <c r="BY371">
        <v>0</v>
      </c>
      <c r="BZ371">
        <v>4.05</v>
      </c>
      <c r="CA371">
        <v>1503.76</v>
      </c>
      <c r="CB371">
        <v>1011.8889999999999</v>
      </c>
      <c r="CC371">
        <v>133.03399999999999</v>
      </c>
      <c r="CD371">
        <v>0</v>
      </c>
      <c r="CE371">
        <v>312.5</v>
      </c>
      <c r="CF371">
        <v>6.9379999999999997</v>
      </c>
      <c r="CG371">
        <v>0</v>
      </c>
      <c r="CH371">
        <v>39.399000000000001</v>
      </c>
      <c r="CI371">
        <v>0</v>
      </c>
      <c r="CJ371">
        <v>0.25</v>
      </c>
      <c r="CK371">
        <v>143.886</v>
      </c>
      <c r="CL371">
        <v>2</v>
      </c>
      <c r="CM371">
        <v>688.70299999999997</v>
      </c>
      <c r="CN371">
        <v>1.8</v>
      </c>
      <c r="CO371">
        <v>671.17100000000005</v>
      </c>
      <c r="CP371">
        <v>0</v>
      </c>
      <c r="CQ371">
        <v>0</v>
      </c>
      <c r="CR371">
        <v>7.1857999999999995</v>
      </c>
      <c r="CS371">
        <v>3300.3789999999999</v>
      </c>
      <c r="CT371">
        <v>3.65</v>
      </c>
      <c r="CU371">
        <v>1320.288</v>
      </c>
      <c r="CV371">
        <v>0</v>
      </c>
      <c r="CW371">
        <v>126.828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32</v>
      </c>
      <c r="DD371">
        <v>0</v>
      </c>
      <c r="DE371">
        <v>10.071999999999999</v>
      </c>
      <c r="DF371">
        <v>0.33329999999999999</v>
      </c>
      <c r="DG371">
        <v>114.99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4809.4559999999992</v>
      </c>
      <c r="EA371">
        <v>32</v>
      </c>
      <c r="EB371">
        <v>1503.76</v>
      </c>
      <c r="EC371">
        <v>0</v>
      </c>
      <c r="ED371">
        <v>13.654900000000001</v>
      </c>
      <c r="EE371">
        <v>15.6692</v>
      </c>
      <c r="EF371">
        <v>6299.1310000000012</v>
      </c>
      <c r="EG371">
        <v>9.6049000000000007</v>
      </c>
      <c r="EH371">
        <v>4795.3709999999992</v>
      </c>
      <c r="EI371">
        <v>7.8428000000000004</v>
      </c>
      <c r="EJ371">
        <v>4039.0529999999999</v>
      </c>
      <c r="EK371">
        <v>1.4288000000000001</v>
      </c>
      <c r="EL371">
        <v>641.32799999999997</v>
      </c>
      <c r="EM371">
        <v>0</v>
      </c>
      <c r="EN371">
        <v>0</v>
      </c>
      <c r="EO371">
        <v>4.05</v>
      </c>
      <c r="EP371">
        <v>1503.76</v>
      </c>
      <c r="EQ371">
        <v>160.964</v>
      </c>
      <c r="ER371">
        <v>32</v>
      </c>
      <c r="ES371">
        <v>128.964</v>
      </c>
      <c r="ET371">
        <v>6460.0950000000003</v>
      </c>
      <c r="EU371">
        <v>0</v>
      </c>
      <c r="EV371">
        <v>0</v>
      </c>
      <c r="EW371">
        <v>0</v>
      </c>
      <c r="EX371">
        <v>0</v>
      </c>
      <c r="EY371">
        <v>0.33329999999999999</v>
      </c>
      <c r="EZ371">
        <v>114.99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32</v>
      </c>
      <c r="FP371">
        <v>32</v>
      </c>
      <c r="FQ371">
        <v>0</v>
      </c>
      <c r="FR371">
        <v>32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</row>
    <row r="372" spans="1:184" customFormat="1" ht="12.75" x14ac:dyDescent="0.2">
      <c r="A372">
        <v>3220</v>
      </c>
      <c r="B372">
        <f t="shared" si="5"/>
        <v>369</v>
      </c>
      <c r="C372">
        <v>1</v>
      </c>
      <c r="D372" t="s">
        <v>1315</v>
      </c>
      <c r="E372" t="s">
        <v>290</v>
      </c>
      <c r="F372">
        <v>600110818</v>
      </c>
      <c r="G372">
        <v>12</v>
      </c>
      <c r="H372" t="s">
        <v>1316</v>
      </c>
      <c r="I372" t="s">
        <v>378</v>
      </c>
      <c r="J372">
        <v>1</v>
      </c>
      <c r="K372">
        <v>24</v>
      </c>
      <c r="L372" t="s">
        <v>1036</v>
      </c>
      <c r="M372" t="s">
        <v>1317</v>
      </c>
      <c r="N372" t="s">
        <v>1038</v>
      </c>
      <c r="O372">
        <v>2</v>
      </c>
      <c r="P372" t="s">
        <v>1039</v>
      </c>
      <c r="Q372" t="s">
        <v>3350</v>
      </c>
      <c r="R372" s="207">
        <v>45671.856979166667</v>
      </c>
      <c r="S372">
        <v>600110818</v>
      </c>
      <c r="T372" t="s">
        <v>3350</v>
      </c>
      <c r="U372" s="207">
        <v>45671.857835648145</v>
      </c>
      <c r="V372">
        <v>600110818</v>
      </c>
      <c r="W372">
        <v>20.120899999999999</v>
      </c>
      <c r="X372">
        <v>19.226700000000001</v>
      </c>
      <c r="Y372">
        <v>0.2074</v>
      </c>
      <c r="Z372">
        <v>0.68680000000000008</v>
      </c>
      <c r="AA372">
        <v>22.856200000000001</v>
      </c>
      <c r="AB372">
        <v>10188.431</v>
      </c>
      <c r="AC372">
        <v>9863.1140000000014</v>
      </c>
      <c r="AD372">
        <v>6143.1779999999999</v>
      </c>
      <c r="AE372">
        <v>1752.713</v>
      </c>
      <c r="AF372">
        <v>559.79000000000008</v>
      </c>
      <c r="AG372">
        <v>945.83999999999992</v>
      </c>
      <c r="AH372">
        <v>216.98999999999998</v>
      </c>
      <c r="AI372">
        <v>85.484999999999999</v>
      </c>
      <c r="AJ372">
        <v>0.61199999999999999</v>
      </c>
      <c r="AK372">
        <v>31.279</v>
      </c>
      <c r="AL372">
        <v>105.557</v>
      </c>
      <c r="AM372">
        <v>0</v>
      </c>
      <c r="AN372">
        <v>219.76</v>
      </c>
      <c r="AO372">
        <v>171.60799999999998</v>
      </c>
      <c r="AP372">
        <v>153.00799999999998</v>
      </c>
      <c r="AQ372">
        <v>153.00799999999998</v>
      </c>
      <c r="AR372">
        <v>0</v>
      </c>
      <c r="AS372">
        <v>0</v>
      </c>
      <c r="AT372">
        <v>0</v>
      </c>
      <c r="AU372">
        <v>18.600000000000001</v>
      </c>
      <c r="AV372">
        <v>0</v>
      </c>
      <c r="AW372">
        <v>127.227</v>
      </c>
      <c r="AX372">
        <v>41.5</v>
      </c>
      <c r="AY372">
        <v>48.008000000000003</v>
      </c>
      <c r="AZ372">
        <v>0</v>
      </c>
      <c r="BA372">
        <v>9931.6239999999998</v>
      </c>
      <c r="BB372">
        <v>153.00799999999998</v>
      </c>
      <c r="BC372">
        <v>22</v>
      </c>
      <c r="BD372">
        <v>22</v>
      </c>
      <c r="BE372">
        <v>0</v>
      </c>
      <c r="BF372">
        <v>0</v>
      </c>
      <c r="BG372">
        <v>1</v>
      </c>
      <c r="BH372">
        <v>0</v>
      </c>
      <c r="BI372">
        <v>0</v>
      </c>
      <c r="BJ372">
        <v>14.906199999999998</v>
      </c>
      <c r="BK372">
        <v>8305.5730000000003</v>
      </c>
      <c r="BL372">
        <v>5071.9149999999991</v>
      </c>
      <c r="BM372">
        <v>1586.3609999999999</v>
      </c>
      <c r="BN372">
        <v>456.74700000000001</v>
      </c>
      <c r="BO372">
        <v>767.58999999999992</v>
      </c>
      <c r="BP372">
        <v>194.08699999999999</v>
      </c>
      <c r="BQ372">
        <v>85.484999999999999</v>
      </c>
      <c r="BR372">
        <v>0</v>
      </c>
      <c r="BS372">
        <v>16.160999999999998</v>
      </c>
      <c r="BT372">
        <v>10.344200000000001</v>
      </c>
      <c r="BU372">
        <v>6126.1970000000001</v>
      </c>
      <c r="BV372">
        <v>1.8289</v>
      </c>
      <c r="BW372">
        <v>948.49</v>
      </c>
      <c r="BX372">
        <v>0</v>
      </c>
      <c r="BY372">
        <v>0</v>
      </c>
      <c r="BZ372">
        <v>4.3205</v>
      </c>
      <c r="CA372">
        <v>1557.5410000000002</v>
      </c>
      <c r="CB372">
        <v>1071.2629999999999</v>
      </c>
      <c r="CC372">
        <v>166.352</v>
      </c>
      <c r="CD372">
        <v>103.04300000000001</v>
      </c>
      <c r="CE372">
        <v>178.25</v>
      </c>
      <c r="CF372">
        <v>22.902999999999999</v>
      </c>
      <c r="CG372">
        <v>0</v>
      </c>
      <c r="CH372">
        <v>0.61199999999999999</v>
      </c>
      <c r="CI372">
        <v>15.117999999999999</v>
      </c>
      <c r="CJ372">
        <v>0.1719</v>
      </c>
      <c r="CK372">
        <v>54.158999999999999</v>
      </c>
      <c r="CL372">
        <v>1.875</v>
      </c>
      <c r="CM372">
        <v>610.69299999999998</v>
      </c>
      <c r="CN372">
        <v>2.2736000000000001</v>
      </c>
      <c r="CO372">
        <v>892.68899999999996</v>
      </c>
      <c r="CP372">
        <v>0</v>
      </c>
      <c r="CQ372">
        <v>0</v>
      </c>
      <c r="CR372">
        <v>12.4062</v>
      </c>
      <c r="CS372">
        <v>6584.9510000000009</v>
      </c>
      <c r="CT372">
        <v>3.4125999999999999</v>
      </c>
      <c r="CU372">
        <v>1137.319</v>
      </c>
      <c r="CV372">
        <v>0</v>
      </c>
      <c r="CW372">
        <v>127.227</v>
      </c>
      <c r="CX372">
        <v>41.5</v>
      </c>
      <c r="CY372">
        <v>0</v>
      </c>
      <c r="CZ372">
        <v>0</v>
      </c>
      <c r="DA372">
        <v>0</v>
      </c>
      <c r="DB372">
        <v>0</v>
      </c>
      <c r="DC372">
        <v>85.132999999999996</v>
      </c>
      <c r="DD372">
        <v>67.875</v>
      </c>
      <c r="DE372">
        <v>0</v>
      </c>
      <c r="DF372">
        <v>1.9192</v>
      </c>
      <c r="DG372">
        <v>742.09400000000005</v>
      </c>
      <c r="DH372">
        <v>0.5</v>
      </c>
      <c r="DI372">
        <v>301.92899999999997</v>
      </c>
      <c r="DJ372">
        <v>0.31390000000000001</v>
      </c>
      <c r="DK372">
        <v>186.863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8365.0630000000001</v>
      </c>
      <c r="EA372">
        <v>85.132999999999996</v>
      </c>
      <c r="EB372">
        <v>1566.5610000000001</v>
      </c>
      <c r="EC372">
        <v>67.875</v>
      </c>
      <c r="ED372">
        <v>20.120899999999999</v>
      </c>
      <c r="EE372">
        <v>22.856200000000001</v>
      </c>
      <c r="EF372">
        <v>10188.431</v>
      </c>
      <c r="EG372">
        <v>15.095099999999999</v>
      </c>
      <c r="EH372">
        <v>8400.9050000000007</v>
      </c>
      <c r="EI372">
        <v>10.344200000000001</v>
      </c>
      <c r="EJ372">
        <v>6126.1970000000001</v>
      </c>
      <c r="EK372">
        <v>1.8289</v>
      </c>
      <c r="EL372">
        <v>948.49</v>
      </c>
      <c r="EM372">
        <v>0</v>
      </c>
      <c r="EN372">
        <v>0</v>
      </c>
      <c r="EO372">
        <v>5.0258000000000003</v>
      </c>
      <c r="EP372">
        <v>1787.5260000000001</v>
      </c>
      <c r="EQ372">
        <v>171.60799999999998</v>
      </c>
      <c r="ER372">
        <v>103.733</v>
      </c>
      <c r="ES372">
        <v>67.875</v>
      </c>
      <c r="ET372">
        <v>10360.039000000001</v>
      </c>
      <c r="EU372">
        <v>0</v>
      </c>
      <c r="EV372">
        <v>0</v>
      </c>
      <c r="EW372">
        <v>0</v>
      </c>
      <c r="EX372">
        <v>0</v>
      </c>
      <c r="EY372">
        <v>1.9192</v>
      </c>
      <c r="EZ372">
        <v>742.09400000000005</v>
      </c>
      <c r="FA372">
        <v>0.5</v>
      </c>
      <c r="FB372">
        <v>301.92899999999997</v>
      </c>
      <c r="FC372">
        <v>0.50280000000000002</v>
      </c>
      <c r="FD372">
        <v>282.19499999999999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41.5</v>
      </c>
      <c r="FK372">
        <v>0</v>
      </c>
      <c r="FL372">
        <v>41.5</v>
      </c>
      <c r="FM372">
        <v>0</v>
      </c>
      <c r="FN372">
        <v>0</v>
      </c>
      <c r="FO372">
        <v>48.008000000000003</v>
      </c>
      <c r="FP372">
        <v>0</v>
      </c>
      <c r="FQ372">
        <v>48.008000000000003</v>
      </c>
      <c r="FR372">
        <v>89.507999999999996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</row>
    <row r="373" spans="1:184" customFormat="1" ht="12.75" x14ac:dyDescent="0.2">
      <c r="A373">
        <v>3221</v>
      </c>
      <c r="B373">
        <f t="shared" si="5"/>
        <v>370</v>
      </c>
      <c r="C373">
        <v>1</v>
      </c>
      <c r="D373" t="s">
        <v>1318</v>
      </c>
      <c r="E373" t="s">
        <v>290</v>
      </c>
      <c r="F373">
        <v>600111059</v>
      </c>
      <c r="G373">
        <v>12</v>
      </c>
      <c r="H373" t="s">
        <v>1096</v>
      </c>
      <c r="I373" t="s">
        <v>100</v>
      </c>
      <c r="J373">
        <v>1</v>
      </c>
      <c r="K373">
        <v>24</v>
      </c>
      <c r="L373" t="s">
        <v>1048</v>
      </c>
      <c r="M373" t="s">
        <v>1319</v>
      </c>
      <c r="N373" t="s">
        <v>1038</v>
      </c>
      <c r="O373">
        <v>2</v>
      </c>
      <c r="P373" t="s">
        <v>1039</v>
      </c>
      <c r="Q373" t="s">
        <v>1053</v>
      </c>
      <c r="R373" s="207">
        <v>45666.595196759263</v>
      </c>
      <c r="S373">
        <v>600111059</v>
      </c>
      <c r="W373">
        <v>81.062699999999992</v>
      </c>
      <c r="X373">
        <v>78.85799999999999</v>
      </c>
      <c r="Y373">
        <v>0.9294</v>
      </c>
      <c r="Z373">
        <v>1.2753000000000001</v>
      </c>
      <c r="AA373">
        <v>87.031599999999997</v>
      </c>
      <c r="AB373">
        <v>45028.070999999996</v>
      </c>
      <c r="AC373">
        <v>43295.366999999998</v>
      </c>
      <c r="AD373">
        <v>24191.775000000001</v>
      </c>
      <c r="AE373">
        <v>7837.99</v>
      </c>
      <c r="AF373">
        <v>2446.8249999999998</v>
      </c>
      <c r="AG373">
        <v>5760.0930000000008</v>
      </c>
      <c r="AH373">
        <v>1093.173</v>
      </c>
      <c r="AI373">
        <v>591.79100000000005</v>
      </c>
      <c r="AJ373">
        <v>0</v>
      </c>
      <c r="AK373">
        <v>108.179</v>
      </c>
      <c r="AL373">
        <v>885.14599999999996</v>
      </c>
      <c r="AM373">
        <v>0</v>
      </c>
      <c r="AN373">
        <v>847.55799999999999</v>
      </c>
      <c r="AO373">
        <v>428.90999999999997</v>
      </c>
      <c r="AP373">
        <v>204.1</v>
      </c>
      <c r="AQ373">
        <v>204.1</v>
      </c>
      <c r="AR373">
        <v>0</v>
      </c>
      <c r="AS373">
        <v>0</v>
      </c>
      <c r="AT373">
        <v>94.6</v>
      </c>
      <c r="AU373">
        <v>130.21</v>
      </c>
      <c r="AV373">
        <v>1.0833999999999999</v>
      </c>
      <c r="AW373">
        <v>1191.0149999999999</v>
      </c>
      <c r="AX373">
        <v>766.22400000000005</v>
      </c>
      <c r="AY373">
        <v>77.099999999999994</v>
      </c>
      <c r="AZ373">
        <v>74.525999999999996</v>
      </c>
      <c r="BA373">
        <v>43625.566000000006</v>
      </c>
      <c r="BB373">
        <v>204.1</v>
      </c>
      <c r="BC373">
        <v>85</v>
      </c>
      <c r="BD373">
        <v>79</v>
      </c>
      <c r="BE373">
        <v>0</v>
      </c>
      <c r="BF373">
        <v>0</v>
      </c>
      <c r="BG373">
        <v>3</v>
      </c>
      <c r="BH373">
        <v>0</v>
      </c>
      <c r="BI373">
        <v>0</v>
      </c>
      <c r="BJ373">
        <v>61.933599999999998</v>
      </c>
      <c r="BK373">
        <v>37042.502999999997</v>
      </c>
      <c r="BL373">
        <v>19866.992000000002</v>
      </c>
      <c r="BM373">
        <v>7216.9779999999992</v>
      </c>
      <c r="BN373">
        <v>1893.2169999999999</v>
      </c>
      <c r="BO373">
        <v>5249.8180000000002</v>
      </c>
      <c r="BP373">
        <v>850.02499999999998</v>
      </c>
      <c r="BQ373">
        <v>591.79100000000005</v>
      </c>
      <c r="BR373">
        <v>0</v>
      </c>
      <c r="BS373">
        <v>108.14100000000001</v>
      </c>
      <c r="BT373">
        <v>39.555500000000002</v>
      </c>
      <c r="BU373">
        <v>26851.805</v>
      </c>
      <c r="BV373">
        <v>6.7083000000000004</v>
      </c>
      <c r="BW373">
        <v>3309.857</v>
      </c>
      <c r="BX373">
        <v>0</v>
      </c>
      <c r="BY373">
        <v>0</v>
      </c>
      <c r="BZ373">
        <v>16.924399999999999</v>
      </c>
      <c r="CA373">
        <v>6252.8639999999996</v>
      </c>
      <c r="CB373">
        <v>4324.7830000000004</v>
      </c>
      <c r="CC373">
        <v>621.01200000000006</v>
      </c>
      <c r="CD373">
        <v>553.60799999999995</v>
      </c>
      <c r="CE373">
        <v>510.27499999999998</v>
      </c>
      <c r="CF373">
        <v>243.148</v>
      </c>
      <c r="CG373">
        <v>0</v>
      </c>
      <c r="CH373">
        <v>0</v>
      </c>
      <c r="CI373">
        <v>3.7999999999999999E-2</v>
      </c>
      <c r="CJ373">
        <v>2.375</v>
      </c>
      <c r="CK373">
        <v>1659.575</v>
      </c>
      <c r="CL373">
        <v>7.0098000000000003</v>
      </c>
      <c r="CM373">
        <v>1999.885</v>
      </c>
      <c r="CN373">
        <v>7.1228999999999996</v>
      </c>
      <c r="CO373">
        <v>2464.319</v>
      </c>
      <c r="CP373">
        <v>0.41670000000000001</v>
      </c>
      <c r="CQ373">
        <v>129.08500000000001</v>
      </c>
      <c r="CR373">
        <v>55.933599999999998</v>
      </c>
      <c r="CS373">
        <v>30912.365999999998</v>
      </c>
      <c r="CT373">
        <v>13.0723</v>
      </c>
      <c r="CU373">
        <v>4122.2999999999993</v>
      </c>
      <c r="CV373">
        <v>0.66669999999999996</v>
      </c>
      <c r="CW373">
        <v>1191.0149999999999</v>
      </c>
      <c r="CX373">
        <v>637.13900000000001</v>
      </c>
      <c r="CY373">
        <v>0</v>
      </c>
      <c r="CZ373">
        <v>0</v>
      </c>
      <c r="DA373">
        <v>0.41670000000000001</v>
      </c>
      <c r="DB373">
        <v>129.08500000000001</v>
      </c>
      <c r="DC373">
        <v>96.43</v>
      </c>
      <c r="DD373">
        <v>107.67</v>
      </c>
      <c r="DE373">
        <v>74.525999999999996</v>
      </c>
      <c r="DF373">
        <v>12.975300000000001</v>
      </c>
      <c r="DG373">
        <v>5274.0829999999996</v>
      </c>
      <c r="DH373">
        <v>2.0278</v>
      </c>
      <c r="DI373">
        <v>1180.819</v>
      </c>
      <c r="DJ373">
        <v>0.66669999999999996</v>
      </c>
      <c r="DK373">
        <v>425.93900000000002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37338.078999999998</v>
      </c>
      <c r="EA373">
        <v>96.43</v>
      </c>
      <c r="EB373">
        <v>6287.4870000000001</v>
      </c>
      <c r="EC373">
        <v>107.67</v>
      </c>
      <c r="ED373">
        <v>81.062699999999992</v>
      </c>
      <c r="EE373">
        <v>87.031599999999997</v>
      </c>
      <c r="EF373">
        <v>45028.070999999996</v>
      </c>
      <c r="EG373">
        <v>62.327500000000001</v>
      </c>
      <c r="EH373">
        <v>37672.043000000005</v>
      </c>
      <c r="EI373">
        <v>39.616100000000003</v>
      </c>
      <c r="EJ373">
        <v>27200.785</v>
      </c>
      <c r="EK373">
        <v>6.7083000000000004</v>
      </c>
      <c r="EL373">
        <v>3309.857</v>
      </c>
      <c r="EM373">
        <v>0</v>
      </c>
      <c r="EN373">
        <v>0</v>
      </c>
      <c r="EO373">
        <v>18.735199999999999</v>
      </c>
      <c r="EP373">
        <v>7356.0280000000002</v>
      </c>
      <c r="EQ373">
        <v>428.90999999999997</v>
      </c>
      <c r="ER373">
        <v>180.03</v>
      </c>
      <c r="ES373">
        <v>248.88</v>
      </c>
      <c r="ET373">
        <v>45456.981</v>
      </c>
      <c r="EU373">
        <v>0</v>
      </c>
      <c r="EV373">
        <v>0</v>
      </c>
      <c r="EW373">
        <v>0</v>
      </c>
      <c r="EX373">
        <v>0</v>
      </c>
      <c r="EY373">
        <v>12.975300000000001</v>
      </c>
      <c r="EZ373">
        <v>5274.0829999999996</v>
      </c>
      <c r="FA373">
        <v>2.0278</v>
      </c>
      <c r="FB373">
        <v>1180.819</v>
      </c>
      <c r="FC373">
        <v>1</v>
      </c>
      <c r="FD373">
        <v>706.49900000000002</v>
      </c>
      <c r="FE373">
        <v>0</v>
      </c>
      <c r="FF373">
        <v>0</v>
      </c>
      <c r="FG373">
        <v>0</v>
      </c>
      <c r="FH373">
        <v>0</v>
      </c>
      <c r="FI373">
        <v>1.0833999999999999</v>
      </c>
      <c r="FJ373">
        <v>766.22400000000005</v>
      </c>
      <c r="FK373">
        <v>0.66669999999999996</v>
      </c>
      <c r="FL373">
        <v>637.13900000000001</v>
      </c>
      <c r="FM373">
        <v>0.41670000000000001</v>
      </c>
      <c r="FN373">
        <v>129.08500000000001</v>
      </c>
      <c r="FO373">
        <v>77.099999999999994</v>
      </c>
      <c r="FP373">
        <v>19.5</v>
      </c>
      <c r="FQ373">
        <v>57.6</v>
      </c>
      <c r="FR373">
        <v>843.32399999999996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</row>
    <row r="374" spans="1:184" customFormat="1" ht="12.75" x14ac:dyDescent="0.2">
      <c r="A374">
        <v>3222</v>
      </c>
      <c r="B374">
        <f t="shared" si="5"/>
        <v>371</v>
      </c>
      <c r="C374">
        <v>1</v>
      </c>
      <c r="D374" t="s">
        <v>1320</v>
      </c>
      <c r="E374" t="s">
        <v>290</v>
      </c>
      <c r="F374">
        <v>600110494</v>
      </c>
      <c r="G374">
        <v>12</v>
      </c>
      <c r="H374" t="s">
        <v>1096</v>
      </c>
      <c r="I374" t="s">
        <v>100</v>
      </c>
      <c r="J374">
        <v>1</v>
      </c>
      <c r="K374">
        <v>24</v>
      </c>
      <c r="L374" t="s">
        <v>1048</v>
      </c>
      <c r="M374" t="s">
        <v>1321</v>
      </c>
      <c r="N374" t="s">
        <v>1038</v>
      </c>
      <c r="O374">
        <v>2</v>
      </c>
      <c r="P374" t="s">
        <v>1039</v>
      </c>
      <c r="Q374" t="s">
        <v>3380</v>
      </c>
      <c r="R374" s="207">
        <v>45667.461284722223</v>
      </c>
      <c r="S374">
        <v>600110494</v>
      </c>
      <c r="T374" t="s">
        <v>3380</v>
      </c>
      <c r="U374" s="207">
        <v>45667.472546296296</v>
      </c>
      <c r="V374">
        <v>600110494</v>
      </c>
      <c r="W374">
        <v>85.613600000000005</v>
      </c>
      <c r="X374">
        <v>83.11369999999998</v>
      </c>
      <c r="Y374">
        <v>0.83330000000000004</v>
      </c>
      <c r="Z374">
        <v>1.6666000000000001</v>
      </c>
      <c r="AA374">
        <v>95.010099999999994</v>
      </c>
      <c r="AB374">
        <v>41973.972999999998</v>
      </c>
      <c r="AC374">
        <v>40942.046000000002</v>
      </c>
      <c r="AD374">
        <v>25118.955000000002</v>
      </c>
      <c r="AE374">
        <v>7033.0649999999996</v>
      </c>
      <c r="AF374">
        <v>1052.9849999999999</v>
      </c>
      <c r="AG374">
        <v>5830.7089999999998</v>
      </c>
      <c r="AH374">
        <v>1002.639</v>
      </c>
      <c r="AI374">
        <v>541.88800000000003</v>
      </c>
      <c r="AJ374">
        <v>0</v>
      </c>
      <c r="AK374">
        <v>8.0579999999999998</v>
      </c>
      <c r="AL374">
        <v>488.89499999999998</v>
      </c>
      <c r="AM374">
        <v>0</v>
      </c>
      <c r="AN374">
        <v>543.03200000000004</v>
      </c>
      <c r="AO374">
        <v>845.35300000000007</v>
      </c>
      <c r="AP374">
        <v>658.97</v>
      </c>
      <c r="AQ374">
        <v>658.97</v>
      </c>
      <c r="AR374">
        <v>0</v>
      </c>
      <c r="AS374">
        <v>0</v>
      </c>
      <c r="AT374">
        <v>185.03899999999999</v>
      </c>
      <c r="AU374">
        <v>1.3440000000000001</v>
      </c>
      <c r="AV374">
        <v>0.88100000000000001</v>
      </c>
      <c r="AW374">
        <v>290.63300000000004</v>
      </c>
      <c r="AX374">
        <v>549.59100000000001</v>
      </c>
      <c r="AY374">
        <v>406.25</v>
      </c>
      <c r="AZ374">
        <v>63.113999999999997</v>
      </c>
      <c r="BA374">
        <v>41459.360000000001</v>
      </c>
      <c r="BB374">
        <v>658.97</v>
      </c>
      <c r="BC374">
        <v>94</v>
      </c>
      <c r="BD374">
        <v>87</v>
      </c>
      <c r="BE374">
        <v>3</v>
      </c>
      <c r="BF374">
        <v>0</v>
      </c>
      <c r="BG374">
        <v>1</v>
      </c>
      <c r="BH374">
        <v>549.59100000000001</v>
      </c>
      <c r="BI374">
        <v>315.5</v>
      </c>
      <c r="BJ374">
        <v>64.113500000000002</v>
      </c>
      <c r="BK374">
        <v>34444.945</v>
      </c>
      <c r="BL374">
        <v>20587.105</v>
      </c>
      <c r="BM374">
        <v>6387.4480000000003</v>
      </c>
      <c r="BN374">
        <v>883.07299999999998</v>
      </c>
      <c r="BO374">
        <v>4856.66</v>
      </c>
      <c r="BP374">
        <v>826.96600000000001</v>
      </c>
      <c r="BQ374">
        <v>541.88800000000003</v>
      </c>
      <c r="BR374">
        <v>0</v>
      </c>
      <c r="BS374">
        <v>8.0579999999999998</v>
      </c>
      <c r="BT374">
        <v>42.654200000000003</v>
      </c>
      <c r="BU374">
        <v>25713.845000000001</v>
      </c>
      <c r="BV374">
        <v>6.7043999999999997</v>
      </c>
      <c r="BW374">
        <v>2619.0770000000002</v>
      </c>
      <c r="BX374">
        <v>0</v>
      </c>
      <c r="BY374">
        <v>0</v>
      </c>
      <c r="BZ374">
        <v>19.0002</v>
      </c>
      <c r="CA374">
        <v>6497.1010000000006</v>
      </c>
      <c r="CB374">
        <v>4531.8500000000004</v>
      </c>
      <c r="CC374">
        <v>645.61699999999996</v>
      </c>
      <c r="CD374">
        <v>169.91200000000001</v>
      </c>
      <c r="CE374">
        <v>974.04899999999998</v>
      </c>
      <c r="CF374">
        <v>175.673</v>
      </c>
      <c r="CG374">
        <v>0</v>
      </c>
      <c r="CH374">
        <v>0</v>
      </c>
      <c r="CI374">
        <v>0</v>
      </c>
      <c r="CJ374">
        <v>2.3334000000000001</v>
      </c>
      <c r="CK374">
        <v>1245.1479999999999</v>
      </c>
      <c r="CL374">
        <v>9.0525000000000002</v>
      </c>
      <c r="CM374">
        <v>2538.3209999999999</v>
      </c>
      <c r="CN374">
        <v>7.3333000000000004</v>
      </c>
      <c r="CO374">
        <v>2555.5140000000001</v>
      </c>
      <c r="CP374">
        <v>0.28100000000000003</v>
      </c>
      <c r="CQ374">
        <v>158.11799999999999</v>
      </c>
      <c r="CR374">
        <v>51.196899999999999</v>
      </c>
      <c r="CS374">
        <v>25080.58</v>
      </c>
      <c r="CT374">
        <v>13.083500000000001</v>
      </c>
      <c r="CU374">
        <v>3840.4669999999996</v>
      </c>
      <c r="CV374">
        <v>0.6</v>
      </c>
      <c r="CW374">
        <v>290.63300000000004</v>
      </c>
      <c r="CX374">
        <v>391.47300000000001</v>
      </c>
      <c r="CY374">
        <v>0</v>
      </c>
      <c r="CZ374">
        <v>0</v>
      </c>
      <c r="DA374">
        <v>0.28100000000000003</v>
      </c>
      <c r="DB374">
        <v>158.11799999999999</v>
      </c>
      <c r="DC374">
        <v>193.02</v>
      </c>
      <c r="DD374">
        <v>465.95</v>
      </c>
      <c r="DE374">
        <v>63.113999999999997</v>
      </c>
      <c r="DF374">
        <v>12.2193</v>
      </c>
      <c r="DG374">
        <v>4763.652</v>
      </c>
      <c r="DH374">
        <v>1.5226999999999999</v>
      </c>
      <c r="DI374">
        <v>830.60500000000002</v>
      </c>
      <c r="DJ374">
        <v>1.0128999999999999</v>
      </c>
      <c r="DK374">
        <v>517.76599999999996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34902.879999999997</v>
      </c>
      <c r="EA374">
        <v>193.02</v>
      </c>
      <c r="EB374">
        <v>6556.48</v>
      </c>
      <c r="EC374">
        <v>465.95</v>
      </c>
      <c r="ED374">
        <v>85.613600000000005</v>
      </c>
      <c r="EE374">
        <v>95.010099999999994</v>
      </c>
      <c r="EF374">
        <v>41973.972999999998</v>
      </c>
      <c r="EG374">
        <v>64.113500000000002</v>
      </c>
      <c r="EH374">
        <v>34444.945</v>
      </c>
      <c r="EI374">
        <v>42.654200000000003</v>
      </c>
      <c r="EJ374">
        <v>25713.845000000001</v>
      </c>
      <c r="EK374">
        <v>6.7043999999999997</v>
      </c>
      <c r="EL374">
        <v>2619.0770000000002</v>
      </c>
      <c r="EM374">
        <v>0</v>
      </c>
      <c r="EN374">
        <v>0</v>
      </c>
      <c r="EO374">
        <v>21.5001</v>
      </c>
      <c r="EP374">
        <v>7529.0280000000002</v>
      </c>
      <c r="EQ374">
        <v>845.35300000000007</v>
      </c>
      <c r="ER374">
        <v>378.05900000000003</v>
      </c>
      <c r="ES374">
        <v>467.29399999999998</v>
      </c>
      <c r="ET374">
        <v>42819.326000000001</v>
      </c>
      <c r="EU374">
        <v>0</v>
      </c>
      <c r="EV374">
        <v>0</v>
      </c>
      <c r="EW374">
        <v>0</v>
      </c>
      <c r="EX374">
        <v>0</v>
      </c>
      <c r="EY374">
        <v>12.2193</v>
      </c>
      <c r="EZ374">
        <v>4763.652</v>
      </c>
      <c r="FA374">
        <v>1.5226999999999999</v>
      </c>
      <c r="FB374">
        <v>830.60500000000002</v>
      </c>
      <c r="FC374">
        <v>1.0128999999999999</v>
      </c>
      <c r="FD374">
        <v>517.76599999999996</v>
      </c>
      <c r="FE374">
        <v>0</v>
      </c>
      <c r="FF374">
        <v>0</v>
      </c>
      <c r="FG374">
        <v>0</v>
      </c>
      <c r="FH374">
        <v>0</v>
      </c>
      <c r="FI374">
        <v>0.88100000000000001</v>
      </c>
      <c r="FJ374">
        <v>549.59100000000001</v>
      </c>
      <c r="FK374">
        <v>0.6</v>
      </c>
      <c r="FL374">
        <v>391.47300000000001</v>
      </c>
      <c r="FM374">
        <v>0.28100000000000003</v>
      </c>
      <c r="FN374">
        <v>158.11799999999999</v>
      </c>
      <c r="FO374">
        <v>406.25</v>
      </c>
      <c r="FP374">
        <v>98</v>
      </c>
      <c r="FQ374">
        <v>308.25</v>
      </c>
      <c r="FR374">
        <v>955.84100000000001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</row>
    <row r="375" spans="1:184" customFormat="1" ht="12.75" x14ac:dyDescent="0.2">
      <c r="A375">
        <v>3223</v>
      </c>
      <c r="B375">
        <f t="shared" si="5"/>
        <v>372</v>
      </c>
      <c r="C375">
        <v>1</v>
      </c>
      <c r="D375" t="s">
        <v>1322</v>
      </c>
      <c r="E375" t="s">
        <v>290</v>
      </c>
      <c r="F375">
        <v>600110826</v>
      </c>
      <c r="G375">
        <v>12</v>
      </c>
      <c r="H375" t="s">
        <v>1323</v>
      </c>
      <c r="I375" t="s">
        <v>438</v>
      </c>
      <c r="J375">
        <v>1</v>
      </c>
      <c r="K375">
        <v>24</v>
      </c>
      <c r="L375" t="s">
        <v>1070</v>
      </c>
      <c r="M375" t="s">
        <v>323</v>
      </c>
      <c r="N375" t="s">
        <v>1038</v>
      </c>
      <c r="O375">
        <v>2</v>
      </c>
      <c r="P375" t="s">
        <v>1039</v>
      </c>
      <c r="Q375" t="s">
        <v>3477</v>
      </c>
      <c r="R375" s="207">
        <v>45670.498391203706</v>
      </c>
      <c r="S375">
        <v>600110826</v>
      </c>
      <c r="T375" t="s">
        <v>3478</v>
      </c>
      <c r="U375" s="207">
        <v>45673.682233796295</v>
      </c>
      <c r="V375">
        <v>600110826</v>
      </c>
      <c r="W375">
        <v>14.151399999999999</v>
      </c>
      <c r="X375">
        <v>14.151399999999999</v>
      </c>
      <c r="Y375">
        <v>0</v>
      </c>
      <c r="Z375">
        <v>0</v>
      </c>
      <c r="AA375">
        <v>15.569999999999997</v>
      </c>
      <c r="AB375">
        <v>7019.8209999999999</v>
      </c>
      <c r="AC375">
        <v>7019.8209999999999</v>
      </c>
      <c r="AD375">
        <v>4262.9049999999997</v>
      </c>
      <c r="AE375">
        <v>1335.6609999999998</v>
      </c>
      <c r="AF375">
        <v>350.23300000000006</v>
      </c>
      <c r="AG375">
        <v>663.96600000000001</v>
      </c>
      <c r="AH375">
        <v>105.91600000000001</v>
      </c>
      <c r="AI375">
        <v>82.637</v>
      </c>
      <c r="AJ375">
        <v>19.614000000000001</v>
      </c>
      <c r="AK375">
        <v>0</v>
      </c>
      <c r="AL375">
        <v>0</v>
      </c>
      <c r="AM375">
        <v>0</v>
      </c>
      <c r="AN375">
        <v>0</v>
      </c>
      <c r="AO375">
        <v>107.76500000000001</v>
      </c>
      <c r="AP375">
        <v>105</v>
      </c>
      <c r="AQ375">
        <v>105</v>
      </c>
      <c r="AR375">
        <v>0</v>
      </c>
      <c r="AS375">
        <v>0</v>
      </c>
      <c r="AT375">
        <v>0</v>
      </c>
      <c r="AU375">
        <v>2.7649999999999997</v>
      </c>
      <c r="AV375">
        <v>0.5</v>
      </c>
      <c r="AW375">
        <v>198.88900000000001</v>
      </c>
      <c r="AX375">
        <v>164.375</v>
      </c>
      <c r="AY375">
        <v>0</v>
      </c>
      <c r="AZ375">
        <v>0</v>
      </c>
      <c r="BA375">
        <v>7098.9470000000001</v>
      </c>
      <c r="BB375">
        <v>105</v>
      </c>
      <c r="BC375">
        <v>15</v>
      </c>
      <c r="BD375">
        <v>14</v>
      </c>
      <c r="BE375">
        <v>0</v>
      </c>
      <c r="BF375">
        <v>1</v>
      </c>
      <c r="BG375">
        <v>1</v>
      </c>
      <c r="BH375">
        <v>0</v>
      </c>
      <c r="BI375">
        <v>0</v>
      </c>
      <c r="BJ375">
        <v>9.7225999999999999</v>
      </c>
      <c r="BK375">
        <v>5637.8139999999994</v>
      </c>
      <c r="BL375">
        <v>3245.4269999999997</v>
      </c>
      <c r="BM375">
        <v>1189.202</v>
      </c>
      <c r="BN375">
        <v>258.21699999999998</v>
      </c>
      <c r="BO375">
        <v>569.16600000000005</v>
      </c>
      <c r="BP375">
        <v>94.27600000000001</v>
      </c>
      <c r="BQ375">
        <v>82.637</v>
      </c>
      <c r="BR375">
        <v>0</v>
      </c>
      <c r="BS375">
        <v>0</v>
      </c>
      <c r="BT375">
        <v>7</v>
      </c>
      <c r="BU375">
        <v>4454.7690000000002</v>
      </c>
      <c r="BV375">
        <v>1.3129</v>
      </c>
      <c r="BW375">
        <v>603.02099999999996</v>
      </c>
      <c r="BX375">
        <v>0</v>
      </c>
      <c r="BY375">
        <v>0</v>
      </c>
      <c r="BZ375">
        <v>4.4287999999999998</v>
      </c>
      <c r="CA375">
        <v>1382.0070000000001</v>
      </c>
      <c r="CB375">
        <v>1017.4780000000001</v>
      </c>
      <c r="CC375">
        <v>146.459</v>
      </c>
      <c r="CD375">
        <v>92.016000000000005</v>
      </c>
      <c r="CE375">
        <v>94.8</v>
      </c>
      <c r="CF375">
        <v>11.64</v>
      </c>
      <c r="CG375">
        <v>0</v>
      </c>
      <c r="CH375">
        <v>19.614000000000001</v>
      </c>
      <c r="CI375">
        <v>0</v>
      </c>
      <c r="CJ375">
        <v>0</v>
      </c>
      <c r="CK375">
        <v>0</v>
      </c>
      <c r="CL375">
        <v>1.625</v>
      </c>
      <c r="CM375">
        <v>470.02300000000002</v>
      </c>
      <c r="CN375">
        <v>2.3037999999999998</v>
      </c>
      <c r="CO375">
        <v>758.67200000000003</v>
      </c>
      <c r="CP375">
        <v>0.5</v>
      </c>
      <c r="CQ375">
        <v>153.31200000000001</v>
      </c>
      <c r="CR375">
        <v>7.7225999999999999</v>
      </c>
      <c r="CS375">
        <v>4244.027</v>
      </c>
      <c r="CT375">
        <v>3.9287999999999998</v>
      </c>
      <c r="CU375">
        <v>1179.568</v>
      </c>
      <c r="CV375">
        <v>0</v>
      </c>
      <c r="CW375">
        <v>198.88900000000001</v>
      </c>
      <c r="CX375">
        <v>11.063000000000001</v>
      </c>
      <c r="CY375">
        <v>0</v>
      </c>
      <c r="CZ375">
        <v>0</v>
      </c>
      <c r="DA375">
        <v>0.5</v>
      </c>
      <c r="DB375">
        <v>153.31200000000001</v>
      </c>
      <c r="DC375">
        <v>0</v>
      </c>
      <c r="DD375">
        <v>105</v>
      </c>
      <c r="DE375">
        <v>0</v>
      </c>
      <c r="DF375">
        <v>1.4097</v>
      </c>
      <c r="DG375">
        <v>580.024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5687.0420000000004</v>
      </c>
      <c r="EA375">
        <v>0</v>
      </c>
      <c r="EB375">
        <v>1411.9050000000002</v>
      </c>
      <c r="EC375">
        <v>105</v>
      </c>
      <c r="ED375">
        <v>14.151399999999999</v>
      </c>
      <c r="EE375">
        <v>15.569999999999997</v>
      </c>
      <c r="EF375">
        <v>7019.8209999999999</v>
      </c>
      <c r="EG375">
        <v>9.7225999999999999</v>
      </c>
      <c r="EH375">
        <v>5637.8139999999994</v>
      </c>
      <c r="EI375">
        <v>7</v>
      </c>
      <c r="EJ375">
        <v>4454.7690000000002</v>
      </c>
      <c r="EK375">
        <v>1.3129</v>
      </c>
      <c r="EL375">
        <v>603.02099999999996</v>
      </c>
      <c r="EM375">
        <v>0</v>
      </c>
      <c r="EN375">
        <v>0</v>
      </c>
      <c r="EO375">
        <v>4.4287999999999998</v>
      </c>
      <c r="EP375">
        <v>1382.0070000000001</v>
      </c>
      <c r="EQ375">
        <v>107.76500000000001</v>
      </c>
      <c r="ER375">
        <v>0</v>
      </c>
      <c r="ES375">
        <v>107.76500000000001</v>
      </c>
      <c r="ET375">
        <v>7127.5860000000002</v>
      </c>
      <c r="EU375">
        <v>0</v>
      </c>
      <c r="EV375">
        <v>0</v>
      </c>
      <c r="EW375">
        <v>0</v>
      </c>
      <c r="EX375">
        <v>0</v>
      </c>
      <c r="EY375">
        <v>1.4097</v>
      </c>
      <c r="EZ375">
        <v>580.024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0.5</v>
      </c>
      <c r="FJ375">
        <v>164.375</v>
      </c>
      <c r="FK375">
        <v>0</v>
      </c>
      <c r="FL375">
        <v>11.063000000000001</v>
      </c>
      <c r="FM375">
        <v>0.5</v>
      </c>
      <c r="FN375">
        <v>153.31200000000001</v>
      </c>
      <c r="FO375">
        <v>0</v>
      </c>
      <c r="FP375">
        <v>0</v>
      </c>
      <c r="FQ375">
        <v>0</v>
      </c>
      <c r="FR375">
        <v>164.375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</row>
    <row r="376" spans="1:184" customFormat="1" ht="12.75" x14ac:dyDescent="0.2">
      <c r="A376">
        <v>3224</v>
      </c>
      <c r="B376">
        <f t="shared" si="5"/>
        <v>373</v>
      </c>
      <c r="C376">
        <v>1</v>
      </c>
      <c r="D376" t="s">
        <v>1324</v>
      </c>
      <c r="E376" t="s">
        <v>290</v>
      </c>
      <c r="F376">
        <v>600110737</v>
      </c>
      <c r="G376">
        <v>12</v>
      </c>
      <c r="H376" t="s">
        <v>1325</v>
      </c>
      <c r="I376" t="s">
        <v>438</v>
      </c>
      <c r="J376">
        <v>1</v>
      </c>
      <c r="K376">
        <v>24</v>
      </c>
      <c r="L376" t="s">
        <v>1048</v>
      </c>
      <c r="M376" t="s">
        <v>1326</v>
      </c>
      <c r="N376" t="s">
        <v>1038</v>
      </c>
      <c r="O376">
        <v>2</v>
      </c>
      <c r="P376" t="s">
        <v>1039</v>
      </c>
      <c r="Q376" t="s">
        <v>555</v>
      </c>
      <c r="R376" s="207">
        <v>45667.437754629631</v>
      </c>
      <c r="S376" t="s">
        <v>752</v>
      </c>
      <c r="T376" t="s">
        <v>555</v>
      </c>
      <c r="U376" s="207">
        <v>45668.768784722219</v>
      </c>
      <c r="V376" t="s">
        <v>752</v>
      </c>
      <c r="W376">
        <v>39.932299999999998</v>
      </c>
      <c r="X376">
        <v>38.92</v>
      </c>
      <c r="Y376">
        <v>0</v>
      </c>
      <c r="Z376">
        <v>1.0123</v>
      </c>
      <c r="AA376">
        <v>42.3566</v>
      </c>
      <c r="AB376">
        <v>17878.052</v>
      </c>
      <c r="AC376">
        <v>17622.039000000001</v>
      </c>
      <c r="AD376">
        <v>11973.985000000001</v>
      </c>
      <c r="AE376">
        <v>2907.7110000000002</v>
      </c>
      <c r="AF376">
        <v>499.48399999999998</v>
      </c>
      <c r="AG376">
        <v>1728.6779999999999</v>
      </c>
      <c r="AH376">
        <v>272.08</v>
      </c>
      <c r="AI376">
        <v>141.60300000000001</v>
      </c>
      <c r="AJ376">
        <v>2.0819999999999999</v>
      </c>
      <c r="AK376">
        <v>0</v>
      </c>
      <c r="AL376">
        <v>0</v>
      </c>
      <c r="AM376">
        <v>0</v>
      </c>
      <c r="AN376">
        <v>256.01300000000003</v>
      </c>
      <c r="AO376">
        <v>342.40699999999998</v>
      </c>
      <c r="AP376">
        <v>71.600000000000009</v>
      </c>
      <c r="AQ376">
        <v>71.600000000000009</v>
      </c>
      <c r="AR376">
        <v>0</v>
      </c>
      <c r="AS376">
        <v>0</v>
      </c>
      <c r="AT376">
        <v>58.265000000000001</v>
      </c>
      <c r="AU376">
        <v>212.542</v>
      </c>
      <c r="AV376">
        <v>1.1000000000000001</v>
      </c>
      <c r="AW376">
        <v>39.253999999999998</v>
      </c>
      <c r="AX376">
        <v>339.673</v>
      </c>
      <c r="AY376">
        <v>29.6</v>
      </c>
      <c r="AZ376">
        <v>57.161999999999999</v>
      </c>
      <c r="BA376">
        <v>17680.169999999998</v>
      </c>
      <c r="BB376">
        <v>71.600000000000009</v>
      </c>
      <c r="BC376">
        <v>43</v>
      </c>
      <c r="BD376">
        <v>40</v>
      </c>
      <c r="BE376">
        <v>1</v>
      </c>
      <c r="BF376">
        <v>0</v>
      </c>
      <c r="BG376">
        <v>2</v>
      </c>
      <c r="BH376">
        <v>0</v>
      </c>
      <c r="BI376">
        <v>0</v>
      </c>
      <c r="BJ376">
        <v>27.414400000000001</v>
      </c>
      <c r="BK376">
        <v>14109.178</v>
      </c>
      <c r="BL376">
        <v>9227.3799999999992</v>
      </c>
      <c r="BM376">
        <v>2553.462</v>
      </c>
      <c r="BN376">
        <v>401.95499999999998</v>
      </c>
      <c r="BO376">
        <v>1438.4470000000001</v>
      </c>
      <c r="BP376">
        <v>247.833</v>
      </c>
      <c r="BQ376">
        <v>141.60300000000001</v>
      </c>
      <c r="BR376">
        <v>2.0819999999999999</v>
      </c>
      <c r="BS376">
        <v>0</v>
      </c>
      <c r="BT376">
        <v>16.786200000000001</v>
      </c>
      <c r="BU376">
        <v>9786.5149999999994</v>
      </c>
      <c r="BV376">
        <v>3.3096999999999999</v>
      </c>
      <c r="BW376">
        <v>1551.152</v>
      </c>
      <c r="BX376">
        <v>0</v>
      </c>
      <c r="BY376">
        <v>0</v>
      </c>
      <c r="BZ376">
        <v>11.505600000000001</v>
      </c>
      <c r="CA376">
        <v>3512.8610000000003</v>
      </c>
      <c r="CB376">
        <v>2746.605</v>
      </c>
      <c r="CC376">
        <v>354.24900000000002</v>
      </c>
      <c r="CD376">
        <v>97.528999999999996</v>
      </c>
      <c r="CE376">
        <v>290.23099999999999</v>
      </c>
      <c r="CF376">
        <v>24.247</v>
      </c>
      <c r="CG376">
        <v>0</v>
      </c>
      <c r="CH376">
        <v>0</v>
      </c>
      <c r="CI376">
        <v>0</v>
      </c>
      <c r="CJ376">
        <v>0.9375</v>
      </c>
      <c r="CK376">
        <v>307.54399999999998</v>
      </c>
      <c r="CL376">
        <v>4.9680999999999997</v>
      </c>
      <c r="CM376">
        <v>1477.8520000000001</v>
      </c>
      <c r="CN376">
        <v>4.5</v>
      </c>
      <c r="CO376">
        <v>1415.7919999999999</v>
      </c>
      <c r="CP376">
        <v>1.1000000000000001</v>
      </c>
      <c r="CQ376">
        <v>311.673</v>
      </c>
      <c r="CR376">
        <v>23.414400000000001</v>
      </c>
      <c r="CS376">
        <v>11215.252</v>
      </c>
      <c r="CT376">
        <v>10.505600000000001</v>
      </c>
      <c r="CU376">
        <v>3098.26</v>
      </c>
      <c r="CV376">
        <v>0</v>
      </c>
      <c r="CW376">
        <v>39.253999999999998</v>
      </c>
      <c r="CX376">
        <v>28</v>
      </c>
      <c r="CY376">
        <v>0</v>
      </c>
      <c r="CZ376">
        <v>0</v>
      </c>
      <c r="DA376">
        <v>1.1000000000000001</v>
      </c>
      <c r="DB376">
        <v>311.673</v>
      </c>
      <c r="DC376">
        <v>0</v>
      </c>
      <c r="DD376">
        <v>71.600000000000009</v>
      </c>
      <c r="DE376">
        <v>57.161999999999999</v>
      </c>
      <c r="DF376">
        <v>6.0979999999999999</v>
      </c>
      <c r="DG376">
        <v>2228.0150000000003</v>
      </c>
      <c r="DH376">
        <v>1.2204999999999999</v>
      </c>
      <c r="DI376">
        <v>543.49599999999998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14163.101000000001</v>
      </c>
      <c r="EA376">
        <v>0</v>
      </c>
      <c r="EB376">
        <v>3517.069</v>
      </c>
      <c r="EC376">
        <v>71.600000000000009</v>
      </c>
      <c r="ED376">
        <v>39.932299999999998</v>
      </c>
      <c r="EE376">
        <v>42.3566</v>
      </c>
      <c r="EF376">
        <v>17878.052</v>
      </c>
      <c r="EG376">
        <v>27.51</v>
      </c>
      <c r="EH376">
        <v>14182.155000000001</v>
      </c>
      <c r="EI376">
        <v>16.786200000000001</v>
      </c>
      <c r="EJ376">
        <v>9817.4480000000003</v>
      </c>
      <c r="EK376">
        <v>3.3096999999999999</v>
      </c>
      <c r="EL376">
        <v>1551.152</v>
      </c>
      <c r="EM376">
        <v>0</v>
      </c>
      <c r="EN376">
        <v>0</v>
      </c>
      <c r="EO376">
        <v>12.4223</v>
      </c>
      <c r="EP376">
        <v>3695.8969999999999</v>
      </c>
      <c r="EQ376">
        <v>342.40699999999998</v>
      </c>
      <c r="ER376">
        <v>0</v>
      </c>
      <c r="ES376">
        <v>342.40699999999998</v>
      </c>
      <c r="ET376">
        <v>18220.458999999999</v>
      </c>
      <c r="EU376">
        <v>0</v>
      </c>
      <c r="EV376">
        <v>0</v>
      </c>
      <c r="EW376">
        <v>0</v>
      </c>
      <c r="EX376">
        <v>0</v>
      </c>
      <c r="EY376">
        <v>6.0979999999999999</v>
      </c>
      <c r="EZ376">
        <v>2228.0150000000003</v>
      </c>
      <c r="FA376">
        <v>1.3161</v>
      </c>
      <c r="FB376">
        <v>585.54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1.1000000000000001</v>
      </c>
      <c r="FJ376">
        <v>339.673</v>
      </c>
      <c r="FK376">
        <v>0</v>
      </c>
      <c r="FL376">
        <v>28</v>
      </c>
      <c r="FM376">
        <v>1.1000000000000001</v>
      </c>
      <c r="FN376">
        <v>311.673</v>
      </c>
      <c r="FO376">
        <v>29.6</v>
      </c>
      <c r="FP376">
        <v>0</v>
      </c>
      <c r="FQ376">
        <v>29.6</v>
      </c>
      <c r="FR376">
        <v>369.27300000000002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</row>
    <row r="377" spans="1:184" customFormat="1" ht="12.75" x14ac:dyDescent="0.2">
      <c r="A377">
        <v>3225</v>
      </c>
      <c r="B377">
        <f t="shared" si="5"/>
        <v>374</v>
      </c>
      <c r="C377">
        <v>1</v>
      </c>
      <c r="D377" t="s">
        <v>1327</v>
      </c>
      <c r="E377" t="s">
        <v>290</v>
      </c>
      <c r="F377">
        <v>600110834</v>
      </c>
      <c r="G377">
        <v>12</v>
      </c>
      <c r="H377" t="s">
        <v>1328</v>
      </c>
      <c r="I377" t="s">
        <v>378</v>
      </c>
      <c r="J377">
        <v>1</v>
      </c>
      <c r="K377">
        <v>24</v>
      </c>
      <c r="L377" t="s">
        <v>1043</v>
      </c>
      <c r="M377" t="s">
        <v>1329</v>
      </c>
      <c r="N377" t="s">
        <v>1038</v>
      </c>
      <c r="O377">
        <v>2</v>
      </c>
      <c r="P377" t="s">
        <v>1039</v>
      </c>
      <c r="Q377" t="s">
        <v>3501</v>
      </c>
      <c r="R377" s="207">
        <v>45664.61891203704</v>
      </c>
      <c r="S377">
        <v>600110834</v>
      </c>
      <c r="W377">
        <v>16.3889</v>
      </c>
      <c r="X377">
        <v>16.222200000000001</v>
      </c>
      <c r="Y377">
        <v>0</v>
      </c>
      <c r="Z377">
        <v>0.16669999999999999</v>
      </c>
      <c r="AA377">
        <v>18.540300000000002</v>
      </c>
      <c r="AB377">
        <v>7473.6209999999992</v>
      </c>
      <c r="AC377">
        <v>7420.2160000000003</v>
      </c>
      <c r="AD377">
        <v>4573.2579999999998</v>
      </c>
      <c r="AE377">
        <v>1107.8510000000001</v>
      </c>
      <c r="AF377">
        <v>86.531999999999996</v>
      </c>
      <c r="AG377">
        <v>1012.614</v>
      </c>
      <c r="AH377">
        <v>363.66399999999999</v>
      </c>
      <c r="AI377">
        <v>68.703999999999994</v>
      </c>
      <c r="AJ377">
        <v>0</v>
      </c>
      <c r="AK377">
        <v>15.009</v>
      </c>
      <c r="AL377">
        <v>0</v>
      </c>
      <c r="AM377">
        <v>0</v>
      </c>
      <c r="AN377">
        <v>53.405000000000001</v>
      </c>
      <c r="AO377">
        <v>193.18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193.18</v>
      </c>
      <c r="AV377">
        <v>0</v>
      </c>
      <c r="AW377">
        <v>192.584</v>
      </c>
      <c r="AX377">
        <v>0</v>
      </c>
      <c r="AY377">
        <v>0</v>
      </c>
      <c r="AZ377">
        <v>0</v>
      </c>
      <c r="BA377">
        <v>7479.2590000000009</v>
      </c>
      <c r="BB377">
        <v>0</v>
      </c>
      <c r="BC377">
        <v>20</v>
      </c>
      <c r="BD377">
        <v>20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11.722200000000001</v>
      </c>
      <c r="BK377">
        <v>6066.0560000000005</v>
      </c>
      <c r="BL377">
        <v>3567.7190000000001</v>
      </c>
      <c r="BM377">
        <v>981.20999999999992</v>
      </c>
      <c r="BN377">
        <v>86.531999999999996</v>
      </c>
      <c r="BO377">
        <v>886.19</v>
      </c>
      <c r="BP377">
        <v>283.11700000000002</v>
      </c>
      <c r="BQ377">
        <v>68.703999999999994</v>
      </c>
      <c r="BR377">
        <v>0</v>
      </c>
      <c r="BS377">
        <v>0</v>
      </c>
      <c r="BT377">
        <v>7.3109000000000002</v>
      </c>
      <c r="BU377">
        <v>4397.2830000000004</v>
      </c>
      <c r="BV377">
        <v>1.7209000000000001</v>
      </c>
      <c r="BW377">
        <v>753.64700000000005</v>
      </c>
      <c r="BX377">
        <v>0</v>
      </c>
      <c r="BY377">
        <v>0</v>
      </c>
      <c r="BZ377">
        <v>4.5</v>
      </c>
      <c r="CA377">
        <v>1354.1599999999999</v>
      </c>
      <c r="CB377">
        <v>1005.539</v>
      </c>
      <c r="CC377">
        <v>126.64100000000001</v>
      </c>
      <c r="CD377">
        <v>0</v>
      </c>
      <c r="CE377">
        <v>126.42400000000001</v>
      </c>
      <c r="CF377">
        <v>80.546999999999997</v>
      </c>
      <c r="CG377">
        <v>0</v>
      </c>
      <c r="CH377">
        <v>0</v>
      </c>
      <c r="CI377">
        <v>15.009</v>
      </c>
      <c r="CJ377">
        <v>0</v>
      </c>
      <c r="CK377">
        <v>0</v>
      </c>
      <c r="CL377">
        <v>2</v>
      </c>
      <c r="CM377">
        <v>518.13499999999999</v>
      </c>
      <c r="CN377">
        <v>2.5</v>
      </c>
      <c r="CO377">
        <v>836.02499999999998</v>
      </c>
      <c r="CP377">
        <v>0</v>
      </c>
      <c r="CQ377">
        <v>0</v>
      </c>
      <c r="CR377">
        <v>9.7222000000000008</v>
      </c>
      <c r="CS377">
        <v>4201.3050000000003</v>
      </c>
      <c r="CT377">
        <v>3.5</v>
      </c>
      <c r="CU377">
        <v>926.56899999999996</v>
      </c>
      <c r="CV377">
        <v>0</v>
      </c>
      <c r="CW377">
        <v>192.584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2.6903999999999999</v>
      </c>
      <c r="DG377">
        <v>915.12599999999998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6116.7070000000003</v>
      </c>
      <c r="EA377">
        <v>0</v>
      </c>
      <c r="EB377">
        <v>1362.5519999999999</v>
      </c>
      <c r="EC377">
        <v>0</v>
      </c>
      <c r="ED377">
        <v>16.3889</v>
      </c>
      <c r="EE377">
        <v>18.540300000000002</v>
      </c>
      <c r="EF377">
        <v>7473.6209999999992</v>
      </c>
      <c r="EG377">
        <v>11.722200000000001</v>
      </c>
      <c r="EH377">
        <v>6066.0560000000005</v>
      </c>
      <c r="EI377">
        <v>7.3109000000000002</v>
      </c>
      <c r="EJ377">
        <v>4397.2830000000004</v>
      </c>
      <c r="EK377">
        <v>1.7209000000000001</v>
      </c>
      <c r="EL377">
        <v>753.64700000000005</v>
      </c>
      <c r="EM377">
        <v>0</v>
      </c>
      <c r="EN377">
        <v>0</v>
      </c>
      <c r="EO377">
        <v>4.6667000000000005</v>
      </c>
      <c r="EP377">
        <v>1407.5650000000001</v>
      </c>
      <c r="EQ377">
        <v>193.18</v>
      </c>
      <c r="ER377">
        <v>33.9</v>
      </c>
      <c r="ES377">
        <v>159.28000000000003</v>
      </c>
      <c r="ET377">
        <v>7666.8009999999995</v>
      </c>
      <c r="EU377">
        <v>0</v>
      </c>
      <c r="EV377">
        <v>0</v>
      </c>
      <c r="EW377">
        <v>0</v>
      </c>
      <c r="EX377">
        <v>0</v>
      </c>
      <c r="EY377">
        <v>2.6903999999999999</v>
      </c>
      <c r="EZ377">
        <v>915.12599999999998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</row>
    <row r="378" spans="1:184" customFormat="1" ht="12.75" x14ac:dyDescent="0.2">
      <c r="A378">
        <v>3226</v>
      </c>
      <c r="B378">
        <f t="shared" si="5"/>
        <v>375</v>
      </c>
      <c r="C378">
        <v>1</v>
      </c>
      <c r="D378" t="s">
        <v>1330</v>
      </c>
      <c r="E378" t="s">
        <v>290</v>
      </c>
      <c r="F378">
        <v>600111067</v>
      </c>
      <c r="G378">
        <v>12</v>
      </c>
      <c r="H378" t="s">
        <v>1114</v>
      </c>
      <c r="I378" t="s">
        <v>100</v>
      </c>
      <c r="J378">
        <v>1</v>
      </c>
      <c r="K378">
        <v>24</v>
      </c>
      <c r="L378" t="s">
        <v>1043</v>
      </c>
      <c r="M378" t="s">
        <v>1331</v>
      </c>
      <c r="N378" t="s">
        <v>1038</v>
      </c>
      <c r="O378">
        <v>2</v>
      </c>
      <c r="P378" t="s">
        <v>1039</v>
      </c>
      <c r="Q378" t="s">
        <v>1332</v>
      </c>
      <c r="R378" s="207">
        <v>45670.419131944444</v>
      </c>
      <c r="S378">
        <v>600111067</v>
      </c>
      <c r="T378" t="s">
        <v>1332</v>
      </c>
      <c r="U378" s="207">
        <v>45670.449942129628</v>
      </c>
      <c r="V378">
        <v>600111067</v>
      </c>
      <c r="W378">
        <v>31.7895</v>
      </c>
      <c r="X378">
        <v>30.6494</v>
      </c>
      <c r="Y378">
        <v>0</v>
      </c>
      <c r="Z378">
        <v>1.1400999999999999</v>
      </c>
      <c r="AA378">
        <v>37.380300000000005</v>
      </c>
      <c r="AB378">
        <v>16692.764999999999</v>
      </c>
      <c r="AC378">
        <v>16198.837</v>
      </c>
      <c r="AD378">
        <v>10184.768</v>
      </c>
      <c r="AE378">
        <v>2448.9589999999998</v>
      </c>
      <c r="AF378">
        <v>580.59099999999989</v>
      </c>
      <c r="AG378">
        <v>2008.999</v>
      </c>
      <c r="AH378">
        <v>401.48400000000004</v>
      </c>
      <c r="AI378">
        <v>304.57100000000003</v>
      </c>
      <c r="AJ378">
        <v>17.917000000000002</v>
      </c>
      <c r="AK378">
        <v>17.151</v>
      </c>
      <c r="AL378">
        <v>0</v>
      </c>
      <c r="AM378">
        <v>0</v>
      </c>
      <c r="AN378">
        <v>493.928</v>
      </c>
      <c r="AO378">
        <v>475.9</v>
      </c>
      <c r="AP378">
        <v>171.1</v>
      </c>
      <c r="AQ378">
        <v>171.1</v>
      </c>
      <c r="AR378">
        <v>0</v>
      </c>
      <c r="AS378">
        <v>0</v>
      </c>
      <c r="AT378">
        <v>0</v>
      </c>
      <c r="AU378">
        <v>304.8</v>
      </c>
      <c r="AV378">
        <v>0.51</v>
      </c>
      <c r="AW378">
        <v>234.39699999999999</v>
      </c>
      <c r="AX378">
        <v>255.39099999999999</v>
      </c>
      <c r="AY378">
        <v>171.1</v>
      </c>
      <c r="AZ378">
        <v>0</v>
      </c>
      <c r="BA378">
        <v>16333.494000000001</v>
      </c>
      <c r="BB378">
        <v>171.1</v>
      </c>
      <c r="BC378">
        <v>38</v>
      </c>
      <c r="BD378">
        <v>33</v>
      </c>
      <c r="BE378">
        <v>1</v>
      </c>
      <c r="BF378">
        <v>0</v>
      </c>
      <c r="BG378">
        <v>2</v>
      </c>
      <c r="BH378">
        <v>0</v>
      </c>
      <c r="BI378">
        <v>0</v>
      </c>
      <c r="BJ378">
        <v>23.412199999999999</v>
      </c>
      <c r="BK378">
        <v>13887.972</v>
      </c>
      <c r="BL378">
        <v>8470.9619999999995</v>
      </c>
      <c r="BM378">
        <v>2228.3040000000001</v>
      </c>
      <c r="BN378">
        <v>558.8119999999999</v>
      </c>
      <c r="BO378">
        <v>1732.999</v>
      </c>
      <c r="BP378">
        <v>357.92700000000002</v>
      </c>
      <c r="BQ378">
        <v>304.57100000000003</v>
      </c>
      <c r="BR378">
        <v>0</v>
      </c>
      <c r="BS378">
        <v>0</v>
      </c>
      <c r="BT378">
        <v>15.3376</v>
      </c>
      <c r="BU378">
        <v>10439.663</v>
      </c>
      <c r="BV378">
        <v>2.1667000000000001</v>
      </c>
      <c r="BW378">
        <v>1079.5070000000001</v>
      </c>
      <c r="BX378">
        <v>0</v>
      </c>
      <c r="BY378">
        <v>0</v>
      </c>
      <c r="BZ378">
        <v>7.2371999999999996</v>
      </c>
      <c r="CA378">
        <v>2310.8649999999998</v>
      </c>
      <c r="CB378">
        <v>1713.806</v>
      </c>
      <c r="CC378">
        <v>220.655</v>
      </c>
      <c r="CD378">
        <v>21.779</v>
      </c>
      <c r="CE378">
        <v>276</v>
      </c>
      <c r="CF378">
        <v>43.557000000000002</v>
      </c>
      <c r="CG378">
        <v>0</v>
      </c>
      <c r="CH378">
        <v>17.917000000000002</v>
      </c>
      <c r="CI378">
        <v>17.151</v>
      </c>
      <c r="CJ378">
        <v>0</v>
      </c>
      <c r="CK378">
        <v>0</v>
      </c>
      <c r="CL378">
        <v>3.7707999999999999</v>
      </c>
      <c r="CM378">
        <v>1048.338</v>
      </c>
      <c r="CN378">
        <v>3.4664000000000001</v>
      </c>
      <c r="CO378">
        <v>1262.527</v>
      </c>
      <c r="CP378">
        <v>0</v>
      </c>
      <c r="CQ378">
        <v>0</v>
      </c>
      <c r="CR378">
        <v>20.412199999999999</v>
      </c>
      <c r="CS378">
        <v>10829.736999999999</v>
      </c>
      <c r="CT378">
        <v>6.2371999999999996</v>
      </c>
      <c r="CU378">
        <v>1849.9099999999999</v>
      </c>
      <c r="CV378">
        <v>0.51</v>
      </c>
      <c r="CW378">
        <v>234.39699999999999</v>
      </c>
      <c r="CX378">
        <v>255.39099999999999</v>
      </c>
      <c r="CY378">
        <v>0</v>
      </c>
      <c r="CZ378">
        <v>0</v>
      </c>
      <c r="DA378">
        <v>0</v>
      </c>
      <c r="DB378">
        <v>0</v>
      </c>
      <c r="DC378">
        <v>38.1</v>
      </c>
      <c r="DD378">
        <v>133</v>
      </c>
      <c r="DE378">
        <v>0</v>
      </c>
      <c r="DF378">
        <v>4.8411999999999997</v>
      </c>
      <c r="DG378">
        <v>1825.9649999999999</v>
      </c>
      <c r="DH378">
        <v>1.0667</v>
      </c>
      <c r="DI378">
        <v>542.83699999999999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14001.939</v>
      </c>
      <c r="EA378">
        <v>38.1</v>
      </c>
      <c r="EB378">
        <v>2331.5550000000003</v>
      </c>
      <c r="EC378">
        <v>133</v>
      </c>
      <c r="ED378">
        <v>31.7895</v>
      </c>
      <c r="EE378">
        <v>37.380300000000005</v>
      </c>
      <c r="EF378">
        <v>16692.764999999999</v>
      </c>
      <c r="EG378">
        <v>24.552299999999999</v>
      </c>
      <c r="EH378">
        <v>14381.9</v>
      </c>
      <c r="EI378">
        <v>15.3376</v>
      </c>
      <c r="EJ378">
        <v>10439.663</v>
      </c>
      <c r="EK378">
        <v>2.1667000000000001</v>
      </c>
      <c r="EL378">
        <v>1079.5070000000001</v>
      </c>
      <c r="EM378">
        <v>0</v>
      </c>
      <c r="EN378">
        <v>0</v>
      </c>
      <c r="EO378">
        <v>7.2371999999999996</v>
      </c>
      <c r="EP378">
        <v>2310.8649999999998</v>
      </c>
      <c r="EQ378">
        <v>475.9</v>
      </c>
      <c r="ER378">
        <v>38.1</v>
      </c>
      <c r="ES378">
        <v>437.8</v>
      </c>
      <c r="ET378">
        <v>17168.665000000001</v>
      </c>
      <c r="EU378">
        <v>0</v>
      </c>
      <c r="EV378">
        <v>0</v>
      </c>
      <c r="EW378">
        <v>0</v>
      </c>
      <c r="EX378">
        <v>0</v>
      </c>
      <c r="EY378">
        <v>5.3813000000000004</v>
      </c>
      <c r="EZ378">
        <v>2032.5830000000001</v>
      </c>
      <c r="FA378">
        <v>1.0667</v>
      </c>
      <c r="FB378">
        <v>542.83699999999999</v>
      </c>
      <c r="FC378">
        <v>0.6</v>
      </c>
      <c r="FD378">
        <v>287.31</v>
      </c>
      <c r="FE378">
        <v>0</v>
      </c>
      <c r="FF378">
        <v>0</v>
      </c>
      <c r="FG378">
        <v>0</v>
      </c>
      <c r="FH378">
        <v>0</v>
      </c>
      <c r="FI378">
        <v>0.51</v>
      </c>
      <c r="FJ378">
        <v>255.39099999999999</v>
      </c>
      <c r="FK378">
        <v>0.51</v>
      </c>
      <c r="FL378">
        <v>255.39099999999999</v>
      </c>
      <c r="FM378">
        <v>0</v>
      </c>
      <c r="FN378">
        <v>0</v>
      </c>
      <c r="FO378">
        <v>171.1</v>
      </c>
      <c r="FP378">
        <v>38.1</v>
      </c>
      <c r="FQ378">
        <v>133</v>
      </c>
      <c r="FR378">
        <v>426.49099999999999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</row>
    <row r="379" spans="1:184" customFormat="1" ht="12.75" x14ac:dyDescent="0.2">
      <c r="A379">
        <v>3227</v>
      </c>
      <c r="B379">
        <f t="shared" si="5"/>
        <v>376</v>
      </c>
      <c r="C379">
        <v>1</v>
      </c>
      <c r="D379" t="s">
        <v>1333</v>
      </c>
      <c r="E379" t="s">
        <v>290</v>
      </c>
      <c r="F379">
        <v>600111075</v>
      </c>
      <c r="G379">
        <v>12</v>
      </c>
      <c r="H379" t="s">
        <v>1118</v>
      </c>
      <c r="I379" t="s">
        <v>100</v>
      </c>
      <c r="J379">
        <v>1</v>
      </c>
      <c r="K379">
        <v>24</v>
      </c>
      <c r="L379" t="s">
        <v>1036</v>
      </c>
      <c r="M379" t="s">
        <v>1334</v>
      </c>
      <c r="N379" t="s">
        <v>1038</v>
      </c>
      <c r="O379">
        <v>2</v>
      </c>
      <c r="P379" t="s">
        <v>1039</v>
      </c>
      <c r="Q379" t="s">
        <v>1335</v>
      </c>
      <c r="R379" s="207">
        <v>45666.332662037035</v>
      </c>
      <c r="S379">
        <v>600111075</v>
      </c>
      <c r="T379" t="s">
        <v>1335</v>
      </c>
      <c r="U379" s="207">
        <v>45666.371354166666</v>
      </c>
      <c r="V379">
        <v>600111075</v>
      </c>
      <c r="W379">
        <v>68.025599999999997</v>
      </c>
      <c r="X379">
        <v>66.125600000000006</v>
      </c>
      <c r="Y379">
        <v>0</v>
      </c>
      <c r="Z379">
        <v>1.9</v>
      </c>
      <c r="AA379">
        <v>81.4084</v>
      </c>
      <c r="AB379">
        <v>34303.296999999999</v>
      </c>
      <c r="AC379">
        <v>33613.949999999997</v>
      </c>
      <c r="AD379">
        <v>20790.768</v>
      </c>
      <c r="AE379">
        <v>4612.152</v>
      </c>
      <c r="AF379">
        <v>1559.8910000000001</v>
      </c>
      <c r="AG379">
        <v>4628.8359999999993</v>
      </c>
      <c r="AH379">
        <v>561.83600000000001</v>
      </c>
      <c r="AI379">
        <v>554.12599999999998</v>
      </c>
      <c r="AJ379">
        <v>271.68299999999999</v>
      </c>
      <c r="AK379">
        <v>9.6609999999999996</v>
      </c>
      <c r="AL379">
        <v>210.15</v>
      </c>
      <c r="AM379">
        <v>0</v>
      </c>
      <c r="AN379">
        <v>479.197</v>
      </c>
      <c r="AO379">
        <v>319.07499999999999</v>
      </c>
      <c r="AP379">
        <v>208.9</v>
      </c>
      <c r="AQ379">
        <v>208.9</v>
      </c>
      <c r="AR379">
        <v>0</v>
      </c>
      <c r="AS379">
        <v>0</v>
      </c>
      <c r="AT379">
        <v>30.375</v>
      </c>
      <c r="AU379">
        <v>79.8</v>
      </c>
      <c r="AV379">
        <v>1.1000000000000001</v>
      </c>
      <c r="AW379">
        <v>596.21199999999999</v>
      </c>
      <c r="AX379">
        <v>532.995</v>
      </c>
      <c r="AY379">
        <v>123.9</v>
      </c>
      <c r="AZ379">
        <v>28.785</v>
      </c>
      <c r="BA379">
        <v>34058.244000000006</v>
      </c>
      <c r="BB379">
        <v>208.9</v>
      </c>
      <c r="BC379">
        <v>99</v>
      </c>
      <c r="BD379">
        <v>86</v>
      </c>
      <c r="BE379">
        <v>0</v>
      </c>
      <c r="BF379">
        <v>2</v>
      </c>
      <c r="BG379">
        <v>4</v>
      </c>
      <c r="BH379">
        <v>0</v>
      </c>
      <c r="BI379">
        <v>0</v>
      </c>
      <c r="BJ379">
        <v>50.493900000000004</v>
      </c>
      <c r="BK379">
        <v>28270.999</v>
      </c>
      <c r="BL379">
        <v>17011.082000000002</v>
      </c>
      <c r="BM379">
        <v>4050.3530000000001</v>
      </c>
      <c r="BN379">
        <v>1240.963</v>
      </c>
      <c r="BO379">
        <v>4148.9859999999999</v>
      </c>
      <c r="BP379">
        <v>398.39600000000002</v>
      </c>
      <c r="BQ379">
        <v>554.12599999999998</v>
      </c>
      <c r="BR379">
        <v>232.435</v>
      </c>
      <c r="BS379">
        <v>9.6609999999999996</v>
      </c>
      <c r="BT379">
        <v>34.0779</v>
      </c>
      <c r="BU379">
        <v>21588.576000000001</v>
      </c>
      <c r="BV379">
        <v>5.4612999999999996</v>
      </c>
      <c r="BW379">
        <v>2459.69</v>
      </c>
      <c r="BX379">
        <v>0</v>
      </c>
      <c r="BY379">
        <v>0</v>
      </c>
      <c r="BZ379">
        <v>15.6317</v>
      </c>
      <c r="CA379">
        <v>5342.951</v>
      </c>
      <c r="CB379">
        <v>3779.6859999999997</v>
      </c>
      <c r="CC379">
        <v>561.79899999999998</v>
      </c>
      <c r="CD379">
        <v>318.928</v>
      </c>
      <c r="CE379">
        <v>479.85</v>
      </c>
      <c r="CF379">
        <v>163.44</v>
      </c>
      <c r="CG379">
        <v>0</v>
      </c>
      <c r="CH379">
        <v>39.248000000000005</v>
      </c>
      <c r="CI379">
        <v>0</v>
      </c>
      <c r="CJ379">
        <v>3</v>
      </c>
      <c r="CK379">
        <v>1769.7049999999999</v>
      </c>
      <c r="CL379">
        <v>7.25</v>
      </c>
      <c r="CM379">
        <v>2305.3290000000002</v>
      </c>
      <c r="CN379">
        <v>5.3817000000000004</v>
      </c>
      <c r="CO379">
        <v>1267.9169999999999</v>
      </c>
      <c r="CP379">
        <v>0</v>
      </c>
      <c r="CQ379">
        <v>0</v>
      </c>
      <c r="CR379">
        <v>46.493900000000004</v>
      </c>
      <c r="CS379">
        <v>24627.116000000002</v>
      </c>
      <c r="CT379">
        <v>12.8317</v>
      </c>
      <c r="CU379">
        <v>3573.2460000000001</v>
      </c>
      <c r="CV379">
        <v>1.1000000000000001</v>
      </c>
      <c r="CW379">
        <v>596.21199999999999</v>
      </c>
      <c r="CX379">
        <v>532.995</v>
      </c>
      <c r="CY379">
        <v>0</v>
      </c>
      <c r="CZ379">
        <v>0</v>
      </c>
      <c r="DA379">
        <v>0</v>
      </c>
      <c r="DB379">
        <v>0</v>
      </c>
      <c r="DC379">
        <v>178.02500000000001</v>
      </c>
      <c r="DD379">
        <v>30.875</v>
      </c>
      <c r="DE379">
        <v>28.785</v>
      </c>
      <c r="DF379">
        <v>8.3546999999999993</v>
      </c>
      <c r="DG379">
        <v>2958.5590000000002</v>
      </c>
      <c r="DH379">
        <v>2</v>
      </c>
      <c r="DI379">
        <v>928.14400000000001</v>
      </c>
      <c r="DJ379">
        <v>0.6</v>
      </c>
      <c r="DK379">
        <v>336.03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28669.766</v>
      </c>
      <c r="EA379">
        <v>178.02500000000001</v>
      </c>
      <c r="EB379">
        <v>5388.4780000000001</v>
      </c>
      <c r="EC379">
        <v>30.875</v>
      </c>
      <c r="ED379">
        <v>68.025599999999997</v>
      </c>
      <c r="EE379">
        <v>81.4084</v>
      </c>
      <c r="EF379">
        <v>34303.296999999999</v>
      </c>
      <c r="EG379">
        <v>50.643900000000002</v>
      </c>
      <c r="EH379">
        <v>28324.388999999999</v>
      </c>
      <c r="EI379">
        <v>34.0779</v>
      </c>
      <c r="EJ379">
        <v>21596.569</v>
      </c>
      <c r="EK379">
        <v>5.4612999999999996</v>
      </c>
      <c r="EL379">
        <v>2459.69</v>
      </c>
      <c r="EM379">
        <v>0</v>
      </c>
      <c r="EN379">
        <v>0</v>
      </c>
      <c r="EO379">
        <v>17.381700000000002</v>
      </c>
      <c r="EP379">
        <v>5978.9080000000004</v>
      </c>
      <c r="EQ379">
        <v>319.07499999999999</v>
      </c>
      <c r="ER379">
        <v>280.2</v>
      </c>
      <c r="ES379">
        <v>38.875</v>
      </c>
      <c r="ET379">
        <v>34622.372000000003</v>
      </c>
      <c r="EU379">
        <v>0</v>
      </c>
      <c r="EV379">
        <v>0</v>
      </c>
      <c r="EW379">
        <v>0</v>
      </c>
      <c r="EX379">
        <v>0</v>
      </c>
      <c r="EY379">
        <v>8.3546999999999993</v>
      </c>
      <c r="EZ379">
        <v>2958.5590000000002</v>
      </c>
      <c r="FA379">
        <v>2</v>
      </c>
      <c r="FB379">
        <v>928.14400000000001</v>
      </c>
      <c r="FC379">
        <v>0.75</v>
      </c>
      <c r="FD379">
        <v>381.42700000000002</v>
      </c>
      <c r="FE379">
        <v>0</v>
      </c>
      <c r="FF379">
        <v>0</v>
      </c>
      <c r="FG379">
        <v>0</v>
      </c>
      <c r="FH379">
        <v>0</v>
      </c>
      <c r="FI379">
        <v>1.1000000000000001</v>
      </c>
      <c r="FJ379">
        <v>532.995</v>
      </c>
      <c r="FK379">
        <v>1.1000000000000001</v>
      </c>
      <c r="FL379">
        <v>532.995</v>
      </c>
      <c r="FM379">
        <v>0</v>
      </c>
      <c r="FN379">
        <v>0</v>
      </c>
      <c r="FO379">
        <v>123.9</v>
      </c>
      <c r="FP379">
        <v>123.9</v>
      </c>
      <c r="FQ379">
        <v>0</v>
      </c>
      <c r="FR379">
        <v>656.89499999999998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</row>
    <row r="380" spans="1:184" customFormat="1" ht="12.75" x14ac:dyDescent="0.2">
      <c r="A380">
        <v>3228</v>
      </c>
      <c r="B380">
        <f t="shared" si="5"/>
        <v>377</v>
      </c>
      <c r="C380">
        <v>1</v>
      </c>
      <c r="D380" t="s">
        <v>1336</v>
      </c>
      <c r="E380" t="s">
        <v>290</v>
      </c>
      <c r="F380">
        <v>600111083</v>
      </c>
      <c r="G380">
        <v>12</v>
      </c>
      <c r="H380" t="s">
        <v>1122</v>
      </c>
      <c r="I380" t="s">
        <v>100</v>
      </c>
      <c r="J380">
        <v>1</v>
      </c>
      <c r="K380">
        <v>24</v>
      </c>
      <c r="L380" t="s">
        <v>1036</v>
      </c>
      <c r="M380" t="s">
        <v>1337</v>
      </c>
      <c r="N380" t="s">
        <v>1038</v>
      </c>
      <c r="O380">
        <v>2</v>
      </c>
      <c r="P380" t="s">
        <v>1039</v>
      </c>
      <c r="Q380" t="s">
        <v>1124</v>
      </c>
      <c r="R380" s="207">
        <v>45670.581122685187</v>
      </c>
      <c r="S380">
        <v>600111083</v>
      </c>
      <c r="T380" t="s">
        <v>1124</v>
      </c>
      <c r="U380" s="207">
        <v>45670.586770833332</v>
      </c>
      <c r="V380">
        <v>600111083</v>
      </c>
      <c r="W380">
        <v>54.311699999999995</v>
      </c>
      <c r="X380">
        <v>52.415199999999999</v>
      </c>
      <c r="Y380">
        <v>0</v>
      </c>
      <c r="Z380">
        <v>1.8965000000000001</v>
      </c>
      <c r="AA380">
        <v>62.908900000000003</v>
      </c>
      <c r="AB380">
        <v>27423.756000000001</v>
      </c>
      <c r="AC380">
        <v>26765.134000000002</v>
      </c>
      <c r="AD380">
        <v>16649.643</v>
      </c>
      <c r="AE380">
        <v>4043.5610000000001</v>
      </c>
      <c r="AF380">
        <v>1639.4380000000001</v>
      </c>
      <c r="AG380">
        <v>3170.1</v>
      </c>
      <c r="AH380">
        <v>399.01599999999996</v>
      </c>
      <c r="AI380">
        <v>278.91699999999997</v>
      </c>
      <c r="AJ380">
        <v>118.31</v>
      </c>
      <c r="AK380">
        <v>81.927000000000007</v>
      </c>
      <c r="AL380">
        <v>0</v>
      </c>
      <c r="AM380">
        <v>140.4</v>
      </c>
      <c r="AN380">
        <v>518.22199999999998</v>
      </c>
      <c r="AO380">
        <v>1318.3300000000002</v>
      </c>
      <c r="AP380">
        <v>280</v>
      </c>
      <c r="AQ380">
        <v>280</v>
      </c>
      <c r="AR380">
        <v>0</v>
      </c>
      <c r="AS380">
        <v>0</v>
      </c>
      <c r="AT380">
        <v>0</v>
      </c>
      <c r="AU380">
        <v>1038.33</v>
      </c>
      <c r="AV380">
        <v>0.91669999999999996</v>
      </c>
      <c r="AW380">
        <v>312.17500000000001</v>
      </c>
      <c r="AX380">
        <v>493.92899999999997</v>
      </c>
      <c r="AY380">
        <v>0</v>
      </c>
      <c r="AZ380">
        <v>72.046999999999997</v>
      </c>
      <c r="BA380">
        <v>26979.976000000002</v>
      </c>
      <c r="BB380">
        <v>280</v>
      </c>
      <c r="BC380">
        <v>65</v>
      </c>
      <c r="BD380">
        <v>57</v>
      </c>
      <c r="BE380">
        <v>1</v>
      </c>
      <c r="BF380">
        <v>1</v>
      </c>
      <c r="BG380">
        <v>1</v>
      </c>
      <c r="BH380">
        <v>0</v>
      </c>
      <c r="BI380">
        <v>0</v>
      </c>
      <c r="BJ380">
        <v>38.8474</v>
      </c>
      <c r="BK380">
        <v>22030.706000000002</v>
      </c>
      <c r="BL380">
        <v>13494.487999999999</v>
      </c>
      <c r="BM380">
        <v>3520.0770000000002</v>
      </c>
      <c r="BN380">
        <v>1205.6199999999999</v>
      </c>
      <c r="BO380">
        <v>2729.2</v>
      </c>
      <c r="BP380">
        <v>298.30500000000001</v>
      </c>
      <c r="BQ380">
        <v>278.91699999999997</v>
      </c>
      <c r="BR380">
        <v>63.744</v>
      </c>
      <c r="BS380">
        <v>56.133000000000003</v>
      </c>
      <c r="BT380">
        <v>26.9297</v>
      </c>
      <c r="BU380">
        <v>17005.951000000001</v>
      </c>
      <c r="BV380">
        <v>3.2801</v>
      </c>
      <c r="BW380">
        <v>1575.019</v>
      </c>
      <c r="BX380">
        <v>0</v>
      </c>
      <c r="BY380">
        <v>0</v>
      </c>
      <c r="BZ380">
        <v>13.5678</v>
      </c>
      <c r="CA380">
        <v>4734.4279999999999</v>
      </c>
      <c r="CB380">
        <v>3155.1549999999997</v>
      </c>
      <c r="CC380">
        <v>523.48400000000004</v>
      </c>
      <c r="CD380">
        <v>433.81799999999998</v>
      </c>
      <c r="CE380">
        <v>440.9</v>
      </c>
      <c r="CF380">
        <v>100.71099999999998</v>
      </c>
      <c r="CG380">
        <v>0</v>
      </c>
      <c r="CH380">
        <v>54.566000000000003</v>
      </c>
      <c r="CI380">
        <v>25.794</v>
      </c>
      <c r="CJ380">
        <v>1.8833</v>
      </c>
      <c r="CK380">
        <v>884.14100000000008</v>
      </c>
      <c r="CL380">
        <v>5.9760999999999997</v>
      </c>
      <c r="CM380">
        <v>1931.556</v>
      </c>
      <c r="CN380">
        <v>5.375</v>
      </c>
      <c r="CO380">
        <v>1824.35</v>
      </c>
      <c r="CP380">
        <v>0.33339999999999997</v>
      </c>
      <c r="CQ380">
        <v>94.381</v>
      </c>
      <c r="CR380">
        <v>34.8474</v>
      </c>
      <c r="CS380">
        <v>18773.473999999998</v>
      </c>
      <c r="CT380">
        <v>10.0678</v>
      </c>
      <c r="CU380">
        <v>3211.672</v>
      </c>
      <c r="CV380">
        <v>0.58330000000000004</v>
      </c>
      <c r="CW380">
        <v>312.17500000000001</v>
      </c>
      <c r="CX380">
        <v>379.548</v>
      </c>
      <c r="CY380">
        <v>0</v>
      </c>
      <c r="CZ380">
        <v>0</v>
      </c>
      <c r="DA380">
        <v>0.33339999999999997</v>
      </c>
      <c r="DB380">
        <v>114.381</v>
      </c>
      <c r="DC380">
        <v>25.77</v>
      </c>
      <c r="DD380">
        <v>254.23</v>
      </c>
      <c r="DE380">
        <v>72.046999999999997</v>
      </c>
      <c r="DF380">
        <v>6.7587999999999999</v>
      </c>
      <c r="DG380">
        <v>2457.5430000000001</v>
      </c>
      <c r="DH380">
        <v>0.87880000000000003</v>
      </c>
      <c r="DI380">
        <v>474.28</v>
      </c>
      <c r="DJ380">
        <v>1</v>
      </c>
      <c r="DK380">
        <v>517.91300000000001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22195.284</v>
      </c>
      <c r="EA380">
        <v>25.77</v>
      </c>
      <c r="EB380">
        <v>4784.692</v>
      </c>
      <c r="EC380">
        <v>254.23</v>
      </c>
      <c r="ED380">
        <v>54.311699999999995</v>
      </c>
      <c r="EE380">
        <v>62.908900000000003</v>
      </c>
      <c r="EF380">
        <v>27423.756000000001</v>
      </c>
      <c r="EG380">
        <v>38.977199999999996</v>
      </c>
      <c r="EH380">
        <v>22093.852999999999</v>
      </c>
      <c r="EI380">
        <v>26.9297</v>
      </c>
      <c r="EJ380">
        <v>17005.951000000001</v>
      </c>
      <c r="EK380">
        <v>3.2801</v>
      </c>
      <c r="EL380">
        <v>1575.019</v>
      </c>
      <c r="EM380">
        <v>0</v>
      </c>
      <c r="EN380">
        <v>0</v>
      </c>
      <c r="EO380">
        <v>15.3345</v>
      </c>
      <c r="EP380">
        <v>5329.9030000000002</v>
      </c>
      <c r="EQ380">
        <v>1318.3300000000002</v>
      </c>
      <c r="ER380">
        <v>374.63</v>
      </c>
      <c r="ES380">
        <v>943.7</v>
      </c>
      <c r="ET380">
        <v>28742.085999999999</v>
      </c>
      <c r="EU380">
        <v>0</v>
      </c>
      <c r="EV380">
        <v>0</v>
      </c>
      <c r="EW380">
        <v>0</v>
      </c>
      <c r="EX380">
        <v>0</v>
      </c>
      <c r="EY380">
        <v>6.8086000000000002</v>
      </c>
      <c r="EZ380">
        <v>2484.056</v>
      </c>
      <c r="FA380">
        <v>0.87880000000000003</v>
      </c>
      <c r="FB380">
        <v>474.28</v>
      </c>
      <c r="FC380">
        <v>1.08</v>
      </c>
      <c r="FD380">
        <v>554.54700000000003</v>
      </c>
      <c r="FE380">
        <v>0</v>
      </c>
      <c r="FF380">
        <v>0</v>
      </c>
      <c r="FG380">
        <v>0</v>
      </c>
      <c r="FH380">
        <v>0</v>
      </c>
      <c r="FI380">
        <v>0.91669999999999996</v>
      </c>
      <c r="FJ380">
        <v>493.92899999999997</v>
      </c>
      <c r="FK380">
        <v>0.58330000000000004</v>
      </c>
      <c r="FL380">
        <v>379.548</v>
      </c>
      <c r="FM380">
        <v>0.33339999999999997</v>
      </c>
      <c r="FN380">
        <v>114.381</v>
      </c>
      <c r="FO380">
        <v>0</v>
      </c>
      <c r="FP380">
        <v>0</v>
      </c>
      <c r="FQ380">
        <v>0</v>
      </c>
      <c r="FR380">
        <v>493.92899999999997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</row>
    <row r="381" spans="1:184" customFormat="1" ht="12.75" x14ac:dyDescent="0.2">
      <c r="A381">
        <v>3229</v>
      </c>
      <c r="B381">
        <f t="shared" si="5"/>
        <v>378</v>
      </c>
      <c r="C381">
        <v>1</v>
      </c>
      <c r="D381" t="s">
        <v>1338</v>
      </c>
      <c r="E381" t="s">
        <v>290</v>
      </c>
      <c r="F381">
        <v>600110974</v>
      </c>
      <c r="G381">
        <v>12</v>
      </c>
      <c r="H381" t="s">
        <v>1239</v>
      </c>
      <c r="I381" t="s">
        <v>100</v>
      </c>
      <c r="J381">
        <v>1</v>
      </c>
      <c r="K381">
        <v>24</v>
      </c>
      <c r="L381" t="s">
        <v>1036</v>
      </c>
      <c r="M381" t="s">
        <v>1339</v>
      </c>
      <c r="N381" t="s">
        <v>1038</v>
      </c>
      <c r="O381">
        <v>2</v>
      </c>
      <c r="P381" t="s">
        <v>1039</v>
      </c>
      <c r="Q381" t="s">
        <v>393</v>
      </c>
      <c r="R381" s="207">
        <v>45670.567627314813</v>
      </c>
      <c r="S381">
        <v>600110974</v>
      </c>
      <c r="W381">
        <v>15.7224</v>
      </c>
      <c r="X381">
        <v>15.7224</v>
      </c>
      <c r="Y381">
        <v>0</v>
      </c>
      <c r="Z381">
        <v>0</v>
      </c>
      <c r="AA381">
        <v>18.466000000000001</v>
      </c>
      <c r="AB381">
        <v>8599.6769999999997</v>
      </c>
      <c r="AC381">
        <v>8599.6769999999997</v>
      </c>
      <c r="AD381">
        <v>4909.9979999999996</v>
      </c>
      <c r="AE381">
        <v>1410.136</v>
      </c>
      <c r="AF381">
        <v>206.66800000000001</v>
      </c>
      <c r="AG381">
        <v>1775.694</v>
      </c>
      <c r="AH381">
        <v>162.42400000000001</v>
      </c>
      <c r="AI381">
        <v>72.283000000000001</v>
      </c>
      <c r="AJ381">
        <v>2.395</v>
      </c>
      <c r="AK381">
        <v>30.783000000000001</v>
      </c>
      <c r="AL381">
        <v>0</v>
      </c>
      <c r="AM381">
        <v>0</v>
      </c>
      <c r="AN381">
        <v>0</v>
      </c>
      <c r="AO381">
        <v>115.8</v>
      </c>
      <c r="AP381">
        <v>30</v>
      </c>
      <c r="AQ381">
        <v>30</v>
      </c>
      <c r="AR381">
        <v>0</v>
      </c>
      <c r="AS381">
        <v>0</v>
      </c>
      <c r="AT381">
        <v>0</v>
      </c>
      <c r="AU381">
        <v>85.8</v>
      </c>
      <c r="AV381">
        <v>0.3</v>
      </c>
      <c r="AW381">
        <v>10.17</v>
      </c>
      <c r="AX381">
        <v>108.551</v>
      </c>
      <c r="AY381">
        <v>0</v>
      </c>
      <c r="AZ381">
        <v>19.126000000000001</v>
      </c>
      <c r="BA381">
        <v>8615.8160000000007</v>
      </c>
      <c r="BB381">
        <v>30</v>
      </c>
      <c r="BC381">
        <v>19</v>
      </c>
      <c r="BD381">
        <v>17</v>
      </c>
      <c r="BE381">
        <v>0</v>
      </c>
      <c r="BF381">
        <v>0</v>
      </c>
      <c r="BG381">
        <v>1</v>
      </c>
      <c r="BH381">
        <v>0</v>
      </c>
      <c r="BI381">
        <v>0</v>
      </c>
      <c r="BJ381">
        <v>12.451599999999999</v>
      </c>
      <c r="BK381">
        <v>7295.384</v>
      </c>
      <c r="BL381">
        <v>4155.4780000000001</v>
      </c>
      <c r="BM381">
        <v>1289.0170000000001</v>
      </c>
      <c r="BN381">
        <v>190.59200000000001</v>
      </c>
      <c r="BO381">
        <v>1372.944</v>
      </c>
      <c r="BP381">
        <v>162.42400000000001</v>
      </c>
      <c r="BQ381">
        <v>72.283000000000001</v>
      </c>
      <c r="BR381">
        <v>2.395</v>
      </c>
      <c r="BS381">
        <v>20.954999999999998</v>
      </c>
      <c r="BT381">
        <v>7.7423999999999999</v>
      </c>
      <c r="BU381">
        <v>5243.192</v>
      </c>
      <c r="BV381">
        <v>2.5703</v>
      </c>
      <c r="BW381">
        <v>1307.9880000000001</v>
      </c>
      <c r="BX381">
        <v>0</v>
      </c>
      <c r="BY381">
        <v>0</v>
      </c>
      <c r="BZ381">
        <v>3.2707999999999999</v>
      </c>
      <c r="CA381">
        <v>1304.2929999999999</v>
      </c>
      <c r="CB381">
        <v>754.52</v>
      </c>
      <c r="CC381">
        <v>121.119</v>
      </c>
      <c r="CD381">
        <v>16.076000000000001</v>
      </c>
      <c r="CE381">
        <v>402.75</v>
      </c>
      <c r="CF381">
        <v>0</v>
      </c>
      <c r="CG381">
        <v>0</v>
      </c>
      <c r="CH381">
        <v>0</v>
      </c>
      <c r="CI381">
        <v>9.8279999999999994</v>
      </c>
      <c r="CJ381">
        <v>0</v>
      </c>
      <c r="CK381">
        <v>0</v>
      </c>
      <c r="CL381">
        <v>2.3458000000000001</v>
      </c>
      <c r="CM381">
        <v>1021.519</v>
      </c>
      <c r="CN381">
        <v>0.625</v>
      </c>
      <c r="CO381">
        <v>174.22300000000001</v>
      </c>
      <c r="CP381">
        <v>0.3</v>
      </c>
      <c r="CQ381">
        <v>108.551</v>
      </c>
      <c r="CR381">
        <v>10.9049</v>
      </c>
      <c r="CS381">
        <v>6018.723</v>
      </c>
      <c r="CT381">
        <v>3.2707999999999999</v>
      </c>
      <c r="CU381">
        <v>1304.2929999999999</v>
      </c>
      <c r="CV381">
        <v>0</v>
      </c>
      <c r="CW381">
        <v>10.17</v>
      </c>
      <c r="CX381">
        <v>0</v>
      </c>
      <c r="CY381">
        <v>0</v>
      </c>
      <c r="CZ381">
        <v>0</v>
      </c>
      <c r="DA381">
        <v>0.3</v>
      </c>
      <c r="DB381">
        <v>108.551</v>
      </c>
      <c r="DC381">
        <v>30</v>
      </c>
      <c r="DD381">
        <v>0</v>
      </c>
      <c r="DE381">
        <v>19.126000000000001</v>
      </c>
      <c r="DF381">
        <v>2.1389</v>
      </c>
      <c r="DG381">
        <v>744.20399999999995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7308.1640000000007</v>
      </c>
      <c r="EA381">
        <v>30</v>
      </c>
      <c r="EB381">
        <v>1307.652</v>
      </c>
      <c r="EC381">
        <v>0</v>
      </c>
      <c r="ED381">
        <v>15.7224</v>
      </c>
      <c r="EE381">
        <v>18.466000000000001</v>
      </c>
      <c r="EF381">
        <v>8599.6769999999997</v>
      </c>
      <c r="EG381">
        <v>12.451599999999999</v>
      </c>
      <c r="EH381">
        <v>7295.384</v>
      </c>
      <c r="EI381">
        <v>7.7423999999999999</v>
      </c>
      <c r="EJ381">
        <v>5243.192</v>
      </c>
      <c r="EK381">
        <v>2.5703</v>
      </c>
      <c r="EL381">
        <v>1307.9880000000001</v>
      </c>
      <c r="EM381">
        <v>0</v>
      </c>
      <c r="EN381">
        <v>0</v>
      </c>
      <c r="EO381">
        <v>3.2707999999999999</v>
      </c>
      <c r="EP381">
        <v>1304.2929999999999</v>
      </c>
      <c r="EQ381">
        <v>115.8</v>
      </c>
      <c r="ER381">
        <v>106.2</v>
      </c>
      <c r="ES381">
        <v>9.6</v>
      </c>
      <c r="ET381">
        <v>8715.476999999999</v>
      </c>
      <c r="EU381">
        <v>0</v>
      </c>
      <c r="EV381">
        <v>0</v>
      </c>
      <c r="EW381">
        <v>0</v>
      </c>
      <c r="EX381">
        <v>0</v>
      </c>
      <c r="EY381">
        <v>2.1389</v>
      </c>
      <c r="EZ381">
        <v>744.20399999999995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0.3</v>
      </c>
      <c r="FJ381">
        <v>108.551</v>
      </c>
      <c r="FK381">
        <v>0</v>
      </c>
      <c r="FL381">
        <v>0</v>
      </c>
      <c r="FM381">
        <v>0.3</v>
      </c>
      <c r="FN381">
        <v>108.551</v>
      </c>
      <c r="FO381">
        <v>0</v>
      </c>
      <c r="FP381">
        <v>0</v>
      </c>
      <c r="FQ381">
        <v>0</v>
      </c>
      <c r="FR381">
        <v>108.551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</row>
    <row r="382" spans="1:184" customFormat="1" ht="12.75" x14ac:dyDescent="0.2">
      <c r="A382">
        <v>3230</v>
      </c>
      <c r="B382">
        <f t="shared" si="5"/>
        <v>379</v>
      </c>
      <c r="C382">
        <v>1</v>
      </c>
      <c r="D382" t="s">
        <v>1340</v>
      </c>
      <c r="E382" t="s">
        <v>290</v>
      </c>
      <c r="F382">
        <v>600110842</v>
      </c>
      <c r="G382">
        <v>12</v>
      </c>
      <c r="H382" t="s">
        <v>1341</v>
      </c>
      <c r="I382" t="s">
        <v>438</v>
      </c>
      <c r="J382">
        <v>1</v>
      </c>
      <c r="K382">
        <v>24</v>
      </c>
      <c r="L382" t="s">
        <v>1056</v>
      </c>
      <c r="M382" t="s">
        <v>538</v>
      </c>
      <c r="N382" t="s">
        <v>1038</v>
      </c>
      <c r="O382">
        <v>2</v>
      </c>
      <c r="P382" t="s">
        <v>1039</v>
      </c>
      <c r="Q382" t="s">
        <v>3501</v>
      </c>
      <c r="R382" s="207">
        <v>45664.692418981482</v>
      </c>
      <c r="S382">
        <v>600110842</v>
      </c>
      <c r="W382">
        <v>13.983500000000001</v>
      </c>
      <c r="X382">
        <v>13.983500000000001</v>
      </c>
      <c r="Y382">
        <v>0</v>
      </c>
      <c r="Z382">
        <v>0</v>
      </c>
      <c r="AA382">
        <v>16.467500000000001</v>
      </c>
      <c r="AB382">
        <v>6132.7569999999996</v>
      </c>
      <c r="AC382">
        <v>6132.7569999999996</v>
      </c>
      <c r="AD382">
        <v>3731.1949999999997</v>
      </c>
      <c r="AE382">
        <v>1143.9829999999999</v>
      </c>
      <c r="AF382">
        <v>28.242999999999999</v>
      </c>
      <c r="AG382">
        <v>840.39599999999996</v>
      </c>
      <c r="AH382">
        <v>103.607</v>
      </c>
      <c r="AI382">
        <v>43.545000000000002</v>
      </c>
      <c r="AJ382">
        <v>0.94000000000000006</v>
      </c>
      <c r="AK382">
        <v>0</v>
      </c>
      <c r="AL382">
        <v>0</v>
      </c>
      <c r="AM382">
        <v>0</v>
      </c>
      <c r="AN382">
        <v>0</v>
      </c>
      <c r="AO382">
        <v>96.496000000000009</v>
      </c>
      <c r="AP382">
        <v>50</v>
      </c>
      <c r="AQ382">
        <v>50</v>
      </c>
      <c r="AR382">
        <v>0</v>
      </c>
      <c r="AS382">
        <v>0</v>
      </c>
      <c r="AT382">
        <v>26.9</v>
      </c>
      <c r="AU382">
        <v>19.596</v>
      </c>
      <c r="AV382">
        <v>0</v>
      </c>
      <c r="AW382">
        <v>212.00899999999999</v>
      </c>
      <c r="AX382">
        <v>0</v>
      </c>
      <c r="AY382">
        <v>0</v>
      </c>
      <c r="AZ382">
        <v>28.838999999999999</v>
      </c>
      <c r="BA382">
        <v>6222.5029999999997</v>
      </c>
      <c r="BB382">
        <v>50</v>
      </c>
      <c r="BC382">
        <v>15</v>
      </c>
      <c r="BD382">
        <v>15</v>
      </c>
      <c r="BE382">
        <v>0</v>
      </c>
      <c r="BF382">
        <v>0</v>
      </c>
      <c r="BG382">
        <v>1</v>
      </c>
      <c r="BH382">
        <v>0</v>
      </c>
      <c r="BI382">
        <v>0</v>
      </c>
      <c r="BJ382">
        <v>10.4802</v>
      </c>
      <c r="BK382">
        <v>5018.3760000000002</v>
      </c>
      <c r="BL382">
        <v>2959.6559999999999</v>
      </c>
      <c r="BM382">
        <v>1020.765</v>
      </c>
      <c r="BN382">
        <v>28.242999999999999</v>
      </c>
      <c r="BO382">
        <v>630.096</v>
      </c>
      <c r="BP382">
        <v>95.222999999999999</v>
      </c>
      <c r="BQ382">
        <v>43.545000000000002</v>
      </c>
      <c r="BR382">
        <v>0</v>
      </c>
      <c r="BS382">
        <v>0</v>
      </c>
      <c r="BT382">
        <v>7.2629999999999999</v>
      </c>
      <c r="BU382">
        <v>3873.1090000000004</v>
      </c>
      <c r="BV382">
        <v>1.0526</v>
      </c>
      <c r="BW382">
        <v>410.24099999999999</v>
      </c>
      <c r="BX382">
        <v>0</v>
      </c>
      <c r="BY382">
        <v>0</v>
      </c>
      <c r="BZ382">
        <v>3.5032999999999999</v>
      </c>
      <c r="CA382">
        <v>1114.3810000000001</v>
      </c>
      <c r="CB382">
        <v>771.53899999999999</v>
      </c>
      <c r="CC382">
        <v>123.218</v>
      </c>
      <c r="CD382">
        <v>0</v>
      </c>
      <c r="CE382">
        <v>210.3</v>
      </c>
      <c r="CF382">
        <v>8.3840000000000003</v>
      </c>
      <c r="CG382">
        <v>0</v>
      </c>
      <c r="CH382">
        <v>0.94000000000000006</v>
      </c>
      <c r="CI382">
        <v>0</v>
      </c>
      <c r="CJ382">
        <v>0</v>
      </c>
      <c r="CK382">
        <v>0</v>
      </c>
      <c r="CL382">
        <v>1.6282999999999999</v>
      </c>
      <c r="CM382">
        <v>488.04599999999999</v>
      </c>
      <c r="CN382">
        <v>1.875</v>
      </c>
      <c r="CO382">
        <v>626.33500000000004</v>
      </c>
      <c r="CP382">
        <v>0</v>
      </c>
      <c r="CQ382">
        <v>0</v>
      </c>
      <c r="CR382">
        <v>8.6468999999999987</v>
      </c>
      <c r="CS382">
        <v>3604.2809999999999</v>
      </c>
      <c r="CT382">
        <v>3.0032999999999999</v>
      </c>
      <c r="CU382">
        <v>914.42000000000007</v>
      </c>
      <c r="CV382">
        <v>0</v>
      </c>
      <c r="CW382">
        <v>212.00899999999999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40.6</v>
      </c>
      <c r="DD382">
        <v>9.4</v>
      </c>
      <c r="DE382">
        <v>28.838999999999999</v>
      </c>
      <c r="DF382">
        <v>2.1646000000000001</v>
      </c>
      <c r="DG382">
        <v>735.02600000000007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5084.2250000000004</v>
      </c>
      <c r="EA382">
        <v>40.6</v>
      </c>
      <c r="EB382">
        <v>1138.2779999999998</v>
      </c>
      <c r="EC382">
        <v>9.4</v>
      </c>
      <c r="ED382">
        <v>13.983500000000001</v>
      </c>
      <c r="EE382">
        <v>16.467500000000001</v>
      </c>
      <c r="EF382">
        <v>6132.7569999999996</v>
      </c>
      <c r="EG382">
        <v>10.4802</v>
      </c>
      <c r="EH382">
        <v>5018.3760000000002</v>
      </c>
      <c r="EI382">
        <v>7.2629999999999999</v>
      </c>
      <c r="EJ382">
        <v>3873.1090000000004</v>
      </c>
      <c r="EK382">
        <v>1.0526</v>
      </c>
      <c r="EL382">
        <v>410.24099999999999</v>
      </c>
      <c r="EM382">
        <v>0</v>
      </c>
      <c r="EN382">
        <v>0</v>
      </c>
      <c r="EO382">
        <v>3.5032999999999999</v>
      </c>
      <c r="EP382">
        <v>1114.3810000000001</v>
      </c>
      <c r="EQ382">
        <v>96.496000000000009</v>
      </c>
      <c r="ER382">
        <v>67.5</v>
      </c>
      <c r="ES382">
        <v>28.995999999999999</v>
      </c>
      <c r="ET382">
        <v>6229.2530000000006</v>
      </c>
      <c r="EU382">
        <v>0</v>
      </c>
      <c r="EV382">
        <v>0</v>
      </c>
      <c r="EW382">
        <v>0</v>
      </c>
      <c r="EX382">
        <v>0</v>
      </c>
      <c r="EY382">
        <v>2.1646000000000001</v>
      </c>
      <c r="EZ382">
        <v>735.02600000000007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</row>
    <row r="383" spans="1:184" customFormat="1" ht="12.75" x14ac:dyDescent="0.2">
      <c r="A383">
        <v>3231</v>
      </c>
      <c r="B383">
        <f t="shared" si="5"/>
        <v>380</v>
      </c>
      <c r="C383">
        <v>1</v>
      </c>
      <c r="D383" t="s">
        <v>1342</v>
      </c>
      <c r="E383" t="s">
        <v>290</v>
      </c>
      <c r="F383">
        <v>600110591</v>
      </c>
      <c r="G383">
        <v>12</v>
      </c>
      <c r="H383" t="s">
        <v>1343</v>
      </c>
      <c r="I383" t="s">
        <v>1344</v>
      </c>
      <c r="J383">
        <v>1</v>
      </c>
      <c r="K383">
        <v>24</v>
      </c>
      <c r="L383" t="s">
        <v>1048</v>
      </c>
      <c r="M383" t="s">
        <v>1345</v>
      </c>
      <c r="N383" t="s">
        <v>1038</v>
      </c>
      <c r="O383">
        <v>2</v>
      </c>
      <c r="P383" t="s">
        <v>1039</v>
      </c>
      <c r="Q383" t="s">
        <v>1346</v>
      </c>
      <c r="R383" s="207">
        <v>45667.681562500002</v>
      </c>
      <c r="S383">
        <v>600110591</v>
      </c>
      <c r="T383" t="s">
        <v>1346</v>
      </c>
      <c r="U383" s="207">
        <v>45671.606863425928</v>
      </c>
      <c r="V383">
        <v>600110591</v>
      </c>
      <c r="W383">
        <v>26.746299999999998</v>
      </c>
      <c r="X383">
        <v>26.386800000000001</v>
      </c>
      <c r="Y383">
        <v>0</v>
      </c>
      <c r="Z383">
        <v>0.35950000000000004</v>
      </c>
      <c r="AA383">
        <v>28.9313</v>
      </c>
      <c r="AB383">
        <v>11864.137999999999</v>
      </c>
      <c r="AC383">
        <v>11710.152000000002</v>
      </c>
      <c r="AD383">
        <v>7602.0960000000005</v>
      </c>
      <c r="AE383">
        <v>2040.086</v>
      </c>
      <c r="AF383">
        <v>322.26900000000001</v>
      </c>
      <c r="AG383">
        <v>1350.9089999999999</v>
      </c>
      <c r="AH383">
        <v>227.51799999999997</v>
      </c>
      <c r="AI383">
        <v>70.884</v>
      </c>
      <c r="AJ383">
        <v>0</v>
      </c>
      <c r="AK383">
        <v>31.026</v>
      </c>
      <c r="AL383">
        <v>0</v>
      </c>
      <c r="AM383">
        <v>0</v>
      </c>
      <c r="AN383">
        <v>153.98599999999999</v>
      </c>
      <c r="AO383">
        <v>238.96600000000004</v>
      </c>
      <c r="AP383">
        <v>128.5</v>
      </c>
      <c r="AQ383">
        <v>128.5</v>
      </c>
      <c r="AR383">
        <v>0</v>
      </c>
      <c r="AS383">
        <v>0</v>
      </c>
      <c r="AT383">
        <v>0</v>
      </c>
      <c r="AU383">
        <v>110.46600000000001</v>
      </c>
      <c r="AV383">
        <v>0.6</v>
      </c>
      <c r="AW383">
        <v>51.36</v>
      </c>
      <c r="AX383">
        <v>281.24599999999998</v>
      </c>
      <c r="AY383">
        <v>16.5</v>
      </c>
      <c r="AZ383">
        <v>14.004</v>
      </c>
      <c r="BA383">
        <v>11793.015000000001</v>
      </c>
      <c r="BB383">
        <v>128.5</v>
      </c>
      <c r="BC383">
        <v>31</v>
      </c>
      <c r="BD383">
        <v>31</v>
      </c>
      <c r="BE383">
        <v>0</v>
      </c>
      <c r="BF383">
        <v>0</v>
      </c>
      <c r="BG383">
        <v>4</v>
      </c>
      <c r="BH383">
        <v>0</v>
      </c>
      <c r="BI383">
        <v>0</v>
      </c>
      <c r="BJ383">
        <v>18.852799999999998</v>
      </c>
      <c r="BK383">
        <v>8960.6189999999988</v>
      </c>
      <c r="BL383">
        <v>5710.52</v>
      </c>
      <c r="BM383">
        <v>1757.55</v>
      </c>
      <c r="BN383">
        <v>202.58799999999999</v>
      </c>
      <c r="BO383">
        <v>925.83</v>
      </c>
      <c r="BP383">
        <v>211.51799999999997</v>
      </c>
      <c r="BQ383">
        <v>70.884</v>
      </c>
      <c r="BR383">
        <v>0</v>
      </c>
      <c r="BS383">
        <v>16.364999999999998</v>
      </c>
      <c r="BT383">
        <v>12.480699999999999</v>
      </c>
      <c r="BU383">
        <v>6589.3019999999997</v>
      </c>
      <c r="BV383">
        <v>2.7776999999999998</v>
      </c>
      <c r="BW383">
        <v>1201.2049999999999</v>
      </c>
      <c r="BX383">
        <v>0</v>
      </c>
      <c r="BY383">
        <v>0</v>
      </c>
      <c r="BZ383">
        <v>7.5339999999999998</v>
      </c>
      <c r="CA383">
        <v>2749.5329999999999</v>
      </c>
      <c r="CB383">
        <v>1891.576</v>
      </c>
      <c r="CC383">
        <v>282.536</v>
      </c>
      <c r="CD383">
        <v>119.68099999999998</v>
      </c>
      <c r="CE383">
        <v>425.07900000000001</v>
      </c>
      <c r="CF383">
        <v>16</v>
      </c>
      <c r="CG383">
        <v>0</v>
      </c>
      <c r="CH383">
        <v>0</v>
      </c>
      <c r="CI383">
        <v>14.661000000000001</v>
      </c>
      <c r="CJ383">
        <v>1.4520999999999999</v>
      </c>
      <c r="CK383">
        <v>738.47699999999998</v>
      </c>
      <c r="CL383">
        <v>2.0418000000000003</v>
      </c>
      <c r="CM383">
        <v>643.20699999999999</v>
      </c>
      <c r="CN383">
        <v>3.4401000000000002</v>
      </c>
      <c r="CO383">
        <v>1165.6030000000001</v>
      </c>
      <c r="CP383">
        <v>0.6</v>
      </c>
      <c r="CQ383">
        <v>202.24600000000001</v>
      </c>
      <c r="CR383">
        <v>14.886099999999999</v>
      </c>
      <c r="CS383">
        <v>6429.7579999999998</v>
      </c>
      <c r="CT383">
        <v>7.0339999999999998</v>
      </c>
      <c r="CU383">
        <v>2554.0619999999999</v>
      </c>
      <c r="CV383">
        <v>0</v>
      </c>
      <c r="CW383">
        <v>51.36</v>
      </c>
      <c r="CX383">
        <v>46</v>
      </c>
      <c r="CY383">
        <v>0</v>
      </c>
      <c r="CZ383">
        <v>0</v>
      </c>
      <c r="DA383">
        <v>0.6</v>
      </c>
      <c r="DB383">
        <v>235.24600000000001</v>
      </c>
      <c r="DC383">
        <v>34.190000000000005</v>
      </c>
      <c r="DD383">
        <v>94.309999999999988</v>
      </c>
      <c r="DE383">
        <v>14.004</v>
      </c>
      <c r="DF383">
        <v>3.2463000000000002</v>
      </c>
      <c r="DG383">
        <v>1056.7760000000001</v>
      </c>
      <c r="DH383">
        <v>0.34810000000000002</v>
      </c>
      <c r="DI383">
        <v>113.336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9031.5709999999999</v>
      </c>
      <c r="EA383">
        <v>34.190000000000005</v>
      </c>
      <c r="EB383">
        <v>2761.444</v>
      </c>
      <c r="EC383">
        <v>94.309999999999988</v>
      </c>
      <c r="ED383">
        <v>26.746299999999998</v>
      </c>
      <c r="EE383">
        <v>28.9313</v>
      </c>
      <c r="EF383">
        <v>11864.137999999999</v>
      </c>
      <c r="EG383">
        <v>18.923099999999998</v>
      </c>
      <c r="EH383">
        <v>8995.369999999999</v>
      </c>
      <c r="EI383">
        <v>12.526</v>
      </c>
      <c r="EJ383">
        <v>6616.3430000000008</v>
      </c>
      <c r="EK383">
        <v>2.7776999999999998</v>
      </c>
      <c r="EL383">
        <v>1201.2049999999999</v>
      </c>
      <c r="EM383">
        <v>0</v>
      </c>
      <c r="EN383">
        <v>0</v>
      </c>
      <c r="EO383">
        <v>7.8231999999999999</v>
      </c>
      <c r="EP383">
        <v>2868.768</v>
      </c>
      <c r="EQ383">
        <v>238.96600000000004</v>
      </c>
      <c r="ER383">
        <v>97.746000000000009</v>
      </c>
      <c r="ES383">
        <v>141.22</v>
      </c>
      <c r="ET383">
        <v>12103.103999999999</v>
      </c>
      <c r="EU383">
        <v>0</v>
      </c>
      <c r="EV383">
        <v>0</v>
      </c>
      <c r="EW383">
        <v>0</v>
      </c>
      <c r="EX383">
        <v>0</v>
      </c>
      <c r="EY383">
        <v>3.2712000000000003</v>
      </c>
      <c r="EZ383">
        <v>1064.4860000000001</v>
      </c>
      <c r="FA383">
        <v>0.34820000000000001</v>
      </c>
      <c r="FB383">
        <v>113.336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0.6</v>
      </c>
      <c r="FJ383">
        <v>281.24599999999998</v>
      </c>
      <c r="FK383">
        <v>0</v>
      </c>
      <c r="FL383">
        <v>46</v>
      </c>
      <c r="FM383">
        <v>0.6</v>
      </c>
      <c r="FN383">
        <v>235.24600000000001</v>
      </c>
      <c r="FO383">
        <v>16.5</v>
      </c>
      <c r="FP383">
        <v>6</v>
      </c>
      <c r="FQ383">
        <v>10.5</v>
      </c>
      <c r="FR383">
        <v>297.74599999999998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</row>
    <row r="384" spans="1:184" customFormat="1" ht="12.75" x14ac:dyDescent="0.2">
      <c r="A384">
        <v>3232</v>
      </c>
      <c r="B384">
        <f t="shared" si="5"/>
        <v>381</v>
      </c>
      <c r="C384">
        <v>1</v>
      </c>
      <c r="D384" t="s">
        <v>1347</v>
      </c>
      <c r="E384" t="s">
        <v>290</v>
      </c>
      <c r="F384">
        <v>600110605</v>
      </c>
      <c r="G384">
        <v>12</v>
      </c>
      <c r="H384" t="s">
        <v>1348</v>
      </c>
      <c r="I384" t="s">
        <v>438</v>
      </c>
      <c r="J384">
        <v>1</v>
      </c>
      <c r="K384">
        <v>24</v>
      </c>
      <c r="L384" t="s">
        <v>1043</v>
      </c>
      <c r="M384" t="s">
        <v>358</v>
      </c>
      <c r="N384" t="s">
        <v>1038</v>
      </c>
      <c r="O384">
        <v>2</v>
      </c>
      <c r="P384" t="s">
        <v>1039</v>
      </c>
      <c r="Q384" t="s">
        <v>1496</v>
      </c>
      <c r="R384" s="207">
        <v>45670.563611111109</v>
      </c>
      <c r="S384">
        <v>600110605</v>
      </c>
      <c r="W384">
        <v>22.191599999999998</v>
      </c>
      <c r="X384">
        <v>22.191599999999998</v>
      </c>
      <c r="Y384">
        <v>0</v>
      </c>
      <c r="Z384">
        <v>0</v>
      </c>
      <c r="AA384">
        <v>24.916699999999999</v>
      </c>
      <c r="AB384">
        <v>9844.0139999999992</v>
      </c>
      <c r="AC384">
        <v>9844.0139999999992</v>
      </c>
      <c r="AD384">
        <v>6517.0610000000006</v>
      </c>
      <c r="AE384">
        <v>1795.9169999999999</v>
      </c>
      <c r="AF384">
        <v>207.57599999999999</v>
      </c>
      <c r="AG384">
        <v>759.55499999999995</v>
      </c>
      <c r="AH384">
        <v>150.55199999999999</v>
      </c>
      <c r="AI384">
        <v>86.983999999999995</v>
      </c>
      <c r="AJ384">
        <v>71.195999999999998</v>
      </c>
      <c r="AK384">
        <v>12.972999999999999</v>
      </c>
      <c r="AL384">
        <v>0</v>
      </c>
      <c r="AM384">
        <v>0</v>
      </c>
      <c r="AN384">
        <v>0</v>
      </c>
      <c r="AO384">
        <v>159.845</v>
      </c>
      <c r="AP384">
        <v>79.199999999999989</v>
      </c>
      <c r="AQ384">
        <v>79.199999999999989</v>
      </c>
      <c r="AR384">
        <v>0</v>
      </c>
      <c r="AS384">
        <v>0</v>
      </c>
      <c r="AT384">
        <v>0</v>
      </c>
      <c r="AU384">
        <v>80.64500000000001</v>
      </c>
      <c r="AV384">
        <v>0.20800000000000002</v>
      </c>
      <c r="AW384">
        <v>207.84399999999999</v>
      </c>
      <c r="AX384">
        <v>69.605000000000004</v>
      </c>
      <c r="AY384">
        <v>25.2</v>
      </c>
      <c r="AZ384">
        <v>34.356000000000002</v>
      </c>
      <c r="BA384">
        <v>9911.7239999999983</v>
      </c>
      <c r="BB384">
        <v>79.199999999999989</v>
      </c>
      <c r="BC384">
        <v>26</v>
      </c>
      <c r="BD384">
        <v>24</v>
      </c>
      <c r="BE384">
        <v>2</v>
      </c>
      <c r="BF384">
        <v>0</v>
      </c>
      <c r="BG384">
        <v>1</v>
      </c>
      <c r="BH384">
        <v>0</v>
      </c>
      <c r="BI384">
        <v>0</v>
      </c>
      <c r="BJ384">
        <v>16.0336</v>
      </c>
      <c r="BK384">
        <v>7915.9469999999992</v>
      </c>
      <c r="BL384">
        <v>5120.076</v>
      </c>
      <c r="BM384">
        <v>1550.788</v>
      </c>
      <c r="BN384">
        <v>153.642</v>
      </c>
      <c r="BO384">
        <v>558.20000000000005</v>
      </c>
      <c r="BP384">
        <v>130.89699999999999</v>
      </c>
      <c r="BQ384">
        <v>86.983999999999995</v>
      </c>
      <c r="BR384">
        <v>60.99</v>
      </c>
      <c r="BS384">
        <v>12.17</v>
      </c>
      <c r="BT384">
        <v>9.4161000000000001</v>
      </c>
      <c r="BU384">
        <v>5232.7460000000001</v>
      </c>
      <c r="BV384">
        <v>1.75</v>
      </c>
      <c r="BW384">
        <v>798.00300000000004</v>
      </c>
      <c r="BX384">
        <v>0</v>
      </c>
      <c r="BY384">
        <v>0</v>
      </c>
      <c r="BZ384">
        <v>6.1579999999999995</v>
      </c>
      <c r="CA384">
        <v>1928.067</v>
      </c>
      <c r="CB384">
        <v>1396.9850000000001</v>
      </c>
      <c r="CC384">
        <v>245.12900000000002</v>
      </c>
      <c r="CD384">
        <v>53.933999999999997</v>
      </c>
      <c r="CE384">
        <v>201.35500000000002</v>
      </c>
      <c r="CF384">
        <v>19.655000000000001</v>
      </c>
      <c r="CG384">
        <v>0</v>
      </c>
      <c r="CH384">
        <v>10.206000000000001</v>
      </c>
      <c r="CI384">
        <v>0.80299999999999994</v>
      </c>
      <c r="CJ384">
        <v>1.1499999999999999</v>
      </c>
      <c r="CK384">
        <v>393.48099999999999</v>
      </c>
      <c r="CL384">
        <v>2.15</v>
      </c>
      <c r="CM384">
        <v>599.46699999999998</v>
      </c>
      <c r="CN384">
        <v>2.65</v>
      </c>
      <c r="CO384">
        <v>865.51400000000001</v>
      </c>
      <c r="CP384">
        <v>0.20800000000000002</v>
      </c>
      <c r="CQ384">
        <v>69.605000000000004</v>
      </c>
      <c r="CR384">
        <v>13.008600000000001</v>
      </c>
      <c r="CS384">
        <v>5864.558</v>
      </c>
      <c r="CT384">
        <v>5.1579999999999995</v>
      </c>
      <c r="CU384">
        <v>1559.2570000000001</v>
      </c>
      <c r="CV384">
        <v>0</v>
      </c>
      <c r="CW384">
        <v>207.84399999999999</v>
      </c>
      <c r="CX384">
        <v>0</v>
      </c>
      <c r="CY384">
        <v>0</v>
      </c>
      <c r="CZ384">
        <v>0</v>
      </c>
      <c r="DA384">
        <v>0.20800000000000002</v>
      </c>
      <c r="DB384">
        <v>69.605000000000004</v>
      </c>
      <c r="DC384">
        <v>47.16</v>
      </c>
      <c r="DD384">
        <v>32.04</v>
      </c>
      <c r="DE384">
        <v>34.356000000000002</v>
      </c>
      <c r="DF384">
        <v>4.5674999999999999</v>
      </c>
      <c r="DG384">
        <v>1730.1849999999999</v>
      </c>
      <c r="DH384">
        <v>0.3</v>
      </c>
      <c r="DI384">
        <v>155.01300000000001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7967.4479999999994</v>
      </c>
      <c r="EA384">
        <v>47.16</v>
      </c>
      <c r="EB384">
        <v>1944.2759999999998</v>
      </c>
      <c r="EC384">
        <v>32.04</v>
      </c>
      <c r="ED384">
        <v>22.191599999999998</v>
      </c>
      <c r="EE384">
        <v>24.916699999999999</v>
      </c>
      <c r="EF384">
        <v>9844.0139999999992</v>
      </c>
      <c r="EG384">
        <v>16.0336</v>
      </c>
      <c r="EH384">
        <v>7915.9469999999992</v>
      </c>
      <c r="EI384">
        <v>9.4161000000000001</v>
      </c>
      <c r="EJ384">
        <v>5232.7460000000001</v>
      </c>
      <c r="EK384">
        <v>1.75</v>
      </c>
      <c r="EL384">
        <v>798.00300000000004</v>
      </c>
      <c r="EM384">
        <v>0</v>
      </c>
      <c r="EN384">
        <v>0</v>
      </c>
      <c r="EO384">
        <v>6.1579999999999995</v>
      </c>
      <c r="EP384">
        <v>1928.067</v>
      </c>
      <c r="EQ384">
        <v>159.845</v>
      </c>
      <c r="ER384">
        <v>127.80500000000001</v>
      </c>
      <c r="ES384">
        <v>32.04</v>
      </c>
      <c r="ET384">
        <v>10003.859</v>
      </c>
      <c r="EU384">
        <v>0</v>
      </c>
      <c r="EV384">
        <v>0</v>
      </c>
      <c r="EW384">
        <v>0</v>
      </c>
      <c r="EX384">
        <v>0</v>
      </c>
      <c r="EY384">
        <v>4.5674999999999999</v>
      </c>
      <c r="EZ384">
        <v>1730.1849999999999</v>
      </c>
      <c r="FA384">
        <v>0.3</v>
      </c>
      <c r="FB384">
        <v>155.01300000000001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0.20800000000000002</v>
      </c>
      <c r="FJ384">
        <v>69.605000000000004</v>
      </c>
      <c r="FK384">
        <v>0</v>
      </c>
      <c r="FL384">
        <v>0</v>
      </c>
      <c r="FM384">
        <v>0.20800000000000002</v>
      </c>
      <c r="FN384">
        <v>69.605000000000004</v>
      </c>
      <c r="FO384">
        <v>25.2</v>
      </c>
      <c r="FP384">
        <v>25.2</v>
      </c>
      <c r="FQ384">
        <v>0</v>
      </c>
      <c r="FR384">
        <v>94.805000000000007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</row>
    <row r="385" spans="1:184" customFormat="1" ht="12.75" x14ac:dyDescent="0.2">
      <c r="A385">
        <v>3233</v>
      </c>
      <c r="B385">
        <f t="shared" si="5"/>
        <v>382</v>
      </c>
      <c r="C385">
        <v>1</v>
      </c>
      <c r="D385" t="s">
        <v>1349</v>
      </c>
      <c r="E385" t="s">
        <v>290</v>
      </c>
      <c r="F385">
        <v>600111318</v>
      </c>
      <c r="G385">
        <v>12</v>
      </c>
      <c r="H385" t="s">
        <v>1350</v>
      </c>
      <c r="I385" t="s">
        <v>438</v>
      </c>
      <c r="J385">
        <v>1</v>
      </c>
      <c r="K385">
        <v>24</v>
      </c>
      <c r="L385" t="s">
        <v>1056</v>
      </c>
      <c r="M385" t="s">
        <v>1351</v>
      </c>
      <c r="N385" t="s">
        <v>1038</v>
      </c>
      <c r="O385">
        <v>2</v>
      </c>
      <c r="P385" t="s">
        <v>1039</v>
      </c>
      <c r="Q385" t="s">
        <v>3352</v>
      </c>
      <c r="R385" s="207">
        <v>45659.516122685185</v>
      </c>
      <c r="S385">
        <v>600111318</v>
      </c>
      <c r="T385" t="s">
        <v>3495</v>
      </c>
      <c r="U385" s="207">
        <v>45671.682581018518</v>
      </c>
      <c r="V385">
        <v>600111318</v>
      </c>
      <c r="W385">
        <v>54.127099999999999</v>
      </c>
      <c r="X385">
        <v>53.407499999999999</v>
      </c>
      <c r="Y385">
        <v>0.71960000000000002</v>
      </c>
      <c r="Z385">
        <v>0</v>
      </c>
      <c r="AA385">
        <v>55.096699999999991</v>
      </c>
      <c r="AB385">
        <v>25013.089</v>
      </c>
      <c r="AC385">
        <v>24754.745000000003</v>
      </c>
      <c r="AD385">
        <v>15748.851999999999</v>
      </c>
      <c r="AE385">
        <v>4115.0959999999995</v>
      </c>
      <c r="AF385">
        <v>32.097999999999999</v>
      </c>
      <c r="AG385">
        <v>3433.6439999999998</v>
      </c>
      <c r="AH385">
        <v>584.947</v>
      </c>
      <c r="AI385">
        <v>189.095</v>
      </c>
      <c r="AJ385">
        <v>1.48</v>
      </c>
      <c r="AK385">
        <v>36.762</v>
      </c>
      <c r="AL385">
        <v>253.54400000000001</v>
      </c>
      <c r="AM385">
        <v>0</v>
      </c>
      <c r="AN385">
        <v>4.8</v>
      </c>
      <c r="AO385">
        <v>52.7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52.7</v>
      </c>
      <c r="AV385">
        <v>1.5403</v>
      </c>
      <c r="AW385">
        <v>583.10400000000004</v>
      </c>
      <c r="AX385">
        <v>527.71</v>
      </c>
      <c r="AY385">
        <v>0</v>
      </c>
      <c r="AZ385">
        <v>29.667000000000002</v>
      </c>
      <c r="BA385">
        <v>24972.289000000001</v>
      </c>
      <c r="BB385">
        <v>0</v>
      </c>
      <c r="BC385">
        <v>53</v>
      </c>
      <c r="BD385">
        <v>52</v>
      </c>
      <c r="BE385">
        <v>1</v>
      </c>
      <c r="BF385">
        <v>0</v>
      </c>
      <c r="BG385">
        <v>4</v>
      </c>
      <c r="BH385">
        <v>0</v>
      </c>
      <c r="BI385">
        <v>0</v>
      </c>
      <c r="BJ385">
        <v>40.056899999999999</v>
      </c>
      <c r="BK385">
        <v>20361.387000000002</v>
      </c>
      <c r="BL385">
        <v>12752.549000000001</v>
      </c>
      <c r="BM385">
        <v>3676.13</v>
      </c>
      <c r="BN385">
        <v>32.097999999999999</v>
      </c>
      <c r="BO385">
        <v>2644.2999999999997</v>
      </c>
      <c r="BP385">
        <v>423.36799999999999</v>
      </c>
      <c r="BQ385">
        <v>189.095</v>
      </c>
      <c r="BR385">
        <v>0</v>
      </c>
      <c r="BS385">
        <v>31.076000000000001</v>
      </c>
      <c r="BT385">
        <v>20.642800000000001</v>
      </c>
      <c r="BU385">
        <v>11897.518</v>
      </c>
      <c r="BV385">
        <v>7.25</v>
      </c>
      <c r="BW385">
        <v>3341.1869999999999</v>
      </c>
      <c r="BX385">
        <v>0</v>
      </c>
      <c r="BY385">
        <v>0</v>
      </c>
      <c r="BZ385">
        <v>13.3506</v>
      </c>
      <c r="CA385">
        <v>4393.3580000000002</v>
      </c>
      <c r="CB385">
        <v>2996.3029999999999</v>
      </c>
      <c r="CC385">
        <v>438.96600000000001</v>
      </c>
      <c r="CD385">
        <v>0</v>
      </c>
      <c r="CE385">
        <v>789.34399999999994</v>
      </c>
      <c r="CF385">
        <v>161.57900000000001</v>
      </c>
      <c r="CG385">
        <v>0</v>
      </c>
      <c r="CH385">
        <v>1.48</v>
      </c>
      <c r="CI385">
        <v>5.6859999999999999</v>
      </c>
      <c r="CJ385">
        <v>2.0026999999999999</v>
      </c>
      <c r="CK385">
        <v>990.72500000000002</v>
      </c>
      <c r="CL385">
        <v>5.2648000000000001</v>
      </c>
      <c r="CM385">
        <v>1510.462</v>
      </c>
      <c r="CN385">
        <v>4.2804000000000002</v>
      </c>
      <c r="CO385">
        <v>1447.433</v>
      </c>
      <c r="CP385">
        <v>1.8027000000000002</v>
      </c>
      <c r="CQ385">
        <v>444.73800000000006</v>
      </c>
      <c r="CR385">
        <v>32.040800000000004</v>
      </c>
      <c r="CS385">
        <v>14928.672999999999</v>
      </c>
      <c r="CT385">
        <v>10.770199999999999</v>
      </c>
      <c r="CU385">
        <v>3119.1390000000001</v>
      </c>
      <c r="CV385">
        <v>0</v>
      </c>
      <c r="CW385">
        <v>583.10400000000004</v>
      </c>
      <c r="CX385">
        <v>96</v>
      </c>
      <c r="CY385">
        <v>0</v>
      </c>
      <c r="CZ385">
        <v>0</v>
      </c>
      <c r="DA385">
        <v>1.5403</v>
      </c>
      <c r="DB385">
        <v>431.71</v>
      </c>
      <c r="DC385">
        <v>0</v>
      </c>
      <c r="DD385">
        <v>0</v>
      </c>
      <c r="DE385">
        <v>29.667000000000002</v>
      </c>
      <c r="DF385">
        <v>9.802999999999999</v>
      </c>
      <c r="DG385">
        <v>3903.2640000000001</v>
      </c>
      <c r="DH385">
        <v>2</v>
      </c>
      <c r="DI385">
        <v>995.67200000000003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0.36109999999999998</v>
      </c>
      <c r="DY385">
        <v>223.74600000000001</v>
      </c>
      <c r="DZ385">
        <v>20513.083000000002</v>
      </c>
      <c r="EA385">
        <v>0</v>
      </c>
      <c r="EB385">
        <v>4459.2060000000001</v>
      </c>
      <c r="EC385">
        <v>0</v>
      </c>
      <c r="ED385">
        <v>54.127099999999999</v>
      </c>
      <c r="EE385">
        <v>55.096699999999991</v>
      </c>
      <c r="EF385">
        <v>25013.089</v>
      </c>
      <c r="EG385">
        <v>40.056899999999999</v>
      </c>
      <c r="EH385">
        <v>20366.186999999998</v>
      </c>
      <c r="EI385">
        <v>20.642800000000001</v>
      </c>
      <c r="EJ385">
        <v>11902.318000000001</v>
      </c>
      <c r="EK385">
        <v>7.25</v>
      </c>
      <c r="EL385">
        <v>3341.1869999999999</v>
      </c>
      <c r="EM385">
        <v>0</v>
      </c>
      <c r="EN385">
        <v>0</v>
      </c>
      <c r="EO385">
        <v>14.0702</v>
      </c>
      <c r="EP385">
        <v>4646.902</v>
      </c>
      <c r="EQ385">
        <v>52.7</v>
      </c>
      <c r="ER385">
        <v>9.3000000000000007</v>
      </c>
      <c r="ES385">
        <v>43.4</v>
      </c>
      <c r="ET385">
        <v>25065.789000000001</v>
      </c>
      <c r="EU385">
        <v>0</v>
      </c>
      <c r="EV385">
        <v>0</v>
      </c>
      <c r="EW385">
        <v>0</v>
      </c>
      <c r="EX385">
        <v>0</v>
      </c>
      <c r="EY385">
        <v>9.802999999999999</v>
      </c>
      <c r="EZ385">
        <v>3903.2640000000001</v>
      </c>
      <c r="FA385">
        <v>2</v>
      </c>
      <c r="FB385">
        <v>995.67200000000003</v>
      </c>
      <c r="FC385">
        <v>0</v>
      </c>
      <c r="FD385">
        <v>0</v>
      </c>
      <c r="FE385">
        <v>0</v>
      </c>
      <c r="FF385">
        <v>0</v>
      </c>
      <c r="FG385">
        <v>0.36109999999999998</v>
      </c>
      <c r="FH385">
        <v>223.74600000000001</v>
      </c>
      <c r="FI385">
        <v>1.5403</v>
      </c>
      <c r="FJ385">
        <v>527.71</v>
      </c>
      <c r="FK385">
        <v>0</v>
      </c>
      <c r="FL385">
        <v>96</v>
      </c>
      <c r="FM385">
        <v>1.5403</v>
      </c>
      <c r="FN385">
        <v>431.71</v>
      </c>
      <c r="FO385">
        <v>0</v>
      </c>
      <c r="FP385">
        <v>0</v>
      </c>
      <c r="FQ385">
        <v>0</v>
      </c>
      <c r="FR385">
        <v>527.71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</row>
    <row r="386" spans="1:184" customFormat="1" ht="12.75" x14ac:dyDescent="0.2">
      <c r="A386">
        <v>3234</v>
      </c>
      <c r="B386">
        <f t="shared" si="5"/>
        <v>383</v>
      </c>
      <c r="C386">
        <v>1</v>
      </c>
      <c r="D386" t="s">
        <v>1353</v>
      </c>
      <c r="E386" t="s">
        <v>290</v>
      </c>
      <c r="F386">
        <v>600111253</v>
      </c>
      <c r="G386">
        <v>12</v>
      </c>
      <c r="H386" t="s">
        <v>1354</v>
      </c>
      <c r="I386" t="s">
        <v>438</v>
      </c>
      <c r="J386">
        <v>1</v>
      </c>
      <c r="K386">
        <v>24</v>
      </c>
      <c r="L386" t="s">
        <v>1043</v>
      </c>
      <c r="M386" t="s">
        <v>1355</v>
      </c>
      <c r="N386" t="s">
        <v>1038</v>
      </c>
      <c r="O386">
        <v>2</v>
      </c>
      <c r="P386" t="s">
        <v>1039</v>
      </c>
      <c r="Q386" t="s">
        <v>1045</v>
      </c>
      <c r="R386" s="207">
        <v>45671.53334490741</v>
      </c>
      <c r="S386">
        <v>600111253</v>
      </c>
      <c r="T386" t="s">
        <v>1045</v>
      </c>
      <c r="U386" s="207">
        <v>45671.535949074074</v>
      </c>
      <c r="V386">
        <v>600111253</v>
      </c>
      <c r="W386">
        <v>25.0672</v>
      </c>
      <c r="X386">
        <v>25.0672</v>
      </c>
      <c r="Y386">
        <v>0</v>
      </c>
      <c r="Z386">
        <v>0</v>
      </c>
      <c r="AA386">
        <v>27</v>
      </c>
      <c r="AB386">
        <v>10732.226000000001</v>
      </c>
      <c r="AC386">
        <v>10727.126</v>
      </c>
      <c r="AD386">
        <v>7225.9000000000005</v>
      </c>
      <c r="AE386">
        <v>1779.933</v>
      </c>
      <c r="AF386">
        <v>356.10899999999998</v>
      </c>
      <c r="AG386">
        <v>782.63699999999994</v>
      </c>
      <c r="AH386">
        <v>360.45899999999995</v>
      </c>
      <c r="AI386">
        <v>108.70099999999999</v>
      </c>
      <c r="AJ386">
        <v>85.276999999999987</v>
      </c>
      <c r="AK386">
        <v>2.532</v>
      </c>
      <c r="AL386">
        <v>0</v>
      </c>
      <c r="AM386">
        <v>0</v>
      </c>
      <c r="AN386">
        <v>5.0999999999999996</v>
      </c>
      <c r="AO386">
        <v>53.807000000000002</v>
      </c>
      <c r="AP386">
        <v>2</v>
      </c>
      <c r="AQ386">
        <v>2</v>
      </c>
      <c r="AR386">
        <v>0</v>
      </c>
      <c r="AS386">
        <v>0</v>
      </c>
      <c r="AT386">
        <v>0</v>
      </c>
      <c r="AU386">
        <v>51.807000000000002</v>
      </c>
      <c r="AV386">
        <v>0.375</v>
      </c>
      <c r="AW386">
        <v>11.878</v>
      </c>
      <c r="AX386">
        <v>200.08799999999999</v>
      </c>
      <c r="AY386">
        <v>2</v>
      </c>
      <c r="AZ386">
        <v>13.7</v>
      </c>
      <c r="BA386">
        <v>10840.987999999999</v>
      </c>
      <c r="BB386">
        <v>2</v>
      </c>
      <c r="BC386">
        <v>26</v>
      </c>
      <c r="BD386">
        <v>25</v>
      </c>
      <c r="BE386">
        <v>0</v>
      </c>
      <c r="BF386">
        <v>0</v>
      </c>
      <c r="BG386">
        <v>3</v>
      </c>
      <c r="BH386">
        <v>0</v>
      </c>
      <c r="BI386">
        <v>0</v>
      </c>
      <c r="BJ386">
        <v>16.839499999999997</v>
      </c>
      <c r="BK386">
        <v>7990.2880000000005</v>
      </c>
      <c r="BL386">
        <v>5357.4489999999996</v>
      </c>
      <c r="BM386">
        <v>1513.8349999999998</v>
      </c>
      <c r="BN386">
        <v>243.39000000000001</v>
      </c>
      <c r="BO386">
        <v>509</v>
      </c>
      <c r="BP386">
        <v>230.25700000000001</v>
      </c>
      <c r="BQ386">
        <v>108.70099999999999</v>
      </c>
      <c r="BR386">
        <v>2.0779999999999998</v>
      </c>
      <c r="BS386">
        <v>0</v>
      </c>
      <c r="BT386">
        <v>12.363600000000002</v>
      </c>
      <c r="BU386">
        <v>6444.8469999999998</v>
      </c>
      <c r="BV386">
        <v>1.8694</v>
      </c>
      <c r="BW386">
        <v>662.779</v>
      </c>
      <c r="BX386">
        <v>0</v>
      </c>
      <c r="BY386">
        <v>0</v>
      </c>
      <c r="BZ386">
        <v>8.2277000000000005</v>
      </c>
      <c r="CA386">
        <v>2736.8380000000002</v>
      </c>
      <c r="CB386">
        <v>1868.451</v>
      </c>
      <c r="CC386">
        <v>266.09800000000001</v>
      </c>
      <c r="CD386">
        <v>112.71900000000001</v>
      </c>
      <c r="CE386">
        <v>273.637</v>
      </c>
      <c r="CF386">
        <v>130.202</v>
      </c>
      <c r="CG386">
        <v>0</v>
      </c>
      <c r="CH386">
        <v>83.198999999999984</v>
      </c>
      <c r="CI386">
        <v>2.532</v>
      </c>
      <c r="CJ386">
        <v>0.125</v>
      </c>
      <c r="CK386">
        <v>42.204999999999998</v>
      </c>
      <c r="CL386">
        <v>3.8944000000000001</v>
      </c>
      <c r="CM386">
        <v>1222.76</v>
      </c>
      <c r="CN386">
        <v>3.8332999999999999</v>
      </c>
      <c r="CO386">
        <v>1346.7850000000001</v>
      </c>
      <c r="CP386">
        <v>0.375</v>
      </c>
      <c r="CQ386">
        <v>125.08800000000001</v>
      </c>
      <c r="CR386">
        <v>13.839499999999999</v>
      </c>
      <c r="CS386">
        <v>5956.6650000000009</v>
      </c>
      <c r="CT386">
        <v>5.6026999999999996</v>
      </c>
      <c r="CU386">
        <v>1530.7679999999998</v>
      </c>
      <c r="CV386">
        <v>0</v>
      </c>
      <c r="CW386">
        <v>11.878</v>
      </c>
      <c r="CX386">
        <v>75</v>
      </c>
      <c r="CY386">
        <v>0</v>
      </c>
      <c r="CZ386">
        <v>0</v>
      </c>
      <c r="DA386">
        <v>0.375</v>
      </c>
      <c r="DB386">
        <v>125.08800000000001</v>
      </c>
      <c r="DC386">
        <v>2</v>
      </c>
      <c r="DD386">
        <v>0</v>
      </c>
      <c r="DE386">
        <v>13.7</v>
      </c>
      <c r="DF386">
        <v>2.6065</v>
      </c>
      <c r="DG386">
        <v>882.66200000000003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8088.956000000001</v>
      </c>
      <c r="EA386">
        <v>2</v>
      </c>
      <c r="EB386">
        <v>2752.0320000000002</v>
      </c>
      <c r="EC386">
        <v>0</v>
      </c>
      <c r="ED386">
        <v>25.0672</v>
      </c>
      <c r="EE386">
        <v>27</v>
      </c>
      <c r="EF386">
        <v>10732.226000000001</v>
      </c>
      <c r="EG386">
        <v>16.839499999999997</v>
      </c>
      <c r="EH386">
        <v>7995.3880000000008</v>
      </c>
      <c r="EI386">
        <v>12.363600000000002</v>
      </c>
      <c r="EJ386">
        <v>6447.0969999999998</v>
      </c>
      <c r="EK386">
        <v>1.8694</v>
      </c>
      <c r="EL386">
        <v>662.779</v>
      </c>
      <c r="EM386">
        <v>0</v>
      </c>
      <c r="EN386">
        <v>0</v>
      </c>
      <c r="EO386">
        <v>8.2277000000000005</v>
      </c>
      <c r="EP386">
        <v>2736.8380000000002</v>
      </c>
      <c r="EQ386">
        <v>53.807000000000002</v>
      </c>
      <c r="ER386">
        <v>41.599999999999994</v>
      </c>
      <c r="ES386">
        <v>12.207000000000001</v>
      </c>
      <c r="ET386">
        <v>10786.032999999999</v>
      </c>
      <c r="EU386">
        <v>0</v>
      </c>
      <c r="EV386">
        <v>0</v>
      </c>
      <c r="EW386">
        <v>0</v>
      </c>
      <c r="EX386">
        <v>0</v>
      </c>
      <c r="EY386">
        <v>2.6065</v>
      </c>
      <c r="EZ386">
        <v>885.51199999999994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0.375</v>
      </c>
      <c r="FJ386">
        <v>200.08799999999999</v>
      </c>
      <c r="FK386">
        <v>0</v>
      </c>
      <c r="FL386">
        <v>75</v>
      </c>
      <c r="FM386">
        <v>0.375</v>
      </c>
      <c r="FN386">
        <v>125.08800000000001</v>
      </c>
      <c r="FO386">
        <v>2</v>
      </c>
      <c r="FP386">
        <v>2</v>
      </c>
      <c r="FQ386">
        <v>0</v>
      </c>
      <c r="FR386">
        <v>202.08799999999999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</row>
    <row r="387" spans="1:184" customFormat="1" ht="12.75" x14ac:dyDescent="0.2">
      <c r="A387">
        <v>3235</v>
      </c>
      <c r="B387">
        <f t="shared" si="5"/>
        <v>384</v>
      </c>
      <c r="C387">
        <v>1</v>
      </c>
      <c r="D387" t="s">
        <v>1356</v>
      </c>
      <c r="E387" t="s">
        <v>290</v>
      </c>
      <c r="F387">
        <v>600110851</v>
      </c>
      <c r="G387">
        <v>12</v>
      </c>
      <c r="H387" t="s">
        <v>1357</v>
      </c>
      <c r="I387" t="s">
        <v>378</v>
      </c>
      <c r="J387">
        <v>1</v>
      </c>
      <c r="K387">
        <v>24</v>
      </c>
      <c r="L387" t="s">
        <v>1056</v>
      </c>
      <c r="M387" t="s">
        <v>1219</v>
      </c>
      <c r="N387" t="s">
        <v>1038</v>
      </c>
      <c r="O387">
        <v>2</v>
      </c>
      <c r="P387" t="s">
        <v>1039</v>
      </c>
      <c r="Q387" t="s">
        <v>1352</v>
      </c>
      <c r="R387" s="207">
        <v>45669.424560185187</v>
      </c>
      <c r="S387">
        <v>600110851</v>
      </c>
      <c r="W387">
        <v>16.403100000000002</v>
      </c>
      <c r="X387">
        <v>16.314300000000003</v>
      </c>
      <c r="Y387">
        <v>0</v>
      </c>
      <c r="Z387">
        <v>8.8800000000000004E-2</v>
      </c>
      <c r="AA387">
        <v>16.825099999999999</v>
      </c>
      <c r="AB387">
        <v>7342.0130000000008</v>
      </c>
      <c r="AC387">
        <v>7315.3880000000008</v>
      </c>
      <c r="AD387">
        <v>4952.2049999999999</v>
      </c>
      <c r="AE387">
        <v>1100.472</v>
      </c>
      <c r="AF387">
        <v>19.841000000000001</v>
      </c>
      <c r="AG387">
        <v>917.26099999999985</v>
      </c>
      <c r="AH387">
        <v>116.965</v>
      </c>
      <c r="AI387">
        <v>53.877000000000002</v>
      </c>
      <c r="AJ387">
        <v>10.803000000000001</v>
      </c>
      <c r="AK387">
        <v>3.7110000000000003</v>
      </c>
      <c r="AL387">
        <v>0</v>
      </c>
      <c r="AM387">
        <v>0</v>
      </c>
      <c r="AN387">
        <v>26.625</v>
      </c>
      <c r="AO387">
        <v>21.225000000000001</v>
      </c>
      <c r="AP387">
        <v>0</v>
      </c>
      <c r="AQ387">
        <v>0</v>
      </c>
      <c r="AR387">
        <v>0</v>
      </c>
      <c r="AS387">
        <v>0</v>
      </c>
      <c r="AT387">
        <v>13.725</v>
      </c>
      <c r="AU387">
        <v>7.5</v>
      </c>
      <c r="AV387">
        <v>0</v>
      </c>
      <c r="AW387">
        <v>136.63200000000001</v>
      </c>
      <c r="AX387">
        <v>0</v>
      </c>
      <c r="AY387">
        <v>0</v>
      </c>
      <c r="AZ387">
        <v>3.621</v>
      </c>
      <c r="BA387">
        <v>7346.9929999999995</v>
      </c>
      <c r="BB387">
        <v>0</v>
      </c>
      <c r="BC387">
        <v>18</v>
      </c>
      <c r="BD387">
        <v>18</v>
      </c>
      <c r="BE387">
        <v>0</v>
      </c>
      <c r="BF387">
        <v>0</v>
      </c>
      <c r="BG387">
        <v>1</v>
      </c>
      <c r="BH387">
        <v>0</v>
      </c>
      <c r="BI387">
        <v>0</v>
      </c>
      <c r="BJ387">
        <v>11.365600000000001</v>
      </c>
      <c r="BK387">
        <v>5685.5030000000006</v>
      </c>
      <c r="BL387">
        <v>3745.7130000000002</v>
      </c>
      <c r="BM387">
        <v>978.10300000000007</v>
      </c>
      <c r="BN387">
        <v>19.841000000000001</v>
      </c>
      <c r="BO387">
        <v>626.48099999999988</v>
      </c>
      <c r="BP387">
        <v>111.777</v>
      </c>
      <c r="BQ387">
        <v>53.877000000000002</v>
      </c>
      <c r="BR387">
        <v>5.7469999999999999</v>
      </c>
      <c r="BS387">
        <v>3.7110000000000003</v>
      </c>
      <c r="BT387">
        <v>7.4026000000000005</v>
      </c>
      <c r="BU387">
        <v>4175.4290000000001</v>
      </c>
      <c r="BV387">
        <v>1.0026999999999999</v>
      </c>
      <c r="BW387">
        <v>427.27800000000002</v>
      </c>
      <c r="BX387">
        <v>0</v>
      </c>
      <c r="BY387">
        <v>0</v>
      </c>
      <c r="BZ387">
        <v>4.9487000000000005</v>
      </c>
      <c r="CA387">
        <v>1629.8850000000002</v>
      </c>
      <c r="CB387">
        <v>1206.4920000000002</v>
      </c>
      <c r="CC387">
        <v>122.369</v>
      </c>
      <c r="CD387">
        <v>0</v>
      </c>
      <c r="CE387">
        <v>290.77999999999997</v>
      </c>
      <c r="CF387">
        <v>5.1879999999999997</v>
      </c>
      <c r="CG387">
        <v>0</v>
      </c>
      <c r="CH387">
        <v>5.056</v>
      </c>
      <c r="CI387">
        <v>0</v>
      </c>
      <c r="CJ387">
        <v>0.6</v>
      </c>
      <c r="CK387">
        <v>289.779</v>
      </c>
      <c r="CL387">
        <v>2.2925</v>
      </c>
      <c r="CM387">
        <v>677.42499999999995</v>
      </c>
      <c r="CN387">
        <v>2.0562</v>
      </c>
      <c r="CO387">
        <v>662.68100000000004</v>
      </c>
      <c r="CP387">
        <v>0</v>
      </c>
      <c r="CQ387">
        <v>0</v>
      </c>
      <c r="CR387">
        <v>9.3656000000000006</v>
      </c>
      <c r="CS387">
        <v>4300.8919999999998</v>
      </c>
      <c r="CT387">
        <v>4.5925000000000002</v>
      </c>
      <c r="CU387">
        <v>1529.181</v>
      </c>
      <c r="CV387">
        <v>0</v>
      </c>
      <c r="CW387">
        <v>136.63200000000001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3.621</v>
      </c>
      <c r="DF387">
        <v>2.9603000000000002</v>
      </c>
      <c r="DG387">
        <v>1082.796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5710.64</v>
      </c>
      <c r="EA387">
        <v>0</v>
      </c>
      <c r="EB387">
        <v>1636.3530000000001</v>
      </c>
      <c r="EC387">
        <v>0</v>
      </c>
      <c r="ED387">
        <v>16.403100000000002</v>
      </c>
      <c r="EE387">
        <v>16.825099999999999</v>
      </c>
      <c r="EF387">
        <v>7342.0130000000008</v>
      </c>
      <c r="EG387">
        <v>11.365600000000001</v>
      </c>
      <c r="EH387">
        <v>5685.5030000000006</v>
      </c>
      <c r="EI387">
        <v>7.4026000000000005</v>
      </c>
      <c r="EJ387">
        <v>4175.4290000000001</v>
      </c>
      <c r="EK387">
        <v>1.0026999999999999</v>
      </c>
      <c r="EL387">
        <v>427.27800000000002</v>
      </c>
      <c r="EM387">
        <v>0</v>
      </c>
      <c r="EN387">
        <v>0</v>
      </c>
      <c r="EO387">
        <v>5.0374999999999996</v>
      </c>
      <c r="EP387">
        <v>1656.51</v>
      </c>
      <c r="EQ387">
        <v>21.225000000000001</v>
      </c>
      <c r="ER387">
        <v>21.225000000000001</v>
      </c>
      <c r="ES387">
        <v>0</v>
      </c>
      <c r="ET387">
        <v>7363.2379999999994</v>
      </c>
      <c r="EU387">
        <v>0</v>
      </c>
      <c r="EV387">
        <v>0</v>
      </c>
      <c r="EW387">
        <v>0</v>
      </c>
      <c r="EX387">
        <v>0</v>
      </c>
      <c r="EY387">
        <v>2.9603000000000002</v>
      </c>
      <c r="EZ387">
        <v>1082.796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</row>
    <row r="388" spans="1:184" customFormat="1" ht="12.75" x14ac:dyDescent="0.2">
      <c r="A388">
        <v>3236</v>
      </c>
      <c r="B388">
        <f t="shared" si="5"/>
        <v>385</v>
      </c>
      <c r="C388">
        <v>1</v>
      </c>
      <c r="D388" t="s">
        <v>1358</v>
      </c>
      <c r="E388" t="s">
        <v>290</v>
      </c>
      <c r="F388">
        <v>600110869</v>
      </c>
      <c r="G388">
        <v>12</v>
      </c>
      <c r="H388" t="s">
        <v>1359</v>
      </c>
      <c r="I388" t="s">
        <v>1360</v>
      </c>
      <c r="J388">
        <v>1</v>
      </c>
      <c r="K388">
        <v>24</v>
      </c>
      <c r="L388" t="s">
        <v>1056</v>
      </c>
      <c r="M388" t="s">
        <v>1361</v>
      </c>
      <c r="N388" t="s">
        <v>1038</v>
      </c>
      <c r="O388">
        <v>2</v>
      </c>
      <c r="P388" t="s">
        <v>1039</v>
      </c>
      <c r="Q388" t="s">
        <v>3381</v>
      </c>
      <c r="R388" s="207">
        <v>45672.658321759256</v>
      </c>
      <c r="S388">
        <v>600110869</v>
      </c>
      <c r="W388">
        <v>9.2003000000000004</v>
      </c>
      <c r="X388">
        <v>9.2003000000000004</v>
      </c>
      <c r="Y388">
        <v>0</v>
      </c>
      <c r="Z388">
        <v>0</v>
      </c>
      <c r="AA388">
        <v>11.6927</v>
      </c>
      <c r="AB388">
        <v>4006.6969999999997</v>
      </c>
      <c r="AC388">
        <v>4006.6969999999997</v>
      </c>
      <c r="AD388">
        <v>2625.3340000000003</v>
      </c>
      <c r="AE388">
        <v>553.14700000000005</v>
      </c>
      <c r="AF388">
        <v>15.260999999999999</v>
      </c>
      <c r="AG388">
        <v>408.94499999999999</v>
      </c>
      <c r="AH388">
        <v>91.563000000000002</v>
      </c>
      <c r="AI388">
        <v>57.003</v>
      </c>
      <c r="AJ388">
        <v>0</v>
      </c>
      <c r="AK388">
        <v>11.266</v>
      </c>
      <c r="AL388">
        <v>0</v>
      </c>
      <c r="AM388">
        <v>0</v>
      </c>
      <c r="AN388">
        <v>0</v>
      </c>
      <c r="AO388">
        <v>262.07499999999999</v>
      </c>
      <c r="AP388">
        <v>11.6</v>
      </c>
      <c r="AQ388">
        <v>11.6</v>
      </c>
      <c r="AR388">
        <v>0</v>
      </c>
      <c r="AS388">
        <v>0</v>
      </c>
      <c r="AT388">
        <v>0</v>
      </c>
      <c r="AU388">
        <v>250.47500000000002</v>
      </c>
      <c r="AV388">
        <v>0.49380000000000002</v>
      </c>
      <c r="AW388">
        <v>225.83099999999999</v>
      </c>
      <c r="AX388">
        <v>203.916</v>
      </c>
      <c r="AY388">
        <v>11.6</v>
      </c>
      <c r="AZ388">
        <v>18.347000000000001</v>
      </c>
      <c r="BA388">
        <v>4028.9960000000001</v>
      </c>
      <c r="BB388">
        <v>11.6</v>
      </c>
      <c r="BC388">
        <v>12</v>
      </c>
      <c r="BD388">
        <v>11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5.6715</v>
      </c>
      <c r="BK388">
        <v>3004.2049999999999</v>
      </c>
      <c r="BL388">
        <v>1903.5210000000002</v>
      </c>
      <c r="BM388">
        <v>473.05699999999996</v>
      </c>
      <c r="BN388">
        <v>15.260999999999999</v>
      </c>
      <c r="BO388">
        <v>219.62200000000001</v>
      </c>
      <c r="BP388">
        <v>91.563000000000002</v>
      </c>
      <c r="BQ388">
        <v>57.003</v>
      </c>
      <c r="BR388">
        <v>0</v>
      </c>
      <c r="BS388">
        <v>0</v>
      </c>
      <c r="BT388">
        <v>4.258</v>
      </c>
      <c r="BU388">
        <v>2437.989</v>
      </c>
      <c r="BV388">
        <v>0.91620000000000001</v>
      </c>
      <c r="BW388">
        <v>414.07299999999998</v>
      </c>
      <c r="BX388">
        <v>0</v>
      </c>
      <c r="BY388">
        <v>0</v>
      </c>
      <c r="BZ388">
        <v>3.5288000000000004</v>
      </c>
      <c r="CA388">
        <v>1002.492</v>
      </c>
      <c r="CB388">
        <v>721.81299999999999</v>
      </c>
      <c r="CC388">
        <v>80.089999999999989</v>
      </c>
      <c r="CD388">
        <v>0</v>
      </c>
      <c r="CE388">
        <v>189.32300000000001</v>
      </c>
      <c r="CF388">
        <v>0</v>
      </c>
      <c r="CG388">
        <v>0</v>
      </c>
      <c r="CH388">
        <v>0</v>
      </c>
      <c r="CI388">
        <v>11.266</v>
      </c>
      <c r="CJ388">
        <v>0</v>
      </c>
      <c r="CK388">
        <v>0</v>
      </c>
      <c r="CL388">
        <v>1.33</v>
      </c>
      <c r="CM388">
        <v>284.79000000000002</v>
      </c>
      <c r="CN388">
        <v>1.7050000000000001</v>
      </c>
      <c r="CO388">
        <v>513.78599999999994</v>
      </c>
      <c r="CP388">
        <v>0.49380000000000002</v>
      </c>
      <c r="CQ388">
        <v>203.916</v>
      </c>
      <c r="CR388">
        <v>4.6715</v>
      </c>
      <c r="CS388">
        <v>2077.54</v>
      </c>
      <c r="CT388">
        <v>3.5288000000000004</v>
      </c>
      <c r="CU388">
        <v>1002.492</v>
      </c>
      <c r="CV388">
        <v>0</v>
      </c>
      <c r="CW388">
        <v>225.83099999999999</v>
      </c>
      <c r="CX388">
        <v>0</v>
      </c>
      <c r="CY388">
        <v>0</v>
      </c>
      <c r="CZ388">
        <v>0</v>
      </c>
      <c r="DA388">
        <v>0.49380000000000002</v>
      </c>
      <c r="DB388">
        <v>203.916</v>
      </c>
      <c r="DC388">
        <v>6.6</v>
      </c>
      <c r="DD388">
        <v>5</v>
      </c>
      <c r="DE388">
        <v>18.347000000000001</v>
      </c>
      <c r="DF388">
        <v>0.49730000000000002</v>
      </c>
      <c r="DG388">
        <v>152.143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3018.4940000000001</v>
      </c>
      <c r="EA388">
        <v>6.6</v>
      </c>
      <c r="EB388">
        <v>1010.5020000000001</v>
      </c>
      <c r="EC388">
        <v>5</v>
      </c>
      <c r="ED388">
        <v>9.2003000000000004</v>
      </c>
      <c r="EE388">
        <v>11.6927</v>
      </c>
      <c r="EF388">
        <v>4006.6969999999997</v>
      </c>
      <c r="EG388">
        <v>5.6715</v>
      </c>
      <c r="EH388">
        <v>3004.2049999999999</v>
      </c>
      <c r="EI388">
        <v>4.258</v>
      </c>
      <c r="EJ388">
        <v>2437.989</v>
      </c>
      <c r="EK388">
        <v>0.91620000000000001</v>
      </c>
      <c r="EL388">
        <v>414.07299999999998</v>
      </c>
      <c r="EM388">
        <v>0</v>
      </c>
      <c r="EN388">
        <v>0</v>
      </c>
      <c r="EO388">
        <v>3.5288000000000004</v>
      </c>
      <c r="EP388">
        <v>1002.492</v>
      </c>
      <c r="EQ388">
        <v>262.07499999999999</v>
      </c>
      <c r="ER388">
        <v>6.6</v>
      </c>
      <c r="ES388">
        <v>255.47500000000002</v>
      </c>
      <c r="ET388">
        <v>4268.7719999999999</v>
      </c>
      <c r="EU388">
        <v>0</v>
      </c>
      <c r="EV388">
        <v>0</v>
      </c>
      <c r="EW388">
        <v>0</v>
      </c>
      <c r="EX388">
        <v>0</v>
      </c>
      <c r="EY388">
        <v>0.49730000000000002</v>
      </c>
      <c r="EZ388">
        <v>152.143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0.49380000000000002</v>
      </c>
      <c r="FJ388">
        <v>203.916</v>
      </c>
      <c r="FK388">
        <v>0</v>
      </c>
      <c r="FL388">
        <v>0</v>
      </c>
      <c r="FM388">
        <v>0.49380000000000002</v>
      </c>
      <c r="FN388">
        <v>203.916</v>
      </c>
      <c r="FO388">
        <v>11.6</v>
      </c>
      <c r="FP388">
        <v>6.6</v>
      </c>
      <c r="FQ388">
        <v>5</v>
      </c>
      <c r="FR388">
        <v>215.51599999999999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</row>
    <row r="389" spans="1:184" customFormat="1" ht="12.75" x14ac:dyDescent="0.2">
      <c r="A389">
        <v>3237</v>
      </c>
      <c r="B389">
        <f t="shared" ref="B389:B452" si="6">ROW(A389)-3</f>
        <v>386</v>
      </c>
      <c r="C389">
        <v>1</v>
      </c>
      <c r="D389" t="s">
        <v>1362</v>
      </c>
      <c r="E389" t="s">
        <v>290</v>
      </c>
      <c r="F389">
        <v>600111261</v>
      </c>
      <c r="G389">
        <v>12</v>
      </c>
      <c r="H389" t="s">
        <v>1363</v>
      </c>
      <c r="I389" t="s">
        <v>438</v>
      </c>
      <c r="J389">
        <v>1</v>
      </c>
      <c r="K389">
        <v>24</v>
      </c>
      <c r="L389" t="s">
        <v>1036</v>
      </c>
      <c r="M389" t="s">
        <v>1364</v>
      </c>
      <c r="N389" t="s">
        <v>1038</v>
      </c>
      <c r="O389">
        <v>2</v>
      </c>
      <c r="P389" t="s">
        <v>1039</v>
      </c>
      <c r="Q389" t="s">
        <v>3350</v>
      </c>
      <c r="R389" s="207">
        <v>45671.886863425927</v>
      </c>
      <c r="S389">
        <v>600111261</v>
      </c>
      <c r="W389">
        <v>26.585999999999999</v>
      </c>
      <c r="X389">
        <v>25.883400000000002</v>
      </c>
      <c r="Y389">
        <v>0</v>
      </c>
      <c r="Z389">
        <v>0.7026</v>
      </c>
      <c r="AA389">
        <v>26.833300000000001</v>
      </c>
      <c r="AB389">
        <v>11856.144</v>
      </c>
      <c r="AC389">
        <v>11634.029</v>
      </c>
      <c r="AD389">
        <v>7899.2709999999997</v>
      </c>
      <c r="AE389">
        <v>1800.067</v>
      </c>
      <c r="AF389">
        <v>140.15899999999999</v>
      </c>
      <c r="AG389">
        <v>1175</v>
      </c>
      <c r="AH389">
        <v>334.16799999999995</v>
      </c>
      <c r="AI389">
        <v>140.15899999999999</v>
      </c>
      <c r="AJ389">
        <v>0</v>
      </c>
      <c r="AK389">
        <v>6.4240000000000004</v>
      </c>
      <c r="AL389">
        <v>0</v>
      </c>
      <c r="AM389">
        <v>0</v>
      </c>
      <c r="AN389">
        <v>222.11500000000001</v>
      </c>
      <c r="AO389">
        <v>412.29700000000003</v>
      </c>
      <c r="AP389">
        <v>368.39700000000005</v>
      </c>
      <c r="AQ389">
        <v>217.95</v>
      </c>
      <c r="AR389">
        <v>150.447</v>
      </c>
      <c r="AS389">
        <v>0</v>
      </c>
      <c r="AT389">
        <v>0</v>
      </c>
      <c r="AU389">
        <v>43.9</v>
      </c>
      <c r="AV389">
        <v>0.6</v>
      </c>
      <c r="AW389">
        <v>138.78100000000001</v>
      </c>
      <c r="AX389">
        <v>191.84800000000001</v>
      </c>
      <c r="AY389">
        <v>47.95</v>
      </c>
      <c r="AZ389">
        <v>0</v>
      </c>
      <c r="BA389">
        <v>11732.519</v>
      </c>
      <c r="BB389">
        <v>368.39700000000005</v>
      </c>
      <c r="BC389">
        <v>27</v>
      </c>
      <c r="BD389">
        <v>25</v>
      </c>
      <c r="BE389">
        <v>1</v>
      </c>
      <c r="BF389">
        <v>0</v>
      </c>
      <c r="BG389">
        <v>1</v>
      </c>
      <c r="BH389">
        <v>0</v>
      </c>
      <c r="BI389">
        <v>0</v>
      </c>
      <c r="BJ389">
        <v>17.942399999999999</v>
      </c>
      <c r="BK389">
        <v>9085.741</v>
      </c>
      <c r="BL389">
        <v>5996.4369999999999</v>
      </c>
      <c r="BM389">
        <v>1555.8899999999999</v>
      </c>
      <c r="BN389">
        <v>82.79</v>
      </c>
      <c r="BO389">
        <v>885</v>
      </c>
      <c r="BP389">
        <v>286.68399999999997</v>
      </c>
      <c r="BQ389">
        <v>140.15899999999999</v>
      </c>
      <c r="BR389">
        <v>0</v>
      </c>
      <c r="BS389">
        <v>0</v>
      </c>
      <c r="BT389">
        <v>13.6015</v>
      </c>
      <c r="BU389">
        <v>7374.527</v>
      </c>
      <c r="BV389">
        <v>2.2185999999999999</v>
      </c>
      <c r="BW389">
        <v>1031.134</v>
      </c>
      <c r="BX389">
        <v>0</v>
      </c>
      <c r="BY389">
        <v>0</v>
      </c>
      <c r="BZ389">
        <v>7.9409999999999998</v>
      </c>
      <c r="CA389">
        <v>2548.288</v>
      </c>
      <c r="CB389">
        <v>1902.8340000000001</v>
      </c>
      <c r="CC389">
        <v>244.17699999999999</v>
      </c>
      <c r="CD389">
        <v>57.369</v>
      </c>
      <c r="CE389">
        <v>290</v>
      </c>
      <c r="CF389">
        <v>47.483999999999995</v>
      </c>
      <c r="CG389">
        <v>0</v>
      </c>
      <c r="CH389">
        <v>0</v>
      </c>
      <c r="CI389">
        <v>6.4240000000000004</v>
      </c>
      <c r="CJ389">
        <v>0.75</v>
      </c>
      <c r="CK389">
        <v>245.98099999999999</v>
      </c>
      <c r="CL389">
        <v>3.5</v>
      </c>
      <c r="CM389">
        <v>1107.3719999999998</v>
      </c>
      <c r="CN389">
        <v>3.0910000000000002</v>
      </c>
      <c r="CO389">
        <v>1003.087</v>
      </c>
      <c r="CP389">
        <v>0.6</v>
      </c>
      <c r="CQ389">
        <v>191.84800000000001</v>
      </c>
      <c r="CR389">
        <v>13.942400000000001</v>
      </c>
      <c r="CS389">
        <v>6523.16</v>
      </c>
      <c r="CT389">
        <v>6.1910000000000007</v>
      </c>
      <c r="CU389">
        <v>1838.3979999999999</v>
      </c>
      <c r="CV389">
        <v>0</v>
      </c>
      <c r="CW389">
        <v>138.78100000000001</v>
      </c>
      <c r="CX389">
        <v>0</v>
      </c>
      <c r="CY389">
        <v>0</v>
      </c>
      <c r="CZ389">
        <v>0</v>
      </c>
      <c r="DA389">
        <v>0.6</v>
      </c>
      <c r="DB389">
        <v>191.84800000000001</v>
      </c>
      <c r="DC389">
        <v>158.107</v>
      </c>
      <c r="DD389">
        <v>210.29</v>
      </c>
      <c r="DE389">
        <v>0</v>
      </c>
      <c r="DF389">
        <v>1.7222999999999999</v>
      </c>
      <c r="DG389">
        <v>490.245</v>
      </c>
      <c r="DH389">
        <v>0.4</v>
      </c>
      <c r="DI389">
        <v>189.83500000000001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9168.9860000000008</v>
      </c>
      <c r="EA389">
        <v>158.107</v>
      </c>
      <c r="EB389">
        <v>2563.5329999999999</v>
      </c>
      <c r="EC389">
        <v>210.29</v>
      </c>
      <c r="ED389">
        <v>26.585999999999999</v>
      </c>
      <c r="EE389">
        <v>26.833300000000001</v>
      </c>
      <c r="EF389">
        <v>11856.144</v>
      </c>
      <c r="EG389">
        <v>17.986000000000001</v>
      </c>
      <c r="EH389">
        <v>9106.0640000000003</v>
      </c>
      <c r="EI389">
        <v>13.645099999999999</v>
      </c>
      <c r="EJ389">
        <v>7394.8499999999995</v>
      </c>
      <c r="EK389">
        <v>2.2185999999999999</v>
      </c>
      <c r="EL389">
        <v>1031.134</v>
      </c>
      <c r="EM389">
        <v>0</v>
      </c>
      <c r="EN389">
        <v>0</v>
      </c>
      <c r="EO389">
        <v>8.6</v>
      </c>
      <c r="EP389">
        <v>2750.08</v>
      </c>
      <c r="EQ389">
        <v>412.29700000000003</v>
      </c>
      <c r="ER389">
        <v>202.00700000000001</v>
      </c>
      <c r="ES389">
        <v>210.29</v>
      </c>
      <c r="ET389">
        <v>12268.441000000001</v>
      </c>
      <c r="EU389">
        <v>0</v>
      </c>
      <c r="EV389">
        <v>0</v>
      </c>
      <c r="EW389">
        <v>0</v>
      </c>
      <c r="EX389">
        <v>0</v>
      </c>
      <c r="EY389">
        <v>1.7222999999999999</v>
      </c>
      <c r="EZ389">
        <v>490.245</v>
      </c>
      <c r="FA389">
        <v>0.4</v>
      </c>
      <c r="FB389">
        <v>189.83500000000001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0.6</v>
      </c>
      <c r="FJ389">
        <v>191.84800000000001</v>
      </c>
      <c r="FK389">
        <v>0</v>
      </c>
      <c r="FL389">
        <v>0</v>
      </c>
      <c r="FM389">
        <v>0.6</v>
      </c>
      <c r="FN389">
        <v>191.84800000000001</v>
      </c>
      <c r="FO389">
        <v>47.95</v>
      </c>
      <c r="FP389">
        <v>0</v>
      </c>
      <c r="FQ389">
        <v>47.95</v>
      </c>
      <c r="FR389">
        <v>239.798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</row>
    <row r="390" spans="1:184" customFormat="1" ht="12.75" x14ac:dyDescent="0.2">
      <c r="A390">
        <v>3238</v>
      </c>
      <c r="B390">
        <f t="shared" si="6"/>
        <v>387</v>
      </c>
      <c r="C390">
        <v>1</v>
      </c>
      <c r="D390" t="s">
        <v>1365</v>
      </c>
      <c r="E390" t="s">
        <v>290</v>
      </c>
      <c r="F390">
        <v>600110877</v>
      </c>
      <c r="G390">
        <v>12</v>
      </c>
      <c r="H390" t="s">
        <v>1133</v>
      </c>
      <c r="I390" t="s">
        <v>100</v>
      </c>
      <c r="J390">
        <v>1</v>
      </c>
      <c r="K390">
        <v>24</v>
      </c>
      <c r="L390" t="s">
        <v>1043</v>
      </c>
      <c r="M390" t="s">
        <v>1366</v>
      </c>
      <c r="N390" t="s">
        <v>1038</v>
      </c>
      <c r="O390">
        <v>2</v>
      </c>
      <c r="P390" t="s">
        <v>1039</v>
      </c>
      <c r="Q390" t="s">
        <v>1045</v>
      </c>
      <c r="R390" s="207">
        <v>45671.421469907407</v>
      </c>
      <c r="S390">
        <v>600110877</v>
      </c>
      <c r="W390">
        <v>8.3468</v>
      </c>
      <c r="X390">
        <v>8.3468</v>
      </c>
      <c r="Y390">
        <v>0</v>
      </c>
      <c r="Z390">
        <v>0</v>
      </c>
      <c r="AA390">
        <v>9.6001000000000012</v>
      </c>
      <c r="AB390">
        <v>4331.8780000000006</v>
      </c>
      <c r="AC390">
        <v>4331.8780000000006</v>
      </c>
      <c r="AD390">
        <v>2597.1680000000001</v>
      </c>
      <c r="AE390">
        <v>770.92399999999998</v>
      </c>
      <c r="AF390">
        <v>85.021999999999991</v>
      </c>
      <c r="AG390">
        <v>623.51499999999999</v>
      </c>
      <c r="AH390">
        <v>105.602</v>
      </c>
      <c r="AI390">
        <v>58.018000000000001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10.8</v>
      </c>
      <c r="AP390">
        <v>10.8</v>
      </c>
      <c r="AQ390">
        <v>10.8</v>
      </c>
      <c r="AR390">
        <v>0</v>
      </c>
      <c r="AS390">
        <v>0</v>
      </c>
      <c r="AT390">
        <v>0</v>
      </c>
      <c r="AU390">
        <v>0</v>
      </c>
      <c r="AV390">
        <v>0.6</v>
      </c>
      <c r="AW390">
        <v>73.391000000000005</v>
      </c>
      <c r="AX390">
        <v>171.304</v>
      </c>
      <c r="AY390">
        <v>4.8</v>
      </c>
      <c r="AZ390">
        <v>18.238</v>
      </c>
      <c r="BA390">
        <v>4392.9990000000007</v>
      </c>
      <c r="BB390">
        <v>10.8</v>
      </c>
      <c r="BC390">
        <v>10</v>
      </c>
      <c r="BD390">
        <v>10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6.3862999999999994</v>
      </c>
      <c r="BK390">
        <v>3718.096</v>
      </c>
      <c r="BL390">
        <v>2167.194</v>
      </c>
      <c r="BM390">
        <v>706.86</v>
      </c>
      <c r="BN390">
        <v>72.777999999999992</v>
      </c>
      <c r="BO390">
        <v>516.01499999999999</v>
      </c>
      <c r="BP390">
        <v>105.602</v>
      </c>
      <c r="BQ390">
        <v>58.018000000000001</v>
      </c>
      <c r="BR390">
        <v>0</v>
      </c>
      <c r="BS390">
        <v>0</v>
      </c>
      <c r="BT390">
        <v>3.9011999999999998</v>
      </c>
      <c r="BU390">
        <v>2661.61</v>
      </c>
      <c r="BV390">
        <v>0.80349999999999999</v>
      </c>
      <c r="BW390">
        <v>499.61</v>
      </c>
      <c r="BX390">
        <v>0</v>
      </c>
      <c r="BY390">
        <v>0</v>
      </c>
      <c r="BZ390">
        <v>1.9604999999999999</v>
      </c>
      <c r="CA390">
        <v>613.78200000000004</v>
      </c>
      <c r="CB390">
        <v>429.97400000000005</v>
      </c>
      <c r="CC390">
        <v>64.063999999999993</v>
      </c>
      <c r="CD390">
        <v>12.244</v>
      </c>
      <c r="CE390">
        <v>107.5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1.173</v>
      </c>
      <c r="CM390">
        <v>369.73599999999999</v>
      </c>
      <c r="CN390">
        <v>0.1875</v>
      </c>
      <c r="CO390">
        <v>66.042000000000002</v>
      </c>
      <c r="CP390">
        <v>0.6</v>
      </c>
      <c r="CQ390">
        <v>178.00399999999999</v>
      </c>
      <c r="CR390">
        <v>5.2256</v>
      </c>
      <c r="CS390">
        <v>2739.4620000000004</v>
      </c>
      <c r="CT390">
        <v>1.9604999999999999</v>
      </c>
      <c r="CU390">
        <v>613.78200000000004</v>
      </c>
      <c r="CV390">
        <v>0</v>
      </c>
      <c r="CW390">
        <v>73.391000000000005</v>
      </c>
      <c r="CX390">
        <v>3.3</v>
      </c>
      <c r="CY390">
        <v>0</v>
      </c>
      <c r="CZ390">
        <v>0</v>
      </c>
      <c r="DA390">
        <v>0.6</v>
      </c>
      <c r="DB390">
        <v>168.00399999999999</v>
      </c>
      <c r="DC390">
        <v>6.8</v>
      </c>
      <c r="DD390">
        <v>4</v>
      </c>
      <c r="DE390">
        <v>18.238</v>
      </c>
      <c r="DF390">
        <v>1.6816</v>
      </c>
      <c r="DG390">
        <v>556.87599999999998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3768.2539999999999</v>
      </c>
      <c r="EA390">
        <v>6.8</v>
      </c>
      <c r="EB390">
        <v>624.745</v>
      </c>
      <c r="EC390">
        <v>4</v>
      </c>
      <c r="ED390">
        <v>8.3468</v>
      </c>
      <c r="EE390">
        <v>9.6001000000000012</v>
      </c>
      <c r="EF390">
        <v>4331.8780000000006</v>
      </c>
      <c r="EG390">
        <v>6.3862999999999994</v>
      </c>
      <c r="EH390">
        <v>3718.096</v>
      </c>
      <c r="EI390">
        <v>3.9011999999999998</v>
      </c>
      <c r="EJ390">
        <v>2661.61</v>
      </c>
      <c r="EK390">
        <v>0.80349999999999999</v>
      </c>
      <c r="EL390">
        <v>499.61</v>
      </c>
      <c r="EM390">
        <v>0</v>
      </c>
      <c r="EN390">
        <v>0</v>
      </c>
      <c r="EO390">
        <v>1.9604999999999999</v>
      </c>
      <c r="EP390">
        <v>613.78200000000004</v>
      </c>
      <c r="EQ390">
        <v>10.8</v>
      </c>
      <c r="ER390">
        <v>6.8</v>
      </c>
      <c r="ES390">
        <v>4</v>
      </c>
      <c r="ET390">
        <v>4342.6780000000008</v>
      </c>
      <c r="EU390">
        <v>0</v>
      </c>
      <c r="EV390">
        <v>0</v>
      </c>
      <c r="EW390">
        <v>0</v>
      </c>
      <c r="EX390">
        <v>0</v>
      </c>
      <c r="EY390">
        <v>1.6816</v>
      </c>
      <c r="EZ390">
        <v>556.87599999999998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0.6</v>
      </c>
      <c r="FJ390">
        <v>171.304</v>
      </c>
      <c r="FK390">
        <v>0</v>
      </c>
      <c r="FL390">
        <v>3.3</v>
      </c>
      <c r="FM390">
        <v>0.6</v>
      </c>
      <c r="FN390">
        <v>168.00399999999999</v>
      </c>
      <c r="FO390">
        <v>4.8</v>
      </c>
      <c r="FP390">
        <v>4.8</v>
      </c>
      <c r="FQ390">
        <v>0</v>
      </c>
      <c r="FR390">
        <v>176.10400000000001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</row>
    <row r="391" spans="1:184" customFormat="1" ht="12.75" x14ac:dyDescent="0.2">
      <c r="A391">
        <v>3239</v>
      </c>
      <c r="B391">
        <f t="shared" si="6"/>
        <v>388</v>
      </c>
      <c r="C391">
        <v>1</v>
      </c>
      <c r="D391" t="s">
        <v>1367</v>
      </c>
      <c r="E391" t="s">
        <v>290</v>
      </c>
      <c r="F391">
        <v>600111091</v>
      </c>
      <c r="G391">
        <v>12</v>
      </c>
      <c r="H391" t="s">
        <v>1368</v>
      </c>
      <c r="I391" t="s">
        <v>378</v>
      </c>
      <c r="J391">
        <v>1</v>
      </c>
      <c r="K391">
        <v>24</v>
      </c>
      <c r="L391" t="s">
        <v>1036</v>
      </c>
      <c r="M391" t="s">
        <v>1369</v>
      </c>
      <c r="N391" t="s">
        <v>1038</v>
      </c>
      <c r="O391">
        <v>2</v>
      </c>
      <c r="P391" t="s">
        <v>1039</v>
      </c>
      <c r="Q391" t="s">
        <v>1370</v>
      </c>
      <c r="R391" s="207">
        <v>45670.587962962964</v>
      </c>
      <c r="S391">
        <v>600111091</v>
      </c>
      <c r="W391">
        <v>70.446200000000005</v>
      </c>
      <c r="X391">
        <v>69.246200000000002</v>
      </c>
      <c r="Y391">
        <v>1.2</v>
      </c>
      <c r="Z391">
        <v>0</v>
      </c>
      <c r="AA391">
        <v>78.6083</v>
      </c>
      <c r="AB391">
        <v>36081.951999999997</v>
      </c>
      <c r="AC391">
        <v>35777.306999999993</v>
      </c>
      <c r="AD391">
        <v>20656.245999999999</v>
      </c>
      <c r="AE391">
        <v>6196.9169999999995</v>
      </c>
      <c r="AF391">
        <v>621.68799999999999</v>
      </c>
      <c r="AG391">
        <v>6907.8759999999993</v>
      </c>
      <c r="AH391">
        <v>398.55700000000002</v>
      </c>
      <c r="AI391">
        <v>399.30799999999999</v>
      </c>
      <c r="AJ391">
        <v>0</v>
      </c>
      <c r="AK391">
        <v>0.38900000000000001</v>
      </c>
      <c r="AL391">
        <v>304.64499999999998</v>
      </c>
      <c r="AM391">
        <v>0</v>
      </c>
      <c r="AN391">
        <v>0</v>
      </c>
      <c r="AO391">
        <v>703.19700000000012</v>
      </c>
      <c r="AP391">
        <v>318.45</v>
      </c>
      <c r="AQ391">
        <v>318.45</v>
      </c>
      <c r="AR391">
        <v>0</v>
      </c>
      <c r="AS391">
        <v>0</v>
      </c>
      <c r="AT391">
        <v>75.397000000000006</v>
      </c>
      <c r="AU391">
        <v>309.34999999999997</v>
      </c>
      <c r="AV391">
        <v>0</v>
      </c>
      <c r="AW391">
        <v>544.74699999999996</v>
      </c>
      <c r="AX391">
        <v>0</v>
      </c>
      <c r="AY391">
        <v>250.65</v>
      </c>
      <c r="AZ391">
        <v>51.579000000000001</v>
      </c>
      <c r="BA391">
        <v>36110.586000000003</v>
      </c>
      <c r="BB391">
        <v>318.45</v>
      </c>
      <c r="BC391">
        <v>78</v>
      </c>
      <c r="BD391">
        <v>73</v>
      </c>
      <c r="BE391">
        <v>2</v>
      </c>
      <c r="BF391">
        <v>2</v>
      </c>
      <c r="BG391">
        <v>4</v>
      </c>
      <c r="BH391">
        <v>0</v>
      </c>
      <c r="BI391">
        <v>0</v>
      </c>
      <c r="BJ391">
        <v>52.769499999999994</v>
      </c>
      <c r="BK391">
        <v>29271.245999999999</v>
      </c>
      <c r="BL391">
        <v>16921.440000000002</v>
      </c>
      <c r="BM391">
        <v>5600.6620000000003</v>
      </c>
      <c r="BN391">
        <v>353.97399999999999</v>
      </c>
      <c r="BO391">
        <v>5083.0839999999998</v>
      </c>
      <c r="BP391">
        <v>316.452</v>
      </c>
      <c r="BQ391">
        <v>399.30799999999999</v>
      </c>
      <c r="BR391">
        <v>0</v>
      </c>
      <c r="BS391">
        <v>0</v>
      </c>
      <c r="BT391">
        <v>38.669599999999996</v>
      </c>
      <c r="BU391">
        <v>23275.983</v>
      </c>
      <c r="BV391">
        <v>4.7895000000000003</v>
      </c>
      <c r="BW391">
        <v>2126.4870000000001</v>
      </c>
      <c r="BX391">
        <v>0</v>
      </c>
      <c r="BY391">
        <v>0</v>
      </c>
      <c r="BZ391">
        <v>16.476700000000001</v>
      </c>
      <c r="CA391">
        <v>6506.0609999999997</v>
      </c>
      <c r="CB391">
        <v>3734.8059999999996</v>
      </c>
      <c r="CC391">
        <v>596.255</v>
      </c>
      <c r="CD391">
        <v>267.714</v>
      </c>
      <c r="CE391">
        <v>1824.7919999999999</v>
      </c>
      <c r="CF391">
        <v>82.10499999999999</v>
      </c>
      <c r="CG391">
        <v>0</v>
      </c>
      <c r="CH391">
        <v>0</v>
      </c>
      <c r="CI391">
        <v>0.38900000000000001</v>
      </c>
      <c r="CJ391">
        <v>2</v>
      </c>
      <c r="CK391">
        <v>1122.6690000000001</v>
      </c>
      <c r="CL391">
        <v>7.625</v>
      </c>
      <c r="CM391">
        <v>2673.453</v>
      </c>
      <c r="CN391">
        <v>6.8517000000000001</v>
      </c>
      <c r="CO391">
        <v>2709.9389999999999</v>
      </c>
      <c r="CP391">
        <v>0</v>
      </c>
      <c r="CQ391">
        <v>0</v>
      </c>
      <c r="CR391">
        <v>48.769499999999994</v>
      </c>
      <c r="CS391">
        <v>25842.500999999997</v>
      </c>
      <c r="CT391">
        <v>13.8767</v>
      </c>
      <c r="CU391">
        <v>5137.1120000000001</v>
      </c>
      <c r="CV391">
        <v>0</v>
      </c>
      <c r="CW391">
        <v>544.74699999999996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318.45</v>
      </c>
      <c r="DE391">
        <v>51.579000000000001</v>
      </c>
      <c r="DF391">
        <v>9.3103999999999996</v>
      </c>
      <c r="DG391">
        <v>3868.7759999999998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29566.900999999998</v>
      </c>
      <c r="EA391">
        <v>0</v>
      </c>
      <c r="EB391">
        <v>6543.6850000000004</v>
      </c>
      <c r="EC391">
        <v>318.45</v>
      </c>
      <c r="ED391">
        <v>70.446200000000005</v>
      </c>
      <c r="EE391">
        <v>78.6083</v>
      </c>
      <c r="EF391">
        <v>36081.951999999997</v>
      </c>
      <c r="EG391">
        <v>52.769499999999994</v>
      </c>
      <c r="EH391">
        <v>29271.245999999999</v>
      </c>
      <c r="EI391">
        <v>38.669599999999996</v>
      </c>
      <c r="EJ391">
        <v>23275.983</v>
      </c>
      <c r="EK391">
        <v>4.7895000000000003</v>
      </c>
      <c r="EL391">
        <v>2126.4870000000001</v>
      </c>
      <c r="EM391">
        <v>0</v>
      </c>
      <c r="EN391">
        <v>0</v>
      </c>
      <c r="EO391">
        <v>17.6767</v>
      </c>
      <c r="EP391">
        <v>6810.7060000000001</v>
      </c>
      <c r="EQ391">
        <v>703.19700000000012</v>
      </c>
      <c r="ER391">
        <v>284.75</v>
      </c>
      <c r="ES391">
        <v>418.447</v>
      </c>
      <c r="ET391">
        <v>36785.148999999998</v>
      </c>
      <c r="EU391">
        <v>0</v>
      </c>
      <c r="EV391">
        <v>0</v>
      </c>
      <c r="EW391">
        <v>0</v>
      </c>
      <c r="EX391">
        <v>0</v>
      </c>
      <c r="EY391">
        <v>9.3103999999999996</v>
      </c>
      <c r="EZ391">
        <v>3868.7759999999998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250.65</v>
      </c>
      <c r="FP391">
        <v>0</v>
      </c>
      <c r="FQ391">
        <v>250.65</v>
      </c>
      <c r="FR391">
        <v>250.65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</row>
    <row r="392" spans="1:184" customFormat="1" ht="12.75" x14ac:dyDescent="0.2">
      <c r="A392">
        <v>3240</v>
      </c>
      <c r="B392">
        <f t="shared" si="6"/>
        <v>389</v>
      </c>
      <c r="C392">
        <v>1</v>
      </c>
      <c r="D392" t="s">
        <v>1371</v>
      </c>
      <c r="E392" t="s">
        <v>290</v>
      </c>
      <c r="F392">
        <v>600111105</v>
      </c>
      <c r="G392">
        <v>12</v>
      </c>
      <c r="H392" t="s">
        <v>1234</v>
      </c>
      <c r="I392" t="s">
        <v>100</v>
      </c>
      <c r="J392">
        <v>1</v>
      </c>
      <c r="K392">
        <v>24</v>
      </c>
      <c r="L392" t="s">
        <v>1056</v>
      </c>
      <c r="M392" t="s">
        <v>1372</v>
      </c>
      <c r="N392" t="s">
        <v>1038</v>
      </c>
      <c r="O392">
        <v>2</v>
      </c>
      <c r="P392" t="s">
        <v>1039</v>
      </c>
      <c r="Q392" t="s">
        <v>1373</v>
      </c>
      <c r="R392" s="207">
        <v>45666.268634259257</v>
      </c>
      <c r="S392">
        <v>600111105</v>
      </c>
      <c r="T392" t="s">
        <v>1373</v>
      </c>
      <c r="U392" s="207">
        <v>45666.284849537034</v>
      </c>
      <c r="V392">
        <v>600111105</v>
      </c>
      <c r="W392">
        <v>60.341299999999997</v>
      </c>
      <c r="X392">
        <v>59.326900000000002</v>
      </c>
      <c r="Y392">
        <v>9.5399999999999999E-2</v>
      </c>
      <c r="Z392">
        <v>0.91900000000000004</v>
      </c>
      <c r="AA392">
        <v>68.7941</v>
      </c>
      <c r="AB392">
        <v>30501.5</v>
      </c>
      <c r="AC392">
        <v>29961.487999999998</v>
      </c>
      <c r="AD392">
        <v>19375.207000000002</v>
      </c>
      <c r="AE392">
        <v>4550.6009999999997</v>
      </c>
      <c r="AF392">
        <v>1190.605</v>
      </c>
      <c r="AG392">
        <v>3735.578</v>
      </c>
      <c r="AH392">
        <v>653.41899999999998</v>
      </c>
      <c r="AI392">
        <v>414.42399999999998</v>
      </c>
      <c r="AJ392">
        <v>0</v>
      </c>
      <c r="AK392">
        <v>41.654000000000003</v>
      </c>
      <c r="AL392">
        <v>29.54</v>
      </c>
      <c r="AM392">
        <v>152.012</v>
      </c>
      <c r="AN392">
        <v>358.46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1.7</v>
      </c>
      <c r="AW392">
        <v>0</v>
      </c>
      <c r="AX392">
        <v>792.80399999999997</v>
      </c>
      <c r="AY392">
        <v>0</v>
      </c>
      <c r="AZ392">
        <v>0</v>
      </c>
      <c r="BA392">
        <v>30113.5</v>
      </c>
      <c r="BB392">
        <v>0</v>
      </c>
      <c r="BC392">
        <v>73</v>
      </c>
      <c r="BD392">
        <v>65</v>
      </c>
      <c r="BE392">
        <v>0</v>
      </c>
      <c r="BF392">
        <v>0</v>
      </c>
      <c r="BG392">
        <v>2</v>
      </c>
      <c r="BH392">
        <v>0</v>
      </c>
      <c r="BI392">
        <v>0</v>
      </c>
      <c r="BJ392">
        <v>43.508400000000002</v>
      </c>
      <c r="BK392">
        <v>24518.18</v>
      </c>
      <c r="BL392">
        <v>15614.870999999999</v>
      </c>
      <c r="BM392">
        <v>4034.6550000000002</v>
      </c>
      <c r="BN392">
        <v>898.36400000000003</v>
      </c>
      <c r="BO392">
        <v>3018.7750000000001</v>
      </c>
      <c r="BP392">
        <v>537.09100000000001</v>
      </c>
      <c r="BQ392">
        <v>414.42399999999998</v>
      </c>
      <c r="BR392">
        <v>0</v>
      </c>
      <c r="BS392">
        <v>0</v>
      </c>
      <c r="BT392">
        <v>32.8645</v>
      </c>
      <c r="BU392">
        <v>20248.761999999999</v>
      </c>
      <c r="BV392">
        <v>0</v>
      </c>
      <c r="BW392">
        <v>0</v>
      </c>
      <c r="BX392">
        <v>0</v>
      </c>
      <c r="BY392">
        <v>0</v>
      </c>
      <c r="BZ392">
        <v>15.8185</v>
      </c>
      <c r="CA392">
        <v>5443.308</v>
      </c>
      <c r="CB392">
        <v>3760.3360000000002</v>
      </c>
      <c r="CC392">
        <v>515.94599999999991</v>
      </c>
      <c r="CD392">
        <v>292.24099999999999</v>
      </c>
      <c r="CE392">
        <v>716.803</v>
      </c>
      <c r="CF392">
        <v>116.328</v>
      </c>
      <c r="CG392">
        <v>0</v>
      </c>
      <c r="CH392">
        <v>0</v>
      </c>
      <c r="CI392">
        <v>41.654000000000003</v>
      </c>
      <c r="CJ392">
        <v>3.2412000000000001</v>
      </c>
      <c r="CK392">
        <v>1762.2280000000001</v>
      </c>
      <c r="CL392">
        <v>5.75</v>
      </c>
      <c r="CM392">
        <v>1723.77</v>
      </c>
      <c r="CN392">
        <v>6.2272999999999996</v>
      </c>
      <c r="CO392">
        <v>1751.807</v>
      </c>
      <c r="CP392">
        <v>0.6</v>
      </c>
      <c r="CQ392">
        <v>205.50299999999999</v>
      </c>
      <c r="CR392">
        <v>39.508400000000002</v>
      </c>
      <c r="CS392">
        <v>21117.643</v>
      </c>
      <c r="CT392">
        <v>12.973099999999999</v>
      </c>
      <c r="CU392">
        <v>4252.7830000000004</v>
      </c>
      <c r="CV392">
        <v>1.1000000000000001</v>
      </c>
      <c r="CW392">
        <v>0</v>
      </c>
      <c r="CX392">
        <v>580.80100000000004</v>
      </c>
      <c r="CY392">
        <v>0</v>
      </c>
      <c r="CZ392">
        <v>0</v>
      </c>
      <c r="DA392">
        <v>0.6</v>
      </c>
      <c r="DB392">
        <v>212.00299999999999</v>
      </c>
      <c r="DC392">
        <v>0</v>
      </c>
      <c r="DD392">
        <v>0</v>
      </c>
      <c r="DE392">
        <v>0</v>
      </c>
      <c r="DF392">
        <v>9.5439000000000007</v>
      </c>
      <c r="DG392">
        <v>3695.1170000000002</v>
      </c>
      <c r="DH392">
        <v>0.6</v>
      </c>
      <c r="DI392">
        <v>308.97899999999998</v>
      </c>
      <c r="DJ392">
        <v>0.5</v>
      </c>
      <c r="DK392">
        <v>265.322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24641.326000000001</v>
      </c>
      <c r="EA392">
        <v>0</v>
      </c>
      <c r="EB392">
        <v>5472.174</v>
      </c>
      <c r="EC392">
        <v>0</v>
      </c>
      <c r="ED392">
        <v>60.341299999999997</v>
      </c>
      <c r="EE392">
        <v>68.7941</v>
      </c>
      <c r="EF392">
        <v>30501.5</v>
      </c>
      <c r="EG392">
        <v>43.5334</v>
      </c>
      <c r="EH392">
        <v>24630.826000000001</v>
      </c>
      <c r="EI392">
        <v>32.889499999999998</v>
      </c>
      <c r="EJ392">
        <v>20361.407999999999</v>
      </c>
      <c r="EK392">
        <v>0</v>
      </c>
      <c r="EL392">
        <v>0</v>
      </c>
      <c r="EM392">
        <v>0</v>
      </c>
      <c r="EN392">
        <v>0</v>
      </c>
      <c r="EO392">
        <v>16.8079</v>
      </c>
      <c r="EP392">
        <v>5870.674</v>
      </c>
      <c r="EQ392">
        <v>0</v>
      </c>
      <c r="ER392">
        <v>0</v>
      </c>
      <c r="ES392">
        <v>0</v>
      </c>
      <c r="ET392">
        <v>30501.5</v>
      </c>
      <c r="EU392">
        <v>0</v>
      </c>
      <c r="EV392">
        <v>0</v>
      </c>
      <c r="EW392">
        <v>0</v>
      </c>
      <c r="EX392">
        <v>0</v>
      </c>
      <c r="EY392">
        <v>9.5439000000000007</v>
      </c>
      <c r="EZ392">
        <v>3695.1170000000002</v>
      </c>
      <c r="FA392">
        <v>0.6</v>
      </c>
      <c r="FB392">
        <v>308.97899999999998</v>
      </c>
      <c r="FC392">
        <v>0.5</v>
      </c>
      <c r="FD392">
        <v>265.322</v>
      </c>
      <c r="FE392">
        <v>0</v>
      </c>
      <c r="FF392">
        <v>0</v>
      </c>
      <c r="FG392">
        <v>0</v>
      </c>
      <c r="FH392">
        <v>0</v>
      </c>
      <c r="FI392">
        <v>1.7</v>
      </c>
      <c r="FJ392">
        <v>792.80399999999997</v>
      </c>
      <c r="FK392">
        <v>1.1000000000000001</v>
      </c>
      <c r="FL392">
        <v>580.80100000000004</v>
      </c>
      <c r="FM392">
        <v>0.6</v>
      </c>
      <c r="FN392">
        <v>212.00299999999999</v>
      </c>
      <c r="FO392">
        <v>0</v>
      </c>
      <c r="FP392">
        <v>0</v>
      </c>
      <c r="FQ392">
        <v>0</v>
      </c>
      <c r="FR392">
        <v>792.80399999999997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</row>
    <row r="393" spans="1:184" customFormat="1" ht="12.75" x14ac:dyDescent="0.2">
      <c r="A393">
        <v>3241</v>
      </c>
      <c r="B393">
        <f t="shared" si="6"/>
        <v>390</v>
      </c>
      <c r="C393">
        <v>1</v>
      </c>
      <c r="D393" t="s">
        <v>1374</v>
      </c>
      <c r="E393" t="s">
        <v>290</v>
      </c>
      <c r="F393">
        <v>600111245</v>
      </c>
      <c r="G393">
        <v>12</v>
      </c>
      <c r="H393" t="s">
        <v>1375</v>
      </c>
      <c r="I393" t="s">
        <v>1376</v>
      </c>
      <c r="J393">
        <v>1</v>
      </c>
      <c r="K393">
        <v>24</v>
      </c>
      <c r="L393" t="s">
        <v>1036</v>
      </c>
      <c r="M393" t="s">
        <v>1377</v>
      </c>
      <c r="N393" t="s">
        <v>1038</v>
      </c>
      <c r="O393">
        <v>2</v>
      </c>
      <c r="P393" t="s">
        <v>1039</v>
      </c>
      <c r="Q393" t="s">
        <v>3413</v>
      </c>
      <c r="R393" s="207">
        <v>45673.342719907407</v>
      </c>
      <c r="S393">
        <v>600111245</v>
      </c>
      <c r="T393" t="s">
        <v>3413</v>
      </c>
      <c r="U393" s="207">
        <v>45673.429201388892</v>
      </c>
      <c r="V393">
        <v>600111245</v>
      </c>
      <c r="W393">
        <v>29.590500000000006</v>
      </c>
      <c r="X393">
        <v>29.590500000000006</v>
      </c>
      <c r="Y393">
        <v>0</v>
      </c>
      <c r="Z393">
        <v>0</v>
      </c>
      <c r="AA393">
        <v>36.633900000000004</v>
      </c>
      <c r="AB393">
        <v>13625.632</v>
      </c>
      <c r="AC393">
        <v>13625.632</v>
      </c>
      <c r="AD393">
        <v>8814.7110000000011</v>
      </c>
      <c r="AE393">
        <v>2050.0070000000001</v>
      </c>
      <c r="AF393">
        <v>137.85899999999998</v>
      </c>
      <c r="AG393">
        <v>1560.6319999999998</v>
      </c>
      <c r="AH393">
        <v>513.71600000000001</v>
      </c>
      <c r="AI393">
        <v>56.491</v>
      </c>
      <c r="AJ393">
        <v>38.741</v>
      </c>
      <c r="AK393">
        <v>29.515000000000001</v>
      </c>
      <c r="AL393">
        <v>0</v>
      </c>
      <c r="AM393">
        <v>0</v>
      </c>
      <c r="AN393">
        <v>0</v>
      </c>
      <c r="AO393">
        <v>723.76299999999992</v>
      </c>
      <c r="AP393">
        <v>316.18700000000001</v>
      </c>
      <c r="AQ393">
        <v>316.18700000000001</v>
      </c>
      <c r="AR393">
        <v>0</v>
      </c>
      <c r="AS393">
        <v>0</v>
      </c>
      <c r="AT393">
        <v>219.43799999999999</v>
      </c>
      <c r="AU393">
        <v>188.13800000000001</v>
      </c>
      <c r="AV393">
        <v>0</v>
      </c>
      <c r="AW393">
        <v>370.36899999999997</v>
      </c>
      <c r="AX393">
        <v>0</v>
      </c>
      <c r="AY393">
        <v>216.18700000000001</v>
      </c>
      <c r="AZ393">
        <v>53.591000000000001</v>
      </c>
      <c r="BA393">
        <v>13789.248</v>
      </c>
      <c r="BB393">
        <v>316.18700000000001</v>
      </c>
      <c r="BC393">
        <v>34</v>
      </c>
      <c r="BD393">
        <v>30</v>
      </c>
      <c r="BE393">
        <v>0</v>
      </c>
      <c r="BF393">
        <v>0</v>
      </c>
      <c r="BG393">
        <v>3</v>
      </c>
      <c r="BH393">
        <v>0</v>
      </c>
      <c r="BI393">
        <v>0</v>
      </c>
      <c r="BJ393">
        <v>23.828400000000002</v>
      </c>
      <c r="BK393">
        <v>11633.525</v>
      </c>
      <c r="BL393">
        <v>7420.3630000000003</v>
      </c>
      <c r="BM393">
        <v>1856.3280000000002</v>
      </c>
      <c r="BN393">
        <v>100.482</v>
      </c>
      <c r="BO393">
        <v>1255.5320000000002</v>
      </c>
      <c r="BP393">
        <v>462.428</v>
      </c>
      <c r="BQ393">
        <v>56.491</v>
      </c>
      <c r="BR393">
        <v>30.139999999999997</v>
      </c>
      <c r="BS393">
        <v>27.801000000000002</v>
      </c>
      <c r="BT393">
        <v>13.547699999999999</v>
      </c>
      <c r="BU393">
        <v>7729.2839999999997</v>
      </c>
      <c r="BV393">
        <v>2.8224</v>
      </c>
      <c r="BW393">
        <v>1313.855</v>
      </c>
      <c r="BX393">
        <v>0</v>
      </c>
      <c r="BY393">
        <v>0</v>
      </c>
      <c r="BZ393">
        <v>5.7621000000000002</v>
      </c>
      <c r="CA393">
        <v>1992.107</v>
      </c>
      <c r="CB393">
        <v>1394.348</v>
      </c>
      <c r="CC393">
        <v>193.679</v>
      </c>
      <c r="CD393">
        <v>37.376999999999995</v>
      </c>
      <c r="CE393">
        <v>305.10000000000002</v>
      </c>
      <c r="CF393">
        <v>51.287999999999997</v>
      </c>
      <c r="CG393">
        <v>0</v>
      </c>
      <c r="CH393">
        <v>8.6009999999999991</v>
      </c>
      <c r="CI393">
        <v>1.714</v>
      </c>
      <c r="CJ393">
        <v>0</v>
      </c>
      <c r="CK393">
        <v>0</v>
      </c>
      <c r="CL393">
        <v>4.1620999999999997</v>
      </c>
      <c r="CM393">
        <v>1338.8389999999999</v>
      </c>
      <c r="CN393">
        <v>1.6</v>
      </c>
      <c r="CO393">
        <v>653.26800000000003</v>
      </c>
      <c r="CP393">
        <v>0</v>
      </c>
      <c r="CQ393">
        <v>0</v>
      </c>
      <c r="CR393">
        <v>18.828400000000002</v>
      </c>
      <c r="CS393">
        <v>7744.7310000000007</v>
      </c>
      <c r="CT393">
        <v>4.7620999999999993</v>
      </c>
      <c r="CU393">
        <v>1485.799</v>
      </c>
      <c r="CV393">
        <v>0</v>
      </c>
      <c r="CW393">
        <v>370.36899999999997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0.45</v>
      </c>
      <c r="DD393">
        <v>315.73700000000002</v>
      </c>
      <c r="DE393">
        <v>53.591000000000001</v>
      </c>
      <c r="DF393">
        <v>6.9582999999999995</v>
      </c>
      <c r="DG393">
        <v>2318.498</v>
      </c>
      <c r="DH393">
        <v>0</v>
      </c>
      <c r="DI393">
        <v>0</v>
      </c>
      <c r="DJ393">
        <v>0.5</v>
      </c>
      <c r="DK393">
        <v>271.88799999999998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11766.308999999999</v>
      </c>
      <c r="EA393">
        <v>0.45</v>
      </c>
      <c r="EB393">
        <v>2022.9389999999999</v>
      </c>
      <c r="EC393">
        <v>315.73700000000002</v>
      </c>
      <c r="ED393">
        <v>29.590500000000006</v>
      </c>
      <c r="EE393">
        <v>36.633900000000004</v>
      </c>
      <c r="EF393">
        <v>13625.632</v>
      </c>
      <c r="EG393">
        <v>23.828400000000002</v>
      </c>
      <c r="EH393">
        <v>11633.525</v>
      </c>
      <c r="EI393">
        <v>13.547699999999999</v>
      </c>
      <c r="EJ393">
        <v>7729.2839999999997</v>
      </c>
      <c r="EK393">
        <v>2.8224</v>
      </c>
      <c r="EL393">
        <v>1313.855</v>
      </c>
      <c r="EM393">
        <v>0</v>
      </c>
      <c r="EN393">
        <v>0</v>
      </c>
      <c r="EO393">
        <v>5.7621000000000002</v>
      </c>
      <c r="EP393">
        <v>1992.107</v>
      </c>
      <c r="EQ393">
        <v>723.76299999999992</v>
      </c>
      <c r="ER393">
        <v>0.45</v>
      </c>
      <c r="ES393">
        <v>723.3130000000001</v>
      </c>
      <c r="ET393">
        <v>14349.394999999999</v>
      </c>
      <c r="EU393">
        <v>0</v>
      </c>
      <c r="EV393">
        <v>0</v>
      </c>
      <c r="EW393">
        <v>0</v>
      </c>
      <c r="EX393">
        <v>0</v>
      </c>
      <c r="EY393">
        <v>6.9582999999999995</v>
      </c>
      <c r="EZ393">
        <v>2318.498</v>
      </c>
      <c r="FA393">
        <v>0</v>
      </c>
      <c r="FB393">
        <v>0</v>
      </c>
      <c r="FC393">
        <v>0.5</v>
      </c>
      <c r="FD393">
        <v>271.88799999999998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216.18700000000001</v>
      </c>
      <c r="FP393">
        <v>0</v>
      </c>
      <c r="FQ393">
        <v>216.18700000000001</v>
      </c>
      <c r="FR393">
        <v>216.18700000000001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</row>
    <row r="394" spans="1:184" customFormat="1" ht="12.75" x14ac:dyDescent="0.2">
      <c r="A394">
        <v>3242</v>
      </c>
      <c r="B394">
        <f t="shared" si="6"/>
        <v>391</v>
      </c>
      <c r="C394">
        <v>1</v>
      </c>
      <c r="D394" t="s">
        <v>1378</v>
      </c>
      <c r="E394" t="s">
        <v>290</v>
      </c>
      <c r="F394">
        <v>600111016</v>
      </c>
      <c r="G394">
        <v>12</v>
      </c>
      <c r="H394" t="s">
        <v>1379</v>
      </c>
      <c r="I394" t="s">
        <v>378</v>
      </c>
      <c r="J394">
        <v>1</v>
      </c>
      <c r="K394">
        <v>24</v>
      </c>
      <c r="L394" t="s">
        <v>1064</v>
      </c>
      <c r="M394" t="s">
        <v>1380</v>
      </c>
      <c r="N394" t="s">
        <v>1038</v>
      </c>
      <c r="O394">
        <v>2</v>
      </c>
      <c r="P394" t="s">
        <v>1039</v>
      </c>
      <c r="Q394" t="s">
        <v>1381</v>
      </c>
      <c r="R394" s="207">
        <v>45670.47420138889</v>
      </c>
      <c r="S394">
        <v>600111016</v>
      </c>
      <c r="W394">
        <v>46.955200000000005</v>
      </c>
      <c r="X394">
        <v>46.955200000000005</v>
      </c>
      <c r="Y394">
        <v>0</v>
      </c>
      <c r="Z394">
        <v>0</v>
      </c>
      <c r="AA394">
        <v>54.106299999999997</v>
      </c>
      <c r="AB394">
        <v>24252.518999999997</v>
      </c>
      <c r="AC394">
        <v>24225.690999999999</v>
      </c>
      <c r="AD394">
        <v>14666.299999999997</v>
      </c>
      <c r="AE394">
        <v>4178.5560000000005</v>
      </c>
      <c r="AF394">
        <v>742.56400000000008</v>
      </c>
      <c r="AG394">
        <v>3680.2130000000002</v>
      </c>
      <c r="AH394">
        <v>438.21100000000001</v>
      </c>
      <c r="AI394">
        <v>299.63400000000001</v>
      </c>
      <c r="AJ394">
        <v>14.176</v>
      </c>
      <c r="AK394">
        <v>4.407</v>
      </c>
      <c r="AL394">
        <v>18.396999999999998</v>
      </c>
      <c r="AM394">
        <v>0</v>
      </c>
      <c r="AN394">
        <v>8.4309999999999992</v>
      </c>
      <c r="AO394">
        <v>405.61599999999999</v>
      </c>
      <c r="AP394">
        <v>269.11599999999999</v>
      </c>
      <c r="AQ394">
        <v>269.11599999999999</v>
      </c>
      <c r="AR394">
        <v>0</v>
      </c>
      <c r="AS394">
        <v>0</v>
      </c>
      <c r="AT394">
        <v>33.700000000000003</v>
      </c>
      <c r="AU394">
        <v>102.8</v>
      </c>
      <c r="AV394">
        <v>0.86509999999999998</v>
      </c>
      <c r="AW394">
        <v>164.453</v>
      </c>
      <c r="AX394">
        <v>419.791</v>
      </c>
      <c r="AY394">
        <v>83.12</v>
      </c>
      <c r="AZ394">
        <v>37.177</v>
      </c>
      <c r="BA394">
        <v>24351.830999999998</v>
      </c>
      <c r="BB394">
        <v>269.11599999999999</v>
      </c>
      <c r="BC394">
        <v>55</v>
      </c>
      <c r="BD394">
        <v>49</v>
      </c>
      <c r="BE394">
        <v>1</v>
      </c>
      <c r="BF394">
        <v>2</v>
      </c>
      <c r="BG394">
        <v>3</v>
      </c>
      <c r="BH394">
        <v>0</v>
      </c>
      <c r="BI394">
        <v>0</v>
      </c>
      <c r="BJ394">
        <v>36.169400000000003</v>
      </c>
      <c r="BK394">
        <v>20606.381000000001</v>
      </c>
      <c r="BL394">
        <v>12138.638000000001</v>
      </c>
      <c r="BM394">
        <v>3790.674</v>
      </c>
      <c r="BN394">
        <v>629.69200000000012</v>
      </c>
      <c r="BO394">
        <v>3134.36</v>
      </c>
      <c r="BP394">
        <v>393.16999999999996</v>
      </c>
      <c r="BQ394">
        <v>299.63400000000001</v>
      </c>
      <c r="BR394">
        <v>14.176</v>
      </c>
      <c r="BS394">
        <v>4.407</v>
      </c>
      <c r="BT394">
        <v>27.803699999999999</v>
      </c>
      <c r="BU394">
        <v>17297.05</v>
      </c>
      <c r="BV394">
        <v>1.5</v>
      </c>
      <c r="BW394">
        <v>665.40800000000002</v>
      </c>
      <c r="BX394">
        <v>0</v>
      </c>
      <c r="BY394">
        <v>0</v>
      </c>
      <c r="BZ394">
        <v>10.7858</v>
      </c>
      <c r="CA394">
        <v>3619.31</v>
      </c>
      <c r="CB394">
        <v>2527.6620000000003</v>
      </c>
      <c r="CC394">
        <v>387.88200000000001</v>
      </c>
      <c r="CD394">
        <v>112.87199999999999</v>
      </c>
      <c r="CE394">
        <v>545.85300000000007</v>
      </c>
      <c r="CF394">
        <v>45.040999999999997</v>
      </c>
      <c r="CG394">
        <v>0</v>
      </c>
      <c r="CH394">
        <v>0</v>
      </c>
      <c r="CI394">
        <v>0</v>
      </c>
      <c r="CJ394">
        <v>2</v>
      </c>
      <c r="CK394">
        <v>933.34100000000001</v>
      </c>
      <c r="CL394">
        <v>3.5440999999999998</v>
      </c>
      <c r="CM394">
        <v>933.33600000000001</v>
      </c>
      <c r="CN394">
        <v>4.875</v>
      </c>
      <c r="CO394">
        <v>1614.4639999999999</v>
      </c>
      <c r="CP394">
        <v>0.36670000000000003</v>
      </c>
      <c r="CQ394">
        <v>138.16900000000001</v>
      </c>
      <c r="CR394">
        <v>33.1693</v>
      </c>
      <c r="CS394">
        <v>17730.682000000001</v>
      </c>
      <c r="CT394">
        <v>9.3910999999999998</v>
      </c>
      <c r="CU394">
        <v>3010.2449999999999</v>
      </c>
      <c r="CV394">
        <v>0.49840000000000001</v>
      </c>
      <c r="CW394">
        <v>164.453</v>
      </c>
      <c r="CX394">
        <v>281.62200000000001</v>
      </c>
      <c r="CY394">
        <v>0</v>
      </c>
      <c r="CZ394">
        <v>0</v>
      </c>
      <c r="DA394">
        <v>0.36670000000000003</v>
      </c>
      <c r="DB394">
        <v>138.16900000000001</v>
      </c>
      <c r="DC394">
        <v>119.746</v>
      </c>
      <c r="DD394">
        <v>149.37</v>
      </c>
      <c r="DE394">
        <v>37.177</v>
      </c>
      <c r="DF394">
        <v>5.7918000000000003</v>
      </c>
      <c r="DG394">
        <v>2108.0279999999998</v>
      </c>
      <c r="DH394">
        <v>0.1061</v>
      </c>
      <c r="DI394">
        <v>42.021999999999998</v>
      </c>
      <c r="DJ394">
        <v>0.96779999999999999</v>
      </c>
      <c r="DK394">
        <v>493.87299999999999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20692.568000000003</v>
      </c>
      <c r="EA394">
        <v>119.746</v>
      </c>
      <c r="EB394">
        <v>3659.2629999999999</v>
      </c>
      <c r="EC394">
        <v>149.37</v>
      </c>
      <c r="ED394">
        <v>46.955200000000005</v>
      </c>
      <c r="EE394">
        <v>54.106299999999997</v>
      </c>
      <c r="EF394">
        <v>24252.518999999997</v>
      </c>
      <c r="EG394">
        <v>36.169400000000003</v>
      </c>
      <c r="EH394">
        <v>20609.11</v>
      </c>
      <c r="EI394">
        <v>27.803699999999999</v>
      </c>
      <c r="EJ394">
        <v>17299.778999999999</v>
      </c>
      <c r="EK394">
        <v>1.5</v>
      </c>
      <c r="EL394">
        <v>665.40800000000002</v>
      </c>
      <c r="EM394">
        <v>0</v>
      </c>
      <c r="EN394">
        <v>0</v>
      </c>
      <c r="EO394">
        <v>10.7858</v>
      </c>
      <c r="EP394">
        <v>3643.4089999999997</v>
      </c>
      <c r="EQ394">
        <v>405.61599999999999</v>
      </c>
      <c r="ER394">
        <v>244.846</v>
      </c>
      <c r="ES394">
        <v>160.77000000000001</v>
      </c>
      <c r="ET394">
        <v>24658.134999999998</v>
      </c>
      <c r="EU394">
        <v>0</v>
      </c>
      <c r="EV394">
        <v>0</v>
      </c>
      <c r="EW394">
        <v>0</v>
      </c>
      <c r="EX394">
        <v>0</v>
      </c>
      <c r="EY394">
        <v>5.7918000000000003</v>
      </c>
      <c r="EZ394">
        <v>2108.0279999999998</v>
      </c>
      <c r="FA394">
        <v>0.1061</v>
      </c>
      <c r="FB394">
        <v>42.021999999999998</v>
      </c>
      <c r="FC394">
        <v>0.96779999999999999</v>
      </c>
      <c r="FD394">
        <v>493.87299999999999</v>
      </c>
      <c r="FE394">
        <v>0</v>
      </c>
      <c r="FF394">
        <v>0</v>
      </c>
      <c r="FG394">
        <v>0</v>
      </c>
      <c r="FH394">
        <v>0</v>
      </c>
      <c r="FI394">
        <v>0.86509999999999998</v>
      </c>
      <c r="FJ394">
        <v>419.791</v>
      </c>
      <c r="FK394">
        <v>0.49840000000000001</v>
      </c>
      <c r="FL394">
        <v>281.62200000000001</v>
      </c>
      <c r="FM394">
        <v>0.36670000000000003</v>
      </c>
      <c r="FN394">
        <v>138.16900000000001</v>
      </c>
      <c r="FO394">
        <v>83.12</v>
      </c>
      <c r="FP394">
        <v>0</v>
      </c>
      <c r="FQ394">
        <v>83.12</v>
      </c>
      <c r="FR394">
        <v>502.911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</row>
    <row r="395" spans="1:184" customFormat="1" ht="12.75" x14ac:dyDescent="0.2">
      <c r="A395">
        <v>3243</v>
      </c>
      <c r="B395">
        <f t="shared" si="6"/>
        <v>392</v>
      </c>
      <c r="C395">
        <v>1</v>
      </c>
      <c r="D395" t="s">
        <v>1382</v>
      </c>
      <c r="E395" t="s">
        <v>290</v>
      </c>
      <c r="F395">
        <v>600110613</v>
      </c>
      <c r="G395">
        <v>12</v>
      </c>
      <c r="H395" t="s">
        <v>1383</v>
      </c>
      <c r="I395" t="s">
        <v>378</v>
      </c>
      <c r="J395">
        <v>1</v>
      </c>
      <c r="K395">
        <v>24</v>
      </c>
      <c r="L395" t="s">
        <v>1036</v>
      </c>
      <c r="M395" t="s">
        <v>1384</v>
      </c>
      <c r="N395" t="s">
        <v>1038</v>
      </c>
      <c r="O395">
        <v>2</v>
      </c>
      <c r="P395" t="s">
        <v>1039</v>
      </c>
      <c r="Q395" t="s">
        <v>3350</v>
      </c>
      <c r="R395" s="207">
        <v>45672.694641203707</v>
      </c>
      <c r="S395">
        <v>600110613</v>
      </c>
      <c r="T395" t="s">
        <v>3350</v>
      </c>
      <c r="U395" s="207">
        <v>45672.696736111109</v>
      </c>
      <c r="V395">
        <v>600110613</v>
      </c>
      <c r="W395">
        <v>28.568300000000001</v>
      </c>
      <c r="X395">
        <v>27.611899999999999</v>
      </c>
      <c r="Y395">
        <v>0.65879999999999994</v>
      </c>
      <c r="Z395">
        <v>0.29759999999999998</v>
      </c>
      <c r="AA395">
        <v>32.679900000000004</v>
      </c>
      <c r="AB395">
        <v>12292.942000000001</v>
      </c>
      <c r="AC395">
        <v>11904.115000000002</v>
      </c>
      <c r="AD395">
        <v>8165.5879999999997</v>
      </c>
      <c r="AE395">
        <v>1919.1060000000002</v>
      </c>
      <c r="AF395">
        <v>67</v>
      </c>
      <c r="AG395">
        <v>1414.5</v>
      </c>
      <c r="AH395">
        <v>210.16</v>
      </c>
      <c r="AI395">
        <v>77.25</v>
      </c>
      <c r="AJ395">
        <v>0</v>
      </c>
      <c r="AK395">
        <v>11.772</v>
      </c>
      <c r="AL395">
        <v>228.827</v>
      </c>
      <c r="AM395">
        <v>0</v>
      </c>
      <c r="AN395">
        <v>160</v>
      </c>
      <c r="AO395">
        <v>246.26999999999998</v>
      </c>
      <c r="AP395">
        <v>206.99999999999997</v>
      </c>
      <c r="AQ395">
        <v>206.99999999999997</v>
      </c>
      <c r="AR395">
        <v>0</v>
      </c>
      <c r="AS395">
        <v>0</v>
      </c>
      <c r="AT395">
        <v>0</v>
      </c>
      <c r="AU395">
        <v>39.269999999999996</v>
      </c>
      <c r="AV395">
        <v>0.34899999999999998</v>
      </c>
      <c r="AW395">
        <v>38.738999999999997</v>
      </c>
      <c r="AX395">
        <v>190.864</v>
      </c>
      <c r="AY395">
        <v>13</v>
      </c>
      <c r="AZ395">
        <v>0</v>
      </c>
      <c r="BA395">
        <v>11999.319000000001</v>
      </c>
      <c r="BB395">
        <v>206.99999999999997</v>
      </c>
      <c r="BC395">
        <v>33</v>
      </c>
      <c r="BD395">
        <v>32</v>
      </c>
      <c r="BE395">
        <v>2</v>
      </c>
      <c r="BF395">
        <v>0</v>
      </c>
      <c r="BG395">
        <v>1</v>
      </c>
      <c r="BH395">
        <v>0</v>
      </c>
      <c r="BI395">
        <v>0</v>
      </c>
      <c r="BJ395">
        <v>19.237099999999998</v>
      </c>
      <c r="BK395">
        <v>9488.9140000000007</v>
      </c>
      <c r="BL395">
        <v>6327.4290000000001</v>
      </c>
      <c r="BM395">
        <v>1651.8969999999999</v>
      </c>
      <c r="BN395">
        <v>60.587000000000003</v>
      </c>
      <c r="BO395">
        <v>1135.5</v>
      </c>
      <c r="BP395">
        <v>197.512</v>
      </c>
      <c r="BQ395">
        <v>77.25</v>
      </c>
      <c r="BR395">
        <v>0</v>
      </c>
      <c r="BS395">
        <v>0</v>
      </c>
      <c r="BT395">
        <v>12.176</v>
      </c>
      <c r="BU395">
        <v>6550.0320000000002</v>
      </c>
      <c r="BV395">
        <v>1.4168000000000001</v>
      </c>
      <c r="BW395">
        <v>665.02200000000005</v>
      </c>
      <c r="BX395">
        <v>0</v>
      </c>
      <c r="BY395">
        <v>0</v>
      </c>
      <c r="BZ395">
        <v>8.3748000000000005</v>
      </c>
      <c r="CA395">
        <v>2415.201</v>
      </c>
      <c r="CB395">
        <v>1838.1590000000001</v>
      </c>
      <c r="CC395">
        <v>267.209</v>
      </c>
      <c r="CD395">
        <v>6.4130000000000003</v>
      </c>
      <c r="CE395">
        <v>279</v>
      </c>
      <c r="CF395">
        <v>12.648</v>
      </c>
      <c r="CG395">
        <v>0</v>
      </c>
      <c r="CH395">
        <v>0</v>
      </c>
      <c r="CI395">
        <v>11.772</v>
      </c>
      <c r="CJ395">
        <v>0</v>
      </c>
      <c r="CK395">
        <v>0</v>
      </c>
      <c r="CL395">
        <v>3.5432000000000001</v>
      </c>
      <c r="CM395">
        <v>994.27</v>
      </c>
      <c r="CN395">
        <v>4.8315999999999999</v>
      </c>
      <c r="CO395">
        <v>1420.931</v>
      </c>
      <c r="CP395">
        <v>0</v>
      </c>
      <c r="CQ395">
        <v>0</v>
      </c>
      <c r="CR395">
        <v>16.237099999999998</v>
      </c>
      <c r="CS395">
        <v>7551.8220000000001</v>
      </c>
      <c r="CT395">
        <v>7.9080999999999992</v>
      </c>
      <c r="CU395">
        <v>2217.0919999999996</v>
      </c>
      <c r="CV395">
        <v>0.34899999999999998</v>
      </c>
      <c r="CW395">
        <v>38.738999999999997</v>
      </c>
      <c r="CX395">
        <v>190.864</v>
      </c>
      <c r="CY395">
        <v>0</v>
      </c>
      <c r="CZ395">
        <v>0</v>
      </c>
      <c r="DA395">
        <v>0</v>
      </c>
      <c r="DB395">
        <v>0</v>
      </c>
      <c r="DC395">
        <v>108.52000000000001</v>
      </c>
      <c r="DD395">
        <v>98.47999999999999</v>
      </c>
      <c r="DE395">
        <v>0</v>
      </c>
      <c r="DF395">
        <v>4.3056000000000001</v>
      </c>
      <c r="DG395">
        <v>1605.9</v>
      </c>
      <c r="DH395">
        <v>1.3387</v>
      </c>
      <c r="DI395">
        <v>667.96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9558.4200000000019</v>
      </c>
      <c r="EA395">
        <v>108.52000000000001</v>
      </c>
      <c r="EB395">
        <v>2440.8989999999999</v>
      </c>
      <c r="EC395">
        <v>98.47999999999999</v>
      </c>
      <c r="ED395">
        <v>28.568300000000001</v>
      </c>
      <c r="EE395">
        <v>32.679900000000004</v>
      </c>
      <c r="EF395">
        <v>12292.942000000001</v>
      </c>
      <c r="EG395">
        <v>19.237099999999998</v>
      </c>
      <c r="EH395">
        <v>9488.9140000000007</v>
      </c>
      <c r="EI395">
        <v>12.176</v>
      </c>
      <c r="EJ395">
        <v>6550.0320000000002</v>
      </c>
      <c r="EK395">
        <v>1.4168000000000001</v>
      </c>
      <c r="EL395">
        <v>665.02200000000005</v>
      </c>
      <c r="EM395">
        <v>0</v>
      </c>
      <c r="EN395">
        <v>0</v>
      </c>
      <c r="EO395">
        <v>9.3311999999999991</v>
      </c>
      <c r="EP395">
        <v>2804.0280000000002</v>
      </c>
      <c r="EQ395">
        <v>246.26999999999998</v>
      </c>
      <c r="ER395">
        <v>124.22000000000001</v>
      </c>
      <c r="ES395">
        <v>122.04999999999998</v>
      </c>
      <c r="ET395">
        <v>12539.212</v>
      </c>
      <c r="EU395">
        <v>0</v>
      </c>
      <c r="EV395">
        <v>0</v>
      </c>
      <c r="EW395">
        <v>0</v>
      </c>
      <c r="EX395">
        <v>0</v>
      </c>
      <c r="EY395">
        <v>4.3056000000000001</v>
      </c>
      <c r="EZ395">
        <v>1605.9</v>
      </c>
      <c r="FA395">
        <v>1.3387</v>
      </c>
      <c r="FB395">
        <v>667.96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0.34899999999999998</v>
      </c>
      <c r="FJ395">
        <v>190.864</v>
      </c>
      <c r="FK395">
        <v>0.34899999999999998</v>
      </c>
      <c r="FL395">
        <v>190.864</v>
      </c>
      <c r="FM395">
        <v>0</v>
      </c>
      <c r="FN395">
        <v>0</v>
      </c>
      <c r="FO395">
        <v>13</v>
      </c>
      <c r="FP395">
        <v>13</v>
      </c>
      <c r="FQ395">
        <v>0</v>
      </c>
      <c r="FR395">
        <v>203.864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</row>
    <row r="396" spans="1:184" customFormat="1" ht="12.75" x14ac:dyDescent="0.2">
      <c r="A396">
        <v>3244</v>
      </c>
      <c r="B396">
        <f t="shared" si="6"/>
        <v>393</v>
      </c>
      <c r="C396">
        <v>1</v>
      </c>
      <c r="D396" t="s">
        <v>1385</v>
      </c>
      <c r="E396" t="s">
        <v>290</v>
      </c>
      <c r="F396">
        <v>600110621</v>
      </c>
      <c r="G396">
        <v>12</v>
      </c>
      <c r="H396" t="s">
        <v>1246</v>
      </c>
      <c r="I396" t="s">
        <v>100</v>
      </c>
      <c r="J396">
        <v>1</v>
      </c>
      <c r="K396">
        <v>24</v>
      </c>
      <c r="L396" t="s">
        <v>1036</v>
      </c>
      <c r="M396" t="s">
        <v>1386</v>
      </c>
      <c r="N396" t="s">
        <v>1038</v>
      </c>
      <c r="O396">
        <v>2</v>
      </c>
      <c r="P396" t="s">
        <v>1039</v>
      </c>
      <c r="Q396" t="s">
        <v>1248</v>
      </c>
      <c r="R396" s="207">
        <v>45667.527013888888</v>
      </c>
      <c r="S396">
        <v>600110621</v>
      </c>
      <c r="W396">
        <v>8.8331</v>
      </c>
      <c r="X396">
        <v>8.0234000000000005</v>
      </c>
      <c r="Y396">
        <v>0</v>
      </c>
      <c r="Z396">
        <v>0.80970000000000009</v>
      </c>
      <c r="AA396">
        <v>9.287700000000001</v>
      </c>
      <c r="AB396">
        <v>4561.0550000000003</v>
      </c>
      <c r="AC396">
        <v>3959.1209999999996</v>
      </c>
      <c r="AD396">
        <v>2637.547</v>
      </c>
      <c r="AE396">
        <v>649.52700000000004</v>
      </c>
      <c r="AF396">
        <v>86.058999999999997</v>
      </c>
      <c r="AG396">
        <v>281.75</v>
      </c>
      <c r="AH396">
        <v>76.799000000000007</v>
      </c>
      <c r="AI396">
        <v>78.105000000000004</v>
      </c>
      <c r="AJ396">
        <v>0</v>
      </c>
      <c r="AK396">
        <v>0</v>
      </c>
      <c r="AL396">
        <v>0</v>
      </c>
      <c r="AM396">
        <v>0</v>
      </c>
      <c r="AN396">
        <v>601.93399999999997</v>
      </c>
      <c r="AO396">
        <v>81.875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81.875</v>
      </c>
      <c r="AV396">
        <v>0.20760000000000001</v>
      </c>
      <c r="AW396">
        <v>149.334</v>
      </c>
      <c r="AX396">
        <v>72.236000000000004</v>
      </c>
      <c r="AY396">
        <v>0</v>
      </c>
      <c r="AZ396">
        <v>0</v>
      </c>
      <c r="BA396">
        <v>3992.4949999999999</v>
      </c>
      <c r="BB396">
        <v>0</v>
      </c>
      <c r="BC396">
        <v>10</v>
      </c>
      <c r="BD396">
        <v>8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5.8277000000000001</v>
      </c>
      <c r="BK396">
        <v>3177.5030000000002</v>
      </c>
      <c r="BL396">
        <v>2092.4429999999998</v>
      </c>
      <c r="BM396">
        <v>566.40499999999997</v>
      </c>
      <c r="BN396">
        <v>27.667000000000002</v>
      </c>
      <c r="BO396">
        <v>186.75</v>
      </c>
      <c r="BP396">
        <v>76.799000000000007</v>
      </c>
      <c r="BQ396">
        <v>78.105000000000004</v>
      </c>
      <c r="BR396">
        <v>0</v>
      </c>
      <c r="BS396">
        <v>0</v>
      </c>
      <c r="BT396">
        <v>3.5335000000000001</v>
      </c>
      <c r="BU396">
        <v>2249.018</v>
      </c>
      <c r="BV396">
        <v>1.0442</v>
      </c>
      <c r="BW396">
        <v>451.279</v>
      </c>
      <c r="BX396">
        <v>0</v>
      </c>
      <c r="BY396">
        <v>0</v>
      </c>
      <c r="BZ396">
        <v>2.1957</v>
      </c>
      <c r="CA396">
        <v>781.61799999999994</v>
      </c>
      <c r="CB396">
        <v>545.10400000000004</v>
      </c>
      <c r="CC396">
        <v>83.122</v>
      </c>
      <c r="CD396">
        <v>58.391999999999996</v>
      </c>
      <c r="CE396">
        <v>95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1.3464</v>
      </c>
      <c r="CM396">
        <v>524.173</v>
      </c>
      <c r="CN396">
        <v>0.64170000000000005</v>
      </c>
      <c r="CO396">
        <v>185.209</v>
      </c>
      <c r="CP396">
        <v>0.20760000000000001</v>
      </c>
      <c r="CQ396">
        <v>72.236000000000004</v>
      </c>
      <c r="CR396">
        <v>5.0245999999999995</v>
      </c>
      <c r="CS396">
        <v>2398.875</v>
      </c>
      <c r="CT396">
        <v>2.1957</v>
      </c>
      <c r="CU396">
        <v>781.61799999999994</v>
      </c>
      <c r="CV396">
        <v>0</v>
      </c>
      <c r="CW396">
        <v>149.334</v>
      </c>
      <c r="CX396">
        <v>0</v>
      </c>
      <c r="CY396">
        <v>0</v>
      </c>
      <c r="CZ396">
        <v>0</v>
      </c>
      <c r="DA396">
        <v>0.20760000000000001</v>
      </c>
      <c r="DB396">
        <v>72.236000000000004</v>
      </c>
      <c r="DC396">
        <v>0</v>
      </c>
      <c r="DD396">
        <v>0</v>
      </c>
      <c r="DE396">
        <v>0</v>
      </c>
      <c r="DF396">
        <v>1.25</v>
      </c>
      <c r="DG396">
        <v>477.20600000000002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3210.8770000000004</v>
      </c>
      <c r="EA396">
        <v>0</v>
      </c>
      <c r="EB396">
        <v>781.61799999999994</v>
      </c>
      <c r="EC396">
        <v>0</v>
      </c>
      <c r="ED396">
        <v>8.8331</v>
      </c>
      <c r="EE396">
        <v>9.287700000000001</v>
      </c>
      <c r="EF396">
        <v>4561.0550000000003</v>
      </c>
      <c r="EG396">
        <v>6.4566999999999997</v>
      </c>
      <c r="EH396">
        <v>3702.91</v>
      </c>
      <c r="EI396">
        <v>4.0450999999999997</v>
      </c>
      <c r="EJ396">
        <v>2682.3870000000002</v>
      </c>
      <c r="EK396">
        <v>1.1616</v>
      </c>
      <c r="EL396">
        <v>543.31700000000001</v>
      </c>
      <c r="EM396">
        <v>0</v>
      </c>
      <c r="EN396">
        <v>0</v>
      </c>
      <c r="EO396">
        <v>2.3763999999999998</v>
      </c>
      <c r="EP396">
        <v>858.14499999999998</v>
      </c>
      <c r="EQ396">
        <v>81.875</v>
      </c>
      <c r="ER396">
        <v>74.875</v>
      </c>
      <c r="ES396">
        <v>7</v>
      </c>
      <c r="ET396">
        <v>4642.93</v>
      </c>
      <c r="EU396">
        <v>0</v>
      </c>
      <c r="EV396">
        <v>0</v>
      </c>
      <c r="EW396">
        <v>0</v>
      </c>
      <c r="EX396">
        <v>0</v>
      </c>
      <c r="EY396">
        <v>1.25</v>
      </c>
      <c r="EZ396">
        <v>477.20600000000002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0.20760000000000001</v>
      </c>
      <c r="FJ396">
        <v>72.236000000000004</v>
      </c>
      <c r="FK396">
        <v>0</v>
      </c>
      <c r="FL396">
        <v>0</v>
      </c>
      <c r="FM396">
        <v>0.20760000000000001</v>
      </c>
      <c r="FN396">
        <v>72.236000000000004</v>
      </c>
      <c r="FO396">
        <v>0</v>
      </c>
      <c r="FP396">
        <v>0</v>
      </c>
      <c r="FQ396">
        <v>0</v>
      </c>
      <c r="FR396">
        <v>72.236000000000004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</row>
    <row r="397" spans="1:184" customFormat="1" ht="12.75" x14ac:dyDescent="0.2">
      <c r="A397">
        <v>3245</v>
      </c>
      <c r="B397">
        <f t="shared" si="6"/>
        <v>394</v>
      </c>
      <c r="C397">
        <v>1</v>
      </c>
      <c r="D397" t="s">
        <v>1387</v>
      </c>
      <c r="E397" t="s">
        <v>290</v>
      </c>
      <c r="F397">
        <v>600111113</v>
      </c>
      <c r="G397">
        <v>12</v>
      </c>
      <c r="H397" t="s">
        <v>1388</v>
      </c>
      <c r="I397" t="s">
        <v>438</v>
      </c>
      <c r="J397">
        <v>1</v>
      </c>
      <c r="K397">
        <v>24</v>
      </c>
      <c r="L397" t="s">
        <v>1036</v>
      </c>
      <c r="M397" t="s">
        <v>1389</v>
      </c>
      <c r="N397" t="s">
        <v>1038</v>
      </c>
      <c r="O397">
        <v>2</v>
      </c>
      <c r="P397" t="s">
        <v>1039</v>
      </c>
      <c r="Q397" t="s">
        <v>1390</v>
      </c>
      <c r="R397" s="207">
        <v>45671.256331018521</v>
      </c>
      <c r="S397">
        <v>600111113</v>
      </c>
      <c r="W397">
        <v>96.919899999999998</v>
      </c>
      <c r="X397">
        <v>94.528000000000006</v>
      </c>
      <c r="Y397">
        <v>2.3919000000000001</v>
      </c>
      <c r="Z397">
        <v>0</v>
      </c>
      <c r="AA397">
        <v>106.0356</v>
      </c>
      <c r="AB397">
        <v>50368.338999999993</v>
      </c>
      <c r="AC397">
        <v>48670.445999999989</v>
      </c>
      <c r="AD397">
        <v>28029.736000000004</v>
      </c>
      <c r="AE397">
        <v>7478.3489999999993</v>
      </c>
      <c r="AF397">
        <v>708.34699999999998</v>
      </c>
      <c r="AG397">
        <v>10862.511999999999</v>
      </c>
      <c r="AH397">
        <v>873.00300000000004</v>
      </c>
      <c r="AI397">
        <v>419.19</v>
      </c>
      <c r="AJ397">
        <v>0</v>
      </c>
      <c r="AK397">
        <v>0</v>
      </c>
      <c r="AL397">
        <v>1427.893</v>
      </c>
      <c r="AM397">
        <v>0</v>
      </c>
      <c r="AN397">
        <v>270</v>
      </c>
      <c r="AO397">
        <v>514.20799999999997</v>
      </c>
      <c r="AP397">
        <v>272.8</v>
      </c>
      <c r="AQ397">
        <v>272.8</v>
      </c>
      <c r="AR397">
        <v>0</v>
      </c>
      <c r="AS397">
        <v>0</v>
      </c>
      <c r="AT397">
        <v>209.501</v>
      </c>
      <c r="AU397">
        <v>31.907</v>
      </c>
      <c r="AV397">
        <v>1.0901000000000001</v>
      </c>
      <c r="AW397">
        <v>299.30899999999997</v>
      </c>
      <c r="AX397">
        <v>463.50400000000002</v>
      </c>
      <c r="AY397">
        <v>0</v>
      </c>
      <c r="AZ397">
        <v>0</v>
      </c>
      <c r="BA397">
        <v>49202.242999999995</v>
      </c>
      <c r="BB397">
        <v>272.8</v>
      </c>
      <c r="BC397">
        <v>106</v>
      </c>
      <c r="BD397">
        <v>95</v>
      </c>
      <c r="BE397">
        <v>3</v>
      </c>
      <c r="BF397">
        <v>3</v>
      </c>
      <c r="BG397">
        <v>5</v>
      </c>
      <c r="BH397">
        <v>0</v>
      </c>
      <c r="BI397">
        <v>0</v>
      </c>
      <c r="BJ397">
        <v>74.518100000000004</v>
      </c>
      <c r="BK397">
        <v>39740.532999999996</v>
      </c>
      <c r="BL397">
        <v>23263.203999999998</v>
      </c>
      <c r="BM397">
        <v>6740.6409999999996</v>
      </c>
      <c r="BN397">
        <v>356.83299999999997</v>
      </c>
      <c r="BO397">
        <v>8051.5190000000002</v>
      </c>
      <c r="BP397">
        <v>609.83699999999999</v>
      </c>
      <c r="BQ397">
        <v>419.19</v>
      </c>
      <c r="BR397">
        <v>0</v>
      </c>
      <c r="BS397">
        <v>0</v>
      </c>
      <c r="BT397">
        <v>55.663300000000007</v>
      </c>
      <c r="BU397">
        <v>31966.741999999998</v>
      </c>
      <c r="BV397">
        <v>5.9786999999999999</v>
      </c>
      <c r="BW397">
        <v>2634.52</v>
      </c>
      <c r="BX397">
        <v>0</v>
      </c>
      <c r="BY397">
        <v>0</v>
      </c>
      <c r="BZ397">
        <v>20.009900000000002</v>
      </c>
      <c r="CA397">
        <v>8929.9130000000005</v>
      </c>
      <c r="CB397">
        <v>4766.5320000000002</v>
      </c>
      <c r="CC397">
        <v>737.70799999999997</v>
      </c>
      <c r="CD397">
        <v>351.51400000000001</v>
      </c>
      <c r="CE397">
        <v>2810.9929999999999</v>
      </c>
      <c r="CF397">
        <v>263.166</v>
      </c>
      <c r="CG397">
        <v>0</v>
      </c>
      <c r="CH397">
        <v>0</v>
      </c>
      <c r="CI397">
        <v>0</v>
      </c>
      <c r="CJ397">
        <v>4.2337999999999996</v>
      </c>
      <c r="CK397">
        <v>2834.4070000000002</v>
      </c>
      <c r="CL397">
        <v>7.0854999999999997</v>
      </c>
      <c r="CM397">
        <v>2443.0520000000001</v>
      </c>
      <c r="CN397">
        <v>8.6905999999999999</v>
      </c>
      <c r="CO397">
        <v>3652.4540000000002</v>
      </c>
      <c r="CP397">
        <v>0</v>
      </c>
      <c r="CQ397">
        <v>0</v>
      </c>
      <c r="CR397">
        <v>61.14070000000001</v>
      </c>
      <c r="CS397">
        <v>28766.140999999996</v>
      </c>
      <c r="CT397">
        <v>17.009900000000002</v>
      </c>
      <c r="CU397">
        <v>6632.0649999999996</v>
      </c>
      <c r="CV397">
        <v>1.0901000000000001</v>
      </c>
      <c r="CW397">
        <v>299.30899999999997</v>
      </c>
      <c r="CX397">
        <v>463.50400000000002</v>
      </c>
      <c r="CY397">
        <v>0</v>
      </c>
      <c r="CZ397">
        <v>0</v>
      </c>
      <c r="DA397">
        <v>0</v>
      </c>
      <c r="DB397">
        <v>0</v>
      </c>
      <c r="DC397">
        <v>84.615000000000009</v>
      </c>
      <c r="DD397">
        <v>188.185</v>
      </c>
      <c r="DE397">
        <v>0</v>
      </c>
      <c r="DF397">
        <v>9.3471000000000011</v>
      </c>
      <c r="DG397">
        <v>3302.875</v>
      </c>
      <c r="DH397">
        <v>3.5290000000000004</v>
      </c>
      <c r="DI397">
        <v>1836.396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40185.731999999996</v>
      </c>
      <c r="EA397">
        <v>84.615000000000009</v>
      </c>
      <c r="EB397">
        <v>9016.5110000000004</v>
      </c>
      <c r="EC397">
        <v>188.185</v>
      </c>
      <c r="ED397">
        <v>96.919899999999998</v>
      </c>
      <c r="EE397">
        <v>106.0356</v>
      </c>
      <c r="EF397">
        <v>50368.338999999993</v>
      </c>
      <c r="EG397">
        <v>74.5381</v>
      </c>
      <c r="EH397">
        <v>40282.787999999993</v>
      </c>
      <c r="EI397">
        <v>55.683300000000003</v>
      </c>
      <c r="EJ397">
        <v>32493.996999999999</v>
      </c>
      <c r="EK397">
        <v>5.9786999999999999</v>
      </c>
      <c r="EL397">
        <v>2634.52</v>
      </c>
      <c r="EM397">
        <v>0</v>
      </c>
      <c r="EN397">
        <v>0</v>
      </c>
      <c r="EO397">
        <v>22.381799999999998</v>
      </c>
      <c r="EP397">
        <v>10085.550999999999</v>
      </c>
      <c r="EQ397">
        <v>514.20799999999997</v>
      </c>
      <c r="ER397">
        <v>298.91600000000005</v>
      </c>
      <c r="ES397">
        <v>215.292</v>
      </c>
      <c r="ET397">
        <v>50882.546999999991</v>
      </c>
      <c r="EU397">
        <v>0</v>
      </c>
      <c r="EV397">
        <v>0</v>
      </c>
      <c r="EW397">
        <v>0</v>
      </c>
      <c r="EX397">
        <v>0</v>
      </c>
      <c r="EY397">
        <v>9.3471000000000011</v>
      </c>
      <c r="EZ397">
        <v>3317.875</v>
      </c>
      <c r="FA397">
        <v>3.5290000000000004</v>
      </c>
      <c r="FB397">
        <v>1836.396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1.0901000000000001</v>
      </c>
      <c r="FJ397">
        <v>463.50400000000002</v>
      </c>
      <c r="FK397">
        <v>1.0901000000000001</v>
      </c>
      <c r="FL397">
        <v>463.50400000000002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463.50400000000002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</row>
    <row r="398" spans="1:184" customFormat="1" ht="12.75" x14ac:dyDescent="0.2">
      <c r="A398">
        <v>3246</v>
      </c>
      <c r="B398">
        <f t="shared" si="6"/>
        <v>395</v>
      </c>
      <c r="C398">
        <v>1</v>
      </c>
      <c r="D398" t="s">
        <v>1391</v>
      </c>
      <c r="E398" t="s">
        <v>290</v>
      </c>
      <c r="F398">
        <v>600110630</v>
      </c>
      <c r="G398">
        <v>12</v>
      </c>
      <c r="H398" t="s">
        <v>1392</v>
      </c>
      <c r="I398" t="s">
        <v>378</v>
      </c>
      <c r="J398">
        <v>1</v>
      </c>
      <c r="K398">
        <v>24</v>
      </c>
      <c r="L398" t="s">
        <v>1036</v>
      </c>
      <c r="M398" t="s">
        <v>1393</v>
      </c>
      <c r="N398" t="s">
        <v>1038</v>
      </c>
      <c r="O398">
        <v>2</v>
      </c>
      <c r="P398" t="s">
        <v>1039</v>
      </c>
      <c r="Q398" t="s">
        <v>716</v>
      </c>
      <c r="R398" s="207">
        <v>45671.902199074073</v>
      </c>
      <c r="S398">
        <v>600110630</v>
      </c>
      <c r="T398" t="s">
        <v>716</v>
      </c>
      <c r="U398" s="207">
        <v>45671.909282407411</v>
      </c>
      <c r="V398">
        <v>600110630</v>
      </c>
      <c r="W398">
        <v>20.394400000000001</v>
      </c>
      <c r="X398">
        <v>19.796699999999998</v>
      </c>
      <c r="Y398">
        <v>0.2</v>
      </c>
      <c r="Z398">
        <v>0.3977</v>
      </c>
      <c r="AA398">
        <v>24.5519</v>
      </c>
      <c r="AB398">
        <v>8792.3819999999996</v>
      </c>
      <c r="AC398">
        <v>8571.25</v>
      </c>
      <c r="AD398">
        <v>5756.1570000000002</v>
      </c>
      <c r="AE398">
        <v>1206.1540000000002</v>
      </c>
      <c r="AF398">
        <v>134.453</v>
      </c>
      <c r="AG398">
        <v>1041.4690000000001</v>
      </c>
      <c r="AH398">
        <v>240.245</v>
      </c>
      <c r="AI398">
        <v>72.117000000000004</v>
      </c>
      <c r="AJ398">
        <v>0</v>
      </c>
      <c r="AK398">
        <v>0</v>
      </c>
      <c r="AL398">
        <v>60.951999999999998</v>
      </c>
      <c r="AM398">
        <v>0</v>
      </c>
      <c r="AN398">
        <v>160.18</v>
      </c>
      <c r="AO398">
        <v>50.2</v>
      </c>
      <c r="AP398">
        <v>17.2</v>
      </c>
      <c r="AQ398">
        <v>17.2</v>
      </c>
      <c r="AR398">
        <v>0</v>
      </c>
      <c r="AS398">
        <v>0</v>
      </c>
      <c r="AT398">
        <v>0</v>
      </c>
      <c r="AU398">
        <v>33</v>
      </c>
      <c r="AV398">
        <v>0.7</v>
      </c>
      <c r="AW398">
        <v>120.65499999999999</v>
      </c>
      <c r="AX398">
        <v>251.989</v>
      </c>
      <c r="AY398">
        <v>0</v>
      </c>
      <c r="AZ398">
        <v>0</v>
      </c>
      <c r="BA398">
        <v>8712.8559999999998</v>
      </c>
      <c r="BB398">
        <v>17.2</v>
      </c>
      <c r="BC398">
        <v>24</v>
      </c>
      <c r="BD398">
        <v>24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13.3903</v>
      </c>
      <c r="BK398">
        <v>6502.8290000000006</v>
      </c>
      <c r="BL398">
        <v>4233.1580000000004</v>
      </c>
      <c r="BM398">
        <v>1011.059</v>
      </c>
      <c r="BN398">
        <v>89.77</v>
      </c>
      <c r="BO398">
        <v>766.96900000000005</v>
      </c>
      <c r="BP398">
        <v>209.101</v>
      </c>
      <c r="BQ398">
        <v>72.117000000000004</v>
      </c>
      <c r="BR398">
        <v>0</v>
      </c>
      <c r="BS398">
        <v>0</v>
      </c>
      <c r="BT398">
        <v>9.011099999999999</v>
      </c>
      <c r="BU398">
        <v>4807.7800000000007</v>
      </c>
      <c r="BV398">
        <v>0.94889999999999997</v>
      </c>
      <c r="BW398">
        <v>353.76299999999998</v>
      </c>
      <c r="BX398">
        <v>0</v>
      </c>
      <c r="BY398">
        <v>0</v>
      </c>
      <c r="BZ398">
        <v>6.4063999999999997</v>
      </c>
      <c r="CA398">
        <v>2068.4210000000003</v>
      </c>
      <c r="CB398">
        <v>1522.9990000000003</v>
      </c>
      <c r="CC398">
        <v>195.095</v>
      </c>
      <c r="CD398">
        <v>44.683000000000007</v>
      </c>
      <c r="CE398">
        <v>274.5</v>
      </c>
      <c r="CF398">
        <v>31.143999999999998</v>
      </c>
      <c r="CG398">
        <v>0</v>
      </c>
      <c r="CH398">
        <v>0</v>
      </c>
      <c r="CI398">
        <v>0</v>
      </c>
      <c r="CJ398">
        <v>0.25</v>
      </c>
      <c r="CK398">
        <v>157.149</v>
      </c>
      <c r="CL398">
        <v>2.75</v>
      </c>
      <c r="CM398">
        <v>873.17799999999988</v>
      </c>
      <c r="CN398">
        <v>2.7063999999999999</v>
      </c>
      <c r="CO398">
        <v>786.10500000000002</v>
      </c>
      <c r="CP398">
        <v>0.7</v>
      </c>
      <c r="CQ398">
        <v>251.989</v>
      </c>
      <c r="CR398">
        <v>11.3903</v>
      </c>
      <c r="CS398">
        <v>4757.9489999999996</v>
      </c>
      <c r="CT398">
        <v>5.8987999999999996</v>
      </c>
      <c r="CU398">
        <v>1852.3980000000001</v>
      </c>
      <c r="CV398">
        <v>0</v>
      </c>
      <c r="CW398">
        <v>120.65499999999999</v>
      </c>
      <c r="CX398">
        <v>0</v>
      </c>
      <c r="CY398">
        <v>0</v>
      </c>
      <c r="CZ398">
        <v>0</v>
      </c>
      <c r="DA398">
        <v>0.7</v>
      </c>
      <c r="DB398">
        <v>251.989</v>
      </c>
      <c r="DC398">
        <v>7.4</v>
      </c>
      <c r="DD398">
        <v>9.8000000000000007</v>
      </c>
      <c r="DE398">
        <v>0</v>
      </c>
      <c r="DF398">
        <v>3.3847999999999998</v>
      </c>
      <c r="DG398">
        <v>1322.115</v>
      </c>
      <c r="DH398">
        <v>4.5499999999999999E-2</v>
      </c>
      <c r="DI398">
        <v>19.170999999999999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6608.5159999999996</v>
      </c>
      <c r="EA398">
        <v>7.4</v>
      </c>
      <c r="EB398">
        <v>2104.34</v>
      </c>
      <c r="EC398">
        <v>9.8000000000000007</v>
      </c>
      <c r="ED398">
        <v>20.394400000000001</v>
      </c>
      <c r="EE398">
        <v>24.5519</v>
      </c>
      <c r="EF398">
        <v>8792.3819999999996</v>
      </c>
      <c r="EG398">
        <v>13.663</v>
      </c>
      <c r="EH398">
        <v>6624.9090000000006</v>
      </c>
      <c r="EI398">
        <v>9.2837999999999994</v>
      </c>
      <c r="EJ398">
        <v>4929.8600000000006</v>
      </c>
      <c r="EK398">
        <v>0.94889999999999997</v>
      </c>
      <c r="EL398">
        <v>353.76299999999998</v>
      </c>
      <c r="EM398">
        <v>0</v>
      </c>
      <c r="EN398">
        <v>0</v>
      </c>
      <c r="EO398">
        <v>6.7314000000000007</v>
      </c>
      <c r="EP398">
        <v>2167.473</v>
      </c>
      <c r="EQ398">
        <v>50.2</v>
      </c>
      <c r="ER398">
        <v>40.4</v>
      </c>
      <c r="ES398">
        <v>9.8000000000000007</v>
      </c>
      <c r="ET398">
        <v>8842.5820000000003</v>
      </c>
      <c r="EU398">
        <v>0</v>
      </c>
      <c r="EV398">
        <v>0</v>
      </c>
      <c r="EW398">
        <v>0</v>
      </c>
      <c r="EX398">
        <v>0</v>
      </c>
      <c r="EY398">
        <v>3.3847999999999998</v>
      </c>
      <c r="EZ398">
        <v>1322.115</v>
      </c>
      <c r="FA398">
        <v>4.5499999999999999E-2</v>
      </c>
      <c r="FB398">
        <v>19.170999999999999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0.7</v>
      </c>
      <c r="FJ398">
        <v>251.989</v>
      </c>
      <c r="FK398">
        <v>0</v>
      </c>
      <c r="FL398">
        <v>0</v>
      </c>
      <c r="FM398">
        <v>0.7</v>
      </c>
      <c r="FN398">
        <v>251.989</v>
      </c>
      <c r="FO398">
        <v>0</v>
      </c>
      <c r="FP398">
        <v>0</v>
      </c>
      <c r="FQ398">
        <v>0</v>
      </c>
      <c r="FR398">
        <v>251.989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</row>
    <row r="399" spans="1:184" customFormat="1" ht="12.75" x14ac:dyDescent="0.2">
      <c r="A399">
        <v>3247</v>
      </c>
      <c r="B399">
        <f t="shared" si="6"/>
        <v>396</v>
      </c>
      <c r="C399">
        <v>1</v>
      </c>
      <c r="D399" t="s">
        <v>1394</v>
      </c>
      <c r="E399" t="s">
        <v>290</v>
      </c>
      <c r="F399">
        <v>600110885</v>
      </c>
      <c r="G399">
        <v>12</v>
      </c>
      <c r="H399" t="s">
        <v>1395</v>
      </c>
      <c r="I399" t="s">
        <v>100</v>
      </c>
      <c r="J399">
        <v>1</v>
      </c>
      <c r="K399">
        <v>24</v>
      </c>
      <c r="L399" t="s">
        <v>1056</v>
      </c>
      <c r="M399" t="s">
        <v>1396</v>
      </c>
      <c r="N399" t="s">
        <v>1038</v>
      </c>
      <c r="O399">
        <v>2</v>
      </c>
      <c r="P399" t="s">
        <v>1039</v>
      </c>
      <c r="Q399" t="s">
        <v>3449</v>
      </c>
      <c r="R399" s="207">
        <v>45666.820104166669</v>
      </c>
      <c r="S399">
        <v>600110885</v>
      </c>
      <c r="W399">
        <v>5.4371999999999998</v>
      </c>
      <c r="X399">
        <v>5.4371999999999998</v>
      </c>
      <c r="Y399">
        <v>0</v>
      </c>
      <c r="Z399">
        <v>0</v>
      </c>
      <c r="AA399">
        <v>5.3630000000000004</v>
      </c>
      <c r="AB399">
        <v>3064.8610000000003</v>
      </c>
      <c r="AC399">
        <v>3064.8610000000003</v>
      </c>
      <c r="AD399">
        <v>1734.06</v>
      </c>
      <c r="AE399">
        <v>421.16200000000003</v>
      </c>
      <c r="AF399">
        <v>185.53399999999999</v>
      </c>
      <c r="AG399">
        <v>336.12100000000004</v>
      </c>
      <c r="AH399">
        <v>108.07299999999999</v>
      </c>
      <c r="AI399">
        <v>31.085000000000001</v>
      </c>
      <c r="AJ399">
        <v>0</v>
      </c>
      <c r="AK399">
        <v>10.032999999999999</v>
      </c>
      <c r="AL399">
        <v>0</v>
      </c>
      <c r="AM399">
        <v>0</v>
      </c>
      <c r="AN399">
        <v>0</v>
      </c>
      <c r="AO399">
        <v>124.9</v>
      </c>
      <c r="AP399">
        <v>96.9</v>
      </c>
      <c r="AQ399">
        <v>96.9</v>
      </c>
      <c r="AR399">
        <v>0</v>
      </c>
      <c r="AS399">
        <v>0</v>
      </c>
      <c r="AT399">
        <v>0</v>
      </c>
      <c r="AU399">
        <v>28</v>
      </c>
      <c r="AV399">
        <v>0</v>
      </c>
      <c r="AW399">
        <v>238.79300000000001</v>
      </c>
      <c r="AX399">
        <v>73</v>
      </c>
      <c r="AY399">
        <v>81.900000000000006</v>
      </c>
      <c r="AZ399">
        <v>0</v>
      </c>
      <c r="BA399">
        <v>3066.7480000000005</v>
      </c>
      <c r="BB399">
        <v>96.9</v>
      </c>
      <c r="BC399">
        <v>5</v>
      </c>
      <c r="BD399">
        <v>5</v>
      </c>
      <c r="BE399">
        <v>1</v>
      </c>
      <c r="BF399">
        <v>0</v>
      </c>
      <c r="BG399">
        <v>0</v>
      </c>
      <c r="BH399">
        <v>0</v>
      </c>
      <c r="BI399">
        <v>0</v>
      </c>
      <c r="BJ399">
        <v>4.2371999999999996</v>
      </c>
      <c r="BK399">
        <v>2692.6660000000002</v>
      </c>
      <c r="BL399">
        <v>1492.567</v>
      </c>
      <c r="BM399">
        <v>386.12</v>
      </c>
      <c r="BN399">
        <v>158.22200000000001</v>
      </c>
      <c r="BO399">
        <v>277.80599999999998</v>
      </c>
      <c r="BP399">
        <v>108.07299999999999</v>
      </c>
      <c r="BQ399">
        <v>31.085000000000001</v>
      </c>
      <c r="BR399">
        <v>0</v>
      </c>
      <c r="BS399">
        <v>0</v>
      </c>
      <c r="BT399">
        <v>2.4941</v>
      </c>
      <c r="BU399">
        <v>1940.6510000000001</v>
      </c>
      <c r="BV399">
        <v>0.82140000000000002</v>
      </c>
      <c r="BW399">
        <v>355.98500000000001</v>
      </c>
      <c r="BX399">
        <v>0</v>
      </c>
      <c r="BY399">
        <v>0</v>
      </c>
      <c r="BZ399">
        <v>1.2</v>
      </c>
      <c r="CA399">
        <v>372.19499999999999</v>
      </c>
      <c r="CB399">
        <v>241.49299999999999</v>
      </c>
      <c r="CC399">
        <v>35.042000000000002</v>
      </c>
      <c r="CD399">
        <v>27.312000000000001</v>
      </c>
      <c r="CE399">
        <v>58.314999999999998</v>
      </c>
      <c r="CF399">
        <v>0</v>
      </c>
      <c r="CG399">
        <v>0</v>
      </c>
      <c r="CH399">
        <v>0</v>
      </c>
      <c r="CI399">
        <v>10.032999999999999</v>
      </c>
      <c r="CJ399">
        <v>0</v>
      </c>
      <c r="CK399">
        <v>0</v>
      </c>
      <c r="CL399">
        <v>0.9</v>
      </c>
      <c r="CM399">
        <v>301.29899999999998</v>
      </c>
      <c r="CN399">
        <v>0.3</v>
      </c>
      <c r="CO399">
        <v>70.896000000000001</v>
      </c>
      <c r="CP399">
        <v>0</v>
      </c>
      <c r="CQ399">
        <v>0</v>
      </c>
      <c r="CR399">
        <v>3.2372000000000001</v>
      </c>
      <c r="CS399">
        <v>1650.8409999999999</v>
      </c>
      <c r="CT399">
        <v>1.2</v>
      </c>
      <c r="CU399">
        <v>372.19499999999999</v>
      </c>
      <c r="CV399">
        <v>0</v>
      </c>
      <c r="CW399">
        <v>238.79300000000001</v>
      </c>
      <c r="CX399">
        <v>73</v>
      </c>
      <c r="CY399">
        <v>0</v>
      </c>
      <c r="CZ399">
        <v>0</v>
      </c>
      <c r="DA399">
        <v>0</v>
      </c>
      <c r="DB399">
        <v>0</v>
      </c>
      <c r="DC399">
        <v>44.1</v>
      </c>
      <c r="DD399">
        <v>52.8</v>
      </c>
      <c r="DE399">
        <v>0</v>
      </c>
      <c r="DF399">
        <v>0.92169999999999996</v>
      </c>
      <c r="DG399">
        <v>396.03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2694.5530000000003</v>
      </c>
      <c r="EA399">
        <v>44.1</v>
      </c>
      <c r="EB399">
        <v>372.19499999999999</v>
      </c>
      <c r="EC399">
        <v>52.8</v>
      </c>
      <c r="ED399">
        <v>5.4371999999999998</v>
      </c>
      <c r="EE399">
        <v>5.3630000000000004</v>
      </c>
      <c r="EF399">
        <v>3064.8610000000003</v>
      </c>
      <c r="EG399">
        <v>4.2371999999999996</v>
      </c>
      <c r="EH399">
        <v>2692.6660000000002</v>
      </c>
      <c r="EI399">
        <v>2.4941</v>
      </c>
      <c r="EJ399">
        <v>1940.6510000000001</v>
      </c>
      <c r="EK399">
        <v>0.82140000000000002</v>
      </c>
      <c r="EL399">
        <v>355.98500000000001</v>
      </c>
      <c r="EM399">
        <v>0</v>
      </c>
      <c r="EN399">
        <v>0</v>
      </c>
      <c r="EO399">
        <v>1.2</v>
      </c>
      <c r="EP399">
        <v>372.19499999999999</v>
      </c>
      <c r="EQ399">
        <v>124.9</v>
      </c>
      <c r="ER399">
        <v>44.1</v>
      </c>
      <c r="ES399">
        <v>80.8</v>
      </c>
      <c r="ET399">
        <v>3189.7610000000004</v>
      </c>
      <c r="EU399">
        <v>0</v>
      </c>
      <c r="EV399">
        <v>0</v>
      </c>
      <c r="EW399">
        <v>0</v>
      </c>
      <c r="EX399">
        <v>0</v>
      </c>
      <c r="EY399">
        <v>0.92169999999999996</v>
      </c>
      <c r="EZ399">
        <v>396.03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73</v>
      </c>
      <c r="FK399">
        <v>0</v>
      </c>
      <c r="FL399">
        <v>73</v>
      </c>
      <c r="FM399">
        <v>0</v>
      </c>
      <c r="FN399">
        <v>0</v>
      </c>
      <c r="FO399">
        <v>81.900000000000006</v>
      </c>
      <c r="FP399">
        <v>36.299999999999997</v>
      </c>
      <c r="FQ399">
        <v>45.6</v>
      </c>
      <c r="FR399">
        <v>154.9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</row>
    <row r="400" spans="1:184" customFormat="1" ht="12.75" x14ac:dyDescent="0.2">
      <c r="A400">
        <v>3248</v>
      </c>
      <c r="B400">
        <f t="shared" si="6"/>
        <v>397</v>
      </c>
      <c r="C400">
        <v>1</v>
      </c>
      <c r="D400" t="s">
        <v>1397</v>
      </c>
      <c r="E400" t="s">
        <v>290</v>
      </c>
      <c r="F400">
        <v>600110893</v>
      </c>
      <c r="G400">
        <v>12</v>
      </c>
      <c r="H400" t="s">
        <v>1398</v>
      </c>
      <c r="I400" t="s">
        <v>378</v>
      </c>
      <c r="J400">
        <v>1</v>
      </c>
      <c r="K400">
        <v>24</v>
      </c>
      <c r="L400" t="s">
        <v>1036</v>
      </c>
      <c r="M400" t="s">
        <v>1399</v>
      </c>
      <c r="N400" t="s">
        <v>1038</v>
      </c>
      <c r="O400">
        <v>2</v>
      </c>
      <c r="P400" t="s">
        <v>1039</v>
      </c>
      <c r="Q400" t="s">
        <v>1400</v>
      </c>
      <c r="R400" s="207">
        <v>45669.950925925928</v>
      </c>
      <c r="S400">
        <v>600110893</v>
      </c>
      <c r="T400" t="s">
        <v>1400</v>
      </c>
      <c r="U400" s="207">
        <v>45672.784756944442</v>
      </c>
      <c r="V400">
        <v>600110893</v>
      </c>
      <c r="W400">
        <v>13.0337</v>
      </c>
      <c r="X400">
        <v>13.0337</v>
      </c>
      <c r="Y400">
        <v>0</v>
      </c>
      <c r="Z400">
        <v>0</v>
      </c>
      <c r="AA400">
        <v>14.5161</v>
      </c>
      <c r="AB400">
        <v>5965.375</v>
      </c>
      <c r="AC400">
        <v>5965.375</v>
      </c>
      <c r="AD400">
        <v>3718.9290000000001</v>
      </c>
      <c r="AE400">
        <v>997.10600000000011</v>
      </c>
      <c r="AF400">
        <v>136.36799999999999</v>
      </c>
      <c r="AG400">
        <v>696.15800000000002</v>
      </c>
      <c r="AH400">
        <v>196.00400000000002</v>
      </c>
      <c r="AI400">
        <v>48.302</v>
      </c>
      <c r="AJ400">
        <v>0</v>
      </c>
      <c r="AK400">
        <v>21.185999999999996</v>
      </c>
      <c r="AL400">
        <v>0</v>
      </c>
      <c r="AM400">
        <v>0</v>
      </c>
      <c r="AN400">
        <v>0</v>
      </c>
      <c r="AO400">
        <v>8.1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8.1</v>
      </c>
      <c r="AV400">
        <v>0.47499999999999998</v>
      </c>
      <c r="AW400">
        <v>126.92099999999999</v>
      </c>
      <c r="AX400">
        <v>160.63800000000001</v>
      </c>
      <c r="AY400">
        <v>0</v>
      </c>
      <c r="AZ400">
        <v>24.401</v>
      </c>
      <c r="BA400">
        <v>5965.375</v>
      </c>
      <c r="BB400">
        <v>0</v>
      </c>
      <c r="BC400">
        <v>15</v>
      </c>
      <c r="BD400">
        <v>15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8.4045000000000005</v>
      </c>
      <c r="BK400">
        <v>4699.6629999999996</v>
      </c>
      <c r="BL400">
        <v>2767.1139999999996</v>
      </c>
      <c r="BM400">
        <v>882.78499999999997</v>
      </c>
      <c r="BN400">
        <v>101.89700000000001</v>
      </c>
      <c r="BO400">
        <v>559.05799999999999</v>
      </c>
      <c r="BP400">
        <v>185.11900000000003</v>
      </c>
      <c r="BQ400">
        <v>48.302</v>
      </c>
      <c r="BR400">
        <v>0</v>
      </c>
      <c r="BS400">
        <v>4.0659999999999998</v>
      </c>
      <c r="BT400">
        <v>5.7806999999999995</v>
      </c>
      <c r="BU400">
        <v>3576.4250000000002</v>
      </c>
      <c r="BV400">
        <v>1.5357000000000001</v>
      </c>
      <c r="BW400">
        <v>767.96799999999996</v>
      </c>
      <c r="BX400">
        <v>0</v>
      </c>
      <c r="BY400">
        <v>0</v>
      </c>
      <c r="BZ400">
        <v>4.6292</v>
      </c>
      <c r="CA400">
        <v>1265.712</v>
      </c>
      <c r="CB400">
        <v>951.81500000000005</v>
      </c>
      <c r="CC400">
        <v>114.321</v>
      </c>
      <c r="CD400">
        <v>34.471000000000004</v>
      </c>
      <c r="CE400">
        <v>137.1</v>
      </c>
      <c r="CF400">
        <v>10.885</v>
      </c>
      <c r="CG400">
        <v>0</v>
      </c>
      <c r="CH400">
        <v>0</v>
      </c>
      <c r="CI400">
        <v>17.119999999999997</v>
      </c>
      <c r="CJ400">
        <v>0.16669999999999999</v>
      </c>
      <c r="CK400">
        <v>60.988999999999997</v>
      </c>
      <c r="CL400">
        <v>1.5417000000000001</v>
      </c>
      <c r="CM400">
        <v>456.613</v>
      </c>
      <c r="CN400">
        <v>2.4458000000000002</v>
      </c>
      <c r="CO400">
        <v>620.11199999999997</v>
      </c>
      <c r="CP400">
        <v>0.47499999999999998</v>
      </c>
      <c r="CQ400">
        <v>127.99799999999999</v>
      </c>
      <c r="CR400">
        <v>4.4045000000000005</v>
      </c>
      <c r="CS400">
        <v>2050.0189999999998</v>
      </c>
      <c r="CT400">
        <v>4.2667000000000002</v>
      </c>
      <c r="CU400">
        <v>1116.463</v>
      </c>
      <c r="CV400">
        <v>0</v>
      </c>
      <c r="CW400">
        <v>126.92099999999999</v>
      </c>
      <c r="CX400">
        <v>32.64</v>
      </c>
      <c r="CY400">
        <v>0</v>
      </c>
      <c r="CZ400">
        <v>0</v>
      </c>
      <c r="DA400">
        <v>0.47499999999999998</v>
      </c>
      <c r="DB400">
        <v>127.99799999999999</v>
      </c>
      <c r="DC400">
        <v>0</v>
      </c>
      <c r="DD400">
        <v>0</v>
      </c>
      <c r="DE400">
        <v>24.401</v>
      </c>
      <c r="DF400">
        <v>1.0881000000000001</v>
      </c>
      <c r="DG400">
        <v>355.27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4699.6629999999996</v>
      </c>
      <c r="EA400">
        <v>0</v>
      </c>
      <c r="EB400">
        <v>1265.712</v>
      </c>
      <c r="EC400">
        <v>0</v>
      </c>
      <c r="ED400">
        <v>13.0337</v>
      </c>
      <c r="EE400">
        <v>14.5161</v>
      </c>
      <c r="EF400">
        <v>5965.375</v>
      </c>
      <c r="EG400">
        <v>8.4045000000000005</v>
      </c>
      <c r="EH400">
        <v>4699.6629999999996</v>
      </c>
      <c r="EI400">
        <v>5.7806999999999995</v>
      </c>
      <c r="EJ400">
        <v>3576.4250000000002</v>
      </c>
      <c r="EK400">
        <v>1.5357000000000001</v>
      </c>
      <c r="EL400">
        <v>767.96799999999996</v>
      </c>
      <c r="EM400">
        <v>0</v>
      </c>
      <c r="EN400">
        <v>0</v>
      </c>
      <c r="EO400">
        <v>4.6292</v>
      </c>
      <c r="EP400">
        <v>1265.712</v>
      </c>
      <c r="EQ400">
        <v>8.1</v>
      </c>
      <c r="ER400">
        <v>8.1</v>
      </c>
      <c r="ES400">
        <v>0</v>
      </c>
      <c r="ET400">
        <v>5973.4749999999995</v>
      </c>
      <c r="EU400">
        <v>0</v>
      </c>
      <c r="EV400">
        <v>0</v>
      </c>
      <c r="EW400">
        <v>0</v>
      </c>
      <c r="EX400">
        <v>0</v>
      </c>
      <c r="EY400">
        <v>1.0881000000000001</v>
      </c>
      <c r="EZ400">
        <v>355.27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0.47499999999999998</v>
      </c>
      <c r="FJ400">
        <v>160.63800000000001</v>
      </c>
      <c r="FK400">
        <v>0</v>
      </c>
      <c r="FL400">
        <v>32.64</v>
      </c>
      <c r="FM400">
        <v>0.47499999999999998</v>
      </c>
      <c r="FN400">
        <v>127.99799999999999</v>
      </c>
      <c r="FO400">
        <v>0</v>
      </c>
      <c r="FP400">
        <v>0</v>
      </c>
      <c r="FQ400">
        <v>0</v>
      </c>
      <c r="FR400">
        <v>160.63800000000001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</row>
    <row r="401" spans="1:184" customFormat="1" ht="12.75" x14ac:dyDescent="0.2">
      <c r="A401">
        <v>3249</v>
      </c>
      <c r="B401">
        <f t="shared" si="6"/>
        <v>398</v>
      </c>
      <c r="C401">
        <v>1</v>
      </c>
      <c r="D401" t="s">
        <v>1401</v>
      </c>
      <c r="E401" t="s">
        <v>290</v>
      </c>
      <c r="F401">
        <v>600110761</v>
      </c>
      <c r="G401">
        <v>12</v>
      </c>
      <c r="H401" t="s">
        <v>1402</v>
      </c>
      <c r="I401" t="s">
        <v>378</v>
      </c>
      <c r="J401">
        <v>1</v>
      </c>
      <c r="K401">
        <v>24</v>
      </c>
      <c r="L401" t="s">
        <v>1070</v>
      </c>
      <c r="M401" t="s">
        <v>1403</v>
      </c>
      <c r="N401" t="s">
        <v>1038</v>
      </c>
      <c r="O401">
        <v>2</v>
      </c>
      <c r="P401" t="s">
        <v>1039</v>
      </c>
      <c r="Q401" t="s">
        <v>393</v>
      </c>
      <c r="R401" s="207">
        <v>45659.449502314812</v>
      </c>
      <c r="S401">
        <v>600110761</v>
      </c>
      <c r="W401">
        <v>26.690799999999999</v>
      </c>
      <c r="X401">
        <v>26.690799999999999</v>
      </c>
      <c r="Y401">
        <v>0</v>
      </c>
      <c r="Z401">
        <v>0</v>
      </c>
      <c r="AA401">
        <v>28.929099999999998</v>
      </c>
      <c r="AB401">
        <v>13369.601000000001</v>
      </c>
      <c r="AC401">
        <v>13369.601000000001</v>
      </c>
      <c r="AD401">
        <v>8212.969000000001</v>
      </c>
      <c r="AE401">
        <v>2327.8109999999997</v>
      </c>
      <c r="AF401">
        <v>423.35899999999998</v>
      </c>
      <c r="AG401">
        <v>1703.7280000000001</v>
      </c>
      <c r="AH401">
        <v>297.77300000000002</v>
      </c>
      <c r="AI401">
        <v>121.35</v>
      </c>
      <c r="AJ401">
        <v>9.5879999999999992</v>
      </c>
      <c r="AK401">
        <v>24.255000000000003</v>
      </c>
      <c r="AL401">
        <v>0</v>
      </c>
      <c r="AM401">
        <v>0</v>
      </c>
      <c r="AN401">
        <v>0</v>
      </c>
      <c r="AO401">
        <v>161.41000000000003</v>
      </c>
      <c r="AP401">
        <v>91.9</v>
      </c>
      <c r="AQ401">
        <v>91.9</v>
      </c>
      <c r="AR401">
        <v>0</v>
      </c>
      <c r="AS401">
        <v>0</v>
      </c>
      <c r="AT401">
        <v>0</v>
      </c>
      <c r="AU401">
        <v>69.510000000000005</v>
      </c>
      <c r="AV401">
        <v>0.8</v>
      </c>
      <c r="AW401">
        <v>248.768</v>
      </c>
      <c r="AX401">
        <v>194.02999999999997</v>
      </c>
      <c r="AY401">
        <v>69.900000000000006</v>
      </c>
      <c r="AZ401">
        <v>0</v>
      </c>
      <c r="BA401">
        <v>13505.143</v>
      </c>
      <c r="BB401">
        <v>91.9</v>
      </c>
      <c r="BC401">
        <v>30</v>
      </c>
      <c r="BD401">
        <v>30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19.375699999999998</v>
      </c>
      <c r="BK401">
        <v>11094.776</v>
      </c>
      <c r="BL401">
        <v>6496.5159999999996</v>
      </c>
      <c r="BM401">
        <v>2092.62</v>
      </c>
      <c r="BN401">
        <v>368.48</v>
      </c>
      <c r="BO401">
        <v>1479.7</v>
      </c>
      <c r="BP401">
        <v>262.267</v>
      </c>
      <c r="BQ401">
        <v>121.35</v>
      </c>
      <c r="BR401">
        <v>9.5879999999999992</v>
      </c>
      <c r="BS401">
        <v>15.487</v>
      </c>
      <c r="BT401">
        <v>13.2469</v>
      </c>
      <c r="BU401">
        <v>8312.6820000000007</v>
      </c>
      <c r="BV401">
        <v>2.3571</v>
      </c>
      <c r="BW401">
        <v>1239.617</v>
      </c>
      <c r="BX401">
        <v>0</v>
      </c>
      <c r="BY401">
        <v>0</v>
      </c>
      <c r="BZ401">
        <v>7.3151000000000002</v>
      </c>
      <c r="CA401">
        <v>2274.8249999999998</v>
      </c>
      <c r="CB401">
        <v>1716.453</v>
      </c>
      <c r="CC401">
        <v>235.19099999999997</v>
      </c>
      <c r="CD401">
        <v>54.879000000000005</v>
      </c>
      <c r="CE401">
        <v>224.02800000000002</v>
      </c>
      <c r="CF401">
        <v>35.506</v>
      </c>
      <c r="CG401">
        <v>0</v>
      </c>
      <c r="CH401">
        <v>0</v>
      </c>
      <c r="CI401">
        <v>8.7680000000000007</v>
      </c>
      <c r="CJ401">
        <v>0</v>
      </c>
      <c r="CK401">
        <v>0</v>
      </c>
      <c r="CL401">
        <v>3.1400999999999999</v>
      </c>
      <c r="CM401">
        <v>933.37200000000007</v>
      </c>
      <c r="CN401">
        <v>3.375</v>
      </c>
      <c r="CO401">
        <v>1147.423</v>
      </c>
      <c r="CP401">
        <v>0.8</v>
      </c>
      <c r="CQ401">
        <v>194.02999999999997</v>
      </c>
      <c r="CR401">
        <v>16.125699999999998</v>
      </c>
      <c r="CS401">
        <v>8402.0120000000006</v>
      </c>
      <c r="CT401">
        <v>5.6901000000000002</v>
      </c>
      <c r="CU401">
        <v>1626.4180000000001</v>
      </c>
      <c r="CV401">
        <v>0</v>
      </c>
      <c r="CW401">
        <v>248.768</v>
      </c>
      <c r="CX401">
        <v>0</v>
      </c>
      <c r="CY401">
        <v>0</v>
      </c>
      <c r="CZ401">
        <v>0</v>
      </c>
      <c r="DA401">
        <v>0.8</v>
      </c>
      <c r="DB401">
        <v>194.02999999999997</v>
      </c>
      <c r="DC401">
        <v>77.25</v>
      </c>
      <c r="DD401">
        <v>14.65</v>
      </c>
      <c r="DE401">
        <v>0</v>
      </c>
      <c r="DF401">
        <v>2.6821000000000002</v>
      </c>
      <c r="DG401">
        <v>1125.519</v>
      </c>
      <c r="DH401">
        <v>1.0896000000000001</v>
      </c>
      <c r="DI401">
        <v>416.95800000000003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11195.735999999999</v>
      </c>
      <c r="EA401">
        <v>77.25</v>
      </c>
      <c r="EB401">
        <v>2309.4070000000002</v>
      </c>
      <c r="EC401">
        <v>14.65</v>
      </c>
      <c r="ED401">
        <v>26.690799999999999</v>
      </c>
      <c r="EE401">
        <v>28.929099999999998</v>
      </c>
      <c r="EF401">
        <v>13369.601000000001</v>
      </c>
      <c r="EG401">
        <v>19.375699999999998</v>
      </c>
      <c r="EH401">
        <v>11094.776</v>
      </c>
      <c r="EI401">
        <v>13.2469</v>
      </c>
      <c r="EJ401">
        <v>8312.6820000000007</v>
      </c>
      <c r="EK401">
        <v>2.3571</v>
      </c>
      <c r="EL401">
        <v>1239.617</v>
      </c>
      <c r="EM401">
        <v>0</v>
      </c>
      <c r="EN401">
        <v>0</v>
      </c>
      <c r="EO401">
        <v>7.3151000000000002</v>
      </c>
      <c r="EP401">
        <v>2274.8249999999998</v>
      </c>
      <c r="EQ401">
        <v>161.41000000000003</v>
      </c>
      <c r="ER401">
        <v>114</v>
      </c>
      <c r="ES401">
        <v>47.41</v>
      </c>
      <c r="ET401">
        <v>13531.010999999999</v>
      </c>
      <c r="EU401">
        <v>0</v>
      </c>
      <c r="EV401">
        <v>0</v>
      </c>
      <c r="EW401">
        <v>0</v>
      </c>
      <c r="EX401">
        <v>0</v>
      </c>
      <c r="EY401">
        <v>2.6821000000000002</v>
      </c>
      <c r="EZ401">
        <v>1125.519</v>
      </c>
      <c r="FA401">
        <v>1.0896000000000001</v>
      </c>
      <c r="FB401">
        <v>416.95800000000003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0.8</v>
      </c>
      <c r="FJ401">
        <v>194.02999999999997</v>
      </c>
      <c r="FK401">
        <v>0</v>
      </c>
      <c r="FL401">
        <v>0</v>
      </c>
      <c r="FM401">
        <v>0.8</v>
      </c>
      <c r="FN401">
        <v>194.02999999999997</v>
      </c>
      <c r="FO401">
        <v>69.900000000000006</v>
      </c>
      <c r="FP401">
        <v>56.25</v>
      </c>
      <c r="FQ401">
        <v>13.65</v>
      </c>
      <c r="FR401">
        <v>263.93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</row>
    <row r="402" spans="1:184" customFormat="1" ht="12.75" x14ac:dyDescent="0.2">
      <c r="A402">
        <v>3250</v>
      </c>
      <c r="B402">
        <f t="shared" si="6"/>
        <v>399</v>
      </c>
      <c r="C402">
        <v>1</v>
      </c>
      <c r="D402" t="s">
        <v>1404</v>
      </c>
      <c r="E402" t="s">
        <v>290</v>
      </c>
      <c r="F402">
        <v>600111270</v>
      </c>
      <c r="G402">
        <v>12</v>
      </c>
      <c r="H402" t="s">
        <v>1405</v>
      </c>
      <c r="I402" t="s">
        <v>438</v>
      </c>
      <c r="J402">
        <v>1</v>
      </c>
      <c r="K402">
        <v>24</v>
      </c>
      <c r="L402" t="s">
        <v>1064</v>
      </c>
      <c r="M402" t="s">
        <v>1406</v>
      </c>
      <c r="N402" t="s">
        <v>1038</v>
      </c>
      <c r="O402">
        <v>2</v>
      </c>
      <c r="P402" t="s">
        <v>1039</v>
      </c>
      <c r="Q402" t="s">
        <v>1256</v>
      </c>
      <c r="R402" s="207">
        <v>45666.634039351855</v>
      </c>
      <c r="S402">
        <v>600111270</v>
      </c>
      <c r="T402" t="s">
        <v>1256</v>
      </c>
      <c r="U402" s="207">
        <v>45666.649942129632</v>
      </c>
      <c r="V402">
        <v>600111270</v>
      </c>
      <c r="W402">
        <v>10.0992</v>
      </c>
      <c r="X402">
        <v>9.8429000000000002</v>
      </c>
      <c r="Y402">
        <v>0</v>
      </c>
      <c r="Z402">
        <v>0.25629999999999997</v>
      </c>
      <c r="AA402">
        <v>11.121</v>
      </c>
      <c r="AB402">
        <v>4374.6080000000002</v>
      </c>
      <c r="AC402">
        <v>4269.848</v>
      </c>
      <c r="AD402">
        <v>2692.5769999999998</v>
      </c>
      <c r="AE402">
        <v>820.75799999999992</v>
      </c>
      <c r="AF402">
        <v>305.495</v>
      </c>
      <c r="AG402">
        <v>159.25</v>
      </c>
      <c r="AH402">
        <v>76.055999999999997</v>
      </c>
      <c r="AI402">
        <v>49.070999999999998</v>
      </c>
      <c r="AJ402">
        <v>3.2879999999999998</v>
      </c>
      <c r="AK402">
        <v>0</v>
      </c>
      <c r="AL402">
        <v>0</v>
      </c>
      <c r="AM402">
        <v>0</v>
      </c>
      <c r="AN402">
        <v>104.75999999999999</v>
      </c>
      <c r="AO402">
        <v>356.73</v>
      </c>
      <c r="AP402">
        <v>329.625</v>
      </c>
      <c r="AQ402">
        <v>329.625</v>
      </c>
      <c r="AR402">
        <v>0</v>
      </c>
      <c r="AS402">
        <v>0</v>
      </c>
      <c r="AT402">
        <v>0</v>
      </c>
      <c r="AU402">
        <v>27.104999999999997</v>
      </c>
      <c r="AV402">
        <v>0.125</v>
      </c>
      <c r="AW402">
        <v>152.62700000000001</v>
      </c>
      <c r="AX402">
        <v>33.390999999999998</v>
      </c>
      <c r="AY402">
        <v>50.024999999999999</v>
      </c>
      <c r="AZ402">
        <v>10.726000000000001</v>
      </c>
      <c r="BA402">
        <v>4354.4189999999999</v>
      </c>
      <c r="BB402">
        <v>329.625</v>
      </c>
      <c r="BC402">
        <v>11</v>
      </c>
      <c r="BD402">
        <v>10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7.1177999999999999</v>
      </c>
      <c r="BK402">
        <v>3721.4729999999995</v>
      </c>
      <c r="BL402">
        <v>2225.8429999999998</v>
      </c>
      <c r="BM402">
        <v>764.45999999999992</v>
      </c>
      <c r="BN402">
        <v>287.69</v>
      </c>
      <c r="BO402">
        <v>155</v>
      </c>
      <c r="BP402">
        <v>76.055999999999997</v>
      </c>
      <c r="BQ402">
        <v>49.070999999999998</v>
      </c>
      <c r="BR402">
        <v>0</v>
      </c>
      <c r="BS402">
        <v>0</v>
      </c>
      <c r="BT402">
        <v>5.1281999999999996</v>
      </c>
      <c r="BU402">
        <v>3028.4769999999999</v>
      </c>
      <c r="BV402">
        <v>0.48959999999999998</v>
      </c>
      <c r="BW402">
        <v>214.68899999999999</v>
      </c>
      <c r="BX402">
        <v>0</v>
      </c>
      <c r="BY402">
        <v>0</v>
      </c>
      <c r="BZ402">
        <v>2.7251000000000003</v>
      </c>
      <c r="CA402">
        <v>548.375</v>
      </c>
      <c r="CB402">
        <v>466.73400000000004</v>
      </c>
      <c r="CC402">
        <v>56.298000000000002</v>
      </c>
      <c r="CD402">
        <v>17.805</v>
      </c>
      <c r="CE402">
        <v>4.25</v>
      </c>
      <c r="CF402">
        <v>0</v>
      </c>
      <c r="CG402">
        <v>0</v>
      </c>
      <c r="CH402">
        <v>3.2879999999999998</v>
      </c>
      <c r="CI402">
        <v>0</v>
      </c>
      <c r="CJ402">
        <v>0</v>
      </c>
      <c r="CK402">
        <v>0</v>
      </c>
      <c r="CL402">
        <v>1.5376000000000001</v>
      </c>
      <c r="CM402">
        <v>204.45400000000001</v>
      </c>
      <c r="CN402">
        <v>1.0625</v>
      </c>
      <c r="CO402">
        <v>310.52999999999997</v>
      </c>
      <c r="CP402">
        <v>0.125</v>
      </c>
      <c r="CQ402">
        <v>33.390999999999998</v>
      </c>
      <c r="CR402">
        <v>5.8532999999999999</v>
      </c>
      <c r="CS402">
        <v>2872.3139999999999</v>
      </c>
      <c r="CT402">
        <v>2.7251000000000003</v>
      </c>
      <c r="CU402">
        <v>548.375</v>
      </c>
      <c r="CV402">
        <v>0</v>
      </c>
      <c r="CW402">
        <v>152.62700000000001</v>
      </c>
      <c r="CX402">
        <v>0</v>
      </c>
      <c r="CY402">
        <v>0</v>
      </c>
      <c r="CZ402">
        <v>0</v>
      </c>
      <c r="DA402">
        <v>0.125</v>
      </c>
      <c r="DB402">
        <v>33.390999999999998</v>
      </c>
      <c r="DC402">
        <v>40.6</v>
      </c>
      <c r="DD402">
        <v>289.02499999999998</v>
      </c>
      <c r="DE402">
        <v>10.726000000000001</v>
      </c>
      <c r="DF402">
        <v>1.5</v>
      </c>
      <c r="DG402">
        <v>478.30700000000002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3795.0749999999998</v>
      </c>
      <c r="EA402">
        <v>40.6</v>
      </c>
      <c r="EB402">
        <v>559.34399999999994</v>
      </c>
      <c r="EC402">
        <v>289.02499999999998</v>
      </c>
      <c r="ED402">
        <v>10.0992</v>
      </c>
      <c r="EE402">
        <v>11.121</v>
      </c>
      <c r="EF402">
        <v>4374.6080000000002</v>
      </c>
      <c r="EG402">
        <v>7.1866000000000003</v>
      </c>
      <c r="EH402">
        <v>3771.4419999999996</v>
      </c>
      <c r="EI402">
        <v>5.1970000000000001</v>
      </c>
      <c r="EJ402">
        <v>3078.4459999999999</v>
      </c>
      <c r="EK402">
        <v>0.48959999999999998</v>
      </c>
      <c r="EL402">
        <v>214.68899999999999</v>
      </c>
      <c r="EM402">
        <v>0</v>
      </c>
      <c r="EN402">
        <v>0</v>
      </c>
      <c r="EO402">
        <v>2.9126000000000003</v>
      </c>
      <c r="EP402">
        <v>603.16600000000005</v>
      </c>
      <c r="EQ402">
        <v>356.73</v>
      </c>
      <c r="ER402">
        <v>40.6</v>
      </c>
      <c r="ES402">
        <v>316.13</v>
      </c>
      <c r="ET402">
        <v>4731.3379999999997</v>
      </c>
      <c r="EU402">
        <v>0</v>
      </c>
      <c r="EV402">
        <v>0</v>
      </c>
      <c r="EW402">
        <v>0</v>
      </c>
      <c r="EX402">
        <v>0</v>
      </c>
      <c r="EY402">
        <v>1.5</v>
      </c>
      <c r="EZ402">
        <v>478.30700000000002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0.125</v>
      </c>
      <c r="FJ402">
        <v>33.390999999999998</v>
      </c>
      <c r="FK402">
        <v>0</v>
      </c>
      <c r="FL402">
        <v>0</v>
      </c>
      <c r="FM402">
        <v>0.125</v>
      </c>
      <c r="FN402">
        <v>33.390999999999998</v>
      </c>
      <c r="FO402">
        <v>50.024999999999999</v>
      </c>
      <c r="FP402">
        <v>0</v>
      </c>
      <c r="FQ402">
        <v>50.024999999999999</v>
      </c>
      <c r="FR402">
        <v>83.415999999999997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</row>
    <row r="403" spans="1:184" customFormat="1" ht="12.75" x14ac:dyDescent="0.2">
      <c r="A403">
        <v>3251</v>
      </c>
      <c r="B403">
        <f t="shared" si="6"/>
        <v>400</v>
      </c>
      <c r="C403">
        <v>1</v>
      </c>
      <c r="D403" t="s">
        <v>1407</v>
      </c>
      <c r="E403" t="s">
        <v>290</v>
      </c>
      <c r="F403">
        <v>600110788</v>
      </c>
      <c r="G403">
        <v>12</v>
      </c>
      <c r="H403" t="s">
        <v>1408</v>
      </c>
      <c r="I403" t="s">
        <v>438</v>
      </c>
      <c r="J403">
        <v>1</v>
      </c>
      <c r="K403">
        <v>24</v>
      </c>
      <c r="L403" t="s">
        <v>1043</v>
      </c>
      <c r="M403" t="s">
        <v>1409</v>
      </c>
      <c r="N403" t="s">
        <v>1038</v>
      </c>
      <c r="O403">
        <v>2</v>
      </c>
      <c r="P403" t="s">
        <v>1039</v>
      </c>
      <c r="Q403" t="s">
        <v>1045</v>
      </c>
      <c r="R403" s="207">
        <v>45671.448078703703</v>
      </c>
      <c r="S403">
        <v>600110788</v>
      </c>
      <c r="T403" t="s">
        <v>1045</v>
      </c>
      <c r="U403" s="207">
        <v>45671.45045138889</v>
      </c>
      <c r="V403">
        <v>600110788</v>
      </c>
      <c r="W403">
        <v>18.662099999999999</v>
      </c>
      <c r="X403">
        <v>18.662099999999999</v>
      </c>
      <c r="Y403">
        <v>0</v>
      </c>
      <c r="Z403">
        <v>0</v>
      </c>
      <c r="AA403">
        <v>21.1236</v>
      </c>
      <c r="AB403">
        <v>8402.6849999999995</v>
      </c>
      <c r="AC403">
        <v>8379.9849999999988</v>
      </c>
      <c r="AD403">
        <v>5370.7159999999994</v>
      </c>
      <c r="AE403">
        <v>1438.6179999999999</v>
      </c>
      <c r="AF403">
        <v>283.68</v>
      </c>
      <c r="AG403">
        <v>1016.204</v>
      </c>
      <c r="AH403">
        <v>155.16500000000002</v>
      </c>
      <c r="AI403">
        <v>62.542999999999999</v>
      </c>
      <c r="AJ403">
        <v>8.2119999999999997</v>
      </c>
      <c r="AK403">
        <v>26.082999999999998</v>
      </c>
      <c r="AL403">
        <v>0</v>
      </c>
      <c r="AM403">
        <v>0</v>
      </c>
      <c r="AN403">
        <v>22.7</v>
      </c>
      <c r="AO403">
        <v>107.16</v>
      </c>
      <c r="AP403">
        <v>10.5</v>
      </c>
      <c r="AQ403">
        <v>10.5</v>
      </c>
      <c r="AR403">
        <v>0</v>
      </c>
      <c r="AS403">
        <v>0</v>
      </c>
      <c r="AT403">
        <v>0</v>
      </c>
      <c r="AU403">
        <v>96.66</v>
      </c>
      <c r="AV403">
        <v>0.49170000000000003</v>
      </c>
      <c r="AW403">
        <v>18.763999999999999</v>
      </c>
      <c r="AX403">
        <v>144.16</v>
      </c>
      <c r="AY403">
        <v>10.5</v>
      </c>
      <c r="AZ403">
        <v>0</v>
      </c>
      <c r="BA403">
        <v>8432.5130000000008</v>
      </c>
      <c r="BB403">
        <v>10.5</v>
      </c>
      <c r="BC403">
        <v>22</v>
      </c>
      <c r="BD403">
        <v>22</v>
      </c>
      <c r="BE403">
        <v>0</v>
      </c>
      <c r="BF403">
        <v>0</v>
      </c>
      <c r="BG403">
        <v>1</v>
      </c>
      <c r="BH403">
        <v>0</v>
      </c>
      <c r="BI403">
        <v>0</v>
      </c>
      <c r="BJ403">
        <v>13.7704</v>
      </c>
      <c r="BK403">
        <v>6758.29</v>
      </c>
      <c r="BL403">
        <v>4201.7839999999997</v>
      </c>
      <c r="BM403">
        <v>1291.9369999999999</v>
      </c>
      <c r="BN403">
        <v>235.29500000000002</v>
      </c>
      <c r="BO403">
        <v>794.00400000000002</v>
      </c>
      <c r="BP403">
        <v>138.84300000000002</v>
      </c>
      <c r="BQ403">
        <v>62.542999999999999</v>
      </c>
      <c r="BR403">
        <v>0</v>
      </c>
      <c r="BS403">
        <v>15.12</v>
      </c>
      <c r="BT403">
        <v>9.6451999999999991</v>
      </c>
      <c r="BU403">
        <v>5064.4539999999997</v>
      </c>
      <c r="BV403">
        <v>2.1427999999999998</v>
      </c>
      <c r="BW403">
        <v>903.40099999999995</v>
      </c>
      <c r="BX403">
        <v>0</v>
      </c>
      <c r="BY403">
        <v>0</v>
      </c>
      <c r="BZ403">
        <v>4.8917000000000002</v>
      </c>
      <c r="CA403">
        <v>1621.6950000000002</v>
      </c>
      <c r="CB403">
        <v>1168.932</v>
      </c>
      <c r="CC403">
        <v>146.68099999999998</v>
      </c>
      <c r="CD403">
        <v>48.384999999999998</v>
      </c>
      <c r="CE403">
        <v>222.2</v>
      </c>
      <c r="CF403">
        <v>16.321999999999999</v>
      </c>
      <c r="CG403">
        <v>0</v>
      </c>
      <c r="CH403">
        <v>8.2119999999999997</v>
      </c>
      <c r="CI403">
        <v>10.962999999999999</v>
      </c>
      <c r="CJ403">
        <v>0</v>
      </c>
      <c r="CK403">
        <v>0</v>
      </c>
      <c r="CL403">
        <v>1.5249999999999999</v>
      </c>
      <c r="CM403">
        <v>499.70800000000003</v>
      </c>
      <c r="CN403">
        <v>2.875</v>
      </c>
      <c r="CO403">
        <v>977.827</v>
      </c>
      <c r="CP403">
        <v>0.49170000000000003</v>
      </c>
      <c r="CQ403">
        <v>144.16</v>
      </c>
      <c r="CR403">
        <v>11.437099999999999</v>
      </c>
      <c r="CS403">
        <v>5134.1880000000001</v>
      </c>
      <c r="CT403">
        <v>4.3917000000000002</v>
      </c>
      <c r="CU403">
        <v>1403.6390000000001</v>
      </c>
      <c r="CV403">
        <v>0</v>
      </c>
      <c r="CW403">
        <v>18.763999999999999</v>
      </c>
      <c r="CX403">
        <v>0</v>
      </c>
      <c r="CY403">
        <v>0</v>
      </c>
      <c r="CZ403">
        <v>0</v>
      </c>
      <c r="DA403">
        <v>0.49170000000000003</v>
      </c>
      <c r="DB403">
        <v>144.16</v>
      </c>
      <c r="DC403">
        <v>10.5</v>
      </c>
      <c r="DD403">
        <v>0</v>
      </c>
      <c r="DE403">
        <v>0</v>
      </c>
      <c r="DF403">
        <v>1.6949000000000001</v>
      </c>
      <c r="DG403">
        <v>641.25099999999998</v>
      </c>
      <c r="DH403">
        <v>0.28749999999999998</v>
      </c>
      <c r="DI403">
        <v>149.184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6810.8180000000002</v>
      </c>
      <c r="EA403">
        <v>10.5</v>
      </c>
      <c r="EB403">
        <v>1621.6950000000002</v>
      </c>
      <c r="EC403">
        <v>0</v>
      </c>
      <c r="ED403">
        <v>18.662099999999999</v>
      </c>
      <c r="EE403">
        <v>21.1236</v>
      </c>
      <c r="EF403">
        <v>8402.6849999999995</v>
      </c>
      <c r="EG403">
        <v>13.7704</v>
      </c>
      <c r="EH403">
        <v>6780.99</v>
      </c>
      <c r="EI403">
        <v>9.6451999999999991</v>
      </c>
      <c r="EJ403">
        <v>5082.6540000000005</v>
      </c>
      <c r="EK403">
        <v>2.1427999999999998</v>
      </c>
      <c r="EL403">
        <v>903.40099999999995</v>
      </c>
      <c r="EM403">
        <v>0</v>
      </c>
      <c r="EN403">
        <v>0</v>
      </c>
      <c r="EO403">
        <v>4.8917000000000002</v>
      </c>
      <c r="EP403">
        <v>1621.6950000000002</v>
      </c>
      <c r="EQ403">
        <v>107.16</v>
      </c>
      <c r="ER403">
        <v>36.5</v>
      </c>
      <c r="ES403">
        <v>70.66</v>
      </c>
      <c r="ET403">
        <v>8509.8449999999993</v>
      </c>
      <c r="EU403">
        <v>0</v>
      </c>
      <c r="EV403">
        <v>0</v>
      </c>
      <c r="EW403">
        <v>0</v>
      </c>
      <c r="EX403">
        <v>0</v>
      </c>
      <c r="EY403">
        <v>1.6949000000000001</v>
      </c>
      <c r="EZ403">
        <v>645.75099999999998</v>
      </c>
      <c r="FA403">
        <v>0.28749999999999998</v>
      </c>
      <c r="FB403">
        <v>149.184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0.49170000000000003</v>
      </c>
      <c r="FJ403">
        <v>144.16</v>
      </c>
      <c r="FK403">
        <v>0</v>
      </c>
      <c r="FL403">
        <v>0</v>
      </c>
      <c r="FM403">
        <v>0.49170000000000003</v>
      </c>
      <c r="FN403">
        <v>144.16</v>
      </c>
      <c r="FO403">
        <v>10.5</v>
      </c>
      <c r="FP403">
        <v>10.5</v>
      </c>
      <c r="FQ403">
        <v>0</v>
      </c>
      <c r="FR403">
        <v>154.66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</row>
    <row r="404" spans="1:184" customFormat="1" ht="12.75" x14ac:dyDescent="0.2">
      <c r="A404">
        <v>3252</v>
      </c>
      <c r="B404">
        <f t="shared" si="6"/>
        <v>401</v>
      </c>
      <c r="C404">
        <v>1</v>
      </c>
      <c r="D404" t="s">
        <v>1410</v>
      </c>
      <c r="E404" t="s">
        <v>290</v>
      </c>
      <c r="F404">
        <v>600110648</v>
      </c>
      <c r="G404">
        <v>12</v>
      </c>
      <c r="H404" t="s">
        <v>1411</v>
      </c>
      <c r="I404" t="s">
        <v>378</v>
      </c>
      <c r="J404">
        <v>1</v>
      </c>
      <c r="K404">
        <v>24</v>
      </c>
      <c r="L404" t="s">
        <v>1036</v>
      </c>
      <c r="M404" t="s">
        <v>1412</v>
      </c>
      <c r="N404" t="s">
        <v>1038</v>
      </c>
      <c r="O404">
        <v>2</v>
      </c>
      <c r="P404" t="s">
        <v>1039</v>
      </c>
      <c r="Q404" t="s">
        <v>393</v>
      </c>
      <c r="R404" s="207">
        <v>45670.572025462963</v>
      </c>
      <c r="S404">
        <v>600110648</v>
      </c>
      <c r="W404">
        <v>15.8879</v>
      </c>
      <c r="X404">
        <v>15.8879</v>
      </c>
      <c r="Y404">
        <v>0</v>
      </c>
      <c r="Z404">
        <v>0</v>
      </c>
      <c r="AA404">
        <v>17.2151</v>
      </c>
      <c r="AB404">
        <v>7102.7049999999999</v>
      </c>
      <c r="AC404">
        <v>7102.7049999999999</v>
      </c>
      <c r="AD404">
        <v>4642.6349999999993</v>
      </c>
      <c r="AE404">
        <v>1096.5640000000001</v>
      </c>
      <c r="AF404">
        <v>200.93499999999997</v>
      </c>
      <c r="AG404">
        <v>809.73099999999999</v>
      </c>
      <c r="AH404">
        <v>174.79</v>
      </c>
      <c r="AI404">
        <v>54.710999999999999</v>
      </c>
      <c r="AJ404">
        <v>0</v>
      </c>
      <c r="AK404">
        <v>24.164999999999999</v>
      </c>
      <c r="AL404">
        <v>0</v>
      </c>
      <c r="AM404">
        <v>0</v>
      </c>
      <c r="AN404">
        <v>0</v>
      </c>
      <c r="AO404">
        <v>128.65</v>
      </c>
      <c r="AP404">
        <v>105</v>
      </c>
      <c r="AQ404">
        <v>105</v>
      </c>
      <c r="AR404">
        <v>0</v>
      </c>
      <c r="AS404">
        <v>0</v>
      </c>
      <c r="AT404">
        <v>0</v>
      </c>
      <c r="AU404">
        <v>23.65</v>
      </c>
      <c r="AV404">
        <v>0</v>
      </c>
      <c r="AW404">
        <v>99.174000000000007</v>
      </c>
      <c r="AX404">
        <v>0</v>
      </c>
      <c r="AY404">
        <v>80.599999999999994</v>
      </c>
      <c r="AZ404">
        <v>0</v>
      </c>
      <c r="BA404">
        <v>7131.5509999999995</v>
      </c>
      <c r="BB404">
        <v>105</v>
      </c>
      <c r="BC404">
        <v>17</v>
      </c>
      <c r="BD404">
        <v>15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11.400100000000002</v>
      </c>
      <c r="BK404">
        <v>5753.76</v>
      </c>
      <c r="BL404">
        <v>3578.0770000000002</v>
      </c>
      <c r="BM404">
        <v>972.8889999999999</v>
      </c>
      <c r="BN404">
        <v>170.39999999999998</v>
      </c>
      <c r="BO404">
        <v>707.73099999999999</v>
      </c>
      <c r="BP404">
        <v>158.84800000000001</v>
      </c>
      <c r="BQ404">
        <v>54.710999999999999</v>
      </c>
      <c r="BR404">
        <v>0</v>
      </c>
      <c r="BS404">
        <v>11.93</v>
      </c>
      <c r="BT404">
        <v>7.8546999999999993</v>
      </c>
      <c r="BU404">
        <v>4333.4719999999998</v>
      </c>
      <c r="BV404">
        <v>1.46</v>
      </c>
      <c r="BW404">
        <v>735.13300000000004</v>
      </c>
      <c r="BX404">
        <v>0</v>
      </c>
      <c r="BY404">
        <v>0</v>
      </c>
      <c r="BZ404">
        <v>4.4878</v>
      </c>
      <c r="CA404">
        <v>1348.9449999999999</v>
      </c>
      <c r="CB404">
        <v>1064.558</v>
      </c>
      <c r="CC404">
        <v>123.67500000000001</v>
      </c>
      <c r="CD404">
        <v>30.535</v>
      </c>
      <c r="CE404">
        <v>102</v>
      </c>
      <c r="CF404">
        <v>15.942</v>
      </c>
      <c r="CG404">
        <v>0</v>
      </c>
      <c r="CH404">
        <v>0</v>
      </c>
      <c r="CI404">
        <v>12.234999999999999</v>
      </c>
      <c r="CJ404">
        <v>0.64580000000000004</v>
      </c>
      <c r="CK404">
        <v>221.80799999999999</v>
      </c>
      <c r="CL404">
        <v>1.8125</v>
      </c>
      <c r="CM404">
        <v>495.67500000000001</v>
      </c>
      <c r="CN404">
        <v>2.0295000000000001</v>
      </c>
      <c r="CO404">
        <v>631.46199999999999</v>
      </c>
      <c r="CP404">
        <v>0</v>
      </c>
      <c r="CQ404">
        <v>0</v>
      </c>
      <c r="CR404">
        <v>7.6501000000000001</v>
      </c>
      <c r="CS404">
        <v>3116.0329999999999</v>
      </c>
      <c r="CT404">
        <v>3.8420000000000001</v>
      </c>
      <c r="CU404">
        <v>1127.1369999999999</v>
      </c>
      <c r="CV404">
        <v>0</v>
      </c>
      <c r="CW404">
        <v>99.174000000000007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105</v>
      </c>
      <c r="DD404">
        <v>0</v>
      </c>
      <c r="DE404">
        <v>0</v>
      </c>
      <c r="DF404">
        <v>2.0853999999999999</v>
      </c>
      <c r="DG404">
        <v>685.15499999999997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5777.4930000000004</v>
      </c>
      <c r="EA404">
        <v>105</v>
      </c>
      <c r="EB404">
        <v>1354.058</v>
      </c>
      <c r="EC404">
        <v>0</v>
      </c>
      <c r="ED404">
        <v>15.8879</v>
      </c>
      <c r="EE404">
        <v>17.2151</v>
      </c>
      <c r="EF404">
        <v>7102.7049999999999</v>
      </c>
      <c r="EG404">
        <v>11.400100000000002</v>
      </c>
      <c r="EH404">
        <v>5753.76</v>
      </c>
      <c r="EI404">
        <v>7.8546999999999993</v>
      </c>
      <c r="EJ404">
        <v>4333.4719999999998</v>
      </c>
      <c r="EK404">
        <v>1.46</v>
      </c>
      <c r="EL404">
        <v>735.13300000000004</v>
      </c>
      <c r="EM404">
        <v>0</v>
      </c>
      <c r="EN404">
        <v>0</v>
      </c>
      <c r="EO404">
        <v>4.4878</v>
      </c>
      <c r="EP404">
        <v>1348.9449999999999</v>
      </c>
      <c r="EQ404">
        <v>128.65</v>
      </c>
      <c r="ER404">
        <v>128.65</v>
      </c>
      <c r="ES404">
        <v>0</v>
      </c>
      <c r="ET404">
        <v>7231.3549999999996</v>
      </c>
      <c r="EU404">
        <v>0</v>
      </c>
      <c r="EV404">
        <v>0</v>
      </c>
      <c r="EW404">
        <v>0</v>
      </c>
      <c r="EX404">
        <v>0</v>
      </c>
      <c r="EY404">
        <v>2.0853999999999999</v>
      </c>
      <c r="EZ404">
        <v>685.15499999999997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80.599999999999994</v>
      </c>
      <c r="FP404">
        <v>80.599999999999994</v>
      </c>
      <c r="FQ404">
        <v>0</v>
      </c>
      <c r="FR404">
        <v>80.599999999999994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</row>
    <row r="405" spans="1:184" customFormat="1" ht="12.75" x14ac:dyDescent="0.2">
      <c r="A405">
        <v>3253</v>
      </c>
      <c r="B405">
        <f t="shared" si="6"/>
        <v>402</v>
      </c>
      <c r="C405">
        <v>1</v>
      </c>
      <c r="D405" t="s">
        <v>1413</v>
      </c>
      <c r="E405" t="s">
        <v>290</v>
      </c>
      <c r="F405">
        <v>600111121</v>
      </c>
      <c r="G405">
        <v>12</v>
      </c>
      <c r="H405" t="s">
        <v>1142</v>
      </c>
      <c r="I405" t="s">
        <v>1414</v>
      </c>
      <c r="J405">
        <v>1</v>
      </c>
      <c r="K405">
        <v>24</v>
      </c>
      <c r="L405" t="s">
        <v>1043</v>
      </c>
      <c r="M405" t="s">
        <v>1415</v>
      </c>
      <c r="N405" t="s">
        <v>1038</v>
      </c>
      <c r="O405">
        <v>2</v>
      </c>
      <c r="P405" t="s">
        <v>1039</v>
      </c>
      <c r="Q405" t="s">
        <v>1416</v>
      </c>
      <c r="R405" s="207">
        <v>45665.531030092592</v>
      </c>
      <c r="S405">
        <v>600111121</v>
      </c>
      <c r="T405" t="s">
        <v>3496</v>
      </c>
      <c r="U405" s="207">
        <v>45665.549803240741</v>
      </c>
      <c r="V405">
        <v>600111121</v>
      </c>
      <c r="W405">
        <v>82.165899999999993</v>
      </c>
      <c r="X405">
        <v>81.522499999999994</v>
      </c>
      <c r="Y405">
        <v>0</v>
      </c>
      <c r="Z405">
        <v>0.64339999999999997</v>
      </c>
      <c r="AA405">
        <v>96.458700000000007</v>
      </c>
      <c r="AB405">
        <v>40844.045999999995</v>
      </c>
      <c r="AC405">
        <v>40518.619000000006</v>
      </c>
      <c r="AD405">
        <v>24060.464999999997</v>
      </c>
      <c r="AE405">
        <v>7261.3780000000006</v>
      </c>
      <c r="AF405">
        <v>1286.4009999999998</v>
      </c>
      <c r="AG405">
        <v>5634.9740000000002</v>
      </c>
      <c r="AH405">
        <v>506.58100000000002</v>
      </c>
      <c r="AI405">
        <v>556.07500000000005</v>
      </c>
      <c r="AJ405">
        <v>0</v>
      </c>
      <c r="AK405">
        <v>96.424000000000007</v>
      </c>
      <c r="AL405">
        <v>4.2519999999999998</v>
      </c>
      <c r="AM405">
        <v>110.259</v>
      </c>
      <c r="AN405">
        <v>210.916</v>
      </c>
      <c r="AO405">
        <v>960.98500000000001</v>
      </c>
      <c r="AP405">
        <v>808.88599999999997</v>
      </c>
      <c r="AQ405">
        <v>808.88599999999997</v>
      </c>
      <c r="AR405">
        <v>0</v>
      </c>
      <c r="AS405">
        <v>0</v>
      </c>
      <c r="AT405">
        <v>0</v>
      </c>
      <c r="AU405">
        <v>152.09899999999999</v>
      </c>
      <c r="AV405">
        <v>0.93279999999999996</v>
      </c>
      <c r="AW405">
        <v>1080.508</v>
      </c>
      <c r="AX405">
        <v>468.334</v>
      </c>
      <c r="AY405">
        <v>688.88599999999997</v>
      </c>
      <c r="AZ405">
        <v>35.813000000000002</v>
      </c>
      <c r="BA405">
        <v>41115.277000000002</v>
      </c>
      <c r="BB405">
        <v>818.60599999999999</v>
      </c>
      <c r="BC405">
        <v>105</v>
      </c>
      <c r="BD405">
        <v>86</v>
      </c>
      <c r="BE405">
        <v>4</v>
      </c>
      <c r="BF405">
        <v>2</v>
      </c>
      <c r="BG405">
        <v>4</v>
      </c>
      <c r="BH405">
        <v>0</v>
      </c>
      <c r="BI405">
        <v>0</v>
      </c>
      <c r="BJ405">
        <v>66.151499999999999</v>
      </c>
      <c r="BK405">
        <v>35593.788000000008</v>
      </c>
      <c r="BL405">
        <v>20698.883999999998</v>
      </c>
      <c r="BM405">
        <v>6658.0830000000005</v>
      </c>
      <c r="BN405">
        <v>1005.9799999999999</v>
      </c>
      <c r="BO405">
        <v>5097.3720000000003</v>
      </c>
      <c r="BP405">
        <v>411.74</v>
      </c>
      <c r="BQ405">
        <v>556.07500000000005</v>
      </c>
      <c r="BR405">
        <v>0</v>
      </c>
      <c r="BS405">
        <v>49.332999999999998</v>
      </c>
      <c r="BT405">
        <v>44.243499999999997</v>
      </c>
      <c r="BU405">
        <v>26176.803</v>
      </c>
      <c r="BV405">
        <v>5.4156000000000004</v>
      </c>
      <c r="BW405">
        <v>2651.011</v>
      </c>
      <c r="BX405">
        <v>0</v>
      </c>
      <c r="BY405">
        <v>0</v>
      </c>
      <c r="BZ405">
        <v>15.371</v>
      </c>
      <c r="CA405">
        <v>4924.8310000000001</v>
      </c>
      <c r="CB405">
        <v>3361.5810000000001</v>
      </c>
      <c r="CC405">
        <v>603.29500000000007</v>
      </c>
      <c r="CD405">
        <v>280.42099999999999</v>
      </c>
      <c r="CE405">
        <v>537.60199999999998</v>
      </c>
      <c r="CF405">
        <v>94.841000000000008</v>
      </c>
      <c r="CG405">
        <v>0</v>
      </c>
      <c r="CH405">
        <v>0</v>
      </c>
      <c r="CI405">
        <v>47.091000000000001</v>
      </c>
      <c r="CJ405">
        <v>1.2734000000000001</v>
      </c>
      <c r="CK405">
        <v>628.95500000000004</v>
      </c>
      <c r="CL405">
        <v>8.1327999999999996</v>
      </c>
      <c r="CM405">
        <v>2283.1759999999999</v>
      </c>
      <c r="CN405">
        <v>5.9648000000000003</v>
      </c>
      <c r="CO405">
        <v>2012.7</v>
      </c>
      <c r="CP405">
        <v>0</v>
      </c>
      <c r="CQ405">
        <v>0</v>
      </c>
      <c r="CR405">
        <v>60.818199999999997</v>
      </c>
      <c r="CS405">
        <v>31271.605</v>
      </c>
      <c r="CT405">
        <v>12.371</v>
      </c>
      <c r="CU405">
        <v>3546.384</v>
      </c>
      <c r="CV405">
        <v>0.93279999999999996</v>
      </c>
      <c r="CW405">
        <v>1080.508</v>
      </c>
      <c r="CX405">
        <v>468.334</v>
      </c>
      <c r="CY405">
        <v>0</v>
      </c>
      <c r="CZ405">
        <v>0</v>
      </c>
      <c r="DA405">
        <v>0</v>
      </c>
      <c r="DB405">
        <v>0</v>
      </c>
      <c r="DC405">
        <v>259.19100000000003</v>
      </c>
      <c r="DD405">
        <v>549.69500000000005</v>
      </c>
      <c r="DE405">
        <v>35.813000000000002</v>
      </c>
      <c r="DF405">
        <v>12.9527</v>
      </c>
      <c r="DG405">
        <v>5050.116</v>
      </c>
      <c r="DH405">
        <v>2.6069</v>
      </c>
      <c r="DI405">
        <v>1277.5239999999999</v>
      </c>
      <c r="DJ405">
        <v>0.93279999999999996</v>
      </c>
      <c r="DK405">
        <v>438.334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36130.413999999997</v>
      </c>
      <c r="EA405">
        <v>259.19100000000003</v>
      </c>
      <c r="EB405">
        <v>4984.8629999999994</v>
      </c>
      <c r="EC405">
        <v>559.41499999999996</v>
      </c>
      <c r="ED405">
        <v>82.165899999999993</v>
      </c>
      <c r="EE405">
        <v>96.458700000000007</v>
      </c>
      <c r="EF405">
        <v>40844.045999999995</v>
      </c>
      <c r="EG405">
        <v>66.31819999999999</v>
      </c>
      <c r="EH405">
        <v>35766.574000000001</v>
      </c>
      <c r="EI405">
        <v>44.243499999999997</v>
      </c>
      <c r="EJ405">
        <v>26256.742999999999</v>
      </c>
      <c r="EK405">
        <v>5.5823</v>
      </c>
      <c r="EL405">
        <v>2713.538</v>
      </c>
      <c r="EM405">
        <v>0</v>
      </c>
      <c r="EN405">
        <v>0</v>
      </c>
      <c r="EO405">
        <v>15.8477</v>
      </c>
      <c r="EP405">
        <v>5077.4719999999998</v>
      </c>
      <c r="EQ405">
        <v>960.98500000000001</v>
      </c>
      <c r="ER405">
        <v>259.19100000000003</v>
      </c>
      <c r="ES405">
        <v>701.7940000000001</v>
      </c>
      <c r="ET405">
        <v>41805.031000000003</v>
      </c>
      <c r="EU405">
        <v>0</v>
      </c>
      <c r="EV405">
        <v>0</v>
      </c>
      <c r="EW405">
        <v>0</v>
      </c>
      <c r="EX405">
        <v>0</v>
      </c>
      <c r="EY405">
        <v>12.9527</v>
      </c>
      <c r="EZ405">
        <v>5058.4849999999997</v>
      </c>
      <c r="FA405">
        <v>2.6069</v>
      </c>
      <c r="FB405">
        <v>1299.4739999999999</v>
      </c>
      <c r="FC405">
        <v>0.93279999999999996</v>
      </c>
      <c r="FD405">
        <v>438.334</v>
      </c>
      <c r="FE405">
        <v>0</v>
      </c>
      <c r="FF405">
        <v>0</v>
      </c>
      <c r="FG405">
        <v>0</v>
      </c>
      <c r="FH405">
        <v>0</v>
      </c>
      <c r="FI405">
        <v>0.93279999999999996</v>
      </c>
      <c r="FJ405">
        <v>468.334</v>
      </c>
      <c r="FK405">
        <v>0.93279999999999996</v>
      </c>
      <c r="FL405">
        <v>468.334</v>
      </c>
      <c r="FM405">
        <v>0</v>
      </c>
      <c r="FN405">
        <v>0</v>
      </c>
      <c r="FO405">
        <v>688.88599999999997</v>
      </c>
      <c r="FP405">
        <v>139.191</v>
      </c>
      <c r="FQ405">
        <v>549.69500000000005</v>
      </c>
      <c r="FR405">
        <v>1157.22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</row>
    <row r="406" spans="1:184" customFormat="1" ht="12.75" x14ac:dyDescent="0.2">
      <c r="A406">
        <v>3254</v>
      </c>
      <c r="B406">
        <f t="shared" si="6"/>
        <v>403</v>
      </c>
      <c r="C406">
        <v>1</v>
      </c>
      <c r="D406" t="s">
        <v>1417</v>
      </c>
      <c r="E406" t="s">
        <v>290</v>
      </c>
      <c r="F406">
        <v>600110907</v>
      </c>
      <c r="G406">
        <v>12</v>
      </c>
      <c r="H406" t="s">
        <v>1215</v>
      </c>
      <c r="I406" t="s">
        <v>100</v>
      </c>
      <c r="J406">
        <v>1</v>
      </c>
      <c r="K406">
        <v>24</v>
      </c>
      <c r="L406" t="s">
        <v>1043</v>
      </c>
      <c r="M406" t="s">
        <v>1418</v>
      </c>
      <c r="N406" t="s">
        <v>1038</v>
      </c>
      <c r="O406">
        <v>2</v>
      </c>
      <c r="P406" t="s">
        <v>1039</v>
      </c>
      <c r="Q406" t="s">
        <v>3350</v>
      </c>
      <c r="R406" s="207">
        <v>45671.891180555554</v>
      </c>
      <c r="S406">
        <v>600110907</v>
      </c>
      <c r="W406">
        <v>18.1126</v>
      </c>
      <c r="X406">
        <v>17.881</v>
      </c>
      <c r="Y406">
        <v>0</v>
      </c>
      <c r="Z406">
        <v>0.23160000000000003</v>
      </c>
      <c r="AA406">
        <v>20.112099999999998</v>
      </c>
      <c r="AB406">
        <v>8489.8119999999999</v>
      </c>
      <c r="AC406">
        <v>8375.4650000000001</v>
      </c>
      <c r="AD406">
        <v>5545.6690000000008</v>
      </c>
      <c r="AE406">
        <v>1232.24</v>
      </c>
      <c r="AF406">
        <v>87.963999999999999</v>
      </c>
      <c r="AG406">
        <v>979.5</v>
      </c>
      <c r="AH406">
        <v>256.238</v>
      </c>
      <c r="AI406">
        <v>147.18</v>
      </c>
      <c r="AJ406">
        <v>0</v>
      </c>
      <c r="AK406">
        <v>9.1790000000000003</v>
      </c>
      <c r="AL406">
        <v>0</v>
      </c>
      <c r="AM406">
        <v>0</v>
      </c>
      <c r="AN406">
        <v>114.34699999999999</v>
      </c>
      <c r="AO406">
        <v>54.494999999999997</v>
      </c>
      <c r="AP406">
        <v>29.26</v>
      </c>
      <c r="AQ406">
        <v>29.26</v>
      </c>
      <c r="AR406">
        <v>0</v>
      </c>
      <c r="AS406">
        <v>0</v>
      </c>
      <c r="AT406">
        <v>0</v>
      </c>
      <c r="AU406">
        <v>25.234999999999999</v>
      </c>
      <c r="AV406">
        <v>0</v>
      </c>
      <c r="AW406">
        <v>96.292000000000002</v>
      </c>
      <c r="AX406">
        <v>0</v>
      </c>
      <c r="AY406">
        <v>0</v>
      </c>
      <c r="AZ406">
        <v>21.202999999999999</v>
      </c>
      <c r="BA406">
        <v>8420.31</v>
      </c>
      <c r="BB406">
        <v>29.26</v>
      </c>
      <c r="BC406">
        <v>23</v>
      </c>
      <c r="BD406">
        <v>18</v>
      </c>
      <c r="BE406">
        <v>1</v>
      </c>
      <c r="BF406">
        <v>1</v>
      </c>
      <c r="BG406">
        <v>1</v>
      </c>
      <c r="BH406">
        <v>0</v>
      </c>
      <c r="BI406">
        <v>0</v>
      </c>
      <c r="BJ406">
        <v>13.8469</v>
      </c>
      <c r="BK406">
        <v>7132.5039999999999</v>
      </c>
      <c r="BL406">
        <v>4708.8379999999997</v>
      </c>
      <c r="BM406">
        <v>1096.163</v>
      </c>
      <c r="BN406">
        <v>0</v>
      </c>
      <c r="BO406">
        <v>822.5</v>
      </c>
      <c r="BP406">
        <v>231.149</v>
      </c>
      <c r="BQ406">
        <v>147.18</v>
      </c>
      <c r="BR406">
        <v>0</v>
      </c>
      <c r="BS406">
        <v>9.1790000000000003</v>
      </c>
      <c r="BT406">
        <v>8.6674000000000007</v>
      </c>
      <c r="BU406">
        <v>4714.0659999999998</v>
      </c>
      <c r="BV406">
        <v>1.7063999999999999</v>
      </c>
      <c r="BW406">
        <v>1000.16</v>
      </c>
      <c r="BX406">
        <v>0</v>
      </c>
      <c r="BY406">
        <v>0</v>
      </c>
      <c r="BZ406">
        <v>4.0340999999999996</v>
      </c>
      <c r="CA406">
        <v>1242.961</v>
      </c>
      <c r="CB406">
        <v>836.83100000000002</v>
      </c>
      <c r="CC406">
        <v>136.077</v>
      </c>
      <c r="CD406">
        <v>87.963999999999999</v>
      </c>
      <c r="CE406">
        <v>157</v>
      </c>
      <c r="CF406">
        <v>25.088999999999999</v>
      </c>
      <c r="CG406">
        <v>0</v>
      </c>
      <c r="CH406">
        <v>0</v>
      </c>
      <c r="CI406">
        <v>0</v>
      </c>
      <c r="CJ406">
        <v>0.33329999999999999</v>
      </c>
      <c r="CK406">
        <v>118.273</v>
      </c>
      <c r="CL406">
        <v>2.9965999999999999</v>
      </c>
      <c r="CM406">
        <v>921.12800000000004</v>
      </c>
      <c r="CN406">
        <v>0.70420000000000005</v>
      </c>
      <c r="CO406">
        <v>203.56</v>
      </c>
      <c r="CP406">
        <v>0</v>
      </c>
      <c r="CQ406">
        <v>0</v>
      </c>
      <c r="CR406">
        <v>12.226099999999999</v>
      </c>
      <c r="CS406">
        <v>6182.7460000000001</v>
      </c>
      <c r="CT406">
        <v>3.0374999999999996</v>
      </c>
      <c r="CU406">
        <v>900.28800000000001</v>
      </c>
      <c r="CV406">
        <v>0</v>
      </c>
      <c r="CW406">
        <v>96.292000000000002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29.26</v>
      </c>
      <c r="DD406">
        <v>0</v>
      </c>
      <c r="DE406">
        <v>21.202999999999999</v>
      </c>
      <c r="DF406">
        <v>2.4613999999999998</v>
      </c>
      <c r="DG406">
        <v>942.49599999999998</v>
      </c>
      <c r="DH406">
        <v>1.0117</v>
      </c>
      <c r="DI406">
        <v>475.78199999999998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7163.7960000000003</v>
      </c>
      <c r="EA406">
        <v>29.26</v>
      </c>
      <c r="EB406">
        <v>1256.5140000000001</v>
      </c>
      <c r="EC406">
        <v>0</v>
      </c>
      <c r="ED406">
        <v>18.1126</v>
      </c>
      <c r="EE406">
        <v>20.112099999999998</v>
      </c>
      <c r="EF406">
        <v>8489.8119999999999</v>
      </c>
      <c r="EG406">
        <v>14.075100000000001</v>
      </c>
      <c r="EH406">
        <v>7245.6639999999998</v>
      </c>
      <c r="EI406">
        <v>8.8163999999999998</v>
      </c>
      <c r="EJ406">
        <v>4786.9440000000004</v>
      </c>
      <c r="EK406">
        <v>1.7856000000000001</v>
      </c>
      <c r="EL406">
        <v>1040.442</v>
      </c>
      <c r="EM406">
        <v>0</v>
      </c>
      <c r="EN406">
        <v>0</v>
      </c>
      <c r="EO406">
        <v>4.0374999999999996</v>
      </c>
      <c r="EP406">
        <v>1244.1480000000001</v>
      </c>
      <c r="EQ406">
        <v>54.494999999999997</v>
      </c>
      <c r="ER406">
        <v>29.26</v>
      </c>
      <c r="ES406">
        <v>25.234999999999999</v>
      </c>
      <c r="ET406">
        <v>8544.3070000000007</v>
      </c>
      <c r="EU406">
        <v>0</v>
      </c>
      <c r="EV406">
        <v>0</v>
      </c>
      <c r="EW406">
        <v>0</v>
      </c>
      <c r="EX406">
        <v>0</v>
      </c>
      <c r="EY406">
        <v>2.4613999999999998</v>
      </c>
      <c r="EZ406">
        <v>942.49599999999998</v>
      </c>
      <c r="FA406">
        <v>1.0117</v>
      </c>
      <c r="FB406">
        <v>475.78199999999998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</row>
    <row r="407" spans="1:184" customFormat="1" ht="12.75" x14ac:dyDescent="0.2">
      <c r="A407">
        <v>3255</v>
      </c>
      <c r="B407">
        <f t="shared" si="6"/>
        <v>404</v>
      </c>
      <c r="C407">
        <v>1</v>
      </c>
      <c r="D407" t="s">
        <v>1419</v>
      </c>
      <c r="E407" t="s">
        <v>290</v>
      </c>
      <c r="F407">
        <v>600111130</v>
      </c>
      <c r="G407">
        <v>12</v>
      </c>
      <c r="H407" t="s">
        <v>1145</v>
      </c>
      <c r="I407" t="s">
        <v>100</v>
      </c>
      <c r="J407">
        <v>1</v>
      </c>
      <c r="K407">
        <v>24</v>
      </c>
      <c r="L407" t="s">
        <v>1064</v>
      </c>
      <c r="M407" t="s">
        <v>1420</v>
      </c>
      <c r="N407" t="s">
        <v>1038</v>
      </c>
      <c r="O407">
        <v>2</v>
      </c>
      <c r="P407" t="s">
        <v>1039</v>
      </c>
      <c r="Q407" t="s">
        <v>1421</v>
      </c>
      <c r="R407" s="207">
        <v>45667.638240740744</v>
      </c>
      <c r="S407">
        <v>600111130</v>
      </c>
      <c r="T407" t="s">
        <v>1421</v>
      </c>
      <c r="U407" s="207">
        <v>45678.365960648145</v>
      </c>
      <c r="V407">
        <v>600111130</v>
      </c>
      <c r="W407">
        <v>92.928300000000007</v>
      </c>
      <c r="X407">
        <v>92.774299999999997</v>
      </c>
      <c r="Y407">
        <v>0</v>
      </c>
      <c r="Z407">
        <v>0.154</v>
      </c>
      <c r="AA407">
        <v>101.31310000000001</v>
      </c>
      <c r="AB407">
        <v>46710.495999999999</v>
      </c>
      <c r="AC407">
        <v>46585.103999999999</v>
      </c>
      <c r="AD407">
        <v>27117.539000000001</v>
      </c>
      <c r="AE407">
        <v>8771.8860000000004</v>
      </c>
      <c r="AF407">
        <v>2532.902</v>
      </c>
      <c r="AG407">
        <v>6119.4659999999994</v>
      </c>
      <c r="AH407">
        <v>841.20399999999995</v>
      </c>
      <c r="AI407">
        <v>697.81</v>
      </c>
      <c r="AJ407">
        <v>0</v>
      </c>
      <c r="AK407">
        <v>54.876999999999995</v>
      </c>
      <c r="AL407">
        <v>0</v>
      </c>
      <c r="AM407">
        <v>0</v>
      </c>
      <c r="AN407">
        <v>125.392</v>
      </c>
      <c r="AO407">
        <v>728.86099999999999</v>
      </c>
      <c r="AP407">
        <v>385.37100000000004</v>
      </c>
      <c r="AQ407">
        <v>385.37100000000004</v>
      </c>
      <c r="AR407">
        <v>0</v>
      </c>
      <c r="AS407">
        <v>0</v>
      </c>
      <c r="AT407">
        <v>0</v>
      </c>
      <c r="AU407">
        <v>343.49</v>
      </c>
      <c r="AV407">
        <v>2.2791999999999999</v>
      </c>
      <c r="AW407">
        <v>327.30700000000002</v>
      </c>
      <c r="AX407">
        <v>1122.7529999999999</v>
      </c>
      <c r="AY407">
        <v>150.30000000000001</v>
      </c>
      <c r="AZ407">
        <v>122.113</v>
      </c>
      <c r="BA407">
        <v>46958.921999999999</v>
      </c>
      <c r="BB407">
        <v>385.37100000000004</v>
      </c>
      <c r="BC407">
        <v>107</v>
      </c>
      <c r="BD407">
        <v>95</v>
      </c>
      <c r="BE407">
        <v>6</v>
      </c>
      <c r="BF407">
        <v>1</v>
      </c>
      <c r="BG407">
        <v>3</v>
      </c>
      <c r="BH407">
        <v>0</v>
      </c>
      <c r="BI407">
        <v>0</v>
      </c>
      <c r="BJ407">
        <v>73.14670000000001</v>
      </c>
      <c r="BK407">
        <v>40505.928</v>
      </c>
      <c r="BL407">
        <v>23351.713</v>
      </c>
      <c r="BM407">
        <v>7991.6329999999998</v>
      </c>
      <c r="BN407">
        <v>2126.8290000000002</v>
      </c>
      <c r="BO407">
        <v>5140.5959999999995</v>
      </c>
      <c r="BP407">
        <v>710.95699999999999</v>
      </c>
      <c r="BQ407">
        <v>697.81</v>
      </c>
      <c r="BR407">
        <v>0</v>
      </c>
      <c r="BS407">
        <v>36.97</v>
      </c>
      <c r="BT407">
        <v>47.848700000000001</v>
      </c>
      <c r="BU407">
        <v>29755.127</v>
      </c>
      <c r="BV407">
        <v>6.4161999999999999</v>
      </c>
      <c r="BW407">
        <v>3066.4050000000002</v>
      </c>
      <c r="BX407">
        <v>0</v>
      </c>
      <c r="BY407">
        <v>0</v>
      </c>
      <c r="BZ407">
        <v>19.627600000000001</v>
      </c>
      <c r="CA407">
        <v>6079.1759999999995</v>
      </c>
      <c r="CB407">
        <v>3765.826</v>
      </c>
      <c r="CC407">
        <v>780.25299999999993</v>
      </c>
      <c r="CD407">
        <v>406.07299999999998</v>
      </c>
      <c r="CE407">
        <v>978.87</v>
      </c>
      <c r="CF407">
        <v>130.24700000000001</v>
      </c>
      <c r="CG407">
        <v>0</v>
      </c>
      <c r="CH407">
        <v>0</v>
      </c>
      <c r="CI407">
        <v>17.907</v>
      </c>
      <c r="CJ407">
        <v>2.5</v>
      </c>
      <c r="CK407">
        <v>1379.404</v>
      </c>
      <c r="CL407">
        <v>8.6151</v>
      </c>
      <c r="CM407">
        <v>1874.701</v>
      </c>
      <c r="CN407">
        <v>7.5</v>
      </c>
      <c r="CO407">
        <v>2489.248</v>
      </c>
      <c r="CP407">
        <v>1.0125</v>
      </c>
      <c r="CQ407">
        <v>335.82299999999998</v>
      </c>
      <c r="CR407">
        <v>66.524299999999997</v>
      </c>
      <c r="CS407">
        <v>34797.94</v>
      </c>
      <c r="CT407">
        <v>15.627599999999999</v>
      </c>
      <c r="CU407">
        <v>4030.16</v>
      </c>
      <c r="CV407">
        <v>1.2666999999999999</v>
      </c>
      <c r="CW407">
        <v>327.30700000000002</v>
      </c>
      <c r="CX407">
        <v>786.93</v>
      </c>
      <c r="CY407">
        <v>0</v>
      </c>
      <c r="CZ407">
        <v>0</v>
      </c>
      <c r="DA407">
        <v>1.0125</v>
      </c>
      <c r="DB407">
        <v>335.82299999999998</v>
      </c>
      <c r="DC407">
        <v>47.5</v>
      </c>
      <c r="DD407">
        <v>337.87099999999998</v>
      </c>
      <c r="DE407">
        <v>122.113</v>
      </c>
      <c r="DF407">
        <v>16.0532</v>
      </c>
      <c r="DG407">
        <v>6111.848</v>
      </c>
      <c r="DH407">
        <v>1.8286</v>
      </c>
      <c r="DI407">
        <v>984.12900000000002</v>
      </c>
      <c r="DJ407">
        <v>1</v>
      </c>
      <c r="DK407">
        <v>588.41899999999998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40844.942999999999</v>
      </c>
      <c r="EA407">
        <v>47.5</v>
      </c>
      <c r="EB407">
        <v>6113.9789999999994</v>
      </c>
      <c r="EC407">
        <v>337.87099999999998</v>
      </c>
      <c r="ED407">
        <v>92.928300000000007</v>
      </c>
      <c r="EE407">
        <v>101.31310000000001</v>
      </c>
      <c r="EF407">
        <v>46710.495999999999</v>
      </c>
      <c r="EG407">
        <v>73.164600000000007</v>
      </c>
      <c r="EH407">
        <v>40533.339</v>
      </c>
      <c r="EI407">
        <v>47.865699999999997</v>
      </c>
      <c r="EJ407">
        <v>29782.142</v>
      </c>
      <c r="EK407">
        <v>6.4161999999999999</v>
      </c>
      <c r="EL407">
        <v>3066.4050000000002</v>
      </c>
      <c r="EM407">
        <v>0</v>
      </c>
      <c r="EN407">
        <v>0</v>
      </c>
      <c r="EO407">
        <v>19.7637</v>
      </c>
      <c r="EP407">
        <v>6177.1570000000002</v>
      </c>
      <c r="EQ407">
        <v>728.86099999999999</v>
      </c>
      <c r="ER407">
        <v>47.5</v>
      </c>
      <c r="ES407">
        <v>681.36099999999999</v>
      </c>
      <c r="ET407">
        <v>47439.356999999996</v>
      </c>
      <c r="EU407">
        <v>0</v>
      </c>
      <c r="EV407">
        <v>0</v>
      </c>
      <c r="EW407">
        <v>0</v>
      </c>
      <c r="EX407">
        <v>0</v>
      </c>
      <c r="EY407">
        <v>16.0532</v>
      </c>
      <c r="EZ407">
        <v>6111.848</v>
      </c>
      <c r="FA407">
        <v>1.8294999999999999</v>
      </c>
      <c r="FB407">
        <v>984.52499999999998</v>
      </c>
      <c r="FC407">
        <v>1</v>
      </c>
      <c r="FD407">
        <v>588.41899999999998</v>
      </c>
      <c r="FE407">
        <v>0</v>
      </c>
      <c r="FF407">
        <v>0</v>
      </c>
      <c r="FG407">
        <v>0</v>
      </c>
      <c r="FH407">
        <v>0</v>
      </c>
      <c r="FI407">
        <v>2.2791999999999999</v>
      </c>
      <c r="FJ407">
        <v>1122.7529999999999</v>
      </c>
      <c r="FK407">
        <v>1.2666999999999999</v>
      </c>
      <c r="FL407">
        <v>786.93</v>
      </c>
      <c r="FM407">
        <v>1.0125</v>
      </c>
      <c r="FN407">
        <v>335.82299999999998</v>
      </c>
      <c r="FO407">
        <v>150.30000000000001</v>
      </c>
      <c r="FP407">
        <v>0</v>
      </c>
      <c r="FQ407">
        <v>150.30000000000001</v>
      </c>
      <c r="FR407">
        <v>1273.0530000000001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</row>
    <row r="408" spans="1:184" customFormat="1" ht="12.75" x14ac:dyDescent="0.2">
      <c r="A408">
        <v>3256</v>
      </c>
      <c r="B408">
        <f t="shared" si="6"/>
        <v>405</v>
      </c>
      <c r="C408">
        <v>1</v>
      </c>
      <c r="D408" t="s">
        <v>1422</v>
      </c>
      <c r="E408" t="s">
        <v>290</v>
      </c>
      <c r="F408">
        <v>600110664</v>
      </c>
      <c r="G408">
        <v>12</v>
      </c>
      <c r="H408" t="s">
        <v>1423</v>
      </c>
      <c r="I408" t="s">
        <v>438</v>
      </c>
      <c r="J408">
        <v>1</v>
      </c>
      <c r="K408">
        <v>24</v>
      </c>
      <c r="L408" t="s">
        <v>1048</v>
      </c>
      <c r="M408" t="s">
        <v>1424</v>
      </c>
      <c r="N408" t="s">
        <v>1038</v>
      </c>
      <c r="O408">
        <v>2</v>
      </c>
      <c r="P408" t="s">
        <v>1039</v>
      </c>
      <c r="Q408" t="s">
        <v>393</v>
      </c>
      <c r="R408" s="207">
        <v>45665.60527777778</v>
      </c>
      <c r="S408">
        <v>600110664</v>
      </c>
      <c r="W408">
        <v>21.028199999999998</v>
      </c>
      <c r="X408">
        <v>20.8094</v>
      </c>
      <c r="Y408">
        <v>0</v>
      </c>
      <c r="Z408">
        <v>0.21879999999999999</v>
      </c>
      <c r="AA408">
        <v>22.872599999999998</v>
      </c>
      <c r="AB408">
        <v>9259.7859999999982</v>
      </c>
      <c r="AC408">
        <v>9189.1999999999989</v>
      </c>
      <c r="AD408">
        <v>6015.9650000000001</v>
      </c>
      <c r="AE408">
        <v>1554.1679999999999</v>
      </c>
      <c r="AF408">
        <v>139.45699999999999</v>
      </c>
      <c r="AG408">
        <v>818.44900000000007</v>
      </c>
      <c r="AH408">
        <v>250.37799999999999</v>
      </c>
      <c r="AI408">
        <v>117.958</v>
      </c>
      <c r="AJ408">
        <v>0</v>
      </c>
      <c r="AK408">
        <v>0</v>
      </c>
      <c r="AL408">
        <v>0</v>
      </c>
      <c r="AM408">
        <v>0</v>
      </c>
      <c r="AN408">
        <v>70.585999999999999</v>
      </c>
      <c r="AO408">
        <v>273.72300000000001</v>
      </c>
      <c r="AP408">
        <v>63.5</v>
      </c>
      <c r="AQ408">
        <v>63.5</v>
      </c>
      <c r="AR408">
        <v>0</v>
      </c>
      <c r="AS408">
        <v>0</v>
      </c>
      <c r="AT408">
        <v>0</v>
      </c>
      <c r="AU408">
        <v>210.22300000000001</v>
      </c>
      <c r="AV408">
        <v>0</v>
      </c>
      <c r="AW408">
        <v>242.93799999999999</v>
      </c>
      <c r="AX408">
        <v>60</v>
      </c>
      <c r="AY408">
        <v>33.5</v>
      </c>
      <c r="AZ408">
        <v>49.887</v>
      </c>
      <c r="BA408">
        <v>9247.9470000000001</v>
      </c>
      <c r="BB408">
        <v>63.5</v>
      </c>
      <c r="BC408">
        <v>24</v>
      </c>
      <c r="BD408">
        <v>21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14.521700000000003</v>
      </c>
      <c r="BK408">
        <v>7226.3239999999996</v>
      </c>
      <c r="BL408">
        <v>4524.6019999999999</v>
      </c>
      <c r="BM408">
        <v>1318.2280000000001</v>
      </c>
      <c r="BN408">
        <v>139.45699999999999</v>
      </c>
      <c r="BO408">
        <v>591.9</v>
      </c>
      <c r="BP408">
        <v>241.35399999999998</v>
      </c>
      <c r="BQ408">
        <v>117.958</v>
      </c>
      <c r="BR408">
        <v>0</v>
      </c>
      <c r="BS408">
        <v>0</v>
      </c>
      <c r="BT408">
        <v>10.927800000000001</v>
      </c>
      <c r="BU408">
        <v>5948.683</v>
      </c>
      <c r="BV408">
        <v>1.5651999999999999</v>
      </c>
      <c r="BW408">
        <v>593.54</v>
      </c>
      <c r="BX408">
        <v>0</v>
      </c>
      <c r="BY408">
        <v>0</v>
      </c>
      <c r="BZ408">
        <v>6.2877000000000001</v>
      </c>
      <c r="CA408">
        <v>1962.876</v>
      </c>
      <c r="CB408">
        <v>1491.3629999999998</v>
      </c>
      <c r="CC408">
        <v>235.94</v>
      </c>
      <c r="CD408">
        <v>0</v>
      </c>
      <c r="CE408">
        <v>226.54900000000001</v>
      </c>
      <c r="CF408">
        <v>9.0239999999999991</v>
      </c>
      <c r="CG408">
        <v>0</v>
      </c>
      <c r="CH408">
        <v>0</v>
      </c>
      <c r="CI408">
        <v>0</v>
      </c>
      <c r="CJ408">
        <v>1</v>
      </c>
      <c r="CK408">
        <v>506.03</v>
      </c>
      <c r="CL408">
        <v>2.2917000000000001</v>
      </c>
      <c r="CM408">
        <v>562</v>
      </c>
      <c r="CN408">
        <v>2.996</v>
      </c>
      <c r="CO408">
        <v>894.846</v>
      </c>
      <c r="CP408">
        <v>0</v>
      </c>
      <c r="CQ408">
        <v>0</v>
      </c>
      <c r="CR408">
        <v>11.813400000000001</v>
      </c>
      <c r="CS408">
        <v>5064.3900000000003</v>
      </c>
      <c r="CT408">
        <v>5.6667000000000005</v>
      </c>
      <c r="CU408">
        <v>1753.788</v>
      </c>
      <c r="CV408">
        <v>0</v>
      </c>
      <c r="CW408">
        <v>242.93799999999999</v>
      </c>
      <c r="CX408">
        <v>30</v>
      </c>
      <c r="CY408">
        <v>0</v>
      </c>
      <c r="CZ408">
        <v>0</v>
      </c>
      <c r="DA408">
        <v>0</v>
      </c>
      <c r="DB408">
        <v>30</v>
      </c>
      <c r="DC408">
        <v>63.5</v>
      </c>
      <c r="DD408">
        <v>0</v>
      </c>
      <c r="DE408">
        <v>49.887</v>
      </c>
      <c r="DF408">
        <v>2.0125999999999999</v>
      </c>
      <c r="DG408">
        <v>677.53700000000003</v>
      </c>
      <c r="DH408">
        <v>0</v>
      </c>
      <c r="DI408">
        <v>0</v>
      </c>
      <c r="DJ408">
        <v>1.61E-2</v>
      </c>
      <c r="DK408">
        <v>6.5640000000000001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7264.353000000001</v>
      </c>
      <c r="EA408">
        <v>63.5</v>
      </c>
      <c r="EB408">
        <v>1983.5940000000001</v>
      </c>
      <c r="EC408">
        <v>0</v>
      </c>
      <c r="ED408">
        <v>21.028199999999998</v>
      </c>
      <c r="EE408">
        <v>22.872599999999998</v>
      </c>
      <c r="EF408">
        <v>9259.7859999999982</v>
      </c>
      <c r="EG408">
        <v>14.521700000000003</v>
      </c>
      <c r="EH408">
        <v>7226.3239999999996</v>
      </c>
      <c r="EI408">
        <v>10.927800000000001</v>
      </c>
      <c r="EJ408">
        <v>5948.683</v>
      </c>
      <c r="EK408">
        <v>1.5651999999999999</v>
      </c>
      <c r="EL408">
        <v>593.54</v>
      </c>
      <c r="EM408">
        <v>0</v>
      </c>
      <c r="EN408">
        <v>0</v>
      </c>
      <c r="EO408">
        <v>6.5065</v>
      </c>
      <c r="EP408">
        <v>2033.462</v>
      </c>
      <c r="EQ408">
        <v>273.72300000000001</v>
      </c>
      <c r="ER408">
        <v>243.72300000000001</v>
      </c>
      <c r="ES408">
        <v>30</v>
      </c>
      <c r="ET408">
        <v>9533.509</v>
      </c>
      <c r="EU408">
        <v>0</v>
      </c>
      <c r="EV408">
        <v>0</v>
      </c>
      <c r="EW408">
        <v>0</v>
      </c>
      <c r="EX408">
        <v>0</v>
      </c>
      <c r="EY408">
        <v>2.0125999999999999</v>
      </c>
      <c r="EZ408">
        <v>677.53700000000003</v>
      </c>
      <c r="FA408">
        <v>0</v>
      </c>
      <c r="FB408">
        <v>0</v>
      </c>
      <c r="FC408">
        <v>1.61E-2</v>
      </c>
      <c r="FD408">
        <v>6.5640000000000001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60</v>
      </c>
      <c r="FK408">
        <v>0</v>
      </c>
      <c r="FL408">
        <v>30</v>
      </c>
      <c r="FM408">
        <v>0</v>
      </c>
      <c r="FN408">
        <v>30</v>
      </c>
      <c r="FO408">
        <v>33.5</v>
      </c>
      <c r="FP408">
        <v>33.5</v>
      </c>
      <c r="FQ408">
        <v>0</v>
      </c>
      <c r="FR408">
        <v>93.5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</row>
    <row r="409" spans="1:184" customFormat="1" ht="12.75" x14ac:dyDescent="0.2">
      <c r="A409">
        <v>3257</v>
      </c>
      <c r="B409">
        <f t="shared" si="6"/>
        <v>406</v>
      </c>
      <c r="C409">
        <v>1</v>
      </c>
      <c r="D409" t="s">
        <v>1425</v>
      </c>
      <c r="E409" t="s">
        <v>290</v>
      </c>
      <c r="F409">
        <v>600110982</v>
      </c>
      <c r="G409">
        <v>12</v>
      </c>
      <c r="H409" t="s">
        <v>1151</v>
      </c>
      <c r="I409" t="s">
        <v>100</v>
      </c>
      <c r="J409">
        <v>1</v>
      </c>
      <c r="K409">
        <v>24</v>
      </c>
      <c r="L409" t="s">
        <v>1064</v>
      </c>
      <c r="M409" t="s">
        <v>1426</v>
      </c>
      <c r="N409" t="s">
        <v>1038</v>
      </c>
      <c r="O409">
        <v>2</v>
      </c>
      <c r="P409" t="s">
        <v>1039</v>
      </c>
      <c r="Q409" t="s">
        <v>1153</v>
      </c>
      <c r="R409" s="207">
        <v>45665.762881944444</v>
      </c>
      <c r="S409">
        <v>600110982</v>
      </c>
      <c r="W409">
        <v>13.1541</v>
      </c>
      <c r="X409">
        <v>13.1541</v>
      </c>
      <c r="Y409">
        <v>0</v>
      </c>
      <c r="Z409">
        <v>0</v>
      </c>
      <c r="AA409">
        <v>15.7056</v>
      </c>
      <c r="AB409">
        <v>7572.4069999999992</v>
      </c>
      <c r="AC409">
        <v>7572.4069999999992</v>
      </c>
      <c r="AD409">
        <v>4364.0830000000005</v>
      </c>
      <c r="AE409">
        <v>1119.953</v>
      </c>
      <c r="AF409">
        <v>254.31899999999999</v>
      </c>
      <c r="AG409">
        <v>1484.7250000000001</v>
      </c>
      <c r="AH409">
        <v>109.761</v>
      </c>
      <c r="AI409">
        <v>133.89099999999999</v>
      </c>
      <c r="AJ409">
        <v>27.643999999999998</v>
      </c>
      <c r="AK409">
        <v>0.74099999999999999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37.252000000000002</v>
      </c>
      <c r="AX409">
        <v>0</v>
      </c>
      <c r="AY409">
        <v>0</v>
      </c>
      <c r="AZ409">
        <v>40.037999999999997</v>
      </c>
      <c r="BA409">
        <v>7690.759</v>
      </c>
      <c r="BB409">
        <v>0</v>
      </c>
      <c r="BC409">
        <v>15</v>
      </c>
      <c r="BD409">
        <v>14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11.4712</v>
      </c>
      <c r="BK409">
        <v>6798.7849999999999</v>
      </c>
      <c r="BL409">
        <v>4008.6580000000004</v>
      </c>
      <c r="BM409">
        <v>1053.568</v>
      </c>
      <c r="BN409">
        <v>203.99600000000001</v>
      </c>
      <c r="BO409">
        <v>1183.9770000000001</v>
      </c>
      <c r="BP409">
        <v>109.761</v>
      </c>
      <c r="BQ409">
        <v>133.89099999999999</v>
      </c>
      <c r="BR409">
        <v>27.643999999999998</v>
      </c>
      <c r="BS409">
        <v>0</v>
      </c>
      <c r="BT409">
        <v>7.4851999999999999</v>
      </c>
      <c r="BU409">
        <v>5065.067</v>
      </c>
      <c r="BV409">
        <v>1.7323</v>
      </c>
      <c r="BW409">
        <v>819.81899999999996</v>
      </c>
      <c r="BX409">
        <v>0</v>
      </c>
      <c r="BY409">
        <v>0</v>
      </c>
      <c r="BZ409">
        <v>1.6829000000000001</v>
      </c>
      <c r="CA409">
        <v>773.62200000000007</v>
      </c>
      <c r="CB409">
        <v>355.42500000000001</v>
      </c>
      <c r="CC409">
        <v>66.384999999999991</v>
      </c>
      <c r="CD409">
        <v>50.322999999999993</v>
      </c>
      <c r="CE409">
        <v>300.74799999999999</v>
      </c>
      <c r="CF409">
        <v>0</v>
      </c>
      <c r="CG409">
        <v>0</v>
      </c>
      <c r="CH409">
        <v>0</v>
      </c>
      <c r="CI409">
        <v>0.74099999999999999</v>
      </c>
      <c r="CJ409">
        <v>0.25</v>
      </c>
      <c r="CK409">
        <v>190.28200000000001</v>
      </c>
      <c r="CL409">
        <v>0.95189999999999997</v>
      </c>
      <c r="CM409">
        <v>372.38499999999999</v>
      </c>
      <c r="CN409">
        <v>0.48099999999999998</v>
      </c>
      <c r="CO409">
        <v>210.95500000000001</v>
      </c>
      <c r="CP409">
        <v>0</v>
      </c>
      <c r="CQ409">
        <v>0</v>
      </c>
      <c r="CR409">
        <v>10.4711</v>
      </c>
      <c r="CS409">
        <v>5743.2880000000005</v>
      </c>
      <c r="CT409">
        <v>1.6829000000000001</v>
      </c>
      <c r="CU409">
        <v>773.62200000000007</v>
      </c>
      <c r="CV409">
        <v>0</v>
      </c>
      <c r="CW409">
        <v>37.252000000000002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40.037999999999997</v>
      </c>
      <c r="DF409">
        <v>1.3332999999999999</v>
      </c>
      <c r="DG409">
        <v>488.01299999999998</v>
      </c>
      <c r="DH409">
        <v>0.9204</v>
      </c>
      <c r="DI409">
        <v>425.88600000000002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6907.0159999999996</v>
      </c>
      <c r="EA409">
        <v>0</v>
      </c>
      <c r="EB409">
        <v>783.74299999999994</v>
      </c>
      <c r="EC409">
        <v>0</v>
      </c>
      <c r="ED409">
        <v>13.1541</v>
      </c>
      <c r="EE409">
        <v>15.7056</v>
      </c>
      <c r="EF409">
        <v>7572.4069999999992</v>
      </c>
      <c r="EG409">
        <v>11.4712</v>
      </c>
      <c r="EH409">
        <v>6798.7849999999999</v>
      </c>
      <c r="EI409">
        <v>7.4851999999999999</v>
      </c>
      <c r="EJ409">
        <v>5065.067</v>
      </c>
      <c r="EK409">
        <v>1.7323</v>
      </c>
      <c r="EL409">
        <v>819.81899999999996</v>
      </c>
      <c r="EM409">
        <v>0</v>
      </c>
      <c r="EN409">
        <v>0</v>
      </c>
      <c r="EO409">
        <v>1.6829000000000001</v>
      </c>
      <c r="EP409">
        <v>773.62200000000007</v>
      </c>
      <c r="EQ409">
        <v>0</v>
      </c>
      <c r="ER409">
        <v>0</v>
      </c>
      <c r="ES409">
        <v>0</v>
      </c>
      <c r="ET409">
        <v>7572.4069999999992</v>
      </c>
      <c r="EU409">
        <v>0</v>
      </c>
      <c r="EV409">
        <v>0</v>
      </c>
      <c r="EW409">
        <v>0</v>
      </c>
      <c r="EX409">
        <v>0</v>
      </c>
      <c r="EY409">
        <v>1.3332999999999999</v>
      </c>
      <c r="EZ409">
        <v>488.01299999999998</v>
      </c>
      <c r="FA409">
        <v>0.9204</v>
      </c>
      <c r="FB409">
        <v>425.88600000000002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</row>
    <row r="410" spans="1:184" customFormat="1" ht="12.75" x14ac:dyDescent="0.2">
      <c r="A410">
        <v>3258</v>
      </c>
      <c r="B410">
        <f t="shared" si="6"/>
        <v>407</v>
      </c>
      <c r="C410">
        <v>1</v>
      </c>
      <c r="D410" t="s">
        <v>1427</v>
      </c>
      <c r="E410" t="s">
        <v>290</v>
      </c>
      <c r="F410">
        <v>600110753</v>
      </c>
      <c r="G410">
        <v>12</v>
      </c>
      <c r="H410" t="s">
        <v>1428</v>
      </c>
      <c r="I410" t="s">
        <v>378</v>
      </c>
      <c r="J410">
        <v>1</v>
      </c>
      <c r="K410">
        <v>24</v>
      </c>
      <c r="L410" t="s">
        <v>1070</v>
      </c>
      <c r="M410" t="s">
        <v>1213</v>
      </c>
      <c r="N410" t="s">
        <v>1038</v>
      </c>
      <c r="O410">
        <v>2</v>
      </c>
      <c r="P410" t="s">
        <v>1039</v>
      </c>
      <c r="Q410" t="s">
        <v>393</v>
      </c>
      <c r="R410" s="207">
        <v>45666.577060185184</v>
      </c>
      <c r="S410">
        <v>600110753</v>
      </c>
      <c r="W410">
        <v>8.9022000000000006</v>
      </c>
      <c r="X410">
        <v>8.9022000000000006</v>
      </c>
      <c r="Y410">
        <v>0</v>
      </c>
      <c r="Z410">
        <v>0</v>
      </c>
      <c r="AA410">
        <v>11.0266</v>
      </c>
      <c r="AB410">
        <v>4288.299</v>
      </c>
      <c r="AC410">
        <v>4275.0990000000002</v>
      </c>
      <c r="AD410">
        <v>2749.4409999999998</v>
      </c>
      <c r="AE410">
        <v>631.34</v>
      </c>
      <c r="AF410">
        <v>84.611999999999995</v>
      </c>
      <c r="AG410">
        <v>701.5</v>
      </c>
      <c r="AH410">
        <v>80.933999999999997</v>
      </c>
      <c r="AI410">
        <v>20.43</v>
      </c>
      <c r="AJ410">
        <v>0</v>
      </c>
      <c r="AK410">
        <v>0</v>
      </c>
      <c r="AL410">
        <v>0</v>
      </c>
      <c r="AM410">
        <v>0</v>
      </c>
      <c r="AN410">
        <v>13.2</v>
      </c>
      <c r="AO410">
        <v>16.623000000000001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16.623000000000001</v>
      </c>
      <c r="AV410">
        <v>0.5</v>
      </c>
      <c r="AW410">
        <v>6.8419999999999996</v>
      </c>
      <c r="AX410">
        <v>178.11699999999999</v>
      </c>
      <c r="AY410">
        <v>0</v>
      </c>
      <c r="AZ410">
        <v>0</v>
      </c>
      <c r="BA410">
        <v>4285.058</v>
      </c>
      <c r="BB410">
        <v>0</v>
      </c>
      <c r="BC410">
        <v>11</v>
      </c>
      <c r="BD410">
        <v>11</v>
      </c>
      <c r="BE410">
        <v>1</v>
      </c>
      <c r="BF410">
        <v>0</v>
      </c>
      <c r="BG410">
        <v>1</v>
      </c>
      <c r="BH410">
        <v>0</v>
      </c>
      <c r="BI410">
        <v>0</v>
      </c>
      <c r="BJ410">
        <v>5.9031000000000002</v>
      </c>
      <c r="BK410">
        <v>3228.9720000000002</v>
      </c>
      <c r="BL410">
        <v>2032.3389999999999</v>
      </c>
      <c r="BM410">
        <v>543.37300000000005</v>
      </c>
      <c r="BN410">
        <v>64.869</v>
      </c>
      <c r="BO410">
        <v>491.25</v>
      </c>
      <c r="BP410">
        <v>69.869</v>
      </c>
      <c r="BQ410">
        <v>20.43</v>
      </c>
      <c r="BR410">
        <v>0</v>
      </c>
      <c r="BS410">
        <v>0</v>
      </c>
      <c r="BT410">
        <v>5.1451000000000002</v>
      </c>
      <c r="BU410">
        <v>2839.1130000000003</v>
      </c>
      <c r="BV410">
        <v>0.75800000000000001</v>
      </c>
      <c r="BW410">
        <v>389.85899999999998</v>
      </c>
      <c r="BX410">
        <v>0</v>
      </c>
      <c r="BY410">
        <v>0</v>
      </c>
      <c r="BZ410">
        <v>2.9991000000000003</v>
      </c>
      <c r="CA410">
        <v>1046.127</v>
      </c>
      <c r="CB410">
        <v>717.10199999999998</v>
      </c>
      <c r="CC410">
        <v>87.966999999999999</v>
      </c>
      <c r="CD410">
        <v>19.742999999999999</v>
      </c>
      <c r="CE410">
        <v>210.25</v>
      </c>
      <c r="CF410">
        <v>11.065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0.87409999999999999</v>
      </c>
      <c r="CM410">
        <v>260.75700000000001</v>
      </c>
      <c r="CN410">
        <v>1.625</v>
      </c>
      <c r="CO410">
        <v>627.25300000000004</v>
      </c>
      <c r="CP410">
        <v>0.5</v>
      </c>
      <c r="CQ410">
        <v>158.11699999999999</v>
      </c>
      <c r="CR410">
        <v>4.9031000000000002</v>
      </c>
      <c r="CS410">
        <v>2511.2019999999998</v>
      </c>
      <c r="CT410">
        <v>2.7491000000000003</v>
      </c>
      <c r="CU410">
        <v>884.92399999999998</v>
      </c>
      <c r="CV410">
        <v>0</v>
      </c>
      <c r="CW410">
        <v>6.8419999999999996</v>
      </c>
      <c r="CX410">
        <v>20</v>
      </c>
      <c r="CY410">
        <v>0</v>
      </c>
      <c r="CZ410">
        <v>0</v>
      </c>
      <c r="DA410">
        <v>0.5</v>
      </c>
      <c r="DB410">
        <v>158.11699999999999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3232.2190000000001</v>
      </c>
      <c r="EA410">
        <v>0</v>
      </c>
      <c r="EB410">
        <v>1052.8389999999999</v>
      </c>
      <c r="EC410">
        <v>0</v>
      </c>
      <c r="ED410">
        <v>8.9022000000000006</v>
      </c>
      <c r="EE410">
        <v>11.0266</v>
      </c>
      <c r="EF410">
        <v>4288.299</v>
      </c>
      <c r="EG410">
        <v>5.9031000000000002</v>
      </c>
      <c r="EH410">
        <v>3228.9720000000002</v>
      </c>
      <c r="EI410">
        <v>5.1451000000000002</v>
      </c>
      <c r="EJ410">
        <v>2839.1130000000003</v>
      </c>
      <c r="EK410">
        <v>0.75800000000000001</v>
      </c>
      <c r="EL410">
        <v>389.85899999999998</v>
      </c>
      <c r="EM410">
        <v>0</v>
      </c>
      <c r="EN410">
        <v>0</v>
      </c>
      <c r="EO410">
        <v>2.9991000000000003</v>
      </c>
      <c r="EP410">
        <v>1059.327</v>
      </c>
      <c r="EQ410">
        <v>16.623000000000001</v>
      </c>
      <c r="ER410">
        <v>0</v>
      </c>
      <c r="ES410">
        <v>16.623000000000001</v>
      </c>
      <c r="ET410">
        <v>4304.9220000000005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0.5</v>
      </c>
      <c r="FJ410">
        <v>178.11699999999999</v>
      </c>
      <c r="FK410">
        <v>0</v>
      </c>
      <c r="FL410">
        <v>20</v>
      </c>
      <c r="FM410">
        <v>0.5</v>
      </c>
      <c r="FN410">
        <v>158.11699999999999</v>
      </c>
      <c r="FO410">
        <v>0</v>
      </c>
      <c r="FP410">
        <v>0</v>
      </c>
      <c r="FQ410">
        <v>0</v>
      </c>
      <c r="FR410">
        <v>178.11699999999999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</row>
    <row r="411" spans="1:184" customFormat="1" ht="12.75" x14ac:dyDescent="0.2">
      <c r="A411">
        <v>3259</v>
      </c>
      <c r="B411">
        <f t="shared" si="6"/>
        <v>408</v>
      </c>
      <c r="C411">
        <v>1</v>
      </c>
      <c r="D411" t="s">
        <v>1429</v>
      </c>
      <c r="E411" t="s">
        <v>290</v>
      </c>
      <c r="F411">
        <v>600110745</v>
      </c>
      <c r="G411">
        <v>12</v>
      </c>
      <c r="H411" t="s">
        <v>1430</v>
      </c>
      <c r="I411" t="s">
        <v>378</v>
      </c>
      <c r="J411">
        <v>1</v>
      </c>
      <c r="K411">
        <v>24</v>
      </c>
      <c r="L411" t="s">
        <v>1036</v>
      </c>
      <c r="M411" t="s">
        <v>1431</v>
      </c>
      <c r="N411" t="s">
        <v>1038</v>
      </c>
      <c r="O411">
        <v>2</v>
      </c>
      <c r="P411" t="s">
        <v>1039</v>
      </c>
      <c r="Q411" t="s">
        <v>1352</v>
      </c>
      <c r="R411" s="207">
        <v>45665.423252314817</v>
      </c>
      <c r="S411">
        <v>600110745</v>
      </c>
      <c r="W411">
        <v>12.8499</v>
      </c>
      <c r="X411">
        <v>12.8499</v>
      </c>
      <c r="Y411">
        <v>0</v>
      </c>
      <c r="Z411">
        <v>0</v>
      </c>
      <c r="AA411">
        <v>14.161299999999999</v>
      </c>
      <c r="AB411">
        <v>5410.7919999999995</v>
      </c>
      <c r="AC411">
        <v>5407.192</v>
      </c>
      <c r="AD411">
        <v>3765.1979999999999</v>
      </c>
      <c r="AE411">
        <v>814.44200000000012</v>
      </c>
      <c r="AF411">
        <v>15.07</v>
      </c>
      <c r="AG411">
        <v>618.31500000000005</v>
      </c>
      <c r="AH411">
        <v>118.60499999999999</v>
      </c>
      <c r="AI411">
        <v>34.597000000000001</v>
      </c>
      <c r="AJ411">
        <v>0</v>
      </c>
      <c r="AK411">
        <v>9.2780000000000005</v>
      </c>
      <c r="AL411">
        <v>0</v>
      </c>
      <c r="AM411">
        <v>0</v>
      </c>
      <c r="AN411">
        <v>3.6</v>
      </c>
      <c r="AO411">
        <v>62.95</v>
      </c>
      <c r="AP411">
        <v>46.4</v>
      </c>
      <c r="AQ411">
        <v>46.4</v>
      </c>
      <c r="AR411">
        <v>0</v>
      </c>
      <c r="AS411">
        <v>0</v>
      </c>
      <c r="AT411">
        <v>0</v>
      </c>
      <c r="AU411">
        <v>16.55</v>
      </c>
      <c r="AV411">
        <v>0.51590000000000003</v>
      </c>
      <c r="AW411">
        <v>31.687000000000001</v>
      </c>
      <c r="AX411">
        <v>163.685</v>
      </c>
      <c r="AY411">
        <v>4.4000000000000004</v>
      </c>
      <c r="AZ411">
        <v>0</v>
      </c>
      <c r="BA411">
        <v>5454.8209999999999</v>
      </c>
      <c r="BB411">
        <v>46.4</v>
      </c>
      <c r="BC411">
        <v>15</v>
      </c>
      <c r="BD411">
        <v>15</v>
      </c>
      <c r="BE411">
        <v>0</v>
      </c>
      <c r="BF411">
        <v>2</v>
      </c>
      <c r="BG411">
        <v>0</v>
      </c>
      <c r="BH411">
        <v>0</v>
      </c>
      <c r="BI411">
        <v>0</v>
      </c>
      <c r="BJ411">
        <v>8.7034000000000002</v>
      </c>
      <c r="BK411">
        <v>4125.5429999999997</v>
      </c>
      <c r="BL411">
        <v>2780.614</v>
      </c>
      <c r="BM411">
        <v>688.98900000000003</v>
      </c>
      <c r="BN411">
        <v>15.07</v>
      </c>
      <c r="BO411">
        <v>464.35599999999999</v>
      </c>
      <c r="BP411">
        <v>110.22999999999999</v>
      </c>
      <c r="BQ411">
        <v>34.597000000000001</v>
      </c>
      <c r="BR411">
        <v>0</v>
      </c>
      <c r="BS411">
        <v>0</v>
      </c>
      <c r="BT411">
        <v>6.0742000000000003</v>
      </c>
      <c r="BU411">
        <v>3143.6959999999999</v>
      </c>
      <c r="BV411">
        <v>1.0343</v>
      </c>
      <c r="BW411">
        <v>404.21300000000002</v>
      </c>
      <c r="BX411">
        <v>0</v>
      </c>
      <c r="BY411">
        <v>0</v>
      </c>
      <c r="BZ411">
        <v>4.1464999999999996</v>
      </c>
      <c r="CA411">
        <v>1281.6489999999999</v>
      </c>
      <c r="CB411">
        <v>984.58399999999995</v>
      </c>
      <c r="CC411">
        <v>125.453</v>
      </c>
      <c r="CD411">
        <v>0</v>
      </c>
      <c r="CE411">
        <v>153.959</v>
      </c>
      <c r="CF411">
        <v>8.375</v>
      </c>
      <c r="CG411">
        <v>0</v>
      </c>
      <c r="CH411">
        <v>0</v>
      </c>
      <c r="CI411">
        <v>9.2780000000000005</v>
      </c>
      <c r="CJ411">
        <v>0.55000000000000004</v>
      </c>
      <c r="CK411">
        <v>256.52699999999999</v>
      </c>
      <c r="CL411">
        <v>0.75</v>
      </c>
      <c r="CM411">
        <v>239.02600000000001</v>
      </c>
      <c r="CN411">
        <v>2.3306</v>
      </c>
      <c r="CO411">
        <v>628.41099999999994</v>
      </c>
      <c r="CP411">
        <v>0.51590000000000003</v>
      </c>
      <c r="CQ411">
        <v>157.685</v>
      </c>
      <c r="CR411">
        <v>6.7034000000000002</v>
      </c>
      <c r="CS411">
        <v>2811.4770000000003</v>
      </c>
      <c r="CT411">
        <v>3.6465000000000001</v>
      </c>
      <c r="CU411">
        <v>1052.8920000000001</v>
      </c>
      <c r="CV411">
        <v>0</v>
      </c>
      <c r="CW411">
        <v>31.687000000000001</v>
      </c>
      <c r="CX411">
        <v>6</v>
      </c>
      <c r="CY411">
        <v>0</v>
      </c>
      <c r="CZ411">
        <v>0</v>
      </c>
      <c r="DA411">
        <v>0.51590000000000003</v>
      </c>
      <c r="DB411">
        <v>157.685</v>
      </c>
      <c r="DC411">
        <v>4.4000000000000004</v>
      </c>
      <c r="DD411">
        <v>42</v>
      </c>
      <c r="DE411">
        <v>0</v>
      </c>
      <c r="DF411">
        <v>1.5949</v>
      </c>
      <c r="DG411">
        <v>577.63400000000001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4157.0450000000001</v>
      </c>
      <c r="EA411">
        <v>4.4000000000000004</v>
      </c>
      <c r="EB411">
        <v>1297.7759999999998</v>
      </c>
      <c r="EC411">
        <v>42</v>
      </c>
      <c r="ED411">
        <v>12.8499</v>
      </c>
      <c r="EE411">
        <v>14.161299999999999</v>
      </c>
      <c r="EF411">
        <v>5410.7919999999995</v>
      </c>
      <c r="EG411">
        <v>8.7034000000000002</v>
      </c>
      <c r="EH411">
        <v>4129.143</v>
      </c>
      <c r="EI411">
        <v>6.0742000000000003</v>
      </c>
      <c r="EJ411">
        <v>3147.2960000000003</v>
      </c>
      <c r="EK411">
        <v>1.0343</v>
      </c>
      <c r="EL411">
        <v>404.21300000000002</v>
      </c>
      <c r="EM411">
        <v>0</v>
      </c>
      <c r="EN411">
        <v>0</v>
      </c>
      <c r="EO411">
        <v>4.1464999999999996</v>
      </c>
      <c r="EP411">
        <v>1281.6489999999999</v>
      </c>
      <c r="EQ411">
        <v>62.95</v>
      </c>
      <c r="ER411">
        <v>14.95</v>
      </c>
      <c r="ES411">
        <v>48</v>
      </c>
      <c r="ET411">
        <v>5473.7420000000002</v>
      </c>
      <c r="EU411">
        <v>0</v>
      </c>
      <c r="EV411">
        <v>0</v>
      </c>
      <c r="EW411">
        <v>0</v>
      </c>
      <c r="EX411">
        <v>0</v>
      </c>
      <c r="EY411">
        <v>1.5949</v>
      </c>
      <c r="EZ411">
        <v>577.63400000000001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0.51590000000000003</v>
      </c>
      <c r="FJ411">
        <v>163.685</v>
      </c>
      <c r="FK411">
        <v>0</v>
      </c>
      <c r="FL411">
        <v>6</v>
      </c>
      <c r="FM411">
        <v>0.51590000000000003</v>
      </c>
      <c r="FN411">
        <v>157.685</v>
      </c>
      <c r="FO411">
        <v>4.4000000000000004</v>
      </c>
      <c r="FP411">
        <v>4.4000000000000004</v>
      </c>
      <c r="FQ411">
        <v>0</v>
      </c>
      <c r="FR411">
        <v>168.08500000000001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</row>
    <row r="412" spans="1:184" customFormat="1" ht="12.75" x14ac:dyDescent="0.2">
      <c r="A412">
        <v>3260</v>
      </c>
      <c r="B412">
        <f t="shared" si="6"/>
        <v>409</v>
      </c>
      <c r="C412">
        <v>1</v>
      </c>
      <c r="D412" t="s">
        <v>1432</v>
      </c>
      <c r="E412" t="s">
        <v>290</v>
      </c>
      <c r="F412">
        <v>600111237</v>
      </c>
      <c r="G412">
        <v>12</v>
      </c>
      <c r="H412" t="s">
        <v>1433</v>
      </c>
      <c r="I412" t="s">
        <v>438</v>
      </c>
      <c r="J412">
        <v>1</v>
      </c>
      <c r="K412">
        <v>24</v>
      </c>
      <c r="L412" t="s">
        <v>1036</v>
      </c>
      <c r="M412" t="s">
        <v>1361</v>
      </c>
      <c r="N412" t="s">
        <v>1038</v>
      </c>
      <c r="O412">
        <v>2</v>
      </c>
      <c r="P412" t="s">
        <v>1039</v>
      </c>
      <c r="Q412" t="s">
        <v>3509</v>
      </c>
      <c r="R412" s="207">
        <v>45663.8356712963</v>
      </c>
      <c r="S412">
        <v>600111237</v>
      </c>
      <c r="T412" t="s">
        <v>3509</v>
      </c>
      <c r="U412" s="207">
        <v>45663.868113425924</v>
      </c>
      <c r="V412">
        <v>600111237</v>
      </c>
      <c r="W412">
        <v>21.188500000000001</v>
      </c>
      <c r="X412">
        <v>20.970200000000002</v>
      </c>
      <c r="Y412">
        <v>0.21829999999999999</v>
      </c>
      <c r="Z412">
        <v>0</v>
      </c>
      <c r="AA412">
        <v>23.169699999999999</v>
      </c>
      <c r="AB412">
        <v>10032.292999999998</v>
      </c>
      <c r="AC412">
        <v>9953.5469999999987</v>
      </c>
      <c r="AD412">
        <v>6559.2780000000002</v>
      </c>
      <c r="AE412">
        <v>1579.473</v>
      </c>
      <c r="AF412">
        <v>303.58500000000004</v>
      </c>
      <c r="AG412">
        <v>823.66800000000001</v>
      </c>
      <c r="AH412">
        <v>113.52500000000001</v>
      </c>
      <c r="AI412">
        <v>124.768</v>
      </c>
      <c r="AJ412">
        <v>0</v>
      </c>
      <c r="AK412">
        <v>11.545</v>
      </c>
      <c r="AL412">
        <v>78.745999999999995</v>
      </c>
      <c r="AM412">
        <v>0</v>
      </c>
      <c r="AN412">
        <v>0</v>
      </c>
      <c r="AO412">
        <v>158.69999999999999</v>
      </c>
      <c r="AP412">
        <v>12</v>
      </c>
      <c r="AQ412">
        <v>12</v>
      </c>
      <c r="AR412">
        <v>0</v>
      </c>
      <c r="AS412">
        <v>0</v>
      </c>
      <c r="AT412">
        <v>80</v>
      </c>
      <c r="AU412">
        <v>66.7</v>
      </c>
      <c r="AV412">
        <v>0</v>
      </c>
      <c r="AW412">
        <v>437.70499999999998</v>
      </c>
      <c r="AX412">
        <v>0</v>
      </c>
      <c r="AY412">
        <v>0</v>
      </c>
      <c r="AZ412">
        <v>0</v>
      </c>
      <c r="BA412">
        <v>9999.4339999999993</v>
      </c>
      <c r="BB412">
        <v>12</v>
      </c>
      <c r="BC412">
        <v>23</v>
      </c>
      <c r="BD412">
        <v>22</v>
      </c>
      <c r="BE412">
        <v>0</v>
      </c>
      <c r="BF412">
        <v>0</v>
      </c>
      <c r="BG412">
        <v>1</v>
      </c>
      <c r="BH412">
        <v>0</v>
      </c>
      <c r="BI412">
        <v>0</v>
      </c>
      <c r="BJ412">
        <v>15.502600000000001</v>
      </c>
      <c r="BK412">
        <v>8282.6810000000005</v>
      </c>
      <c r="BL412">
        <v>5252.0990000000002</v>
      </c>
      <c r="BM412">
        <v>1408.133</v>
      </c>
      <c r="BN412">
        <v>252.619</v>
      </c>
      <c r="BO412">
        <v>698.66800000000001</v>
      </c>
      <c r="BP412">
        <v>97.144000000000005</v>
      </c>
      <c r="BQ412">
        <v>124.768</v>
      </c>
      <c r="BR412">
        <v>0</v>
      </c>
      <c r="BS412">
        <v>11.545</v>
      </c>
      <c r="BT412">
        <v>10.8293</v>
      </c>
      <c r="BU412">
        <v>6487.5390000000007</v>
      </c>
      <c r="BV412">
        <v>1.6964999999999999</v>
      </c>
      <c r="BW412">
        <v>786.64200000000005</v>
      </c>
      <c r="BX412">
        <v>0</v>
      </c>
      <c r="BY412">
        <v>0</v>
      </c>
      <c r="BZ412">
        <v>5.4676</v>
      </c>
      <c r="CA412">
        <v>1670.866</v>
      </c>
      <c r="CB412">
        <v>1307.1790000000001</v>
      </c>
      <c r="CC412">
        <v>171.33999999999997</v>
      </c>
      <c r="CD412">
        <v>50.965999999999994</v>
      </c>
      <c r="CE412">
        <v>125</v>
      </c>
      <c r="CF412">
        <v>16.381</v>
      </c>
      <c r="CG412">
        <v>0</v>
      </c>
      <c r="CH412">
        <v>0</v>
      </c>
      <c r="CI412">
        <v>0</v>
      </c>
      <c r="CJ412">
        <v>1.2816999999999998</v>
      </c>
      <c r="CK412">
        <v>510.95299999999997</v>
      </c>
      <c r="CL412">
        <v>2</v>
      </c>
      <c r="CM412">
        <v>531.39599999999996</v>
      </c>
      <c r="CN412">
        <v>2.1859000000000002</v>
      </c>
      <c r="CO412">
        <v>628.51700000000005</v>
      </c>
      <c r="CP412">
        <v>0</v>
      </c>
      <c r="CQ412">
        <v>0</v>
      </c>
      <c r="CR412">
        <v>13.502600000000001</v>
      </c>
      <c r="CS412">
        <v>6576.7849999999999</v>
      </c>
      <c r="CT412">
        <v>4.6859000000000002</v>
      </c>
      <c r="CU412">
        <v>1353.865</v>
      </c>
      <c r="CV412">
        <v>0</v>
      </c>
      <c r="CW412">
        <v>437.70499999999998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12</v>
      </c>
      <c r="DD412">
        <v>0</v>
      </c>
      <c r="DE412">
        <v>0</v>
      </c>
      <c r="DF412">
        <v>2.9767999999999999</v>
      </c>
      <c r="DG412">
        <v>1008.5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8311.4699999999993</v>
      </c>
      <c r="EA412">
        <v>12</v>
      </c>
      <c r="EB412">
        <v>1687.9639999999999</v>
      </c>
      <c r="EC412">
        <v>0</v>
      </c>
      <c r="ED412">
        <v>21.188500000000001</v>
      </c>
      <c r="EE412">
        <v>23.169699999999999</v>
      </c>
      <c r="EF412">
        <v>10032.292999999998</v>
      </c>
      <c r="EG412">
        <v>15.502600000000001</v>
      </c>
      <c r="EH412">
        <v>8282.6810000000005</v>
      </c>
      <c r="EI412">
        <v>10.8293</v>
      </c>
      <c r="EJ412">
        <v>6487.5390000000007</v>
      </c>
      <c r="EK412">
        <v>1.6964999999999999</v>
      </c>
      <c r="EL412">
        <v>786.64200000000005</v>
      </c>
      <c r="EM412">
        <v>0</v>
      </c>
      <c r="EN412">
        <v>0</v>
      </c>
      <c r="EO412">
        <v>5.6859000000000002</v>
      </c>
      <c r="EP412">
        <v>1749.6119999999999</v>
      </c>
      <c r="EQ412">
        <v>158.69999999999999</v>
      </c>
      <c r="ER412">
        <v>15</v>
      </c>
      <c r="ES412">
        <v>143.69999999999999</v>
      </c>
      <c r="ET412">
        <v>10190.992999999999</v>
      </c>
      <c r="EU412">
        <v>0</v>
      </c>
      <c r="EV412">
        <v>0</v>
      </c>
      <c r="EW412">
        <v>0</v>
      </c>
      <c r="EX412">
        <v>0</v>
      </c>
      <c r="EY412">
        <v>2.9767999999999999</v>
      </c>
      <c r="EZ412">
        <v>1008.5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</row>
    <row r="413" spans="1:184" customFormat="1" ht="12.75" x14ac:dyDescent="0.2">
      <c r="A413">
        <v>3261</v>
      </c>
      <c r="B413">
        <f t="shared" si="6"/>
        <v>410</v>
      </c>
      <c r="C413">
        <v>1</v>
      </c>
      <c r="D413" t="s">
        <v>1434</v>
      </c>
      <c r="E413" t="s">
        <v>290</v>
      </c>
      <c r="F413">
        <v>600111148</v>
      </c>
      <c r="G413">
        <v>12</v>
      </c>
      <c r="H413" t="s">
        <v>1155</v>
      </c>
      <c r="I413" t="s">
        <v>100</v>
      </c>
      <c r="J413">
        <v>1</v>
      </c>
      <c r="K413">
        <v>24</v>
      </c>
      <c r="L413" t="s">
        <v>1036</v>
      </c>
      <c r="M413" t="s">
        <v>1435</v>
      </c>
      <c r="N413" t="s">
        <v>1038</v>
      </c>
      <c r="O413">
        <v>2</v>
      </c>
      <c r="P413" t="s">
        <v>1039</v>
      </c>
      <c r="Q413" t="s">
        <v>1436</v>
      </c>
      <c r="R413" s="207">
        <v>45671.786944444444</v>
      </c>
      <c r="S413">
        <v>600111148</v>
      </c>
      <c r="T413" t="s">
        <v>1436</v>
      </c>
      <c r="U413" s="207">
        <v>45679.464699074073</v>
      </c>
      <c r="V413">
        <v>600111148</v>
      </c>
      <c r="W413">
        <v>36.493499999999997</v>
      </c>
      <c r="X413">
        <v>35.594000000000001</v>
      </c>
      <c r="Y413">
        <v>0</v>
      </c>
      <c r="Z413">
        <v>0.89950000000000008</v>
      </c>
      <c r="AA413">
        <v>40.190800000000003</v>
      </c>
      <c r="AB413">
        <v>19925.311000000002</v>
      </c>
      <c r="AC413">
        <v>19528.632999999998</v>
      </c>
      <c r="AD413">
        <v>11066.645</v>
      </c>
      <c r="AE413">
        <v>3761.1889999999999</v>
      </c>
      <c r="AF413">
        <v>1084.277</v>
      </c>
      <c r="AG413">
        <v>2756.518</v>
      </c>
      <c r="AH413">
        <v>229.97</v>
      </c>
      <c r="AI413">
        <v>319.22899999999998</v>
      </c>
      <c r="AJ413">
        <v>0</v>
      </c>
      <c r="AK413">
        <v>23.5</v>
      </c>
      <c r="AL413">
        <v>0</v>
      </c>
      <c r="AM413">
        <v>0</v>
      </c>
      <c r="AN413">
        <v>396.678</v>
      </c>
      <c r="AO413">
        <v>624.27</v>
      </c>
      <c r="AP413">
        <v>118.145</v>
      </c>
      <c r="AQ413">
        <v>118.145</v>
      </c>
      <c r="AR413">
        <v>0</v>
      </c>
      <c r="AS413">
        <v>0</v>
      </c>
      <c r="AT413">
        <v>0</v>
      </c>
      <c r="AU413">
        <v>506.125</v>
      </c>
      <c r="AV413">
        <v>0.52280000000000004</v>
      </c>
      <c r="AW413">
        <v>256.13799999999998</v>
      </c>
      <c r="AX413">
        <v>221.82599999999999</v>
      </c>
      <c r="AY413">
        <v>52.8</v>
      </c>
      <c r="AZ413">
        <v>31.167000000000002</v>
      </c>
      <c r="BA413">
        <v>19659.011000000002</v>
      </c>
      <c r="BB413">
        <v>118.145</v>
      </c>
      <c r="BC413">
        <v>40</v>
      </c>
      <c r="BD413">
        <v>36</v>
      </c>
      <c r="BE413">
        <v>0</v>
      </c>
      <c r="BF413">
        <v>0</v>
      </c>
      <c r="BG413">
        <v>5</v>
      </c>
      <c r="BH413">
        <v>0</v>
      </c>
      <c r="BI413">
        <v>0</v>
      </c>
      <c r="BJ413">
        <v>31.747499999999999</v>
      </c>
      <c r="BK413">
        <v>18165.929</v>
      </c>
      <c r="BL413">
        <v>10189.033000000001</v>
      </c>
      <c r="BM413">
        <v>3590.7509999999997</v>
      </c>
      <c r="BN413">
        <v>992.85500000000002</v>
      </c>
      <c r="BO413">
        <v>2539.518</v>
      </c>
      <c r="BP413">
        <v>229.97</v>
      </c>
      <c r="BQ413">
        <v>319.22899999999998</v>
      </c>
      <c r="BR413">
        <v>0</v>
      </c>
      <c r="BS413">
        <v>17.268000000000001</v>
      </c>
      <c r="BT413">
        <v>22.8873</v>
      </c>
      <c r="BU413">
        <v>14519.552</v>
      </c>
      <c r="BV413">
        <v>2.8542999999999998</v>
      </c>
      <c r="BW413">
        <v>1454.9939999999999</v>
      </c>
      <c r="BX413">
        <v>0</v>
      </c>
      <c r="BY413">
        <v>0</v>
      </c>
      <c r="BZ413">
        <v>3.8464999999999998</v>
      </c>
      <c r="CA413">
        <v>1362.704</v>
      </c>
      <c r="CB413">
        <v>877.61199999999997</v>
      </c>
      <c r="CC413">
        <v>170.43799999999999</v>
      </c>
      <c r="CD413">
        <v>91.421999999999997</v>
      </c>
      <c r="CE413">
        <v>217</v>
      </c>
      <c r="CF413">
        <v>0</v>
      </c>
      <c r="CG413">
        <v>0</v>
      </c>
      <c r="CH413">
        <v>0</v>
      </c>
      <c r="CI413">
        <v>6.2320000000000002</v>
      </c>
      <c r="CJ413">
        <v>1.1761999999999999</v>
      </c>
      <c r="CK413">
        <v>586.43499999999995</v>
      </c>
      <c r="CL413">
        <v>2.6703000000000001</v>
      </c>
      <c r="CM413">
        <v>776.26900000000001</v>
      </c>
      <c r="CN413">
        <v>0</v>
      </c>
      <c r="CO413">
        <v>0</v>
      </c>
      <c r="CP413">
        <v>0</v>
      </c>
      <c r="CQ413">
        <v>0</v>
      </c>
      <c r="CR413">
        <v>27.164099999999998</v>
      </c>
      <c r="CS413">
        <v>14244.695</v>
      </c>
      <c r="CT413">
        <v>3.8464999999999998</v>
      </c>
      <c r="CU413">
        <v>1362.704</v>
      </c>
      <c r="CV413">
        <v>0.52280000000000004</v>
      </c>
      <c r="CW413">
        <v>256.13799999999998</v>
      </c>
      <c r="CX413">
        <v>221.82599999999999</v>
      </c>
      <c r="CY413">
        <v>0</v>
      </c>
      <c r="CZ413">
        <v>0</v>
      </c>
      <c r="DA413">
        <v>0</v>
      </c>
      <c r="DB413">
        <v>0</v>
      </c>
      <c r="DC413">
        <v>65.344999999999999</v>
      </c>
      <c r="DD413">
        <v>52.8</v>
      </c>
      <c r="DE413">
        <v>31.167000000000002</v>
      </c>
      <c r="DF413">
        <v>5.0058999999999996</v>
      </c>
      <c r="DG413">
        <v>1717.2940000000001</v>
      </c>
      <c r="DH413">
        <v>0</v>
      </c>
      <c r="DI413">
        <v>0</v>
      </c>
      <c r="DJ413">
        <v>1</v>
      </c>
      <c r="DK413">
        <v>474.089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18285.842000000001</v>
      </c>
      <c r="EA413">
        <v>65.344999999999999</v>
      </c>
      <c r="EB413">
        <v>1373.1690000000001</v>
      </c>
      <c r="EC413">
        <v>52.8</v>
      </c>
      <c r="ED413">
        <v>36.493499999999997</v>
      </c>
      <c r="EE413">
        <v>40.190800000000003</v>
      </c>
      <c r="EF413">
        <v>19925.311000000002</v>
      </c>
      <c r="EG413">
        <v>31.8522</v>
      </c>
      <c r="EH413">
        <v>18222.546000000002</v>
      </c>
      <c r="EI413">
        <v>22.887499999999999</v>
      </c>
      <c r="EJ413">
        <v>14519.554</v>
      </c>
      <c r="EK413">
        <v>2.9588000000000001</v>
      </c>
      <c r="EL413">
        <v>1511.6089999999999</v>
      </c>
      <c r="EM413">
        <v>0</v>
      </c>
      <c r="EN413">
        <v>0</v>
      </c>
      <c r="EO413">
        <v>4.6413000000000002</v>
      </c>
      <c r="EP413">
        <v>1702.7650000000001</v>
      </c>
      <c r="EQ413">
        <v>624.27</v>
      </c>
      <c r="ER413">
        <v>438.97</v>
      </c>
      <c r="ES413">
        <v>185.3</v>
      </c>
      <c r="ET413">
        <v>20549.581000000002</v>
      </c>
      <c r="EU413">
        <v>0</v>
      </c>
      <c r="EV413">
        <v>0</v>
      </c>
      <c r="EW413">
        <v>0</v>
      </c>
      <c r="EX413">
        <v>0</v>
      </c>
      <c r="EY413">
        <v>5.0058999999999996</v>
      </c>
      <c r="EZ413">
        <v>1717.2940000000001</v>
      </c>
      <c r="FA413">
        <v>0</v>
      </c>
      <c r="FB413">
        <v>0</v>
      </c>
      <c r="FC413">
        <v>1</v>
      </c>
      <c r="FD413">
        <v>474.089</v>
      </c>
      <c r="FE413">
        <v>0</v>
      </c>
      <c r="FF413">
        <v>0</v>
      </c>
      <c r="FG413">
        <v>0</v>
      </c>
      <c r="FH413">
        <v>0</v>
      </c>
      <c r="FI413">
        <v>0.52280000000000004</v>
      </c>
      <c r="FJ413">
        <v>221.82599999999999</v>
      </c>
      <c r="FK413">
        <v>0.52280000000000004</v>
      </c>
      <c r="FL413">
        <v>221.82599999999999</v>
      </c>
      <c r="FM413">
        <v>0</v>
      </c>
      <c r="FN413">
        <v>0</v>
      </c>
      <c r="FO413">
        <v>52.8</v>
      </c>
      <c r="FP413">
        <v>0</v>
      </c>
      <c r="FQ413">
        <v>52.8</v>
      </c>
      <c r="FR413">
        <v>274.62599999999998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</row>
    <row r="414" spans="1:184" customFormat="1" ht="12.75" x14ac:dyDescent="0.2">
      <c r="A414">
        <v>3262</v>
      </c>
      <c r="B414">
        <f t="shared" si="6"/>
        <v>411</v>
      </c>
      <c r="C414">
        <v>1</v>
      </c>
      <c r="D414" t="s">
        <v>1437</v>
      </c>
      <c r="E414" t="s">
        <v>290</v>
      </c>
      <c r="F414">
        <v>600110508</v>
      </c>
      <c r="G414">
        <v>12</v>
      </c>
      <c r="H414" t="s">
        <v>1438</v>
      </c>
      <c r="I414" t="s">
        <v>378</v>
      </c>
      <c r="J414">
        <v>1</v>
      </c>
      <c r="K414">
        <v>24</v>
      </c>
      <c r="L414" t="s">
        <v>1036</v>
      </c>
      <c r="M414" t="s">
        <v>1439</v>
      </c>
      <c r="N414" t="s">
        <v>1038</v>
      </c>
      <c r="O414">
        <v>2</v>
      </c>
      <c r="P414" t="s">
        <v>1039</v>
      </c>
      <c r="Q414" t="s">
        <v>3514</v>
      </c>
      <c r="R414" s="207">
        <v>45660.001979166664</v>
      </c>
      <c r="S414">
        <v>600110508</v>
      </c>
      <c r="T414" t="s">
        <v>555</v>
      </c>
      <c r="U414" s="207">
        <v>45667.376307870371</v>
      </c>
      <c r="V414" t="s">
        <v>752</v>
      </c>
      <c r="W414">
        <v>69.172299999999993</v>
      </c>
      <c r="X414">
        <v>68.7196</v>
      </c>
      <c r="Y414">
        <v>0</v>
      </c>
      <c r="Z414">
        <v>0.45269999999999999</v>
      </c>
      <c r="AA414">
        <v>73.782900000000012</v>
      </c>
      <c r="AB414">
        <v>33417.886999999995</v>
      </c>
      <c r="AC414">
        <v>33275.237999999998</v>
      </c>
      <c r="AD414">
        <v>20824.254000000001</v>
      </c>
      <c r="AE414">
        <v>5127.71</v>
      </c>
      <c r="AF414">
        <v>1645.944</v>
      </c>
      <c r="AG414">
        <v>3870.7069999999999</v>
      </c>
      <c r="AH414">
        <v>600.23099999999999</v>
      </c>
      <c r="AI414">
        <v>388.964</v>
      </c>
      <c r="AJ414">
        <v>145.71899999999999</v>
      </c>
      <c r="AK414">
        <v>39.177</v>
      </c>
      <c r="AL414">
        <v>0</v>
      </c>
      <c r="AM414">
        <v>0</v>
      </c>
      <c r="AN414">
        <v>142.649</v>
      </c>
      <c r="AO414">
        <v>423.4</v>
      </c>
      <c r="AP414">
        <v>228</v>
      </c>
      <c r="AQ414">
        <v>228</v>
      </c>
      <c r="AR414">
        <v>0</v>
      </c>
      <c r="AS414">
        <v>0</v>
      </c>
      <c r="AT414">
        <v>0</v>
      </c>
      <c r="AU414">
        <v>195.4</v>
      </c>
      <c r="AV414">
        <v>1.2877000000000001</v>
      </c>
      <c r="AW414">
        <v>622.63499999999999</v>
      </c>
      <c r="AX414">
        <v>531.43799999999999</v>
      </c>
      <c r="AY414">
        <v>18</v>
      </c>
      <c r="AZ414">
        <v>9.8970000000000002</v>
      </c>
      <c r="BA414">
        <v>33627.665999999997</v>
      </c>
      <c r="BB414">
        <v>228</v>
      </c>
      <c r="BC414">
        <v>80</v>
      </c>
      <c r="BD414">
        <v>73</v>
      </c>
      <c r="BE414">
        <v>3</v>
      </c>
      <c r="BF414">
        <v>0</v>
      </c>
      <c r="BG414">
        <v>4</v>
      </c>
      <c r="BH414">
        <v>0</v>
      </c>
      <c r="BI414">
        <v>0</v>
      </c>
      <c r="BJ414">
        <v>49.382399999999997</v>
      </c>
      <c r="BK414">
        <v>26714.917000000001</v>
      </c>
      <c r="BL414">
        <v>16321.464</v>
      </c>
      <c r="BM414">
        <v>4480.4740000000002</v>
      </c>
      <c r="BN414">
        <v>1292.211</v>
      </c>
      <c r="BO414">
        <v>3087.9169999999995</v>
      </c>
      <c r="BP414">
        <v>461.79399999999998</v>
      </c>
      <c r="BQ414">
        <v>388.964</v>
      </c>
      <c r="BR414">
        <v>10.384</v>
      </c>
      <c r="BS414">
        <v>39.177</v>
      </c>
      <c r="BT414">
        <v>38.716099999999997</v>
      </c>
      <c r="BU414">
        <v>22373.91</v>
      </c>
      <c r="BV414">
        <v>4.2388000000000003</v>
      </c>
      <c r="BW414">
        <v>2149.1379999999999</v>
      </c>
      <c r="BX414">
        <v>0</v>
      </c>
      <c r="BY414">
        <v>0</v>
      </c>
      <c r="BZ414">
        <v>19.337200000000003</v>
      </c>
      <c r="CA414">
        <v>6560.3209999999999</v>
      </c>
      <c r="CB414">
        <v>4502.79</v>
      </c>
      <c r="CC414">
        <v>647.23599999999988</v>
      </c>
      <c r="CD414">
        <v>353.733</v>
      </c>
      <c r="CE414">
        <v>782.79</v>
      </c>
      <c r="CF414">
        <v>138.43700000000001</v>
      </c>
      <c r="CG414">
        <v>0</v>
      </c>
      <c r="CH414">
        <v>135.33500000000001</v>
      </c>
      <c r="CI414">
        <v>0</v>
      </c>
      <c r="CJ414">
        <v>1.1827000000000001</v>
      </c>
      <c r="CK414">
        <v>578.505</v>
      </c>
      <c r="CL414">
        <v>8.2961999999999989</v>
      </c>
      <c r="CM414">
        <v>2638.2860000000001</v>
      </c>
      <c r="CN414">
        <v>9.2706</v>
      </c>
      <c r="CO414">
        <v>3219.404</v>
      </c>
      <c r="CP414">
        <v>0.5877</v>
      </c>
      <c r="CQ414">
        <v>124.126</v>
      </c>
      <c r="CR414">
        <v>45.194000000000003</v>
      </c>
      <c r="CS414">
        <v>22861.833000000002</v>
      </c>
      <c r="CT414">
        <v>17.337200000000003</v>
      </c>
      <c r="CU414">
        <v>5400.6419999999998</v>
      </c>
      <c r="CV414">
        <v>0.7</v>
      </c>
      <c r="CW414">
        <v>622.63499999999999</v>
      </c>
      <c r="CX414">
        <v>407.31200000000001</v>
      </c>
      <c r="CY414">
        <v>0</v>
      </c>
      <c r="CZ414">
        <v>0</v>
      </c>
      <c r="DA414">
        <v>0.5877</v>
      </c>
      <c r="DB414">
        <v>124.126</v>
      </c>
      <c r="DC414">
        <v>5.5</v>
      </c>
      <c r="DD414">
        <v>222.5</v>
      </c>
      <c r="DE414">
        <v>9.8970000000000002</v>
      </c>
      <c r="DF414">
        <v>5.9275000000000002</v>
      </c>
      <c r="DG414">
        <v>1934.2760000000001</v>
      </c>
      <c r="DH414">
        <v>0.5</v>
      </c>
      <c r="DI414">
        <v>257.59300000000002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26988.276999999998</v>
      </c>
      <c r="EA414">
        <v>5.5</v>
      </c>
      <c r="EB414">
        <v>6639.389000000001</v>
      </c>
      <c r="EC414">
        <v>222.5</v>
      </c>
      <c r="ED414">
        <v>69.172299999999993</v>
      </c>
      <c r="EE414">
        <v>73.782900000000012</v>
      </c>
      <c r="EF414">
        <v>33417.886999999995</v>
      </c>
      <c r="EG414">
        <v>49.382399999999997</v>
      </c>
      <c r="EH414">
        <v>26736.517000000003</v>
      </c>
      <c r="EI414">
        <v>38.716099999999997</v>
      </c>
      <c r="EJ414">
        <v>22373.91</v>
      </c>
      <c r="EK414">
        <v>4.2388000000000003</v>
      </c>
      <c r="EL414">
        <v>2170.7379999999998</v>
      </c>
      <c r="EM414">
        <v>0</v>
      </c>
      <c r="EN414">
        <v>0</v>
      </c>
      <c r="EO414">
        <v>19.789900000000003</v>
      </c>
      <c r="EP414">
        <v>6681.369999999999</v>
      </c>
      <c r="EQ414">
        <v>423.4</v>
      </c>
      <c r="ER414">
        <v>5.5</v>
      </c>
      <c r="ES414">
        <v>417.9</v>
      </c>
      <c r="ET414">
        <v>33841.287000000004</v>
      </c>
      <c r="EU414">
        <v>0</v>
      </c>
      <c r="EV414">
        <v>0</v>
      </c>
      <c r="EW414">
        <v>0</v>
      </c>
      <c r="EX414">
        <v>0</v>
      </c>
      <c r="EY414">
        <v>5.9275000000000002</v>
      </c>
      <c r="EZ414">
        <v>1934.2760000000001</v>
      </c>
      <c r="FA414">
        <v>0.5</v>
      </c>
      <c r="FB414">
        <v>257.59300000000002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1.2877000000000001</v>
      </c>
      <c r="FJ414">
        <v>531.43799999999999</v>
      </c>
      <c r="FK414">
        <v>0.7</v>
      </c>
      <c r="FL414">
        <v>407.31200000000001</v>
      </c>
      <c r="FM414">
        <v>0.5877</v>
      </c>
      <c r="FN414">
        <v>124.126</v>
      </c>
      <c r="FO414">
        <v>18</v>
      </c>
      <c r="FP414">
        <v>0</v>
      </c>
      <c r="FQ414">
        <v>18</v>
      </c>
      <c r="FR414">
        <v>549.43799999999999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</row>
    <row r="415" spans="1:184" customFormat="1" ht="12.75" x14ac:dyDescent="0.2">
      <c r="A415">
        <v>3263</v>
      </c>
      <c r="B415">
        <f t="shared" si="6"/>
        <v>412</v>
      </c>
      <c r="C415">
        <v>1</v>
      </c>
      <c r="D415" t="s">
        <v>1440</v>
      </c>
      <c r="E415" t="s">
        <v>290</v>
      </c>
      <c r="F415">
        <v>600110915</v>
      </c>
      <c r="G415">
        <v>12</v>
      </c>
      <c r="H415" t="s">
        <v>1441</v>
      </c>
      <c r="I415" t="s">
        <v>438</v>
      </c>
      <c r="J415">
        <v>1</v>
      </c>
      <c r="K415">
        <v>24</v>
      </c>
      <c r="L415" t="s">
        <v>1043</v>
      </c>
      <c r="M415" t="s">
        <v>365</v>
      </c>
      <c r="N415" t="s">
        <v>1038</v>
      </c>
      <c r="O415">
        <v>2</v>
      </c>
      <c r="P415" t="s">
        <v>1039</v>
      </c>
      <c r="Q415" t="s">
        <v>1500</v>
      </c>
      <c r="R415" s="207">
        <v>45666.657442129632</v>
      </c>
      <c r="S415">
        <v>600110915</v>
      </c>
      <c r="T415" t="s">
        <v>1500</v>
      </c>
      <c r="U415" s="207">
        <v>45666.659733796296</v>
      </c>
      <c r="V415">
        <v>600110915</v>
      </c>
      <c r="W415">
        <v>38.192499999999995</v>
      </c>
      <c r="X415">
        <v>37.885300000000001</v>
      </c>
      <c r="Y415">
        <v>0.30719999999999997</v>
      </c>
      <c r="Z415">
        <v>0</v>
      </c>
      <c r="AA415">
        <v>42.137100000000004</v>
      </c>
      <c r="AB415">
        <v>17275.069000000003</v>
      </c>
      <c r="AC415">
        <v>17129.247000000003</v>
      </c>
      <c r="AD415">
        <v>11405.229000000001</v>
      </c>
      <c r="AE415">
        <v>2676.2240000000002</v>
      </c>
      <c r="AF415">
        <v>934.19</v>
      </c>
      <c r="AG415">
        <v>1345.0770000000002</v>
      </c>
      <c r="AH415">
        <v>307.81100000000004</v>
      </c>
      <c r="AI415">
        <v>142.99299999999999</v>
      </c>
      <c r="AJ415">
        <v>0</v>
      </c>
      <c r="AK415">
        <v>0</v>
      </c>
      <c r="AL415">
        <v>74.427000000000007</v>
      </c>
      <c r="AM415">
        <v>0</v>
      </c>
      <c r="AN415">
        <v>71.394999999999996</v>
      </c>
      <c r="AO415">
        <v>170.02799999999999</v>
      </c>
      <c r="AP415">
        <v>19.2</v>
      </c>
      <c r="AQ415">
        <v>19.2</v>
      </c>
      <c r="AR415">
        <v>0</v>
      </c>
      <c r="AS415">
        <v>0</v>
      </c>
      <c r="AT415">
        <v>85.05</v>
      </c>
      <c r="AU415">
        <v>65.777999999999992</v>
      </c>
      <c r="AV415">
        <v>0</v>
      </c>
      <c r="AW415">
        <v>304.32</v>
      </c>
      <c r="AX415">
        <v>0</v>
      </c>
      <c r="AY415">
        <v>0</v>
      </c>
      <c r="AZ415">
        <v>13.403</v>
      </c>
      <c r="BA415">
        <v>17245.731</v>
      </c>
      <c r="BB415">
        <v>19.2</v>
      </c>
      <c r="BC415">
        <v>41</v>
      </c>
      <c r="BD415">
        <v>39</v>
      </c>
      <c r="BE415">
        <v>3</v>
      </c>
      <c r="BF415">
        <v>0</v>
      </c>
      <c r="BG415">
        <v>0</v>
      </c>
      <c r="BH415">
        <v>0</v>
      </c>
      <c r="BI415">
        <v>0</v>
      </c>
      <c r="BJ415">
        <v>26.456899999999997</v>
      </c>
      <c r="BK415">
        <v>13179.229000000001</v>
      </c>
      <c r="BL415">
        <v>8780.2610000000004</v>
      </c>
      <c r="BM415">
        <v>2280.62</v>
      </c>
      <c r="BN415">
        <v>557.34299999999996</v>
      </c>
      <c r="BO415">
        <v>914.85600000000011</v>
      </c>
      <c r="BP415">
        <v>185.43299999999999</v>
      </c>
      <c r="BQ415">
        <v>142.99299999999999</v>
      </c>
      <c r="BR415">
        <v>0</v>
      </c>
      <c r="BS415">
        <v>0</v>
      </c>
      <c r="BT415">
        <v>18.4846</v>
      </c>
      <c r="BU415">
        <v>9816.7939999999999</v>
      </c>
      <c r="BV415">
        <v>2.7867999999999999</v>
      </c>
      <c r="BW415">
        <v>1203.5540000000001</v>
      </c>
      <c r="BX415">
        <v>0</v>
      </c>
      <c r="BY415">
        <v>0</v>
      </c>
      <c r="BZ415">
        <v>11.4284</v>
      </c>
      <c r="CA415">
        <v>3950.018</v>
      </c>
      <c r="CB415">
        <v>2624.9679999999998</v>
      </c>
      <c r="CC415">
        <v>395.60399999999998</v>
      </c>
      <c r="CD415">
        <v>376.84699999999998</v>
      </c>
      <c r="CE415">
        <v>430.221</v>
      </c>
      <c r="CF415">
        <v>122.378</v>
      </c>
      <c r="CG415">
        <v>0</v>
      </c>
      <c r="CH415">
        <v>0</v>
      </c>
      <c r="CI415">
        <v>0</v>
      </c>
      <c r="CJ415">
        <v>2.0832999999999999</v>
      </c>
      <c r="CK415">
        <v>954.79300000000001</v>
      </c>
      <c r="CL415">
        <v>3.6940999999999997</v>
      </c>
      <c r="CM415">
        <v>1082.038</v>
      </c>
      <c r="CN415">
        <v>5.6509999999999998</v>
      </c>
      <c r="CO415">
        <v>1913.1869999999999</v>
      </c>
      <c r="CP415">
        <v>0</v>
      </c>
      <c r="CQ415">
        <v>0</v>
      </c>
      <c r="CR415">
        <v>23.956899999999997</v>
      </c>
      <c r="CS415">
        <v>11462.555999999999</v>
      </c>
      <c r="CT415">
        <v>8.8053999999999988</v>
      </c>
      <c r="CU415">
        <v>2756.6710000000003</v>
      </c>
      <c r="CV415">
        <v>0</v>
      </c>
      <c r="CW415">
        <v>304.32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8</v>
      </c>
      <c r="DD415">
        <v>11.2</v>
      </c>
      <c r="DE415">
        <v>13.403</v>
      </c>
      <c r="DF415">
        <v>4.1855000000000002</v>
      </c>
      <c r="DG415">
        <v>1693.4810000000002</v>
      </c>
      <c r="DH415">
        <v>1</v>
      </c>
      <c r="DI415">
        <v>465.4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13251.880000000001</v>
      </c>
      <c r="EA415">
        <v>8</v>
      </c>
      <c r="EB415">
        <v>3993.8510000000001</v>
      </c>
      <c r="EC415">
        <v>11.2</v>
      </c>
      <c r="ED415">
        <v>38.192499999999995</v>
      </c>
      <c r="EE415">
        <v>42.137100000000004</v>
      </c>
      <c r="EF415">
        <v>17275.069000000003</v>
      </c>
      <c r="EG415">
        <v>26.456899999999997</v>
      </c>
      <c r="EH415">
        <v>13233.229000000001</v>
      </c>
      <c r="EI415">
        <v>18.4846</v>
      </c>
      <c r="EJ415">
        <v>9828.7939999999999</v>
      </c>
      <c r="EK415">
        <v>2.7867999999999999</v>
      </c>
      <c r="EL415">
        <v>1203.5540000000001</v>
      </c>
      <c r="EM415">
        <v>0</v>
      </c>
      <c r="EN415">
        <v>0</v>
      </c>
      <c r="EO415">
        <v>11.7356</v>
      </c>
      <c r="EP415">
        <v>4041.84</v>
      </c>
      <c r="EQ415">
        <v>170.02799999999999</v>
      </c>
      <c r="ER415">
        <v>158.828</v>
      </c>
      <c r="ES415">
        <v>11.2</v>
      </c>
      <c r="ET415">
        <v>17445.097000000002</v>
      </c>
      <c r="EU415">
        <v>0</v>
      </c>
      <c r="EV415">
        <v>0</v>
      </c>
      <c r="EW415">
        <v>0</v>
      </c>
      <c r="EX415">
        <v>0</v>
      </c>
      <c r="EY415">
        <v>4.1855000000000002</v>
      </c>
      <c r="EZ415">
        <v>1735.4810000000002</v>
      </c>
      <c r="FA415">
        <v>1</v>
      </c>
      <c r="FB415">
        <v>465.4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</row>
    <row r="416" spans="1:184" customFormat="1" ht="12.75" x14ac:dyDescent="0.2">
      <c r="A416">
        <v>3264</v>
      </c>
      <c r="B416">
        <f t="shared" si="6"/>
        <v>413</v>
      </c>
      <c r="C416">
        <v>1</v>
      </c>
      <c r="D416" t="s">
        <v>1442</v>
      </c>
      <c r="E416" t="s">
        <v>290</v>
      </c>
      <c r="F416">
        <v>600110516</v>
      </c>
      <c r="G416">
        <v>12</v>
      </c>
      <c r="H416" t="s">
        <v>1161</v>
      </c>
      <c r="I416" t="s">
        <v>100</v>
      </c>
      <c r="J416">
        <v>1</v>
      </c>
      <c r="K416">
        <v>24</v>
      </c>
      <c r="L416" t="s">
        <v>1036</v>
      </c>
      <c r="M416" t="s">
        <v>1443</v>
      </c>
      <c r="N416" t="s">
        <v>1038</v>
      </c>
      <c r="O416">
        <v>2</v>
      </c>
      <c r="P416" t="s">
        <v>1039</v>
      </c>
      <c r="Q416" t="s">
        <v>716</v>
      </c>
      <c r="R416" s="207">
        <v>45672.478958333333</v>
      </c>
      <c r="S416">
        <v>600110516</v>
      </c>
      <c r="T416" t="s">
        <v>716</v>
      </c>
      <c r="U416" s="207">
        <v>45672.488819444443</v>
      </c>
      <c r="V416">
        <v>600110516</v>
      </c>
      <c r="W416">
        <v>149.42570000000001</v>
      </c>
      <c r="X416">
        <v>143.64570000000001</v>
      </c>
      <c r="Y416">
        <v>2.4</v>
      </c>
      <c r="Z416">
        <v>3.38</v>
      </c>
      <c r="AA416">
        <v>164.917</v>
      </c>
      <c r="AB416">
        <v>74571.959999999992</v>
      </c>
      <c r="AC416">
        <v>72774.534</v>
      </c>
      <c r="AD416">
        <v>44386.317000000003</v>
      </c>
      <c r="AE416">
        <v>14009.377</v>
      </c>
      <c r="AF416">
        <v>1457.665</v>
      </c>
      <c r="AG416">
        <v>9441.005000000001</v>
      </c>
      <c r="AH416">
        <v>1063.414</v>
      </c>
      <c r="AI416">
        <v>1224.3900000000001</v>
      </c>
      <c r="AJ416">
        <v>551.88300000000004</v>
      </c>
      <c r="AK416">
        <v>50.625999999999998</v>
      </c>
      <c r="AL416">
        <v>691.34399999999994</v>
      </c>
      <c r="AM416">
        <v>0</v>
      </c>
      <c r="AN416">
        <v>1106.0819999999999</v>
      </c>
      <c r="AO416">
        <v>2945.6170000000002</v>
      </c>
      <c r="AP416">
        <v>1268.9079999999999</v>
      </c>
      <c r="AQ416">
        <v>1224.883</v>
      </c>
      <c r="AR416">
        <v>44.024999999999999</v>
      </c>
      <c r="AS416">
        <v>0</v>
      </c>
      <c r="AT416">
        <v>464.81099999999998</v>
      </c>
      <c r="AU416">
        <v>1211.8979999999999</v>
      </c>
      <c r="AV416">
        <v>3.8</v>
      </c>
      <c r="AW416">
        <v>524.6579999999999</v>
      </c>
      <c r="AX416">
        <v>1983.8679999999999</v>
      </c>
      <c r="AY416">
        <v>123.6</v>
      </c>
      <c r="AZ416">
        <v>65.198999999999998</v>
      </c>
      <c r="BA416">
        <v>73166.565000000002</v>
      </c>
      <c r="BB416">
        <v>1268.9079999999999</v>
      </c>
      <c r="BC416">
        <v>164</v>
      </c>
      <c r="BD416">
        <v>145</v>
      </c>
      <c r="BE416">
        <v>4</v>
      </c>
      <c r="BF416">
        <v>1</v>
      </c>
      <c r="BG416">
        <v>8</v>
      </c>
      <c r="BH416">
        <v>0</v>
      </c>
      <c r="BI416">
        <v>0</v>
      </c>
      <c r="BJ416">
        <v>113.1041</v>
      </c>
      <c r="BK416">
        <v>61169.73</v>
      </c>
      <c r="BL416">
        <v>36895.984000000004</v>
      </c>
      <c r="BM416">
        <v>12563.541999999999</v>
      </c>
      <c r="BN416">
        <v>1047.289</v>
      </c>
      <c r="BO416">
        <v>7739.3890000000001</v>
      </c>
      <c r="BP416">
        <v>828.09500000000003</v>
      </c>
      <c r="BQ416">
        <v>1224.3900000000001</v>
      </c>
      <c r="BR416">
        <v>230.55799999999999</v>
      </c>
      <c r="BS416">
        <v>50.625999999999998</v>
      </c>
      <c r="BT416">
        <v>75.546300000000002</v>
      </c>
      <c r="BU416">
        <v>44113.411</v>
      </c>
      <c r="BV416">
        <v>11.937200000000001</v>
      </c>
      <c r="BW416">
        <v>6010.9359999999997</v>
      </c>
      <c r="BX416">
        <v>0</v>
      </c>
      <c r="BY416">
        <v>0</v>
      </c>
      <c r="BZ416">
        <v>30.541600000000003</v>
      </c>
      <c r="CA416">
        <v>11604.804</v>
      </c>
      <c r="CB416">
        <v>7490.3330000000005</v>
      </c>
      <c r="CC416">
        <v>1445.835</v>
      </c>
      <c r="CD416">
        <v>410.37599999999998</v>
      </c>
      <c r="CE416">
        <v>1701.616</v>
      </c>
      <c r="CF416">
        <v>235.31900000000002</v>
      </c>
      <c r="CG416">
        <v>0</v>
      </c>
      <c r="CH416">
        <v>321.32499999999999</v>
      </c>
      <c r="CI416">
        <v>0</v>
      </c>
      <c r="CJ416">
        <v>5.6</v>
      </c>
      <c r="CK416">
        <v>3088.9229999999998</v>
      </c>
      <c r="CL416">
        <v>11.3666</v>
      </c>
      <c r="CM416">
        <v>3971.0839999999998</v>
      </c>
      <c r="CN416">
        <v>11.875</v>
      </c>
      <c r="CO416">
        <v>3820.2950000000001</v>
      </c>
      <c r="CP416">
        <v>1.7</v>
      </c>
      <c r="CQ416">
        <v>724.50199999999995</v>
      </c>
      <c r="CR416">
        <v>103.18740000000001</v>
      </c>
      <c r="CS416">
        <v>53524.279000000002</v>
      </c>
      <c r="CT416">
        <v>25.874600000000001</v>
      </c>
      <c r="CU416">
        <v>8874.3989999999994</v>
      </c>
      <c r="CV416">
        <v>2.1</v>
      </c>
      <c r="CW416">
        <v>524.6579999999999</v>
      </c>
      <c r="CX416">
        <v>1259.366</v>
      </c>
      <c r="CY416">
        <v>0</v>
      </c>
      <c r="CZ416">
        <v>0</v>
      </c>
      <c r="DA416">
        <v>1.7</v>
      </c>
      <c r="DB416">
        <v>724.50199999999995</v>
      </c>
      <c r="DC416">
        <v>701.83600000000001</v>
      </c>
      <c r="DD416">
        <v>567.072</v>
      </c>
      <c r="DE416">
        <v>65.198999999999998</v>
      </c>
      <c r="DF416">
        <v>18.958400000000001</v>
      </c>
      <c r="DG416">
        <v>7194.0010000000002</v>
      </c>
      <c r="DH416">
        <v>5.4622000000000002</v>
      </c>
      <c r="DI416">
        <v>3137.9929999999999</v>
      </c>
      <c r="DJ416">
        <v>1.2</v>
      </c>
      <c r="DK416">
        <v>713.38900000000001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61491.976999999999</v>
      </c>
      <c r="EA416">
        <v>701.83600000000001</v>
      </c>
      <c r="EB416">
        <v>11674.588</v>
      </c>
      <c r="EC416">
        <v>567.072</v>
      </c>
      <c r="ED416">
        <v>149.42570000000001</v>
      </c>
      <c r="EE416">
        <v>164.917</v>
      </c>
      <c r="EF416">
        <v>74571.959999999992</v>
      </c>
      <c r="EG416">
        <v>113.1041</v>
      </c>
      <c r="EH416">
        <v>61257.23</v>
      </c>
      <c r="EI416">
        <v>75.546300000000002</v>
      </c>
      <c r="EJ416">
        <v>44200.911</v>
      </c>
      <c r="EK416">
        <v>11.937200000000001</v>
      </c>
      <c r="EL416">
        <v>6010.9359999999997</v>
      </c>
      <c r="EM416">
        <v>0</v>
      </c>
      <c r="EN416">
        <v>0</v>
      </c>
      <c r="EO416">
        <v>36.321600000000004</v>
      </c>
      <c r="EP416">
        <v>13314.73</v>
      </c>
      <c r="EQ416">
        <v>2945.6170000000002</v>
      </c>
      <c r="ER416">
        <v>1270.8969999999999</v>
      </c>
      <c r="ES416">
        <v>1674.72</v>
      </c>
      <c r="ET416">
        <v>77517.57699999999</v>
      </c>
      <c r="EU416">
        <v>0</v>
      </c>
      <c r="EV416">
        <v>0</v>
      </c>
      <c r="EW416">
        <v>0</v>
      </c>
      <c r="EX416">
        <v>0</v>
      </c>
      <c r="EY416">
        <v>18.958400000000001</v>
      </c>
      <c r="EZ416">
        <v>7194.0010000000002</v>
      </c>
      <c r="FA416">
        <v>5.4622000000000002</v>
      </c>
      <c r="FB416">
        <v>3137.9929999999999</v>
      </c>
      <c r="FC416">
        <v>1.2</v>
      </c>
      <c r="FD416">
        <v>713.38900000000001</v>
      </c>
      <c r="FE416">
        <v>0</v>
      </c>
      <c r="FF416">
        <v>0</v>
      </c>
      <c r="FG416">
        <v>0</v>
      </c>
      <c r="FH416">
        <v>0</v>
      </c>
      <c r="FI416">
        <v>3.8</v>
      </c>
      <c r="FJ416">
        <v>1983.8679999999999</v>
      </c>
      <c r="FK416">
        <v>2.1</v>
      </c>
      <c r="FL416">
        <v>1259.366</v>
      </c>
      <c r="FM416">
        <v>1.7</v>
      </c>
      <c r="FN416">
        <v>724.50199999999995</v>
      </c>
      <c r="FO416">
        <v>123.6</v>
      </c>
      <c r="FP416">
        <v>0</v>
      </c>
      <c r="FQ416">
        <v>123.6</v>
      </c>
      <c r="FR416">
        <v>2107.4679999999998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</row>
    <row r="417" spans="1:184" customFormat="1" ht="12.75" x14ac:dyDescent="0.2">
      <c r="A417">
        <v>3265</v>
      </c>
      <c r="B417">
        <f t="shared" si="6"/>
        <v>414</v>
      </c>
      <c r="C417">
        <v>1</v>
      </c>
      <c r="D417" t="s">
        <v>1444</v>
      </c>
      <c r="E417" t="s">
        <v>290</v>
      </c>
      <c r="F417">
        <v>600110672</v>
      </c>
      <c r="G417">
        <v>12</v>
      </c>
      <c r="H417" t="s">
        <v>1445</v>
      </c>
      <c r="I417" t="s">
        <v>378</v>
      </c>
      <c r="J417">
        <v>1</v>
      </c>
      <c r="K417">
        <v>24</v>
      </c>
      <c r="L417" t="s">
        <v>1036</v>
      </c>
      <c r="M417" t="s">
        <v>1446</v>
      </c>
      <c r="N417" t="s">
        <v>1038</v>
      </c>
      <c r="O417">
        <v>2</v>
      </c>
      <c r="P417" t="s">
        <v>1039</v>
      </c>
      <c r="Q417" t="s">
        <v>1447</v>
      </c>
      <c r="R417" s="207">
        <v>45668.567685185182</v>
      </c>
      <c r="S417">
        <v>600110672</v>
      </c>
      <c r="W417">
        <v>24.501900000000003</v>
      </c>
      <c r="X417">
        <v>24.488500000000002</v>
      </c>
      <c r="Y417">
        <v>0</v>
      </c>
      <c r="Z417">
        <v>1.34E-2</v>
      </c>
      <c r="AA417">
        <v>28.257199999999997</v>
      </c>
      <c r="AB417">
        <v>11658.208000000001</v>
      </c>
      <c r="AC417">
        <v>11652.85</v>
      </c>
      <c r="AD417">
        <v>7056.9939999999997</v>
      </c>
      <c r="AE417">
        <v>2018.82</v>
      </c>
      <c r="AF417">
        <v>142.51599999999999</v>
      </c>
      <c r="AG417">
        <v>1922.0519999999999</v>
      </c>
      <c r="AH417">
        <v>202.79599999999999</v>
      </c>
      <c r="AI417">
        <v>92.430999999999997</v>
      </c>
      <c r="AJ417">
        <v>33.859000000000002</v>
      </c>
      <c r="AK417">
        <v>26.143000000000001</v>
      </c>
      <c r="AL417">
        <v>0</v>
      </c>
      <c r="AM417">
        <v>0</v>
      </c>
      <c r="AN417">
        <v>5.3579999999999997</v>
      </c>
      <c r="AO417">
        <v>129.56</v>
      </c>
      <c r="AP417">
        <v>50</v>
      </c>
      <c r="AQ417">
        <v>50</v>
      </c>
      <c r="AR417">
        <v>0</v>
      </c>
      <c r="AS417">
        <v>0</v>
      </c>
      <c r="AT417">
        <v>0</v>
      </c>
      <c r="AU417">
        <v>79.56</v>
      </c>
      <c r="AV417">
        <v>0.37040000000000001</v>
      </c>
      <c r="AW417">
        <v>157.239</v>
      </c>
      <c r="AX417">
        <v>133.952</v>
      </c>
      <c r="AY417">
        <v>0</v>
      </c>
      <c r="AZ417">
        <v>0</v>
      </c>
      <c r="BA417">
        <v>11757.642</v>
      </c>
      <c r="BB417">
        <v>50</v>
      </c>
      <c r="BC417">
        <v>26</v>
      </c>
      <c r="BD417">
        <v>25</v>
      </c>
      <c r="BE417">
        <v>0</v>
      </c>
      <c r="BF417">
        <v>0</v>
      </c>
      <c r="BG417">
        <v>3</v>
      </c>
      <c r="BH417">
        <v>0</v>
      </c>
      <c r="BI417">
        <v>0</v>
      </c>
      <c r="BJ417">
        <v>17.459900000000001</v>
      </c>
      <c r="BK417">
        <v>9152.7389999999978</v>
      </c>
      <c r="BL417">
        <v>5421.3189999999995</v>
      </c>
      <c r="BM417">
        <v>1743.5740000000001</v>
      </c>
      <c r="BN417">
        <v>79.992000000000004</v>
      </c>
      <c r="BO417">
        <v>1452.922</v>
      </c>
      <c r="BP417">
        <v>170.21</v>
      </c>
      <c r="BQ417">
        <v>92.430999999999997</v>
      </c>
      <c r="BR417">
        <v>33.859000000000002</v>
      </c>
      <c r="BS417">
        <v>1.1930000000000001</v>
      </c>
      <c r="BT417">
        <v>13.053900000000001</v>
      </c>
      <c r="BU417">
        <v>7129.1850000000004</v>
      </c>
      <c r="BV417">
        <v>1.3011999999999999</v>
      </c>
      <c r="BW417">
        <v>597.71</v>
      </c>
      <c r="BX417">
        <v>0</v>
      </c>
      <c r="BY417">
        <v>0</v>
      </c>
      <c r="BZ417">
        <v>7.0286000000000008</v>
      </c>
      <c r="CA417">
        <v>2500.1109999999999</v>
      </c>
      <c r="CB417">
        <v>1635.6750000000002</v>
      </c>
      <c r="CC417">
        <v>275.24599999999998</v>
      </c>
      <c r="CD417">
        <v>62.524000000000001</v>
      </c>
      <c r="CE417">
        <v>469.13</v>
      </c>
      <c r="CF417">
        <v>32.585999999999999</v>
      </c>
      <c r="CG417">
        <v>0</v>
      </c>
      <c r="CH417">
        <v>0</v>
      </c>
      <c r="CI417">
        <v>24.950000000000003</v>
      </c>
      <c r="CJ417">
        <v>1.1667000000000001</v>
      </c>
      <c r="CK417">
        <v>522.58799999999997</v>
      </c>
      <c r="CL417">
        <v>2.1124999999999998</v>
      </c>
      <c r="CM417">
        <v>669.25800000000004</v>
      </c>
      <c r="CN417">
        <v>3.379</v>
      </c>
      <c r="CO417">
        <v>1180.3130000000001</v>
      </c>
      <c r="CP417">
        <v>0.37040000000000001</v>
      </c>
      <c r="CQ417">
        <v>127.952</v>
      </c>
      <c r="CR417">
        <v>15.4598</v>
      </c>
      <c r="CS417">
        <v>7570.8990000000003</v>
      </c>
      <c r="CT417">
        <v>6.2786000000000008</v>
      </c>
      <c r="CU417">
        <v>2176.9279999999999</v>
      </c>
      <c r="CV417">
        <v>0</v>
      </c>
      <c r="CW417">
        <v>157.239</v>
      </c>
      <c r="CX417">
        <v>15.5</v>
      </c>
      <c r="CY417">
        <v>0</v>
      </c>
      <c r="CZ417">
        <v>0</v>
      </c>
      <c r="DA417">
        <v>0.37040000000000001</v>
      </c>
      <c r="DB417">
        <v>118.452</v>
      </c>
      <c r="DC417">
        <v>42.386000000000003</v>
      </c>
      <c r="DD417">
        <v>7.6139999999999999</v>
      </c>
      <c r="DE417">
        <v>0</v>
      </c>
      <c r="DF417">
        <v>2.3889</v>
      </c>
      <c r="DG417">
        <v>1031.674</v>
      </c>
      <c r="DH417">
        <v>0.71589999999999998</v>
      </c>
      <c r="DI417">
        <v>394.17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9218.7340000000004</v>
      </c>
      <c r="EA417">
        <v>42.386000000000003</v>
      </c>
      <c r="EB417">
        <v>2538.9079999999999</v>
      </c>
      <c r="EC417">
        <v>7.6139999999999999</v>
      </c>
      <c r="ED417">
        <v>24.501900000000003</v>
      </c>
      <c r="EE417">
        <v>28.257199999999997</v>
      </c>
      <c r="EF417">
        <v>11658.208000000001</v>
      </c>
      <c r="EG417">
        <v>17.473300000000002</v>
      </c>
      <c r="EH417">
        <v>9158.0969999999979</v>
      </c>
      <c r="EI417">
        <v>13.067299999999999</v>
      </c>
      <c r="EJ417">
        <v>7134.5429999999997</v>
      </c>
      <c r="EK417">
        <v>1.3011999999999999</v>
      </c>
      <c r="EL417">
        <v>597.71</v>
      </c>
      <c r="EM417">
        <v>0</v>
      </c>
      <c r="EN417">
        <v>0</v>
      </c>
      <c r="EO417">
        <v>7.0286000000000008</v>
      </c>
      <c r="EP417">
        <v>2500.1109999999999</v>
      </c>
      <c r="EQ417">
        <v>129.56</v>
      </c>
      <c r="ER417">
        <v>121.946</v>
      </c>
      <c r="ES417">
        <v>7.6139999999999999</v>
      </c>
      <c r="ET417">
        <v>11787.768</v>
      </c>
      <c r="EU417">
        <v>0</v>
      </c>
      <c r="EV417">
        <v>0</v>
      </c>
      <c r="EW417">
        <v>0</v>
      </c>
      <c r="EX417">
        <v>0</v>
      </c>
      <c r="EY417">
        <v>2.3889</v>
      </c>
      <c r="EZ417">
        <v>1031.674</v>
      </c>
      <c r="FA417">
        <v>0.71589999999999998</v>
      </c>
      <c r="FB417">
        <v>394.17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0.37040000000000001</v>
      </c>
      <c r="FJ417">
        <v>133.952</v>
      </c>
      <c r="FK417">
        <v>0</v>
      </c>
      <c r="FL417">
        <v>15.5</v>
      </c>
      <c r="FM417">
        <v>0.37040000000000001</v>
      </c>
      <c r="FN417">
        <v>118.452</v>
      </c>
      <c r="FO417">
        <v>0</v>
      </c>
      <c r="FP417">
        <v>0</v>
      </c>
      <c r="FQ417">
        <v>0</v>
      </c>
      <c r="FR417">
        <v>133.952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</row>
    <row r="418" spans="1:184" customFormat="1" ht="12.75" x14ac:dyDescent="0.2">
      <c r="A418">
        <v>3266</v>
      </c>
      <c r="B418">
        <f t="shared" si="6"/>
        <v>415</v>
      </c>
      <c r="C418">
        <v>1</v>
      </c>
      <c r="D418" t="s">
        <v>1448</v>
      </c>
      <c r="E418" t="s">
        <v>290</v>
      </c>
      <c r="F418">
        <v>600111156</v>
      </c>
      <c r="G418">
        <v>12</v>
      </c>
      <c r="H418" t="s">
        <v>1449</v>
      </c>
      <c r="I418" t="s">
        <v>438</v>
      </c>
      <c r="J418">
        <v>1</v>
      </c>
      <c r="K418">
        <v>24</v>
      </c>
      <c r="L418" t="s">
        <v>1043</v>
      </c>
      <c r="M418" t="s">
        <v>1450</v>
      </c>
      <c r="N418" t="s">
        <v>1038</v>
      </c>
      <c r="O418">
        <v>2</v>
      </c>
      <c r="P418" t="s">
        <v>1039</v>
      </c>
      <c r="Q418" t="s">
        <v>3535</v>
      </c>
      <c r="R418" s="207">
        <v>45672.678680555553</v>
      </c>
      <c r="S418">
        <v>600111156</v>
      </c>
      <c r="T418" t="s">
        <v>3535</v>
      </c>
      <c r="U418" s="207">
        <v>45672.891759259262</v>
      </c>
      <c r="V418">
        <v>600111156</v>
      </c>
      <c r="W418">
        <v>47.721499999999999</v>
      </c>
      <c r="X418">
        <v>47.721499999999999</v>
      </c>
      <c r="Y418">
        <v>0</v>
      </c>
      <c r="Z418">
        <v>0</v>
      </c>
      <c r="AA418">
        <v>51.816899999999997</v>
      </c>
      <c r="AB418">
        <v>22070.932000000001</v>
      </c>
      <c r="AC418">
        <v>22019.049000000003</v>
      </c>
      <c r="AD418">
        <v>13777.566999999999</v>
      </c>
      <c r="AE418">
        <v>3697.7380000000003</v>
      </c>
      <c r="AF418">
        <v>293.53999999999996</v>
      </c>
      <c r="AG418">
        <v>3173.3469999999998</v>
      </c>
      <c r="AH418">
        <v>395.62800000000004</v>
      </c>
      <c r="AI418">
        <v>231.66499999999999</v>
      </c>
      <c r="AJ418">
        <v>9.9250000000000007</v>
      </c>
      <c r="AK418">
        <v>47.587000000000003</v>
      </c>
      <c r="AL418">
        <v>33.158000000000001</v>
      </c>
      <c r="AM418">
        <v>0</v>
      </c>
      <c r="AN418">
        <v>18.725000000000001</v>
      </c>
      <c r="AO418">
        <v>133.71700000000001</v>
      </c>
      <c r="AP418">
        <v>105.1</v>
      </c>
      <c r="AQ418">
        <v>105.1</v>
      </c>
      <c r="AR418">
        <v>0</v>
      </c>
      <c r="AS418">
        <v>0</v>
      </c>
      <c r="AT418">
        <v>0</v>
      </c>
      <c r="AU418">
        <v>28.617000000000001</v>
      </c>
      <c r="AV418">
        <v>0</v>
      </c>
      <c r="AW418">
        <v>321.63400000000001</v>
      </c>
      <c r="AX418">
        <v>0</v>
      </c>
      <c r="AY418">
        <v>3</v>
      </c>
      <c r="AZ418">
        <v>70.418000000000006</v>
      </c>
      <c r="BA418">
        <v>22302.100999999999</v>
      </c>
      <c r="BB418">
        <v>105.1</v>
      </c>
      <c r="BC418">
        <v>54</v>
      </c>
      <c r="BD418">
        <v>46</v>
      </c>
      <c r="BE418">
        <v>3</v>
      </c>
      <c r="BF418">
        <v>2</v>
      </c>
      <c r="BG418">
        <v>2</v>
      </c>
      <c r="BH418">
        <v>0</v>
      </c>
      <c r="BI418">
        <v>0</v>
      </c>
      <c r="BJ418">
        <v>35.821199999999997</v>
      </c>
      <c r="BK418">
        <v>18257.183000000001</v>
      </c>
      <c r="BL418">
        <v>11164.895</v>
      </c>
      <c r="BM418">
        <v>3352.3630000000003</v>
      </c>
      <c r="BN418">
        <v>271.34399999999999</v>
      </c>
      <c r="BO418">
        <v>2478.8230000000003</v>
      </c>
      <c r="BP418">
        <v>346.82000000000005</v>
      </c>
      <c r="BQ418">
        <v>231.66499999999999</v>
      </c>
      <c r="BR418">
        <v>4.524</v>
      </c>
      <c r="BS418">
        <v>14.696999999999999</v>
      </c>
      <c r="BT418">
        <v>25.192900000000002</v>
      </c>
      <c r="BU418">
        <v>14514.875</v>
      </c>
      <c r="BV418">
        <v>2.1128</v>
      </c>
      <c r="BW418">
        <v>983.69600000000003</v>
      </c>
      <c r="BX418">
        <v>0</v>
      </c>
      <c r="BY418">
        <v>0</v>
      </c>
      <c r="BZ418">
        <v>11.9003</v>
      </c>
      <c r="CA418">
        <v>3761.866</v>
      </c>
      <c r="CB418">
        <v>2612.672</v>
      </c>
      <c r="CC418">
        <v>345.375</v>
      </c>
      <c r="CD418">
        <v>22.196000000000002</v>
      </c>
      <c r="CE418">
        <v>694.524</v>
      </c>
      <c r="CF418">
        <v>48.808</v>
      </c>
      <c r="CG418">
        <v>0</v>
      </c>
      <c r="CH418">
        <v>5.4009999999999998</v>
      </c>
      <c r="CI418">
        <v>32.89</v>
      </c>
      <c r="CJ418">
        <v>1.5</v>
      </c>
      <c r="CK418">
        <v>649.91899999999998</v>
      </c>
      <c r="CL418">
        <v>5.4638</v>
      </c>
      <c r="CM418">
        <v>1565.1889999999999</v>
      </c>
      <c r="CN418">
        <v>4.9364999999999997</v>
      </c>
      <c r="CO418">
        <v>1546.758</v>
      </c>
      <c r="CP418">
        <v>0</v>
      </c>
      <c r="CQ418">
        <v>0</v>
      </c>
      <c r="CR418">
        <v>31.821199999999997</v>
      </c>
      <c r="CS418">
        <v>14779.813</v>
      </c>
      <c r="CT418">
        <v>9.8920999999999992</v>
      </c>
      <c r="CU418">
        <v>2921.373</v>
      </c>
      <c r="CV418">
        <v>0</v>
      </c>
      <c r="CW418">
        <v>321.63400000000001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25.2</v>
      </c>
      <c r="DD418">
        <v>79.900000000000006</v>
      </c>
      <c r="DE418">
        <v>70.418000000000006</v>
      </c>
      <c r="DF418">
        <v>7.9546000000000001</v>
      </c>
      <c r="DG418">
        <v>2543.1889999999999</v>
      </c>
      <c r="DH418">
        <v>0.56089999999999995</v>
      </c>
      <c r="DI418">
        <v>215.423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18470.86</v>
      </c>
      <c r="EA418">
        <v>25.2</v>
      </c>
      <c r="EB418">
        <v>3831.241</v>
      </c>
      <c r="EC418">
        <v>79.900000000000006</v>
      </c>
      <c r="ED418">
        <v>47.721499999999999</v>
      </c>
      <c r="EE418">
        <v>51.816899999999997</v>
      </c>
      <c r="EF418">
        <v>22070.932000000001</v>
      </c>
      <c r="EG418">
        <v>35.821199999999997</v>
      </c>
      <c r="EH418">
        <v>18264.932000000001</v>
      </c>
      <c r="EI418">
        <v>25.192900000000002</v>
      </c>
      <c r="EJ418">
        <v>14522.624</v>
      </c>
      <c r="EK418">
        <v>2.1128</v>
      </c>
      <c r="EL418">
        <v>983.69600000000003</v>
      </c>
      <c r="EM418">
        <v>0</v>
      </c>
      <c r="EN418">
        <v>0</v>
      </c>
      <c r="EO418">
        <v>11.9003</v>
      </c>
      <c r="EP418">
        <v>3806</v>
      </c>
      <c r="EQ418">
        <v>133.71700000000001</v>
      </c>
      <c r="ER418">
        <v>53.45</v>
      </c>
      <c r="ES418">
        <v>80.266999999999996</v>
      </c>
      <c r="ET418">
        <v>22204.648999999998</v>
      </c>
      <c r="EU418">
        <v>0</v>
      </c>
      <c r="EV418">
        <v>0</v>
      </c>
      <c r="EW418">
        <v>0</v>
      </c>
      <c r="EX418">
        <v>0</v>
      </c>
      <c r="EY418">
        <v>7.9546000000000001</v>
      </c>
      <c r="EZ418">
        <v>2543.1889999999999</v>
      </c>
      <c r="FA418">
        <v>0.56089999999999995</v>
      </c>
      <c r="FB418">
        <v>215.423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3</v>
      </c>
      <c r="FP418">
        <v>0</v>
      </c>
      <c r="FQ418">
        <v>3</v>
      </c>
      <c r="FR418">
        <v>3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</row>
    <row r="419" spans="1:184" customFormat="1" ht="12.75" x14ac:dyDescent="0.2">
      <c r="A419">
        <v>3268</v>
      </c>
      <c r="B419">
        <f t="shared" si="6"/>
        <v>416</v>
      </c>
      <c r="C419">
        <v>1</v>
      </c>
      <c r="D419" t="s">
        <v>1453</v>
      </c>
      <c r="E419" t="s">
        <v>290</v>
      </c>
      <c r="F419">
        <v>600110532</v>
      </c>
      <c r="G419">
        <v>12</v>
      </c>
      <c r="H419" t="s">
        <v>1171</v>
      </c>
      <c r="I419" t="s">
        <v>100</v>
      </c>
      <c r="J419">
        <v>1</v>
      </c>
      <c r="K419">
        <v>24</v>
      </c>
      <c r="L419" t="s">
        <v>1070</v>
      </c>
      <c r="M419" t="s">
        <v>1454</v>
      </c>
      <c r="N419" t="s">
        <v>1038</v>
      </c>
      <c r="O419">
        <v>2</v>
      </c>
      <c r="P419" t="s">
        <v>1039</v>
      </c>
      <c r="Q419" t="s">
        <v>1177</v>
      </c>
      <c r="R419" s="207">
        <v>45665.615925925929</v>
      </c>
      <c r="S419">
        <v>600110532</v>
      </c>
      <c r="T419" t="s">
        <v>1177</v>
      </c>
      <c r="U419" s="207">
        <v>45670.551365740743</v>
      </c>
      <c r="V419">
        <v>600110532</v>
      </c>
      <c r="W419">
        <v>118.28220000000002</v>
      </c>
      <c r="X419">
        <v>118.28220000000002</v>
      </c>
      <c r="Y419">
        <v>0</v>
      </c>
      <c r="Z419">
        <v>0</v>
      </c>
      <c r="AA419">
        <v>129.3716</v>
      </c>
      <c r="AB419">
        <v>59651.475000000006</v>
      </c>
      <c r="AC419">
        <v>59651.475000000006</v>
      </c>
      <c r="AD419">
        <v>38202.370000000003</v>
      </c>
      <c r="AE419">
        <v>9485.9270000000015</v>
      </c>
      <c r="AF419">
        <v>2950.6510000000003</v>
      </c>
      <c r="AG419">
        <v>6997.7129999999997</v>
      </c>
      <c r="AH419">
        <v>491.55900000000003</v>
      </c>
      <c r="AI419">
        <v>723.85</v>
      </c>
      <c r="AJ419">
        <v>63.600999999999999</v>
      </c>
      <c r="AK419">
        <v>8.9960000000000004</v>
      </c>
      <c r="AL419">
        <v>0</v>
      </c>
      <c r="AM419">
        <v>0</v>
      </c>
      <c r="AN419">
        <v>0</v>
      </c>
      <c r="AO419">
        <v>240</v>
      </c>
      <c r="AP419">
        <v>240</v>
      </c>
      <c r="AQ419">
        <v>240</v>
      </c>
      <c r="AR419">
        <v>0</v>
      </c>
      <c r="AS419">
        <v>0</v>
      </c>
      <c r="AT419">
        <v>0</v>
      </c>
      <c r="AU419">
        <v>0</v>
      </c>
      <c r="AV419">
        <v>1.5</v>
      </c>
      <c r="AW419">
        <v>684.38400000000001</v>
      </c>
      <c r="AX419">
        <v>839.322</v>
      </c>
      <c r="AY419">
        <v>0</v>
      </c>
      <c r="AZ419">
        <v>42.423999999999999</v>
      </c>
      <c r="BA419">
        <v>60346.044000000002</v>
      </c>
      <c r="BB419">
        <v>240</v>
      </c>
      <c r="BC419">
        <v>139</v>
      </c>
      <c r="BD419">
        <v>127</v>
      </c>
      <c r="BE419">
        <v>0</v>
      </c>
      <c r="BF419">
        <v>1</v>
      </c>
      <c r="BG419">
        <v>4</v>
      </c>
      <c r="BH419">
        <v>0</v>
      </c>
      <c r="BI419">
        <v>0</v>
      </c>
      <c r="BJ419">
        <v>95.958300000000008</v>
      </c>
      <c r="BK419">
        <v>51747.899000000005</v>
      </c>
      <c r="BL419">
        <v>32927.612999999998</v>
      </c>
      <c r="BM419">
        <v>8508.3780000000006</v>
      </c>
      <c r="BN419">
        <v>2289.4290000000001</v>
      </c>
      <c r="BO419">
        <v>6062.7380000000003</v>
      </c>
      <c r="BP419">
        <v>436.48599999999999</v>
      </c>
      <c r="BQ419">
        <v>723.85</v>
      </c>
      <c r="BR419">
        <v>63.600999999999999</v>
      </c>
      <c r="BS419">
        <v>8.9960000000000004</v>
      </c>
      <c r="BT419">
        <v>59.710599999999999</v>
      </c>
      <c r="BU419">
        <v>36292.930999999997</v>
      </c>
      <c r="BV419">
        <v>8.0768000000000004</v>
      </c>
      <c r="BW419">
        <v>3884.192</v>
      </c>
      <c r="BX419">
        <v>0</v>
      </c>
      <c r="BY419">
        <v>0</v>
      </c>
      <c r="BZ419">
        <v>22.323900000000002</v>
      </c>
      <c r="CA419">
        <v>7903.576</v>
      </c>
      <c r="CB419">
        <v>5274.7569999999996</v>
      </c>
      <c r="CC419">
        <v>977.54899999999998</v>
      </c>
      <c r="CD419">
        <v>661.22199999999998</v>
      </c>
      <c r="CE419">
        <v>934.97499999999991</v>
      </c>
      <c r="CF419">
        <v>55.073</v>
      </c>
      <c r="CG419">
        <v>0</v>
      </c>
      <c r="CH419">
        <v>0</v>
      </c>
      <c r="CI419">
        <v>0</v>
      </c>
      <c r="CJ419">
        <v>3.5</v>
      </c>
      <c r="CK419">
        <v>1818.7629999999999</v>
      </c>
      <c r="CL419">
        <v>9.8292999999999999</v>
      </c>
      <c r="CM419">
        <v>2891.3389999999999</v>
      </c>
      <c r="CN419">
        <v>8.9946000000000002</v>
      </c>
      <c r="CO419">
        <v>3193.4740000000002</v>
      </c>
      <c r="CP419">
        <v>0</v>
      </c>
      <c r="CQ419">
        <v>0</v>
      </c>
      <c r="CR419">
        <v>91.958400000000012</v>
      </c>
      <c r="CS419">
        <v>48216.749000000003</v>
      </c>
      <c r="CT419">
        <v>20.323900000000002</v>
      </c>
      <c r="CU419">
        <v>6866.0889999999999</v>
      </c>
      <c r="CV419">
        <v>1.5</v>
      </c>
      <c r="CW419">
        <v>684.38400000000001</v>
      </c>
      <c r="CX419">
        <v>839.322</v>
      </c>
      <c r="CY419">
        <v>0</v>
      </c>
      <c r="CZ419">
        <v>0</v>
      </c>
      <c r="DA419">
        <v>0</v>
      </c>
      <c r="DB419">
        <v>0</v>
      </c>
      <c r="DC419">
        <v>141.654</v>
      </c>
      <c r="DD419">
        <v>98.346000000000004</v>
      </c>
      <c r="DE419">
        <v>42.423999999999999</v>
      </c>
      <c r="DF419">
        <v>23.6709</v>
      </c>
      <c r="DG419">
        <v>8991.2800000000007</v>
      </c>
      <c r="DH419">
        <v>3.5</v>
      </c>
      <c r="DI419">
        <v>2051.5500000000002</v>
      </c>
      <c r="DJ419">
        <v>1</v>
      </c>
      <c r="DK419">
        <v>527.94600000000003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52374.774000000005</v>
      </c>
      <c r="EA419">
        <v>141.654</v>
      </c>
      <c r="EB419">
        <v>7971.2699999999995</v>
      </c>
      <c r="EC419">
        <v>98.346000000000004</v>
      </c>
      <c r="ED419">
        <v>118.28220000000002</v>
      </c>
      <c r="EE419">
        <v>129.3716</v>
      </c>
      <c r="EF419">
        <v>59651.475000000006</v>
      </c>
      <c r="EG419">
        <v>95.958300000000008</v>
      </c>
      <c r="EH419">
        <v>51747.899000000005</v>
      </c>
      <c r="EI419">
        <v>59.710599999999999</v>
      </c>
      <c r="EJ419">
        <v>36292.930999999997</v>
      </c>
      <c r="EK419">
        <v>8.0768000000000004</v>
      </c>
      <c r="EL419">
        <v>3884.192</v>
      </c>
      <c r="EM419">
        <v>0</v>
      </c>
      <c r="EN419">
        <v>0</v>
      </c>
      <c r="EO419">
        <v>22.323900000000002</v>
      </c>
      <c r="EP419">
        <v>7903.576</v>
      </c>
      <c r="EQ419">
        <v>240</v>
      </c>
      <c r="ER419">
        <v>141.654</v>
      </c>
      <c r="ES419">
        <v>98.346000000000004</v>
      </c>
      <c r="ET419">
        <v>59891.475000000006</v>
      </c>
      <c r="EU419">
        <v>0</v>
      </c>
      <c r="EV419">
        <v>0</v>
      </c>
      <c r="EW419">
        <v>0</v>
      </c>
      <c r="EX419">
        <v>0</v>
      </c>
      <c r="EY419">
        <v>23.6709</v>
      </c>
      <c r="EZ419">
        <v>8991.2800000000007</v>
      </c>
      <c r="FA419">
        <v>3.5</v>
      </c>
      <c r="FB419">
        <v>2051.5500000000002</v>
      </c>
      <c r="FC419">
        <v>1</v>
      </c>
      <c r="FD419">
        <v>527.94600000000003</v>
      </c>
      <c r="FE419">
        <v>0</v>
      </c>
      <c r="FF419">
        <v>0</v>
      </c>
      <c r="FG419">
        <v>0</v>
      </c>
      <c r="FH419">
        <v>0</v>
      </c>
      <c r="FI419">
        <v>1.5</v>
      </c>
      <c r="FJ419">
        <v>839.322</v>
      </c>
      <c r="FK419">
        <v>1.5</v>
      </c>
      <c r="FL419">
        <v>839.322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839.322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</row>
    <row r="420" spans="1:184" customFormat="1" ht="12.75" x14ac:dyDescent="0.2">
      <c r="A420">
        <v>3269</v>
      </c>
      <c r="B420">
        <f t="shared" si="6"/>
        <v>417</v>
      </c>
      <c r="C420">
        <v>1</v>
      </c>
      <c r="D420" t="s">
        <v>1455</v>
      </c>
      <c r="E420" t="s">
        <v>290</v>
      </c>
      <c r="F420">
        <v>600110524</v>
      </c>
      <c r="G420">
        <v>12</v>
      </c>
      <c r="H420" t="s">
        <v>1171</v>
      </c>
      <c r="I420" t="s">
        <v>100</v>
      </c>
      <c r="J420">
        <v>1</v>
      </c>
      <c r="K420">
        <v>24</v>
      </c>
      <c r="L420" t="s">
        <v>1070</v>
      </c>
      <c r="M420" t="s">
        <v>1456</v>
      </c>
      <c r="N420" t="s">
        <v>1038</v>
      </c>
      <c r="O420">
        <v>2</v>
      </c>
      <c r="P420" t="s">
        <v>1039</v>
      </c>
      <c r="Q420" t="s">
        <v>1457</v>
      </c>
      <c r="R420" s="207">
        <v>45665.686030092591</v>
      </c>
      <c r="S420">
        <v>600110524</v>
      </c>
      <c r="T420" t="s">
        <v>1457</v>
      </c>
      <c r="U420" s="207">
        <v>45665.694502314815</v>
      </c>
      <c r="V420">
        <v>600110524</v>
      </c>
      <c r="W420">
        <v>81.88600000000001</v>
      </c>
      <c r="X420">
        <v>81.88600000000001</v>
      </c>
      <c r="Y420">
        <v>0</v>
      </c>
      <c r="Z420">
        <v>0</v>
      </c>
      <c r="AA420">
        <v>90.352099999999993</v>
      </c>
      <c r="AB420">
        <v>42628.491000000002</v>
      </c>
      <c r="AC420">
        <v>42628.491000000002</v>
      </c>
      <c r="AD420">
        <v>26802.599000000002</v>
      </c>
      <c r="AE420">
        <v>6468.799</v>
      </c>
      <c r="AF420">
        <v>1665.8319999999999</v>
      </c>
      <c r="AG420">
        <v>5496.1710000000003</v>
      </c>
      <c r="AH420">
        <v>437.63800000000003</v>
      </c>
      <c r="AI420">
        <v>649.72</v>
      </c>
      <c r="AJ420">
        <v>519.84399999999994</v>
      </c>
      <c r="AK420">
        <v>43.976999999999997</v>
      </c>
      <c r="AL420">
        <v>0</v>
      </c>
      <c r="AM420">
        <v>0</v>
      </c>
      <c r="AN420">
        <v>0</v>
      </c>
      <c r="AO420">
        <v>1115.6420000000001</v>
      </c>
      <c r="AP420">
        <v>873.79200000000003</v>
      </c>
      <c r="AQ420">
        <v>873.79200000000003</v>
      </c>
      <c r="AR420">
        <v>0</v>
      </c>
      <c r="AS420">
        <v>0</v>
      </c>
      <c r="AT420">
        <v>241.85</v>
      </c>
      <c r="AU420">
        <v>0</v>
      </c>
      <c r="AV420">
        <v>1.4</v>
      </c>
      <c r="AW420">
        <v>465.9</v>
      </c>
      <c r="AX420">
        <v>694.447</v>
      </c>
      <c r="AY420">
        <v>549.15499999999997</v>
      </c>
      <c r="AZ420">
        <v>78.010999999999996</v>
      </c>
      <c r="BA420">
        <v>42966.53</v>
      </c>
      <c r="BB420">
        <v>873.79200000000003</v>
      </c>
      <c r="BC420">
        <v>93</v>
      </c>
      <c r="BD420">
        <v>83</v>
      </c>
      <c r="BE420">
        <v>0</v>
      </c>
      <c r="BF420">
        <v>1</v>
      </c>
      <c r="BG420">
        <v>3</v>
      </c>
      <c r="BH420">
        <v>0</v>
      </c>
      <c r="BI420">
        <v>0</v>
      </c>
      <c r="BJ420">
        <v>66.506799999999998</v>
      </c>
      <c r="BK420">
        <v>36968.476000000002</v>
      </c>
      <c r="BL420">
        <v>23167.991000000002</v>
      </c>
      <c r="BM420">
        <v>5885.0469999999996</v>
      </c>
      <c r="BN420">
        <v>1357.9639999999999</v>
      </c>
      <c r="BO420">
        <v>4539.5360000000001</v>
      </c>
      <c r="BP420">
        <v>372.28700000000003</v>
      </c>
      <c r="BQ420">
        <v>649.72</v>
      </c>
      <c r="BR420">
        <v>435.01300000000003</v>
      </c>
      <c r="BS420">
        <v>17.007000000000001</v>
      </c>
      <c r="BT420">
        <v>42.828699999999998</v>
      </c>
      <c r="BU420">
        <v>26670.066999999999</v>
      </c>
      <c r="BV420">
        <v>5.0461999999999998</v>
      </c>
      <c r="BW420">
        <v>2451.9470000000001</v>
      </c>
      <c r="BX420">
        <v>0</v>
      </c>
      <c r="BY420">
        <v>0</v>
      </c>
      <c r="BZ420">
        <v>15.379200000000001</v>
      </c>
      <c r="CA420">
        <v>5660.0150000000003</v>
      </c>
      <c r="CB420">
        <v>3634.6080000000002</v>
      </c>
      <c r="CC420">
        <v>583.75199999999995</v>
      </c>
      <c r="CD420">
        <v>307.86799999999999</v>
      </c>
      <c r="CE420">
        <v>956.63499999999999</v>
      </c>
      <c r="CF420">
        <v>65.350999999999999</v>
      </c>
      <c r="CG420">
        <v>0</v>
      </c>
      <c r="CH420">
        <v>84.831000000000003</v>
      </c>
      <c r="CI420">
        <v>26.97</v>
      </c>
      <c r="CJ420">
        <v>3</v>
      </c>
      <c r="CK420">
        <v>1408.5550000000001</v>
      </c>
      <c r="CL420">
        <v>5</v>
      </c>
      <c r="CM420">
        <v>1667.0350000000001</v>
      </c>
      <c r="CN420">
        <v>6.9791999999999996</v>
      </c>
      <c r="CO420">
        <v>2382.4940000000001</v>
      </c>
      <c r="CP420">
        <v>0.4</v>
      </c>
      <c r="CQ420">
        <v>201.93100000000001</v>
      </c>
      <c r="CR420">
        <v>62.506799999999998</v>
      </c>
      <c r="CS420">
        <v>33470.949000000001</v>
      </c>
      <c r="CT420">
        <v>13.379200000000001</v>
      </c>
      <c r="CU420">
        <v>4671.558</v>
      </c>
      <c r="CV420">
        <v>1</v>
      </c>
      <c r="CW420">
        <v>465.9</v>
      </c>
      <c r="CX420">
        <v>492.51600000000002</v>
      </c>
      <c r="CY420">
        <v>0</v>
      </c>
      <c r="CZ420">
        <v>0</v>
      </c>
      <c r="DA420">
        <v>0.4</v>
      </c>
      <c r="DB420">
        <v>201.93100000000001</v>
      </c>
      <c r="DC420">
        <v>873.79200000000003</v>
      </c>
      <c r="DD420">
        <v>0</v>
      </c>
      <c r="DE420">
        <v>78.010999999999996</v>
      </c>
      <c r="DF420">
        <v>15.237</v>
      </c>
      <c r="DG420">
        <v>5972.0339999999997</v>
      </c>
      <c r="DH420">
        <v>2.3948999999999998</v>
      </c>
      <c r="DI420">
        <v>1381.912</v>
      </c>
      <c r="DJ420">
        <v>1</v>
      </c>
      <c r="DK420">
        <v>492.51600000000002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37273.105000000003</v>
      </c>
      <c r="EA420">
        <v>873.79200000000003</v>
      </c>
      <c r="EB420">
        <v>5693.4250000000002</v>
      </c>
      <c r="EC420">
        <v>0</v>
      </c>
      <c r="ED420">
        <v>81.88600000000001</v>
      </c>
      <c r="EE420">
        <v>90.352099999999993</v>
      </c>
      <c r="EF420">
        <v>42628.491000000002</v>
      </c>
      <c r="EG420">
        <v>66.506799999999998</v>
      </c>
      <c r="EH420">
        <v>36968.476000000002</v>
      </c>
      <c r="EI420">
        <v>42.828699999999998</v>
      </c>
      <c r="EJ420">
        <v>26670.066999999999</v>
      </c>
      <c r="EK420">
        <v>5.0461999999999998</v>
      </c>
      <c r="EL420">
        <v>2451.9470000000001</v>
      </c>
      <c r="EM420">
        <v>0</v>
      </c>
      <c r="EN420">
        <v>0</v>
      </c>
      <c r="EO420">
        <v>15.379200000000001</v>
      </c>
      <c r="EP420">
        <v>5660.0150000000003</v>
      </c>
      <c r="EQ420">
        <v>1115.6420000000001</v>
      </c>
      <c r="ER420">
        <v>1115.6420000000001</v>
      </c>
      <c r="ES420">
        <v>0</v>
      </c>
      <c r="ET420">
        <v>43744.133000000002</v>
      </c>
      <c r="EU420">
        <v>0</v>
      </c>
      <c r="EV420">
        <v>0</v>
      </c>
      <c r="EW420">
        <v>0</v>
      </c>
      <c r="EX420">
        <v>0</v>
      </c>
      <c r="EY420">
        <v>15.237</v>
      </c>
      <c r="EZ420">
        <v>5972.0339999999997</v>
      </c>
      <c r="FA420">
        <v>2.3948999999999998</v>
      </c>
      <c r="FB420">
        <v>1381.912</v>
      </c>
      <c r="FC420">
        <v>1</v>
      </c>
      <c r="FD420">
        <v>492.51600000000002</v>
      </c>
      <c r="FE420">
        <v>0</v>
      </c>
      <c r="FF420">
        <v>0</v>
      </c>
      <c r="FG420">
        <v>0</v>
      </c>
      <c r="FH420">
        <v>0</v>
      </c>
      <c r="FI420">
        <v>1.4</v>
      </c>
      <c r="FJ420">
        <v>694.447</v>
      </c>
      <c r="FK420">
        <v>1</v>
      </c>
      <c r="FL420">
        <v>492.51600000000002</v>
      </c>
      <c r="FM420">
        <v>0.4</v>
      </c>
      <c r="FN420">
        <v>201.93100000000001</v>
      </c>
      <c r="FO420">
        <v>549.15499999999997</v>
      </c>
      <c r="FP420">
        <v>549.15499999999997</v>
      </c>
      <c r="FQ420">
        <v>0</v>
      </c>
      <c r="FR420">
        <v>1243.6020000000001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</row>
    <row r="421" spans="1:184" customFormat="1" ht="12.75" x14ac:dyDescent="0.2">
      <c r="A421">
        <v>3270</v>
      </c>
      <c r="B421">
        <f t="shared" si="6"/>
        <v>418</v>
      </c>
      <c r="C421">
        <v>1</v>
      </c>
      <c r="D421" t="s">
        <v>1458</v>
      </c>
      <c r="E421" t="s">
        <v>290</v>
      </c>
      <c r="F421">
        <v>600110923</v>
      </c>
      <c r="G421">
        <v>12</v>
      </c>
      <c r="H421" t="s">
        <v>1459</v>
      </c>
      <c r="I421" t="s">
        <v>438</v>
      </c>
      <c r="J421">
        <v>1</v>
      </c>
      <c r="K421">
        <v>24</v>
      </c>
      <c r="L421" t="s">
        <v>1036</v>
      </c>
      <c r="M421" t="s">
        <v>3532</v>
      </c>
      <c r="N421" t="s">
        <v>1038</v>
      </c>
      <c r="O421">
        <v>2</v>
      </c>
      <c r="P421" t="s">
        <v>1039</v>
      </c>
      <c r="Q421" t="s">
        <v>3533</v>
      </c>
      <c r="R421" s="207">
        <v>45662.590358796297</v>
      </c>
      <c r="S421">
        <v>600110923</v>
      </c>
      <c r="W421">
        <v>26.7288</v>
      </c>
      <c r="X421">
        <v>26.7288</v>
      </c>
      <c r="Y421">
        <v>0</v>
      </c>
      <c r="Z421">
        <v>0</v>
      </c>
      <c r="AA421">
        <v>27.842600000000001</v>
      </c>
      <c r="AB421">
        <v>12350.735999999999</v>
      </c>
      <c r="AC421">
        <v>12185.335999999999</v>
      </c>
      <c r="AD421">
        <v>7676.37</v>
      </c>
      <c r="AE421">
        <v>2062.87</v>
      </c>
      <c r="AF421">
        <v>733.73300000000006</v>
      </c>
      <c r="AG421">
        <v>1217.5909999999999</v>
      </c>
      <c r="AH421">
        <v>265.20400000000001</v>
      </c>
      <c r="AI421">
        <v>133.56100000000001</v>
      </c>
      <c r="AJ421">
        <v>0</v>
      </c>
      <c r="AK421">
        <v>19.122</v>
      </c>
      <c r="AL421">
        <v>0</v>
      </c>
      <c r="AM421">
        <v>0</v>
      </c>
      <c r="AN421">
        <v>165.4</v>
      </c>
      <c r="AO421">
        <v>78.09</v>
      </c>
      <c r="AP421">
        <v>74.14</v>
      </c>
      <c r="AQ421">
        <v>74.14</v>
      </c>
      <c r="AR421">
        <v>0</v>
      </c>
      <c r="AS421">
        <v>0</v>
      </c>
      <c r="AT421">
        <v>0</v>
      </c>
      <c r="AU421">
        <v>3.95</v>
      </c>
      <c r="AV421">
        <v>0</v>
      </c>
      <c r="AW421">
        <v>76.885000000000005</v>
      </c>
      <c r="AX421">
        <v>14.1</v>
      </c>
      <c r="AY421">
        <v>0</v>
      </c>
      <c r="AZ421">
        <v>0</v>
      </c>
      <c r="BA421">
        <v>12355.259</v>
      </c>
      <c r="BB421">
        <v>74.14</v>
      </c>
      <c r="BC421">
        <v>31</v>
      </c>
      <c r="BD421">
        <v>26</v>
      </c>
      <c r="BE421">
        <v>1</v>
      </c>
      <c r="BF421">
        <v>1</v>
      </c>
      <c r="BG421">
        <v>1</v>
      </c>
      <c r="BH421">
        <v>14.1</v>
      </c>
      <c r="BI421">
        <v>0</v>
      </c>
      <c r="BJ421">
        <v>20.024699999999999</v>
      </c>
      <c r="BK421">
        <v>10062.419</v>
      </c>
      <c r="BL421">
        <v>6240.9290000000001</v>
      </c>
      <c r="BM421">
        <v>1912.2460000000001</v>
      </c>
      <c r="BN421">
        <v>608.404</v>
      </c>
      <c r="BO421">
        <v>850.9849999999999</v>
      </c>
      <c r="BP421">
        <v>229.84100000000001</v>
      </c>
      <c r="BQ421">
        <v>133.56100000000001</v>
      </c>
      <c r="BR421">
        <v>0</v>
      </c>
      <c r="BS421">
        <v>9.5679999999999996</v>
      </c>
      <c r="BT421">
        <v>14.2121</v>
      </c>
      <c r="BU421">
        <v>7536.7529999999997</v>
      </c>
      <c r="BV421">
        <v>2.9897</v>
      </c>
      <c r="BW421">
        <v>1443.0260000000001</v>
      </c>
      <c r="BX421">
        <v>0</v>
      </c>
      <c r="BY421">
        <v>0</v>
      </c>
      <c r="BZ421">
        <v>6.7041000000000004</v>
      </c>
      <c r="CA421">
        <v>2122.9169999999999</v>
      </c>
      <c r="CB421">
        <v>1435.441</v>
      </c>
      <c r="CC421">
        <v>150.624</v>
      </c>
      <c r="CD421">
        <v>125.32900000000001</v>
      </c>
      <c r="CE421">
        <v>366.60599999999999</v>
      </c>
      <c r="CF421">
        <v>35.363</v>
      </c>
      <c r="CG421">
        <v>0</v>
      </c>
      <c r="CH421">
        <v>0</v>
      </c>
      <c r="CI421">
        <v>9.5540000000000003</v>
      </c>
      <c r="CJ421">
        <v>0.75560000000000005</v>
      </c>
      <c r="CK421">
        <v>114.60299999999999</v>
      </c>
      <c r="CL421">
        <v>2.5832999999999999</v>
      </c>
      <c r="CM421">
        <v>903.66700000000003</v>
      </c>
      <c r="CN421">
        <v>3.3652000000000002</v>
      </c>
      <c r="CO421">
        <v>1104.6469999999999</v>
      </c>
      <c r="CP421">
        <v>0</v>
      </c>
      <c r="CQ421">
        <v>0</v>
      </c>
      <c r="CR421">
        <v>16.024699999999999</v>
      </c>
      <c r="CS421">
        <v>7255.6890000000003</v>
      </c>
      <c r="CT421">
        <v>5.4770000000000003</v>
      </c>
      <c r="CU421">
        <v>1742.2170000000001</v>
      </c>
      <c r="CV421">
        <v>0</v>
      </c>
      <c r="CW421">
        <v>76.885000000000005</v>
      </c>
      <c r="CX421">
        <v>14.1</v>
      </c>
      <c r="CY421">
        <v>0</v>
      </c>
      <c r="CZ421">
        <v>0</v>
      </c>
      <c r="DA421">
        <v>0</v>
      </c>
      <c r="DB421">
        <v>0</v>
      </c>
      <c r="DC421">
        <v>46.6</v>
      </c>
      <c r="DD421">
        <v>27.54</v>
      </c>
      <c r="DE421">
        <v>0</v>
      </c>
      <c r="DF421">
        <v>2.5649999999999999</v>
      </c>
      <c r="DG421">
        <v>948.56200000000001</v>
      </c>
      <c r="DH421">
        <v>0.25790000000000002</v>
      </c>
      <c r="DI421">
        <v>134.078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10208.459999999999</v>
      </c>
      <c r="EA421">
        <v>46.6</v>
      </c>
      <c r="EB421">
        <v>2146.799</v>
      </c>
      <c r="EC421">
        <v>27.54</v>
      </c>
      <c r="ED421">
        <v>26.7288</v>
      </c>
      <c r="EE421">
        <v>27.842600000000001</v>
      </c>
      <c r="EF421">
        <v>12350.735999999999</v>
      </c>
      <c r="EG421">
        <v>20.024699999999999</v>
      </c>
      <c r="EH421">
        <v>10181.718999999999</v>
      </c>
      <c r="EI421">
        <v>14.2121</v>
      </c>
      <c r="EJ421">
        <v>7615.0529999999999</v>
      </c>
      <c r="EK421">
        <v>2.9897</v>
      </c>
      <c r="EL421">
        <v>1467.626</v>
      </c>
      <c r="EM421">
        <v>0</v>
      </c>
      <c r="EN421">
        <v>0</v>
      </c>
      <c r="EO421">
        <v>6.7041000000000004</v>
      </c>
      <c r="EP421">
        <v>2169.0169999999998</v>
      </c>
      <c r="EQ421">
        <v>78.09</v>
      </c>
      <c r="ER421">
        <v>46.8</v>
      </c>
      <c r="ES421">
        <v>31.29</v>
      </c>
      <c r="ET421">
        <v>12428.826000000001</v>
      </c>
      <c r="EU421">
        <v>0</v>
      </c>
      <c r="EV421">
        <v>0</v>
      </c>
      <c r="EW421">
        <v>0</v>
      </c>
      <c r="EX421">
        <v>0</v>
      </c>
      <c r="EY421">
        <v>2.5649999999999999</v>
      </c>
      <c r="EZ421">
        <v>960.86199999999997</v>
      </c>
      <c r="FA421">
        <v>0.25790000000000002</v>
      </c>
      <c r="FB421">
        <v>138.178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14.1</v>
      </c>
      <c r="FK421">
        <v>0</v>
      </c>
      <c r="FL421">
        <v>14.1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14.1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</row>
    <row r="422" spans="1:184" customFormat="1" ht="12.75" x14ac:dyDescent="0.2">
      <c r="A422">
        <v>3271</v>
      </c>
      <c r="B422">
        <f t="shared" si="6"/>
        <v>419</v>
      </c>
      <c r="C422">
        <v>1</v>
      </c>
      <c r="D422" t="s">
        <v>1460</v>
      </c>
      <c r="E422" t="s">
        <v>290</v>
      </c>
      <c r="F422">
        <v>600111288</v>
      </c>
      <c r="G422">
        <v>12</v>
      </c>
      <c r="H422" t="s">
        <v>1182</v>
      </c>
      <c r="I422" t="s">
        <v>100</v>
      </c>
      <c r="J422">
        <v>1</v>
      </c>
      <c r="K422">
        <v>24</v>
      </c>
      <c r="L422" t="s">
        <v>1036</v>
      </c>
      <c r="M422" t="s">
        <v>1461</v>
      </c>
      <c r="N422" t="s">
        <v>1038</v>
      </c>
      <c r="O422">
        <v>2</v>
      </c>
      <c r="P422" t="s">
        <v>1039</v>
      </c>
      <c r="Q422" t="s">
        <v>3350</v>
      </c>
      <c r="R422" s="207">
        <v>45671.902256944442</v>
      </c>
      <c r="S422">
        <v>600111288</v>
      </c>
      <c r="W422">
        <v>10.4299</v>
      </c>
      <c r="X422">
        <v>10.4299</v>
      </c>
      <c r="Y422">
        <v>0</v>
      </c>
      <c r="Z422">
        <v>0</v>
      </c>
      <c r="AA422">
        <v>12.266</v>
      </c>
      <c r="AB422">
        <v>5755.9030000000002</v>
      </c>
      <c r="AC422">
        <v>5755.9030000000002</v>
      </c>
      <c r="AD422">
        <v>3374.6889999999999</v>
      </c>
      <c r="AE422">
        <v>896.04300000000001</v>
      </c>
      <c r="AF422">
        <v>90.701999999999998</v>
      </c>
      <c r="AG422">
        <v>1127.8309999999999</v>
      </c>
      <c r="AH422">
        <v>127.089</v>
      </c>
      <c r="AI422">
        <v>95.39</v>
      </c>
      <c r="AJ422">
        <v>0</v>
      </c>
      <c r="AK422">
        <v>8.15</v>
      </c>
      <c r="AL422">
        <v>0</v>
      </c>
      <c r="AM422">
        <v>0</v>
      </c>
      <c r="AN422">
        <v>0</v>
      </c>
      <c r="AO422">
        <v>136.434</v>
      </c>
      <c r="AP422">
        <v>136.35400000000001</v>
      </c>
      <c r="AQ422">
        <v>99.2</v>
      </c>
      <c r="AR422">
        <v>37.154000000000003</v>
      </c>
      <c r="AS422">
        <v>0</v>
      </c>
      <c r="AT422">
        <v>0</v>
      </c>
      <c r="AU422">
        <v>0.08</v>
      </c>
      <c r="AV422">
        <v>0</v>
      </c>
      <c r="AW422">
        <v>36.009</v>
      </c>
      <c r="AX422">
        <v>0</v>
      </c>
      <c r="AY422">
        <v>0</v>
      </c>
      <c r="AZ422">
        <v>0</v>
      </c>
      <c r="BA422">
        <v>5787.8190000000004</v>
      </c>
      <c r="BB422">
        <v>136.35400000000001</v>
      </c>
      <c r="BC422">
        <v>13</v>
      </c>
      <c r="BD422">
        <v>12</v>
      </c>
      <c r="BE422">
        <v>0</v>
      </c>
      <c r="BF422">
        <v>1</v>
      </c>
      <c r="BG422">
        <v>0</v>
      </c>
      <c r="BH422">
        <v>0</v>
      </c>
      <c r="BI422">
        <v>0</v>
      </c>
      <c r="BJ422">
        <v>9.1798999999999999</v>
      </c>
      <c r="BK422">
        <v>5363.7439999999997</v>
      </c>
      <c r="BL422">
        <v>3098.9</v>
      </c>
      <c r="BM422">
        <v>857.34399999999994</v>
      </c>
      <c r="BN422">
        <v>83.180999999999997</v>
      </c>
      <c r="BO422">
        <v>1065.8310000000001</v>
      </c>
      <c r="BP422">
        <v>127.089</v>
      </c>
      <c r="BQ422">
        <v>95.39</v>
      </c>
      <c r="BR422">
        <v>0</v>
      </c>
      <c r="BS422">
        <v>0</v>
      </c>
      <c r="BT422">
        <v>6.3446999999999996</v>
      </c>
      <c r="BU422">
        <v>4141.6809999999996</v>
      </c>
      <c r="BV422">
        <v>1.2571000000000001</v>
      </c>
      <c r="BW422">
        <v>599.91999999999996</v>
      </c>
      <c r="BX422">
        <v>0</v>
      </c>
      <c r="BY422">
        <v>0</v>
      </c>
      <c r="BZ422">
        <v>1.25</v>
      </c>
      <c r="CA422">
        <v>392.15899999999999</v>
      </c>
      <c r="CB422">
        <v>275.78899999999999</v>
      </c>
      <c r="CC422">
        <v>38.698999999999998</v>
      </c>
      <c r="CD422">
        <v>7.5209999999999999</v>
      </c>
      <c r="CE422">
        <v>62</v>
      </c>
      <c r="CF422">
        <v>0</v>
      </c>
      <c r="CG422">
        <v>0</v>
      </c>
      <c r="CH422">
        <v>0</v>
      </c>
      <c r="CI422">
        <v>8.15</v>
      </c>
      <c r="CJ422">
        <v>0</v>
      </c>
      <c r="CK422">
        <v>0</v>
      </c>
      <c r="CL422">
        <v>1.25</v>
      </c>
      <c r="CM422">
        <v>392.15899999999999</v>
      </c>
      <c r="CN422">
        <v>0</v>
      </c>
      <c r="CO422">
        <v>0</v>
      </c>
      <c r="CP422">
        <v>0</v>
      </c>
      <c r="CQ422">
        <v>0</v>
      </c>
      <c r="CR422">
        <v>8.1798999999999999</v>
      </c>
      <c r="CS422">
        <v>4309.4179999999997</v>
      </c>
      <c r="CT422">
        <v>1.25</v>
      </c>
      <c r="CU422">
        <v>392.15899999999999</v>
      </c>
      <c r="CV422">
        <v>0</v>
      </c>
      <c r="CW422">
        <v>36.009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65.433999999999997</v>
      </c>
      <c r="DD422">
        <v>70.92</v>
      </c>
      <c r="DE422">
        <v>0</v>
      </c>
      <c r="DF422">
        <v>1.2297</v>
      </c>
      <c r="DG422">
        <v>453.72699999999998</v>
      </c>
      <c r="DH422">
        <v>0.34839999999999999</v>
      </c>
      <c r="DI422">
        <v>168.416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5395.66</v>
      </c>
      <c r="EA422">
        <v>65.433999999999997</v>
      </c>
      <c r="EB422">
        <v>392.15899999999999</v>
      </c>
      <c r="EC422">
        <v>70.92</v>
      </c>
      <c r="ED422">
        <v>10.4299</v>
      </c>
      <c r="EE422">
        <v>12.266</v>
      </c>
      <c r="EF422">
        <v>5755.9030000000002</v>
      </c>
      <c r="EG422">
        <v>9.1798999999999999</v>
      </c>
      <c r="EH422">
        <v>5363.7439999999997</v>
      </c>
      <c r="EI422">
        <v>6.3446999999999996</v>
      </c>
      <c r="EJ422">
        <v>4141.6809999999996</v>
      </c>
      <c r="EK422">
        <v>1.2571000000000001</v>
      </c>
      <c r="EL422">
        <v>599.91999999999996</v>
      </c>
      <c r="EM422">
        <v>0</v>
      </c>
      <c r="EN422">
        <v>0</v>
      </c>
      <c r="EO422">
        <v>1.25</v>
      </c>
      <c r="EP422">
        <v>392.15899999999999</v>
      </c>
      <c r="EQ422">
        <v>136.434</v>
      </c>
      <c r="ER422">
        <v>65.513999999999996</v>
      </c>
      <c r="ES422">
        <v>70.92</v>
      </c>
      <c r="ET422">
        <v>5892.3370000000004</v>
      </c>
      <c r="EU422">
        <v>0</v>
      </c>
      <c r="EV422">
        <v>0</v>
      </c>
      <c r="EW422">
        <v>0</v>
      </c>
      <c r="EX422">
        <v>0</v>
      </c>
      <c r="EY422">
        <v>1.2297</v>
      </c>
      <c r="EZ422">
        <v>453.72699999999998</v>
      </c>
      <c r="FA422">
        <v>0.34839999999999999</v>
      </c>
      <c r="FB422">
        <v>168.416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</row>
    <row r="423" spans="1:184" customFormat="1" ht="12.75" x14ac:dyDescent="0.2">
      <c r="A423">
        <v>3272</v>
      </c>
      <c r="B423">
        <f t="shared" si="6"/>
        <v>420</v>
      </c>
      <c r="C423">
        <v>1</v>
      </c>
      <c r="D423" t="s">
        <v>1462</v>
      </c>
      <c r="E423" t="s">
        <v>290</v>
      </c>
      <c r="F423">
        <v>600110541</v>
      </c>
      <c r="G423">
        <v>12</v>
      </c>
      <c r="H423" t="s">
        <v>1186</v>
      </c>
      <c r="I423" t="s">
        <v>100</v>
      </c>
      <c r="J423">
        <v>1</v>
      </c>
      <c r="K423">
        <v>24</v>
      </c>
      <c r="L423" t="s">
        <v>1036</v>
      </c>
      <c r="M423" t="s">
        <v>1463</v>
      </c>
      <c r="N423" t="s">
        <v>1038</v>
      </c>
      <c r="O423">
        <v>2</v>
      </c>
      <c r="P423" t="s">
        <v>1039</v>
      </c>
      <c r="Q423" t="s">
        <v>1464</v>
      </c>
      <c r="R423" s="207">
        <v>45667.426585648151</v>
      </c>
      <c r="S423">
        <v>600110541</v>
      </c>
      <c r="W423">
        <v>55.904600000000002</v>
      </c>
      <c r="X423">
        <v>55.904600000000002</v>
      </c>
      <c r="Y423">
        <v>0</v>
      </c>
      <c r="Z423">
        <v>0</v>
      </c>
      <c r="AA423">
        <v>61.097700000000003</v>
      </c>
      <c r="AB423">
        <v>29281.924999999999</v>
      </c>
      <c r="AC423">
        <v>29281.924999999999</v>
      </c>
      <c r="AD423">
        <v>17256.787</v>
      </c>
      <c r="AE423">
        <v>5830.3770000000004</v>
      </c>
      <c r="AF423">
        <v>1036.643</v>
      </c>
      <c r="AG423">
        <v>4101.12</v>
      </c>
      <c r="AH423">
        <v>388.78899999999999</v>
      </c>
      <c r="AI423">
        <v>401.733</v>
      </c>
      <c r="AJ423">
        <v>36.808999999999997</v>
      </c>
      <c r="AK423">
        <v>40.991999999999997</v>
      </c>
      <c r="AL423">
        <v>0</v>
      </c>
      <c r="AM423">
        <v>0</v>
      </c>
      <c r="AN423">
        <v>0</v>
      </c>
      <c r="AO423">
        <v>388.36</v>
      </c>
      <c r="AP423">
        <v>270.76</v>
      </c>
      <c r="AQ423">
        <v>270.76</v>
      </c>
      <c r="AR423">
        <v>0</v>
      </c>
      <c r="AS423">
        <v>0</v>
      </c>
      <c r="AT423">
        <v>0</v>
      </c>
      <c r="AU423">
        <v>117.6</v>
      </c>
      <c r="AV423">
        <v>0.9526</v>
      </c>
      <c r="AW423">
        <v>142.822</v>
      </c>
      <c r="AX423">
        <v>669.18700000000001</v>
      </c>
      <c r="AY423">
        <v>0</v>
      </c>
      <c r="AZ423">
        <v>45.853000000000002</v>
      </c>
      <c r="BA423">
        <v>29528.959000000003</v>
      </c>
      <c r="BB423">
        <v>270.76</v>
      </c>
      <c r="BC423">
        <v>61</v>
      </c>
      <c r="BD423">
        <v>53</v>
      </c>
      <c r="BE423">
        <v>2</v>
      </c>
      <c r="BF423">
        <v>0</v>
      </c>
      <c r="BG423">
        <v>1</v>
      </c>
      <c r="BH423">
        <v>0</v>
      </c>
      <c r="BI423">
        <v>0</v>
      </c>
      <c r="BJ423">
        <v>43.097499999999997</v>
      </c>
      <c r="BK423">
        <v>24647.454999999998</v>
      </c>
      <c r="BL423">
        <v>14391.914999999999</v>
      </c>
      <c r="BM423">
        <v>5148.4049999999997</v>
      </c>
      <c r="BN423">
        <v>804.15300000000002</v>
      </c>
      <c r="BO423">
        <v>3325.1779999999999</v>
      </c>
      <c r="BP423">
        <v>331.38799999999998</v>
      </c>
      <c r="BQ423">
        <v>401.733</v>
      </c>
      <c r="BR423">
        <v>36.808999999999997</v>
      </c>
      <c r="BS423">
        <v>19.198999999999998</v>
      </c>
      <c r="BT423">
        <v>31.232299999999999</v>
      </c>
      <c r="BU423">
        <v>19733.615000000002</v>
      </c>
      <c r="BV423">
        <v>3.4537</v>
      </c>
      <c r="BW423">
        <v>1525.2829999999999</v>
      </c>
      <c r="BX423">
        <v>0</v>
      </c>
      <c r="BY423">
        <v>0</v>
      </c>
      <c r="BZ423">
        <v>12.8071</v>
      </c>
      <c r="CA423">
        <v>4634.4699999999993</v>
      </c>
      <c r="CB423">
        <v>2864.8720000000003</v>
      </c>
      <c r="CC423">
        <v>681.97199999999998</v>
      </c>
      <c r="CD423">
        <v>232.49</v>
      </c>
      <c r="CE423">
        <v>775.94200000000001</v>
      </c>
      <c r="CF423">
        <v>57.400999999999996</v>
      </c>
      <c r="CG423">
        <v>0</v>
      </c>
      <c r="CH423">
        <v>0</v>
      </c>
      <c r="CI423">
        <v>21.792999999999999</v>
      </c>
      <c r="CJ423">
        <v>2.7917000000000001</v>
      </c>
      <c r="CK423">
        <v>1255.01</v>
      </c>
      <c r="CL423">
        <v>4.5076999999999998</v>
      </c>
      <c r="CM423">
        <v>1431.5160000000001</v>
      </c>
      <c r="CN423">
        <v>5.2083000000000004</v>
      </c>
      <c r="CO423">
        <v>1843.192</v>
      </c>
      <c r="CP423">
        <v>0.2994</v>
      </c>
      <c r="CQ423">
        <v>104.752</v>
      </c>
      <c r="CR423">
        <v>38.155200000000001</v>
      </c>
      <c r="CS423">
        <v>20704.504000000001</v>
      </c>
      <c r="CT423">
        <v>9.7238000000000007</v>
      </c>
      <c r="CU423">
        <v>3334.4380000000001</v>
      </c>
      <c r="CV423">
        <v>0.6532</v>
      </c>
      <c r="CW423">
        <v>142.822</v>
      </c>
      <c r="CX423">
        <v>521.43499999999995</v>
      </c>
      <c r="CY423">
        <v>0</v>
      </c>
      <c r="CZ423">
        <v>0</v>
      </c>
      <c r="DA423">
        <v>0.2994</v>
      </c>
      <c r="DB423">
        <v>147.75200000000001</v>
      </c>
      <c r="DC423">
        <v>22.75</v>
      </c>
      <c r="DD423">
        <v>248.01</v>
      </c>
      <c r="DE423">
        <v>45.853000000000002</v>
      </c>
      <c r="DF423">
        <v>7.0425000000000004</v>
      </c>
      <c r="DG423">
        <v>2695.0070000000001</v>
      </c>
      <c r="DH423">
        <v>0.80610000000000004</v>
      </c>
      <c r="DI423">
        <v>381.52800000000002</v>
      </c>
      <c r="DJ423">
        <v>0.56289999999999996</v>
      </c>
      <c r="DK423">
        <v>312.02199999999999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24816.761000000002</v>
      </c>
      <c r="EA423">
        <v>22.75</v>
      </c>
      <c r="EB423">
        <v>4712.1980000000003</v>
      </c>
      <c r="EC423">
        <v>248.01</v>
      </c>
      <c r="ED423">
        <v>55.904600000000002</v>
      </c>
      <c r="EE423">
        <v>61.097700000000003</v>
      </c>
      <c r="EF423">
        <v>29281.924999999999</v>
      </c>
      <c r="EG423">
        <v>43.097499999999997</v>
      </c>
      <c r="EH423">
        <v>24647.454999999998</v>
      </c>
      <c r="EI423">
        <v>31.232299999999999</v>
      </c>
      <c r="EJ423">
        <v>19733.615000000002</v>
      </c>
      <c r="EK423">
        <v>3.4537</v>
      </c>
      <c r="EL423">
        <v>1525.2829999999999</v>
      </c>
      <c r="EM423">
        <v>0</v>
      </c>
      <c r="EN423">
        <v>0</v>
      </c>
      <c r="EO423">
        <v>12.8071</v>
      </c>
      <c r="EP423">
        <v>4634.4699999999993</v>
      </c>
      <c r="EQ423">
        <v>388.36</v>
      </c>
      <c r="ER423">
        <v>140.35</v>
      </c>
      <c r="ES423">
        <v>248.01</v>
      </c>
      <c r="ET423">
        <v>29670.285</v>
      </c>
      <c r="EU423">
        <v>0</v>
      </c>
      <c r="EV423">
        <v>0</v>
      </c>
      <c r="EW423">
        <v>0</v>
      </c>
      <c r="EX423">
        <v>0</v>
      </c>
      <c r="EY423">
        <v>7.0425000000000004</v>
      </c>
      <c r="EZ423">
        <v>2695.0070000000001</v>
      </c>
      <c r="FA423">
        <v>0.80610000000000004</v>
      </c>
      <c r="FB423">
        <v>381.52800000000002</v>
      </c>
      <c r="FC423">
        <v>0.56289999999999996</v>
      </c>
      <c r="FD423">
        <v>312.02199999999999</v>
      </c>
      <c r="FE423">
        <v>0</v>
      </c>
      <c r="FF423">
        <v>0</v>
      </c>
      <c r="FG423">
        <v>0</v>
      </c>
      <c r="FH423">
        <v>0</v>
      </c>
      <c r="FI423">
        <v>0.9526</v>
      </c>
      <c r="FJ423">
        <v>669.18700000000001</v>
      </c>
      <c r="FK423">
        <v>0.6532</v>
      </c>
      <c r="FL423">
        <v>521.43499999999995</v>
      </c>
      <c r="FM423">
        <v>0.2994</v>
      </c>
      <c r="FN423">
        <v>147.75200000000001</v>
      </c>
      <c r="FO423">
        <v>0</v>
      </c>
      <c r="FP423">
        <v>0</v>
      </c>
      <c r="FQ423">
        <v>0</v>
      </c>
      <c r="FR423">
        <v>669.18700000000001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</row>
    <row r="424" spans="1:184" customFormat="1" ht="12.75" x14ac:dyDescent="0.2">
      <c r="A424">
        <v>3273</v>
      </c>
      <c r="B424">
        <f t="shared" si="6"/>
        <v>421</v>
      </c>
      <c r="C424">
        <v>1</v>
      </c>
      <c r="D424" t="s">
        <v>1465</v>
      </c>
      <c r="E424" t="s">
        <v>290</v>
      </c>
      <c r="F424">
        <v>600111164</v>
      </c>
      <c r="G424">
        <v>12</v>
      </c>
      <c r="H424" t="s">
        <v>1194</v>
      </c>
      <c r="I424" t="s">
        <v>100</v>
      </c>
      <c r="J424">
        <v>1</v>
      </c>
      <c r="K424">
        <v>24</v>
      </c>
      <c r="L424" t="s">
        <v>1048</v>
      </c>
      <c r="M424" t="s">
        <v>1466</v>
      </c>
      <c r="N424" t="s">
        <v>1038</v>
      </c>
      <c r="O424">
        <v>2</v>
      </c>
      <c r="P424" t="s">
        <v>1039</v>
      </c>
      <c r="Q424" t="s">
        <v>3462</v>
      </c>
      <c r="R424" s="207">
        <v>45670.844421296293</v>
      </c>
      <c r="S424">
        <v>600111164</v>
      </c>
      <c r="T424" t="s">
        <v>3462</v>
      </c>
      <c r="U424" s="207">
        <v>45670.883067129631</v>
      </c>
      <c r="V424">
        <v>600111164</v>
      </c>
      <c r="W424">
        <v>49.857800000000005</v>
      </c>
      <c r="X424">
        <v>49.857800000000005</v>
      </c>
      <c r="Y424">
        <v>0</v>
      </c>
      <c r="Z424">
        <v>0</v>
      </c>
      <c r="AA424">
        <v>55.5182</v>
      </c>
      <c r="AB424">
        <v>27703.025000000001</v>
      </c>
      <c r="AC424">
        <v>27703.025000000001</v>
      </c>
      <c r="AD424">
        <v>15430.081000000002</v>
      </c>
      <c r="AE424">
        <v>5223.8779999999997</v>
      </c>
      <c r="AF424">
        <v>423.50700000000001</v>
      </c>
      <c r="AG424">
        <v>5375.37</v>
      </c>
      <c r="AH424">
        <v>373.71499999999997</v>
      </c>
      <c r="AI424">
        <v>389.45100000000002</v>
      </c>
      <c r="AJ424">
        <v>0</v>
      </c>
      <c r="AK424">
        <v>30.293999999999997</v>
      </c>
      <c r="AL424">
        <v>0</v>
      </c>
      <c r="AM424">
        <v>0</v>
      </c>
      <c r="AN424">
        <v>0</v>
      </c>
      <c r="AO424">
        <v>398.92599999999999</v>
      </c>
      <c r="AP424">
        <v>312.82600000000002</v>
      </c>
      <c r="AQ424">
        <v>312.82600000000002</v>
      </c>
      <c r="AR424">
        <v>0</v>
      </c>
      <c r="AS424">
        <v>0</v>
      </c>
      <c r="AT424">
        <v>0</v>
      </c>
      <c r="AU424">
        <v>86.1</v>
      </c>
      <c r="AV424">
        <v>0.5</v>
      </c>
      <c r="AW424">
        <v>428.30799999999999</v>
      </c>
      <c r="AX424">
        <v>349.66</v>
      </c>
      <c r="AY424">
        <v>13.726000000000001</v>
      </c>
      <c r="AZ424">
        <v>28.420999999999999</v>
      </c>
      <c r="BA424">
        <v>27947.158000000003</v>
      </c>
      <c r="BB424">
        <v>312.82600000000002</v>
      </c>
      <c r="BC424">
        <v>57</v>
      </c>
      <c r="BD424">
        <v>53</v>
      </c>
      <c r="BE424">
        <v>3</v>
      </c>
      <c r="BF424">
        <v>0</v>
      </c>
      <c r="BG424">
        <v>2</v>
      </c>
      <c r="BH424">
        <v>0</v>
      </c>
      <c r="BI424">
        <v>0</v>
      </c>
      <c r="BJ424">
        <v>41.274500000000003</v>
      </c>
      <c r="BK424">
        <v>24156.668000000001</v>
      </c>
      <c r="BL424">
        <v>13371.24</v>
      </c>
      <c r="BM424">
        <v>4824.3389999999999</v>
      </c>
      <c r="BN424">
        <v>249.58799999999999</v>
      </c>
      <c r="BO424">
        <v>4505.8999999999996</v>
      </c>
      <c r="BP424">
        <v>346.20799999999997</v>
      </c>
      <c r="BQ424">
        <v>389.45100000000002</v>
      </c>
      <c r="BR424">
        <v>0</v>
      </c>
      <c r="BS424">
        <v>13.212999999999999</v>
      </c>
      <c r="BT424">
        <v>28.3262</v>
      </c>
      <c r="BU424">
        <v>18402.841</v>
      </c>
      <c r="BV424">
        <v>4.2</v>
      </c>
      <c r="BW424">
        <v>2144.732</v>
      </c>
      <c r="BX424">
        <v>0</v>
      </c>
      <c r="BY424">
        <v>0</v>
      </c>
      <c r="BZ424">
        <v>8.5833000000000013</v>
      </c>
      <c r="CA424">
        <v>3546.357</v>
      </c>
      <c r="CB424">
        <v>2058.8409999999999</v>
      </c>
      <c r="CC424">
        <v>399.53899999999999</v>
      </c>
      <c r="CD424">
        <v>173.91900000000001</v>
      </c>
      <c r="CE424">
        <v>869.47</v>
      </c>
      <c r="CF424">
        <v>27.506999999999998</v>
      </c>
      <c r="CG424">
        <v>0</v>
      </c>
      <c r="CH424">
        <v>0</v>
      </c>
      <c r="CI424">
        <v>17.081</v>
      </c>
      <c r="CJ424">
        <v>1</v>
      </c>
      <c r="CK424">
        <v>832.01599999999996</v>
      </c>
      <c r="CL424">
        <v>3.5</v>
      </c>
      <c r="CM424">
        <v>1213.751</v>
      </c>
      <c r="CN424">
        <v>4.0833000000000004</v>
      </c>
      <c r="CO424">
        <v>1500.59</v>
      </c>
      <c r="CP424">
        <v>0</v>
      </c>
      <c r="CQ424">
        <v>0</v>
      </c>
      <c r="CR424">
        <v>37.274500000000003</v>
      </c>
      <c r="CS424">
        <v>20331.183000000001</v>
      </c>
      <c r="CT424">
        <v>6.5832999999999995</v>
      </c>
      <c r="CU424">
        <v>2657.6460000000002</v>
      </c>
      <c r="CV424">
        <v>0.5</v>
      </c>
      <c r="CW424">
        <v>428.30799999999999</v>
      </c>
      <c r="CX424">
        <v>319.66000000000003</v>
      </c>
      <c r="CY424">
        <v>0</v>
      </c>
      <c r="CZ424">
        <v>0</v>
      </c>
      <c r="DA424">
        <v>0</v>
      </c>
      <c r="DB424">
        <v>30</v>
      </c>
      <c r="DC424">
        <v>123.952</v>
      </c>
      <c r="DD424">
        <v>188.874</v>
      </c>
      <c r="DE424">
        <v>28.420999999999999</v>
      </c>
      <c r="DF424">
        <v>8.2483000000000004</v>
      </c>
      <c r="DG424">
        <v>3319.4349999999999</v>
      </c>
      <c r="DH424">
        <v>0</v>
      </c>
      <c r="DI424">
        <v>0</v>
      </c>
      <c r="DJ424">
        <v>0.5</v>
      </c>
      <c r="DK424">
        <v>289.66000000000003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24389.929</v>
      </c>
      <c r="EA424">
        <v>123.952</v>
      </c>
      <c r="EB424">
        <v>3557.2290000000003</v>
      </c>
      <c r="EC424">
        <v>188.874</v>
      </c>
      <c r="ED424">
        <v>49.857800000000005</v>
      </c>
      <c r="EE424">
        <v>55.5182</v>
      </c>
      <c r="EF424">
        <v>27703.025000000001</v>
      </c>
      <c r="EG424">
        <v>41.274500000000003</v>
      </c>
      <c r="EH424">
        <v>24156.668000000001</v>
      </c>
      <c r="EI424">
        <v>28.3262</v>
      </c>
      <c r="EJ424">
        <v>18402.841</v>
      </c>
      <c r="EK424">
        <v>4.2</v>
      </c>
      <c r="EL424">
        <v>2144.732</v>
      </c>
      <c r="EM424">
        <v>0</v>
      </c>
      <c r="EN424">
        <v>0</v>
      </c>
      <c r="EO424">
        <v>8.5833000000000013</v>
      </c>
      <c r="EP424">
        <v>3546.357</v>
      </c>
      <c r="EQ424">
        <v>398.92599999999999</v>
      </c>
      <c r="ER424">
        <v>210.05199999999999</v>
      </c>
      <c r="ES424">
        <v>188.874</v>
      </c>
      <c r="ET424">
        <v>28101.951000000001</v>
      </c>
      <c r="EU424">
        <v>0</v>
      </c>
      <c r="EV424">
        <v>0</v>
      </c>
      <c r="EW424">
        <v>0</v>
      </c>
      <c r="EX424">
        <v>0</v>
      </c>
      <c r="EY424">
        <v>8.2483000000000004</v>
      </c>
      <c r="EZ424">
        <v>3319.4349999999999</v>
      </c>
      <c r="FA424">
        <v>0</v>
      </c>
      <c r="FB424">
        <v>0</v>
      </c>
      <c r="FC424">
        <v>0.5</v>
      </c>
      <c r="FD424">
        <v>289.66000000000003</v>
      </c>
      <c r="FE424">
        <v>0</v>
      </c>
      <c r="FF424">
        <v>0</v>
      </c>
      <c r="FG424">
        <v>0</v>
      </c>
      <c r="FH424">
        <v>0</v>
      </c>
      <c r="FI424">
        <v>0.5</v>
      </c>
      <c r="FJ424">
        <v>349.66</v>
      </c>
      <c r="FK424">
        <v>0.5</v>
      </c>
      <c r="FL424">
        <v>319.66000000000003</v>
      </c>
      <c r="FM424">
        <v>0</v>
      </c>
      <c r="FN424">
        <v>30</v>
      </c>
      <c r="FO424">
        <v>13.726000000000001</v>
      </c>
      <c r="FP424">
        <v>7.8</v>
      </c>
      <c r="FQ424">
        <v>5.9260000000000002</v>
      </c>
      <c r="FR424">
        <v>363.38600000000002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</row>
    <row r="425" spans="1:184" customFormat="1" ht="12.75" x14ac:dyDescent="0.2">
      <c r="A425">
        <v>3274</v>
      </c>
      <c r="B425">
        <f t="shared" si="6"/>
        <v>422</v>
      </c>
      <c r="C425">
        <v>1</v>
      </c>
      <c r="D425" t="s">
        <v>1467</v>
      </c>
      <c r="E425" t="s">
        <v>290</v>
      </c>
      <c r="F425">
        <v>600110931</v>
      </c>
      <c r="G425">
        <v>12</v>
      </c>
      <c r="H425" t="s">
        <v>1062</v>
      </c>
      <c r="I425" t="s">
        <v>100</v>
      </c>
      <c r="J425">
        <v>1</v>
      </c>
      <c r="K425">
        <v>24</v>
      </c>
      <c r="L425" t="s">
        <v>1064</v>
      </c>
      <c r="M425" t="s">
        <v>1468</v>
      </c>
      <c r="N425" t="s">
        <v>1038</v>
      </c>
      <c r="O425">
        <v>2</v>
      </c>
      <c r="P425" t="s">
        <v>1039</v>
      </c>
      <c r="Q425" t="s">
        <v>3476</v>
      </c>
      <c r="R425" s="207">
        <v>45667.406539351854</v>
      </c>
      <c r="S425">
        <v>600110931</v>
      </c>
      <c r="T425" t="s">
        <v>3350</v>
      </c>
      <c r="U425" s="207">
        <v>45671.912083333336</v>
      </c>
      <c r="V425">
        <v>600110931</v>
      </c>
      <c r="W425">
        <v>7.5647000000000002</v>
      </c>
      <c r="X425">
        <v>7.5647000000000002</v>
      </c>
      <c r="Y425">
        <v>0</v>
      </c>
      <c r="Z425">
        <v>0</v>
      </c>
      <c r="AA425">
        <v>7.9273999999999996</v>
      </c>
      <c r="AB425">
        <v>3815.038</v>
      </c>
      <c r="AC425">
        <v>3815.038</v>
      </c>
      <c r="AD425">
        <v>2477.1790000000001</v>
      </c>
      <c r="AE425">
        <v>790.54799999999989</v>
      </c>
      <c r="AF425">
        <v>46.348999999999997</v>
      </c>
      <c r="AG425">
        <v>79.864999999999995</v>
      </c>
      <c r="AH425">
        <v>173.191</v>
      </c>
      <c r="AI425">
        <v>65.796999999999997</v>
      </c>
      <c r="AJ425">
        <v>0</v>
      </c>
      <c r="AK425">
        <v>9.3059999999999992</v>
      </c>
      <c r="AL425">
        <v>0</v>
      </c>
      <c r="AM425">
        <v>0</v>
      </c>
      <c r="AN425">
        <v>0</v>
      </c>
      <c r="AO425">
        <v>192.36</v>
      </c>
      <c r="AP425">
        <v>192.36</v>
      </c>
      <c r="AQ425">
        <v>192.36</v>
      </c>
      <c r="AR425">
        <v>0</v>
      </c>
      <c r="AS425">
        <v>0</v>
      </c>
      <c r="AT425">
        <v>0</v>
      </c>
      <c r="AU425">
        <v>0</v>
      </c>
      <c r="AV425">
        <v>0.2</v>
      </c>
      <c r="AW425">
        <v>172.803</v>
      </c>
      <c r="AX425">
        <v>66.561999999999998</v>
      </c>
      <c r="AY425">
        <v>0</v>
      </c>
      <c r="AZ425">
        <v>0</v>
      </c>
      <c r="BA425">
        <v>3821.2020000000002</v>
      </c>
      <c r="BB425">
        <v>192.36</v>
      </c>
      <c r="BC425">
        <v>8</v>
      </c>
      <c r="BD425">
        <v>7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6.2996999999999996</v>
      </c>
      <c r="BK425">
        <v>3459.8920000000003</v>
      </c>
      <c r="BL425">
        <v>2182.4719999999998</v>
      </c>
      <c r="BM425">
        <v>757.16499999999996</v>
      </c>
      <c r="BN425">
        <v>38.648999999999994</v>
      </c>
      <c r="BO425">
        <v>69.814999999999998</v>
      </c>
      <c r="BP425">
        <v>173.191</v>
      </c>
      <c r="BQ425">
        <v>65.796999999999997</v>
      </c>
      <c r="BR425">
        <v>0</v>
      </c>
      <c r="BS425">
        <v>0</v>
      </c>
      <c r="BT425">
        <v>4.0076000000000001</v>
      </c>
      <c r="BU425">
        <v>2539.248</v>
      </c>
      <c r="BV425">
        <v>0.79769999999999996</v>
      </c>
      <c r="BW425">
        <v>335.041</v>
      </c>
      <c r="BX425">
        <v>0</v>
      </c>
      <c r="BY425">
        <v>0</v>
      </c>
      <c r="BZ425">
        <v>1.2649999999999999</v>
      </c>
      <c r="CA425">
        <v>355.14600000000002</v>
      </c>
      <c r="CB425">
        <v>294.70699999999999</v>
      </c>
      <c r="CC425">
        <v>33.382999999999996</v>
      </c>
      <c r="CD425">
        <v>7.6999999999999993</v>
      </c>
      <c r="CE425">
        <v>10.050000000000001</v>
      </c>
      <c r="CF425">
        <v>0</v>
      </c>
      <c r="CG425">
        <v>0</v>
      </c>
      <c r="CH425">
        <v>0</v>
      </c>
      <c r="CI425">
        <v>9.3059999999999992</v>
      </c>
      <c r="CJ425">
        <v>0</v>
      </c>
      <c r="CK425">
        <v>0</v>
      </c>
      <c r="CL425">
        <v>0.625</v>
      </c>
      <c r="CM425">
        <v>177.738</v>
      </c>
      <c r="CN425">
        <v>0.44</v>
      </c>
      <c r="CO425">
        <v>110.846</v>
      </c>
      <c r="CP425">
        <v>0.2</v>
      </c>
      <c r="CQ425">
        <v>66.561999999999998</v>
      </c>
      <c r="CR425">
        <v>5.2996999999999996</v>
      </c>
      <c r="CS425">
        <v>2606.2420000000002</v>
      </c>
      <c r="CT425">
        <v>1.2649999999999999</v>
      </c>
      <c r="CU425">
        <v>355.14600000000002</v>
      </c>
      <c r="CV425">
        <v>0</v>
      </c>
      <c r="CW425">
        <v>172.803</v>
      </c>
      <c r="CX425">
        <v>0</v>
      </c>
      <c r="CY425">
        <v>0</v>
      </c>
      <c r="CZ425">
        <v>0</v>
      </c>
      <c r="DA425">
        <v>0.2</v>
      </c>
      <c r="DB425">
        <v>66.561999999999998</v>
      </c>
      <c r="DC425">
        <v>0</v>
      </c>
      <c r="DD425">
        <v>192.36</v>
      </c>
      <c r="DE425">
        <v>0</v>
      </c>
      <c r="DF425">
        <v>1.4944</v>
      </c>
      <c r="DG425">
        <v>585.60299999999995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3466.056</v>
      </c>
      <c r="EA425">
        <v>0</v>
      </c>
      <c r="EB425">
        <v>355.14600000000002</v>
      </c>
      <c r="EC425">
        <v>192.36</v>
      </c>
      <c r="ED425">
        <v>7.5647000000000002</v>
      </c>
      <c r="EE425">
        <v>7.9273999999999996</v>
      </c>
      <c r="EF425">
        <v>3815.038</v>
      </c>
      <c r="EG425">
        <v>6.2996999999999996</v>
      </c>
      <c r="EH425">
        <v>3459.8920000000003</v>
      </c>
      <c r="EI425">
        <v>4.0076000000000001</v>
      </c>
      <c r="EJ425">
        <v>2539.248</v>
      </c>
      <c r="EK425">
        <v>0.79769999999999996</v>
      </c>
      <c r="EL425">
        <v>335.041</v>
      </c>
      <c r="EM425">
        <v>0</v>
      </c>
      <c r="EN425">
        <v>0</v>
      </c>
      <c r="EO425">
        <v>1.2649999999999999</v>
      </c>
      <c r="EP425">
        <v>355.14600000000002</v>
      </c>
      <c r="EQ425">
        <v>192.36</v>
      </c>
      <c r="ER425">
        <v>0</v>
      </c>
      <c r="ES425">
        <v>192.36</v>
      </c>
      <c r="ET425">
        <v>4007.3980000000001</v>
      </c>
      <c r="EU425">
        <v>0</v>
      </c>
      <c r="EV425">
        <v>0</v>
      </c>
      <c r="EW425">
        <v>0</v>
      </c>
      <c r="EX425">
        <v>0</v>
      </c>
      <c r="EY425">
        <v>1.4944</v>
      </c>
      <c r="EZ425">
        <v>585.60299999999995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0.2</v>
      </c>
      <c r="FJ425">
        <v>66.561999999999998</v>
      </c>
      <c r="FK425">
        <v>0</v>
      </c>
      <c r="FL425">
        <v>0</v>
      </c>
      <c r="FM425">
        <v>0.2</v>
      </c>
      <c r="FN425">
        <v>66.561999999999998</v>
      </c>
      <c r="FO425">
        <v>0</v>
      </c>
      <c r="FP425">
        <v>0</v>
      </c>
      <c r="FQ425">
        <v>0</v>
      </c>
      <c r="FR425">
        <v>66.561999999999998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</row>
    <row r="426" spans="1:184" customFormat="1" ht="12.75" x14ac:dyDescent="0.2">
      <c r="A426">
        <v>3275</v>
      </c>
      <c r="B426">
        <f t="shared" si="6"/>
        <v>423</v>
      </c>
      <c r="C426">
        <v>1</v>
      </c>
      <c r="D426" t="s">
        <v>1469</v>
      </c>
      <c r="E426" t="s">
        <v>290</v>
      </c>
      <c r="F426">
        <v>600110991</v>
      </c>
      <c r="G426">
        <v>12</v>
      </c>
      <c r="H426" t="s">
        <v>1470</v>
      </c>
      <c r="I426" t="s">
        <v>378</v>
      </c>
      <c r="J426">
        <v>1</v>
      </c>
      <c r="K426">
        <v>24</v>
      </c>
      <c r="L426" t="s">
        <v>1036</v>
      </c>
      <c r="M426" t="s">
        <v>1471</v>
      </c>
      <c r="N426" t="s">
        <v>1038</v>
      </c>
      <c r="O426">
        <v>2</v>
      </c>
      <c r="P426" t="s">
        <v>1039</v>
      </c>
      <c r="Q426" t="s">
        <v>1472</v>
      </c>
      <c r="R426" s="207">
        <v>45666.564421296294</v>
      </c>
      <c r="S426">
        <v>600110991</v>
      </c>
      <c r="W426">
        <v>24.020499999999998</v>
      </c>
      <c r="X426">
        <v>23.931100000000001</v>
      </c>
      <c r="Y426">
        <v>0</v>
      </c>
      <c r="Z426">
        <v>8.9399999999999993E-2</v>
      </c>
      <c r="AA426">
        <v>30.989899999999999</v>
      </c>
      <c r="AB426">
        <v>11580.588</v>
      </c>
      <c r="AC426">
        <v>11530.873</v>
      </c>
      <c r="AD426">
        <v>7283.027</v>
      </c>
      <c r="AE426">
        <v>1793.1830000000002</v>
      </c>
      <c r="AF426">
        <v>969.96699999999998</v>
      </c>
      <c r="AG426">
        <v>1067.6690000000001</v>
      </c>
      <c r="AH426">
        <v>178.834</v>
      </c>
      <c r="AI426">
        <v>119.078</v>
      </c>
      <c r="AJ426">
        <v>63.269999999999996</v>
      </c>
      <c r="AK426">
        <v>0.39600000000000002</v>
      </c>
      <c r="AL426">
        <v>0</v>
      </c>
      <c r="AM426">
        <v>0</v>
      </c>
      <c r="AN426">
        <v>49.715000000000003</v>
      </c>
      <c r="AO426">
        <v>181.17100000000002</v>
      </c>
      <c r="AP426">
        <v>118.30000000000001</v>
      </c>
      <c r="AQ426">
        <v>118.30000000000001</v>
      </c>
      <c r="AR426">
        <v>0</v>
      </c>
      <c r="AS426">
        <v>0</v>
      </c>
      <c r="AT426">
        <v>54.519999999999996</v>
      </c>
      <c r="AU426">
        <v>8.3510000000000009</v>
      </c>
      <c r="AV426">
        <v>0.44140000000000001</v>
      </c>
      <c r="AW426">
        <v>45.403999999999996</v>
      </c>
      <c r="AX426">
        <v>183.815</v>
      </c>
      <c r="AY426">
        <v>6.3</v>
      </c>
      <c r="AZ426">
        <v>10.045</v>
      </c>
      <c r="BA426">
        <v>11707.444</v>
      </c>
      <c r="BB426">
        <v>118.30000000000001</v>
      </c>
      <c r="BC426">
        <v>32</v>
      </c>
      <c r="BD426">
        <v>32</v>
      </c>
      <c r="BE426">
        <v>1</v>
      </c>
      <c r="BF426">
        <v>1</v>
      </c>
      <c r="BG426">
        <v>2</v>
      </c>
      <c r="BH426">
        <v>0</v>
      </c>
      <c r="BI426">
        <v>0</v>
      </c>
      <c r="BJ426">
        <v>17.682600000000001</v>
      </c>
      <c r="BK426">
        <v>9417.4319999999989</v>
      </c>
      <c r="BL426">
        <v>5862.3220000000001</v>
      </c>
      <c r="BM426">
        <v>1566.873</v>
      </c>
      <c r="BN426">
        <v>708.06299999999999</v>
      </c>
      <c r="BO426">
        <v>881.89400000000001</v>
      </c>
      <c r="BP426">
        <v>163.63800000000001</v>
      </c>
      <c r="BQ426">
        <v>119.078</v>
      </c>
      <c r="BR426">
        <v>60.115000000000002</v>
      </c>
      <c r="BS426">
        <v>0</v>
      </c>
      <c r="BT426">
        <v>12.4511</v>
      </c>
      <c r="BU426">
        <v>7410.8190000000004</v>
      </c>
      <c r="BV426">
        <v>2.5238</v>
      </c>
      <c r="BW426">
        <v>916.74300000000005</v>
      </c>
      <c r="BX426">
        <v>0</v>
      </c>
      <c r="BY426">
        <v>0</v>
      </c>
      <c r="BZ426">
        <v>6.2484999999999999</v>
      </c>
      <c r="CA426">
        <v>2113.4409999999998</v>
      </c>
      <c r="CB426">
        <v>1420.7049999999999</v>
      </c>
      <c r="CC426">
        <v>226.31</v>
      </c>
      <c r="CD426">
        <v>261.904</v>
      </c>
      <c r="CE426">
        <v>185.77500000000001</v>
      </c>
      <c r="CF426">
        <v>15.196</v>
      </c>
      <c r="CG426">
        <v>0</v>
      </c>
      <c r="CH426">
        <v>3.1549999999999998</v>
      </c>
      <c r="CI426">
        <v>0.39600000000000002</v>
      </c>
      <c r="CJ426">
        <v>0.75</v>
      </c>
      <c r="CK426">
        <v>391.45800000000003</v>
      </c>
      <c r="CL426">
        <v>2.6633</v>
      </c>
      <c r="CM426">
        <v>684.24900000000002</v>
      </c>
      <c r="CN426">
        <v>2.3938000000000001</v>
      </c>
      <c r="CO426">
        <v>858.41899999999998</v>
      </c>
      <c r="CP426">
        <v>0.44140000000000001</v>
      </c>
      <c r="CQ426">
        <v>179.315</v>
      </c>
      <c r="CR426">
        <v>15.682599999999999</v>
      </c>
      <c r="CS426">
        <v>7804.14</v>
      </c>
      <c r="CT426">
        <v>5.7484999999999999</v>
      </c>
      <c r="CU426">
        <v>1901.4989999999998</v>
      </c>
      <c r="CV426">
        <v>0</v>
      </c>
      <c r="CW426">
        <v>45.403999999999996</v>
      </c>
      <c r="CX426">
        <v>4.5</v>
      </c>
      <c r="CY426">
        <v>0</v>
      </c>
      <c r="CZ426">
        <v>0</v>
      </c>
      <c r="DA426">
        <v>0.44140000000000001</v>
      </c>
      <c r="DB426">
        <v>179.315</v>
      </c>
      <c r="DC426">
        <v>111.05100000000002</v>
      </c>
      <c r="DD426">
        <v>7.2489999999999997</v>
      </c>
      <c r="DE426">
        <v>10.045</v>
      </c>
      <c r="DF426">
        <v>2.3744000000000001</v>
      </c>
      <c r="DG426">
        <v>938.63</v>
      </c>
      <c r="DH426">
        <v>0.33329999999999999</v>
      </c>
      <c r="DI426">
        <v>151.24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9560.6849999999995</v>
      </c>
      <c r="EA426">
        <v>111.05100000000002</v>
      </c>
      <c r="EB426">
        <v>2146.759</v>
      </c>
      <c r="EC426">
        <v>7.2489999999999997</v>
      </c>
      <c r="ED426">
        <v>24.020499999999998</v>
      </c>
      <c r="EE426">
        <v>30.989899999999999</v>
      </c>
      <c r="EF426">
        <v>11580.588</v>
      </c>
      <c r="EG426">
        <v>17.772000000000002</v>
      </c>
      <c r="EH426">
        <v>9467.146999999999</v>
      </c>
      <c r="EI426">
        <v>12.5405</v>
      </c>
      <c r="EJ426">
        <v>7460.5339999999997</v>
      </c>
      <c r="EK426">
        <v>2.5238</v>
      </c>
      <c r="EL426">
        <v>916.74300000000005</v>
      </c>
      <c r="EM426">
        <v>0</v>
      </c>
      <c r="EN426">
        <v>0</v>
      </c>
      <c r="EO426">
        <v>6.2484999999999999</v>
      </c>
      <c r="EP426">
        <v>2113.4409999999998</v>
      </c>
      <c r="EQ426">
        <v>181.17100000000002</v>
      </c>
      <c r="ER426">
        <v>167.071</v>
      </c>
      <c r="ES426">
        <v>14.1</v>
      </c>
      <c r="ET426">
        <v>11761.759</v>
      </c>
      <c r="EU426">
        <v>0</v>
      </c>
      <c r="EV426">
        <v>0</v>
      </c>
      <c r="EW426">
        <v>0</v>
      </c>
      <c r="EX426">
        <v>0</v>
      </c>
      <c r="EY426">
        <v>2.3744000000000001</v>
      </c>
      <c r="EZ426">
        <v>938.63</v>
      </c>
      <c r="FA426">
        <v>0.33329999999999999</v>
      </c>
      <c r="FB426">
        <v>151.24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0.44140000000000001</v>
      </c>
      <c r="FJ426">
        <v>183.815</v>
      </c>
      <c r="FK426">
        <v>0</v>
      </c>
      <c r="FL426">
        <v>4.5</v>
      </c>
      <c r="FM426">
        <v>0.44140000000000001</v>
      </c>
      <c r="FN426">
        <v>179.315</v>
      </c>
      <c r="FO426">
        <v>6.3</v>
      </c>
      <c r="FP426">
        <v>6.3</v>
      </c>
      <c r="FQ426">
        <v>0</v>
      </c>
      <c r="FR426">
        <v>190.11500000000001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</row>
    <row r="427" spans="1:184" customFormat="1" ht="12.75" x14ac:dyDescent="0.2">
      <c r="A427">
        <v>3276</v>
      </c>
      <c r="B427">
        <f t="shared" si="6"/>
        <v>424</v>
      </c>
      <c r="C427">
        <v>1</v>
      </c>
      <c r="D427" t="s">
        <v>1473</v>
      </c>
      <c r="E427" t="s">
        <v>290</v>
      </c>
      <c r="F427">
        <v>600111211</v>
      </c>
      <c r="G427">
        <v>12</v>
      </c>
      <c r="H427" t="s">
        <v>1474</v>
      </c>
      <c r="I427" t="s">
        <v>378</v>
      </c>
      <c r="J427">
        <v>1</v>
      </c>
      <c r="K427">
        <v>24</v>
      </c>
      <c r="L427" t="s">
        <v>1043</v>
      </c>
      <c r="M427" t="s">
        <v>1475</v>
      </c>
      <c r="N427" t="s">
        <v>1038</v>
      </c>
      <c r="O427">
        <v>2</v>
      </c>
      <c r="P427" t="s">
        <v>1039</v>
      </c>
      <c r="Q427" t="s">
        <v>3501</v>
      </c>
      <c r="R427" s="207">
        <v>45666.755520833336</v>
      </c>
      <c r="S427">
        <v>600111211</v>
      </c>
      <c r="W427">
        <v>15.189600000000002</v>
      </c>
      <c r="X427">
        <v>15.189600000000002</v>
      </c>
      <c r="Y427">
        <v>0</v>
      </c>
      <c r="Z427">
        <v>0</v>
      </c>
      <c r="AA427">
        <v>16.947500000000002</v>
      </c>
      <c r="AB427">
        <v>7475.8940000000002</v>
      </c>
      <c r="AC427">
        <v>7475.8940000000002</v>
      </c>
      <c r="AD427">
        <v>4616.4269999999997</v>
      </c>
      <c r="AE427">
        <v>1079.3209999999999</v>
      </c>
      <c r="AF427">
        <v>103.36799999999999</v>
      </c>
      <c r="AG427">
        <v>1129.9349999999999</v>
      </c>
      <c r="AH427">
        <v>119.71599999999999</v>
      </c>
      <c r="AI427">
        <v>70.498000000000005</v>
      </c>
      <c r="AJ427">
        <v>40.752000000000002</v>
      </c>
      <c r="AK427">
        <v>9.2059999999999995</v>
      </c>
      <c r="AL427">
        <v>0</v>
      </c>
      <c r="AM427">
        <v>0</v>
      </c>
      <c r="AN427">
        <v>0</v>
      </c>
      <c r="AO427">
        <v>19.044999999999998</v>
      </c>
      <c r="AP427">
        <v>19.044999999999998</v>
      </c>
      <c r="AQ427">
        <v>19.044999999999998</v>
      </c>
      <c r="AR427">
        <v>0</v>
      </c>
      <c r="AS427">
        <v>0</v>
      </c>
      <c r="AT427">
        <v>0</v>
      </c>
      <c r="AU427">
        <v>0</v>
      </c>
      <c r="AV427">
        <v>1.0166999999999999</v>
      </c>
      <c r="AW427">
        <v>306.67099999999999</v>
      </c>
      <c r="AX427">
        <v>307.42099999999999</v>
      </c>
      <c r="AY427">
        <v>11.045</v>
      </c>
      <c r="AZ427">
        <v>0</v>
      </c>
      <c r="BA427">
        <v>7521.48</v>
      </c>
      <c r="BB427">
        <v>19.044999999999998</v>
      </c>
      <c r="BC427">
        <v>17</v>
      </c>
      <c r="BD427">
        <v>16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9.2530999999999999</v>
      </c>
      <c r="BK427">
        <v>5559.9070000000002</v>
      </c>
      <c r="BL427">
        <v>3238.9969999999998</v>
      </c>
      <c r="BM427">
        <v>894.25199999999995</v>
      </c>
      <c r="BN427">
        <v>103.36799999999999</v>
      </c>
      <c r="BO427">
        <v>802.18499999999995</v>
      </c>
      <c r="BP427">
        <v>103.184</v>
      </c>
      <c r="BQ427">
        <v>70.498000000000005</v>
      </c>
      <c r="BR427">
        <v>40.752000000000002</v>
      </c>
      <c r="BS427">
        <v>0</v>
      </c>
      <c r="BT427">
        <v>7.8065999999999995</v>
      </c>
      <c r="BU427">
        <v>4936.2070000000003</v>
      </c>
      <c r="BV427">
        <v>1.1942999999999999</v>
      </c>
      <c r="BW427">
        <v>538.38300000000004</v>
      </c>
      <c r="BX427">
        <v>0</v>
      </c>
      <c r="BY427">
        <v>0</v>
      </c>
      <c r="BZ427">
        <v>5.9365000000000006</v>
      </c>
      <c r="CA427">
        <v>1915.9870000000001</v>
      </c>
      <c r="CB427">
        <v>1377.43</v>
      </c>
      <c r="CC427">
        <v>185.06900000000002</v>
      </c>
      <c r="CD427">
        <v>0</v>
      </c>
      <c r="CE427">
        <v>327.75</v>
      </c>
      <c r="CF427">
        <v>16.532</v>
      </c>
      <c r="CG427">
        <v>0</v>
      </c>
      <c r="CH427">
        <v>0</v>
      </c>
      <c r="CI427">
        <v>9.2059999999999995</v>
      </c>
      <c r="CJ427">
        <v>0</v>
      </c>
      <c r="CK427">
        <v>0</v>
      </c>
      <c r="CL427">
        <v>2.2541000000000002</v>
      </c>
      <c r="CM427">
        <v>767.98</v>
      </c>
      <c r="CN427">
        <v>2.6657000000000002</v>
      </c>
      <c r="CO427">
        <v>840.58600000000001</v>
      </c>
      <c r="CP427">
        <v>1.0166999999999999</v>
      </c>
      <c r="CQ427">
        <v>307.42099999999999</v>
      </c>
      <c r="CR427">
        <v>7.2530999999999999</v>
      </c>
      <c r="CS427">
        <v>3673.55</v>
      </c>
      <c r="CT427">
        <v>5.4378000000000002</v>
      </c>
      <c r="CU427">
        <v>1719.8780000000002</v>
      </c>
      <c r="CV427">
        <v>0</v>
      </c>
      <c r="CW427">
        <v>306.67099999999999</v>
      </c>
      <c r="CX427">
        <v>0</v>
      </c>
      <c r="CY427">
        <v>0</v>
      </c>
      <c r="CZ427">
        <v>0</v>
      </c>
      <c r="DA427">
        <v>1.0166999999999999</v>
      </c>
      <c r="DB427">
        <v>307.42099999999999</v>
      </c>
      <c r="DC427">
        <v>2</v>
      </c>
      <c r="DD427">
        <v>17.044999999999998</v>
      </c>
      <c r="DE427">
        <v>0</v>
      </c>
      <c r="DF427">
        <v>0.25219999999999998</v>
      </c>
      <c r="DG427">
        <v>85.316999999999993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5589.8469999999998</v>
      </c>
      <c r="EA427">
        <v>2</v>
      </c>
      <c r="EB427">
        <v>1931.633</v>
      </c>
      <c r="EC427">
        <v>17.044999999999998</v>
      </c>
      <c r="ED427">
        <v>15.189600000000002</v>
      </c>
      <c r="EE427">
        <v>16.947500000000002</v>
      </c>
      <c r="EF427">
        <v>7475.8940000000002</v>
      </c>
      <c r="EG427">
        <v>9.2530999999999999</v>
      </c>
      <c r="EH427">
        <v>5559.9070000000002</v>
      </c>
      <c r="EI427">
        <v>7.8065999999999995</v>
      </c>
      <c r="EJ427">
        <v>4936.2070000000003</v>
      </c>
      <c r="EK427">
        <v>1.1942999999999999</v>
      </c>
      <c r="EL427">
        <v>538.38300000000004</v>
      </c>
      <c r="EM427">
        <v>0</v>
      </c>
      <c r="EN427">
        <v>0</v>
      </c>
      <c r="EO427">
        <v>5.9365000000000006</v>
      </c>
      <c r="EP427">
        <v>1915.9870000000001</v>
      </c>
      <c r="EQ427">
        <v>19.044999999999998</v>
      </c>
      <c r="ER427">
        <v>2</v>
      </c>
      <c r="ES427">
        <v>17.044999999999998</v>
      </c>
      <c r="ET427">
        <v>7494.9390000000003</v>
      </c>
      <c r="EU427">
        <v>0</v>
      </c>
      <c r="EV427">
        <v>0</v>
      </c>
      <c r="EW427">
        <v>0</v>
      </c>
      <c r="EX427">
        <v>0</v>
      </c>
      <c r="EY427">
        <v>0.25219999999999998</v>
      </c>
      <c r="EZ427">
        <v>85.316999999999993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1.0166999999999999</v>
      </c>
      <c r="FJ427">
        <v>307.42099999999999</v>
      </c>
      <c r="FK427">
        <v>0</v>
      </c>
      <c r="FL427">
        <v>0</v>
      </c>
      <c r="FM427">
        <v>1.0166999999999999</v>
      </c>
      <c r="FN427">
        <v>307.42099999999999</v>
      </c>
      <c r="FO427">
        <v>11.045</v>
      </c>
      <c r="FP427">
        <v>2</v>
      </c>
      <c r="FQ427">
        <v>9.0449999999999999</v>
      </c>
      <c r="FR427">
        <v>318.46600000000001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</row>
    <row r="428" spans="1:184" customFormat="1" ht="12.75" x14ac:dyDescent="0.2">
      <c r="A428">
        <v>3277</v>
      </c>
      <c r="B428">
        <f t="shared" si="6"/>
        <v>425</v>
      </c>
      <c r="C428">
        <v>1</v>
      </c>
      <c r="D428" t="s">
        <v>1476</v>
      </c>
      <c r="E428" t="s">
        <v>290</v>
      </c>
      <c r="F428">
        <v>600111229</v>
      </c>
      <c r="G428">
        <v>12</v>
      </c>
      <c r="H428" t="s">
        <v>1477</v>
      </c>
      <c r="I428" t="s">
        <v>378</v>
      </c>
      <c r="J428">
        <v>1</v>
      </c>
      <c r="K428">
        <v>24</v>
      </c>
      <c r="L428" t="s">
        <v>1036</v>
      </c>
      <c r="M428" t="s">
        <v>1478</v>
      </c>
      <c r="N428" t="s">
        <v>1038</v>
      </c>
      <c r="O428">
        <v>2</v>
      </c>
      <c r="P428" t="s">
        <v>1039</v>
      </c>
      <c r="Q428" t="s">
        <v>1479</v>
      </c>
      <c r="R428" s="207">
        <v>45665.671678240738</v>
      </c>
      <c r="S428">
        <v>600111229</v>
      </c>
      <c r="W428">
        <v>22.352699999999999</v>
      </c>
      <c r="X428">
        <v>22.352699999999999</v>
      </c>
      <c r="Y428">
        <v>0</v>
      </c>
      <c r="Z428">
        <v>0</v>
      </c>
      <c r="AA428">
        <v>23.058699999999998</v>
      </c>
      <c r="AB428">
        <v>10971.225</v>
      </c>
      <c r="AC428">
        <v>10971.225</v>
      </c>
      <c r="AD428">
        <v>6740.9160000000002</v>
      </c>
      <c r="AE428">
        <v>1591.7670000000001</v>
      </c>
      <c r="AF428">
        <v>184.738</v>
      </c>
      <c r="AG428">
        <v>1543.2809999999999</v>
      </c>
      <c r="AH428">
        <v>244.69200000000001</v>
      </c>
      <c r="AI428">
        <v>97.82</v>
      </c>
      <c r="AJ428">
        <v>37.643999999999998</v>
      </c>
      <c r="AK428">
        <v>2.2610000000000001</v>
      </c>
      <c r="AL428">
        <v>0</v>
      </c>
      <c r="AM428">
        <v>0</v>
      </c>
      <c r="AN428">
        <v>0</v>
      </c>
      <c r="AO428">
        <v>121.2</v>
      </c>
      <c r="AP428">
        <v>115.2</v>
      </c>
      <c r="AQ428">
        <v>115.2</v>
      </c>
      <c r="AR428">
        <v>0</v>
      </c>
      <c r="AS428">
        <v>0</v>
      </c>
      <c r="AT428">
        <v>0</v>
      </c>
      <c r="AU428">
        <v>6</v>
      </c>
      <c r="AV428">
        <v>0.16669999999999999</v>
      </c>
      <c r="AW428">
        <v>519.99599999999998</v>
      </c>
      <c r="AX428">
        <v>49.369</v>
      </c>
      <c r="AY428">
        <v>15.200000000000001</v>
      </c>
      <c r="AZ428">
        <v>8.11</v>
      </c>
      <c r="BA428">
        <v>10995.536</v>
      </c>
      <c r="BB428">
        <v>115.2</v>
      </c>
      <c r="BC428">
        <v>24</v>
      </c>
      <c r="BD428">
        <v>22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16.157399999999999</v>
      </c>
      <c r="BK428">
        <v>9041.0390000000007</v>
      </c>
      <c r="BL428">
        <v>5306.7820000000002</v>
      </c>
      <c r="BM428">
        <v>1405.1579999999999</v>
      </c>
      <c r="BN428">
        <v>159.01499999999999</v>
      </c>
      <c r="BO428">
        <v>1300.04</v>
      </c>
      <c r="BP428">
        <v>238.96600000000001</v>
      </c>
      <c r="BQ428">
        <v>97.82</v>
      </c>
      <c r="BR428">
        <v>5.1520000000000001</v>
      </c>
      <c r="BS428">
        <v>0</v>
      </c>
      <c r="BT428">
        <v>9.6734000000000009</v>
      </c>
      <c r="BU428">
        <v>6193.5630000000001</v>
      </c>
      <c r="BV428">
        <v>2.2227999999999999</v>
      </c>
      <c r="BW428">
        <v>1123.6959999999999</v>
      </c>
      <c r="BX428">
        <v>0</v>
      </c>
      <c r="BY428">
        <v>0</v>
      </c>
      <c r="BZ428">
        <v>6.1952999999999996</v>
      </c>
      <c r="CA428">
        <v>1930.1859999999999</v>
      </c>
      <c r="CB428">
        <v>1434.134</v>
      </c>
      <c r="CC428">
        <v>186.60900000000001</v>
      </c>
      <c r="CD428">
        <v>25.722999999999999</v>
      </c>
      <c r="CE428">
        <v>243.24100000000001</v>
      </c>
      <c r="CF428">
        <v>5.726</v>
      </c>
      <c r="CG428">
        <v>0</v>
      </c>
      <c r="CH428">
        <v>32.491999999999997</v>
      </c>
      <c r="CI428">
        <v>2.2610000000000001</v>
      </c>
      <c r="CJ428">
        <v>0.42709999999999998</v>
      </c>
      <c r="CK428">
        <v>119.304</v>
      </c>
      <c r="CL428">
        <v>2.6014999999999997</v>
      </c>
      <c r="CM428">
        <v>681.78899999999999</v>
      </c>
      <c r="CN428">
        <v>3</v>
      </c>
      <c r="CO428">
        <v>1079.7239999999999</v>
      </c>
      <c r="CP428">
        <v>0.16669999999999999</v>
      </c>
      <c r="CQ428">
        <v>49.369</v>
      </c>
      <c r="CR428">
        <v>13.034899999999999</v>
      </c>
      <c r="CS428">
        <v>6260.0779999999995</v>
      </c>
      <c r="CT428">
        <v>5.8202999999999996</v>
      </c>
      <c r="CU428">
        <v>1747.1659999999999</v>
      </c>
      <c r="CV428">
        <v>0</v>
      </c>
      <c r="CW428">
        <v>519.99599999999998</v>
      </c>
      <c r="CX428">
        <v>0</v>
      </c>
      <c r="CY428">
        <v>0</v>
      </c>
      <c r="CZ428">
        <v>0</v>
      </c>
      <c r="DA428">
        <v>0.16669999999999999</v>
      </c>
      <c r="DB428">
        <v>49.369</v>
      </c>
      <c r="DC428">
        <v>67.94</v>
      </c>
      <c r="DD428">
        <v>47.26</v>
      </c>
      <c r="DE428">
        <v>8.11</v>
      </c>
      <c r="DF428">
        <v>3.2612000000000001</v>
      </c>
      <c r="DG428">
        <v>1168.636</v>
      </c>
      <c r="DH428">
        <v>1</v>
      </c>
      <c r="DI428">
        <v>555.14400000000001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9063.0740000000005</v>
      </c>
      <c r="EA428">
        <v>67.94</v>
      </c>
      <c r="EB428">
        <v>1932.462</v>
      </c>
      <c r="EC428">
        <v>47.26</v>
      </c>
      <c r="ED428">
        <v>22.352699999999999</v>
      </c>
      <c r="EE428">
        <v>23.058699999999998</v>
      </c>
      <c r="EF428">
        <v>10971.225</v>
      </c>
      <c r="EG428">
        <v>16.157399999999999</v>
      </c>
      <c r="EH428">
        <v>9041.0390000000007</v>
      </c>
      <c r="EI428">
        <v>9.6734000000000009</v>
      </c>
      <c r="EJ428">
        <v>6193.5630000000001</v>
      </c>
      <c r="EK428">
        <v>2.2227999999999999</v>
      </c>
      <c r="EL428">
        <v>1123.6959999999999</v>
      </c>
      <c r="EM428">
        <v>0</v>
      </c>
      <c r="EN428">
        <v>0</v>
      </c>
      <c r="EO428">
        <v>6.1952999999999996</v>
      </c>
      <c r="EP428">
        <v>1930.1859999999999</v>
      </c>
      <c r="EQ428">
        <v>121.2</v>
      </c>
      <c r="ER428">
        <v>72.740000000000009</v>
      </c>
      <c r="ES428">
        <v>48.46</v>
      </c>
      <c r="ET428">
        <v>11092.425000000001</v>
      </c>
      <c r="EU428">
        <v>0</v>
      </c>
      <c r="EV428">
        <v>0</v>
      </c>
      <c r="EW428">
        <v>0</v>
      </c>
      <c r="EX428">
        <v>0</v>
      </c>
      <c r="EY428">
        <v>3.2612000000000001</v>
      </c>
      <c r="EZ428">
        <v>1168.636</v>
      </c>
      <c r="FA428">
        <v>1</v>
      </c>
      <c r="FB428">
        <v>555.14400000000001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0.16669999999999999</v>
      </c>
      <c r="FJ428">
        <v>49.369</v>
      </c>
      <c r="FK428">
        <v>0</v>
      </c>
      <c r="FL428">
        <v>0</v>
      </c>
      <c r="FM428">
        <v>0.16669999999999999</v>
      </c>
      <c r="FN428">
        <v>49.369</v>
      </c>
      <c r="FO428">
        <v>15.200000000000001</v>
      </c>
      <c r="FP428">
        <v>15.200000000000001</v>
      </c>
      <c r="FQ428">
        <v>0</v>
      </c>
      <c r="FR428">
        <v>64.569000000000003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</row>
    <row r="429" spans="1:184" customFormat="1" ht="12.75" x14ac:dyDescent="0.2">
      <c r="A429">
        <v>3278</v>
      </c>
      <c r="B429">
        <f t="shared" si="6"/>
        <v>426</v>
      </c>
      <c r="C429">
        <v>1</v>
      </c>
      <c r="D429" t="s">
        <v>1480</v>
      </c>
      <c r="E429" t="s">
        <v>290</v>
      </c>
      <c r="F429">
        <v>600110940</v>
      </c>
      <c r="G429">
        <v>12</v>
      </c>
      <c r="H429" t="s">
        <v>1481</v>
      </c>
      <c r="I429" t="s">
        <v>378</v>
      </c>
      <c r="J429">
        <v>1</v>
      </c>
      <c r="K429">
        <v>24</v>
      </c>
      <c r="L429" t="s">
        <v>1064</v>
      </c>
      <c r="M429" t="s">
        <v>1482</v>
      </c>
      <c r="N429" t="s">
        <v>1038</v>
      </c>
      <c r="O429">
        <v>2</v>
      </c>
      <c r="P429" t="s">
        <v>1039</v>
      </c>
      <c r="Q429" t="s">
        <v>3506</v>
      </c>
      <c r="R429" s="207">
        <v>45668.819166666668</v>
      </c>
      <c r="S429">
        <v>600110940</v>
      </c>
      <c r="T429" t="s">
        <v>3507</v>
      </c>
      <c r="U429" s="207">
        <v>45691.522118055553</v>
      </c>
      <c r="V429">
        <v>600110940</v>
      </c>
      <c r="W429">
        <v>16.724699999999999</v>
      </c>
      <c r="X429">
        <v>16.599699999999999</v>
      </c>
      <c r="Y429">
        <v>0</v>
      </c>
      <c r="Z429">
        <v>0.125</v>
      </c>
      <c r="AA429">
        <v>18.2195</v>
      </c>
      <c r="AB429">
        <v>7863.2900000000009</v>
      </c>
      <c r="AC429">
        <v>7817.8860000000004</v>
      </c>
      <c r="AD429">
        <v>4955.110999999999</v>
      </c>
      <c r="AE429">
        <v>1342.432</v>
      </c>
      <c r="AF429">
        <v>444.77600000000007</v>
      </c>
      <c r="AG429">
        <v>702.59800000000007</v>
      </c>
      <c r="AH429">
        <v>228.06200000000001</v>
      </c>
      <c r="AI429">
        <v>71.370999999999995</v>
      </c>
      <c r="AJ429">
        <v>2.7210000000000001</v>
      </c>
      <c r="AK429">
        <v>30.225000000000001</v>
      </c>
      <c r="AL429">
        <v>0</v>
      </c>
      <c r="AM429">
        <v>0</v>
      </c>
      <c r="AN429">
        <v>45.403999999999996</v>
      </c>
      <c r="AO429">
        <v>32.1</v>
      </c>
      <c r="AP429">
        <v>24</v>
      </c>
      <c r="AQ429">
        <v>24</v>
      </c>
      <c r="AR429">
        <v>0</v>
      </c>
      <c r="AS429">
        <v>0</v>
      </c>
      <c r="AT429">
        <v>0</v>
      </c>
      <c r="AU429">
        <v>8.1</v>
      </c>
      <c r="AV429">
        <v>0.29170000000000001</v>
      </c>
      <c r="AW429">
        <v>40.590000000000003</v>
      </c>
      <c r="AX429">
        <v>111.18600000000001</v>
      </c>
      <c r="AY429">
        <v>0</v>
      </c>
      <c r="AZ429">
        <v>0</v>
      </c>
      <c r="BA429">
        <v>7864.4189999999999</v>
      </c>
      <c r="BB429">
        <v>24</v>
      </c>
      <c r="BC429">
        <v>19</v>
      </c>
      <c r="BD429">
        <v>19</v>
      </c>
      <c r="BE429">
        <v>0</v>
      </c>
      <c r="BF429">
        <v>1</v>
      </c>
      <c r="BG429">
        <v>0</v>
      </c>
      <c r="BH429">
        <v>0</v>
      </c>
      <c r="BI429">
        <v>0</v>
      </c>
      <c r="BJ429">
        <v>10.591399999999998</v>
      </c>
      <c r="BK429">
        <v>5676.6550000000007</v>
      </c>
      <c r="BL429">
        <v>3526.6619999999998</v>
      </c>
      <c r="BM429">
        <v>1088.98</v>
      </c>
      <c r="BN429">
        <v>319.65600000000001</v>
      </c>
      <c r="BO429">
        <v>430.55</v>
      </c>
      <c r="BP429">
        <v>198.846</v>
      </c>
      <c r="BQ429">
        <v>71.370999999999995</v>
      </c>
      <c r="BR429">
        <v>0</v>
      </c>
      <c r="BS429">
        <v>0</v>
      </c>
      <c r="BT429">
        <v>8.8770999999999987</v>
      </c>
      <c r="BU429">
        <v>4841.4480000000003</v>
      </c>
      <c r="BV429">
        <v>1.7142999999999999</v>
      </c>
      <c r="BW429">
        <v>835.20699999999999</v>
      </c>
      <c r="BX429">
        <v>0</v>
      </c>
      <c r="BY429">
        <v>0</v>
      </c>
      <c r="BZ429">
        <v>6.0083000000000002</v>
      </c>
      <c r="CA429">
        <v>2141.2310000000002</v>
      </c>
      <c r="CB429">
        <v>1428.4490000000001</v>
      </c>
      <c r="CC429">
        <v>253.452</v>
      </c>
      <c r="CD429">
        <v>125.12</v>
      </c>
      <c r="CE429">
        <v>272.048</v>
      </c>
      <c r="CF429">
        <v>29.216000000000001</v>
      </c>
      <c r="CG429">
        <v>0</v>
      </c>
      <c r="CH429">
        <v>2.7210000000000001</v>
      </c>
      <c r="CI429">
        <v>30.225000000000001</v>
      </c>
      <c r="CJ429">
        <v>0.5</v>
      </c>
      <c r="CK429">
        <v>240.702</v>
      </c>
      <c r="CL429">
        <v>3.1749000000000001</v>
      </c>
      <c r="CM429">
        <v>1050.3240000000001</v>
      </c>
      <c r="CN429">
        <v>2</v>
      </c>
      <c r="CO429">
        <v>726.26300000000003</v>
      </c>
      <c r="CP429">
        <v>0.33339999999999997</v>
      </c>
      <c r="CQ429">
        <v>123.94199999999999</v>
      </c>
      <c r="CR429">
        <v>8.5914000000000001</v>
      </c>
      <c r="CS429">
        <v>4226.3460000000005</v>
      </c>
      <c r="CT429">
        <v>5.0083000000000002</v>
      </c>
      <c r="CU429">
        <v>1739.596</v>
      </c>
      <c r="CV429">
        <v>0</v>
      </c>
      <c r="CW429">
        <v>40.590000000000003</v>
      </c>
      <c r="CX429">
        <v>0</v>
      </c>
      <c r="CY429">
        <v>0</v>
      </c>
      <c r="CZ429">
        <v>0</v>
      </c>
      <c r="DA429">
        <v>0.29170000000000001</v>
      </c>
      <c r="DB429">
        <v>111.18600000000001</v>
      </c>
      <c r="DC429">
        <v>0</v>
      </c>
      <c r="DD429">
        <v>24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5710.8250000000007</v>
      </c>
      <c r="EA429">
        <v>0</v>
      </c>
      <c r="EB429">
        <v>2153.5940000000001</v>
      </c>
      <c r="EC429">
        <v>24</v>
      </c>
      <c r="ED429">
        <v>16.724699999999999</v>
      </c>
      <c r="EE429">
        <v>18.2195</v>
      </c>
      <c r="EF429">
        <v>7863.2900000000009</v>
      </c>
      <c r="EG429">
        <v>10.591399999999998</v>
      </c>
      <c r="EH429">
        <v>5676.6560000000009</v>
      </c>
      <c r="EI429">
        <v>8.8770999999999987</v>
      </c>
      <c r="EJ429">
        <v>4841.4490000000005</v>
      </c>
      <c r="EK429">
        <v>1.7142999999999999</v>
      </c>
      <c r="EL429">
        <v>835.20699999999999</v>
      </c>
      <c r="EM429">
        <v>0</v>
      </c>
      <c r="EN429">
        <v>0</v>
      </c>
      <c r="EO429">
        <v>6.1333000000000002</v>
      </c>
      <c r="EP429">
        <v>2186.634</v>
      </c>
      <c r="EQ429">
        <v>32.1</v>
      </c>
      <c r="ER429">
        <v>0</v>
      </c>
      <c r="ES429">
        <v>32.1</v>
      </c>
      <c r="ET429">
        <v>7895.39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0.29170000000000001</v>
      </c>
      <c r="FJ429">
        <v>111.18600000000001</v>
      </c>
      <c r="FK429">
        <v>0</v>
      </c>
      <c r="FL429">
        <v>0</v>
      </c>
      <c r="FM429">
        <v>0.29170000000000001</v>
      </c>
      <c r="FN429">
        <v>111.18600000000001</v>
      </c>
      <c r="FO429">
        <v>0</v>
      </c>
      <c r="FP429">
        <v>0</v>
      </c>
      <c r="FQ429">
        <v>0</v>
      </c>
      <c r="FR429">
        <v>111.18600000000001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</row>
    <row r="430" spans="1:184" customFormat="1" ht="12.75" x14ac:dyDescent="0.2">
      <c r="A430">
        <v>3279</v>
      </c>
      <c r="B430">
        <f t="shared" si="6"/>
        <v>427</v>
      </c>
      <c r="C430">
        <v>1</v>
      </c>
      <c r="D430" t="s">
        <v>1483</v>
      </c>
      <c r="E430" t="s">
        <v>290</v>
      </c>
      <c r="F430">
        <v>600111172</v>
      </c>
      <c r="G430">
        <v>12</v>
      </c>
      <c r="H430" t="s">
        <v>1484</v>
      </c>
      <c r="I430" t="s">
        <v>1485</v>
      </c>
      <c r="J430">
        <v>1</v>
      </c>
      <c r="K430">
        <v>24</v>
      </c>
      <c r="L430" t="s">
        <v>1064</v>
      </c>
      <c r="M430" t="s">
        <v>1486</v>
      </c>
      <c r="N430" t="s">
        <v>1038</v>
      </c>
      <c r="O430">
        <v>2</v>
      </c>
      <c r="P430" t="s">
        <v>1039</v>
      </c>
      <c r="Q430" t="s">
        <v>1487</v>
      </c>
      <c r="R430" s="207">
        <v>45664.321886574071</v>
      </c>
      <c r="S430">
        <v>600111172</v>
      </c>
      <c r="T430" t="s">
        <v>1487</v>
      </c>
      <c r="U430" s="207">
        <v>45674.605219907404</v>
      </c>
      <c r="V430">
        <v>600111172</v>
      </c>
      <c r="W430">
        <v>69.467700000000008</v>
      </c>
      <c r="X430">
        <v>67.635400000000004</v>
      </c>
      <c r="Y430">
        <v>0</v>
      </c>
      <c r="Z430">
        <v>1.8323</v>
      </c>
      <c r="AA430">
        <v>74.647000000000006</v>
      </c>
      <c r="AB430">
        <v>34058.044000000009</v>
      </c>
      <c r="AC430">
        <v>33585.646000000001</v>
      </c>
      <c r="AD430">
        <v>21970.69</v>
      </c>
      <c r="AE430">
        <v>5208.7</v>
      </c>
      <c r="AF430">
        <v>1513.385</v>
      </c>
      <c r="AG430">
        <v>3009.1980000000003</v>
      </c>
      <c r="AH430">
        <v>485.06800000000004</v>
      </c>
      <c r="AI430">
        <v>512.74099999999999</v>
      </c>
      <c r="AJ430">
        <v>0</v>
      </c>
      <c r="AK430">
        <v>45.403999999999996</v>
      </c>
      <c r="AL430">
        <v>0</v>
      </c>
      <c r="AM430">
        <v>0</v>
      </c>
      <c r="AN430">
        <v>472.39800000000002</v>
      </c>
      <c r="AO430">
        <v>151.785</v>
      </c>
      <c r="AP430">
        <v>32.780999999999999</v>
      </c>
      <c r="AQ430">
        <v>32.780999999999999</v>
      </c>
      <c r="AR430">
        <v>0</v>
      </c>
      <c r="AS430">
        <v>0</v>
      </c>
      <c r="AT430">
        <v>0</v>
      </c>
      <c r="AU430">
        <v>119.004</v>
      </c>
      <c r="AV430">
        <v>0</v>
      </c>
      <c r="AW430">
        <v>814.98300000000006</v>
      </c>
      <c r="AX430">
        <v>0</v>
      </c>
      <c r="AY430">
        <v>0</v>
      </c>
      <c r="AZ430">
        <v>25.477</v>
      </c>
      <c r="BA430">
        <v>33822.087</v>
      </c>
      <c r="BB430">
        <v>32.780999999999999</v>
      </c>
      <c r="BC430">
        <v>76</v>
      </c>
      <c r="BD430">
        <v>70</v>
      </c>
      <c r="BE430">
        <v>3</v>
      </c>
      <c r="BF430">
        <v>0</v>
      </c>
      <c r="BG430">
        <v>4</v>
      </c>
      <c r="BH430">
        <v>0</v>
      </c>
      <c r="BI430">
        <v>0</v>
      </c>
      <c r="BJ430">
        <v>52.709800000000001</v>
      </c>
      <c r="BK430">
        <v>28881.831000000002</v>
      </c>
      <c r="BL430">
        <v>18430.184999999998</v>
      </c>
      <c r="BM430">
        <v>4795.0879999999997</v>
      </c>
      <c r="BN430">
        <v>1280.883</v>
      </c>
      <c r="BO430">
        <v>2551.7719999999999</v>
      </c>
      <c r="BP430">
        <v>457.149</v>
      </c>
      <c r="BQ430">
        <v>512.74099999999999</v>
      </c>
      <c r="BR430">
        <v>0</v>
      </c>
      <c r="BS430">
        <v>13.553000000000001</v>
      </c>
      <c r="BT430">
        <v>40.354100000000003</v>
      </c>
      <c r="BU430">
        <v>23950.996999999999</v>
      </c>
      <c r="BV430">
        <v>3.6052</v>
      </c>
      <c r="BW430">
        <v>1713.309</v>
      </c>
      <c r="BX430">
        <v>0</v>
      </c>
      <c r="BY430">
        <v>0</v>
      </c>
      <c r="BZ430">
        <v>14.925599999999999</v>
      </c>
      <c r="CA430">
        <v>4703.8150000000005</v>
      </c>
      <c r="CB430">
        <v>3540.5049999999997</v>
      </c>
      <c r="CC430">
        <v>413.61199999999997</v>
      </c>
      <c r="CD430">
        <v>232.50200000000001</v>
      </c>
      <c r="CE430">
        <v>457.42599999999999</v>
      </c>
      <c r="CF430">
        <v>27.919</v>
      </c>
      <c r="CG430">
        <v>0</v>
      </c>
      <c r="CH430">
        <v>0</v>
      </c>
      <c r="CI430">
        <v>31.850999999999999</v>
      </c>
      <c r="CJ430">
        <v>3</v>
      </c>
      <c r="CK430">
        <v>1367.8879999999999</v>
      </c>
      <c r="CL430">
        <v>8.9255999999999993</v>
      </c>
      <c r="CM430">
        <v>2363.7309999999998</v>
      </c>
      <c r="CN430">
        <v>3</v>
      </c>
      <c r="CO430">
        <v>972.19600000000003</v>
      </c>
      <c r="CP430">
        <v>0</v>
      </c>
      <c r="CQ430">
        <v>0</v>
      </c>
      <c r="CR430">
        <v>45.548699999999997</v>
      </c>
      <c r="CS430">
        <v>24127.647000000001</v>
      </c>
      <c r="CT430">
        <v>13.425599999999999</v>
      </c>
      <c r="CU430">
        <v>4149.22</v>
      </c>
      <c r="CV430">
        <v>0</v>
      </c>
      <c r="CW430">
        <v>814.98300000000006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26.25</v>
      </c>
      <c r="DD430">
        <v>6.5309999999999997</v>
      </c>
      <c r="DE430">
        <v>25.477</v>
      </c>
      <c r="DF430">
        <v>8.7504999999999988</v>
      </c>
      <c r="DG430">
        <v>3217.5250000000001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29073.808000000005</v>
      </c>
      <c r="EA430">
        <v>26.25</v>
      </c>
      <c r="EB430">
        <v>4748.2790000000005</v>
      </c>
      <c r="EC430">
        <v>6.5309999999999997</v>
      </c>
      <c r="ED430">
        <v>69.467700000000008</v>
      </c>
      <c r="EE430">
        <v>74.647000000000006</v>
      </c>
      <c r="EF430">
        <v>34058.044000000009</v>
      </c>
      <c r="EG430">
        <v>52.709800000000001</v>
      </c>
      <c r="EH430">
        <v>28891.175999999999</v>
      </c>
      <c r="EI430">
        <v>40.354100000000003</v>
      </c>
      <c r="EJ430">
        <v>23952.131999999998</v>
      </c>
      <c r="EK430">
        <v>3.6052</v>
      </c>
      <c r="EL430">
        <v>1713.309</v>
      </c>
      <c r="EM430">
        <v>0</v>
      </c>
      <c r="EN430">
        <v>0</v>
      </c>
      <c r="EO430">
        <v>16.757899999999999</v>
      </c>
      <c r="EP430">
        <v>5166.8679999999995</v>
      </c>
      <c r="EQ430">
        <v>151.785</v>
      </c>
      <c r="ER430">
        <v>124.374</v>
      </c>
      <c r="ES430">
        <v>27.411000000000001</v>
      </c>
      <c r="ET430">
        <v>34209.829000000005</v>
      </c>
      <c r="EU430">
        <v>0</v>
      </c>
      <c r="EV430">
        <v>0</v>
      </c>
      <c r="EW430">
        <v>0</v>
      </c>
      <c r="EX430">
        <v>0</v>
      </c>
      <c r="EY430">
        <v>8.7504999999999988</v>
      </c>
      <c r="EZ430">
        <v>3225.7350000000001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</row>
    <row r="431" spans="1:184" customFormat="1" ht="12.75" x14ac:dyDescent="0.2">
      <c r="A431">
        <v>3280</v>
      </c>
      <c r="B431">
        <f t="shared" si="6"/>
        <v>428</v>
      </c>
      <c r="C431">
        <v>1</v>
      </c>
      <c r="D431" t="s">
        <v>1488</v>
      </c>
      <c r="E431" t="s">
        <v>290</v>
      </c>
      <c r="F431">
        <v>600110559</v>
      </c>
      <c r="G431">
        <v>12</v>
      </c>
      <c r="H431" t="s">
        <v>1198</v>
      </c>
      <c r="I431" t="s">
        <v>100</v>
      </c>
      <c r="J431">
        <v>1</v>
      </c>
      <c r="K431">
        <v>24</v>
      </c>
      <c r="L431" t="s">
        <v>1064</v>
      </c>
      <c r="M431" t="s">
        <v>1489</v>
      </c>
      <c r="N431" t="s">
        <v>1038</v>
      </c>
      <c r="O431">
        <v>2</v>
      </c>
      <c r="P431" t="s">
        <v>1039</v>
      </c>
      <c r="Q431" t="s">
        <v>393</v>
      </c>
      <c r="R431" s="207">
        <v>45659.677303240744</v>
      </c>
      <c r="S431">
        <v>600110559</v>
      </c>
      <c r="W431">
        <v>30.184099999999997</v>
      </c>
      <c r="X431">
        <v>30.184099999999997</v>
      </c>
      <c r="Y431">
        <v>0</v>
      </c>
      <c r="Z431">
        <v>0</v>
      </c>
      <c r="AA431">
        <v>36.318600000000004</v>
      </c>
      <c r="AB431">
        <v>14911.216999999999</v>
      </c>
      <c r="AC431">
        <v>14911.216999999999</v>
      </c>
      <c r="AD431">
        <v>9723.7330000000002</v>
      </c>
      <c r="AE431">
        <v>2464.3210000000004</v>
      </c>
      <c r="AF431">
        <v>236.66300000000001</v>
      </c>
      <c r="AG431">
        <v>1673.8470000000002</v>
      </c>
      <c r="AH431">
        <v>254.113</v>
      </c>
      <c r="AI431">
        <v>225.88</v>
      </c>
      <c r="AJ431">
        <v>3.6509999999999998</v>
      </c>
      <c r="AK431">
        <v>0</v>
      </c>
      <c r="AL431">
        <v>0</v>
      </c>
      <c r="AM431">
        <v>0</v>
      </c>
      <c r="AN431">
        <v>0</v>
      </c>
      <c r="AO431">
        <v>136.19999999999999</v>
      </c>
      <c r="AP431">
        <v>136.19999999999999</v>
      </c>
      <c r="AQ431">
        <v>136.19999999999999</v>
      </c>
      <c r="AR431">
        <v>0</v>
      </c>
      <c r="AS431">
        <v>0</v>
      </c>
      <c r="AT431">
        <v>0</v>
      </c>
      <c r="AU431">
        <v>0</v>
      </c>
      <c r="AV431">
        <v>0.5</v>
      </c>
      <c r="AW431">
        <v>266.28899999999999</v>
      </c>
      <c r="AX431">
        <v>258.53199999999998</v>
      </c>
      <c r="AY431">
        <v>0</v>
      </c>
      <c r="AZ431">
        <v>62.72</v>
      </c>
      <c r="BA431">
        <v>15063.845000000001</v>
      </c>
      <c r="BB431">
        <v>136.19999999999999</v>
      </c>
      <c r="BC431">
        <v>40</v>
      </c>
      <c r="BD431">
        <v>35</v>
      </c>
      <c r="BE431">
        <v>0</v>
      </c>
      <c r="BF431">
        <v>0</v>
      </c>
      <c r="BG431">
        <v>2</v>
      </c>
      <c r="BH431">
        <v>0</v>
      </c>
      <c r="BI431">
        <v>0</v>
      </c>
      <c r="BJ431">
        <v>23.322599999999998</v>
      </c>
      <c r="BK431">
        <v>12785.887000000001</v>
      </c>
      <c r="BL431">
        <v>8104.9319999999998</v>
      </c>
      <c r="BM431">
        <v>2222.9740000000002</v>
      </c>
      <c r="BN431">
        <v>236.66300000000001</v>
      </c>
      <c r="BO431">
        <v>1430.297</v>
      </c>
      <c r="BP431">
        <v>236.13200000000001</v>
      </c>
      <c r="BQ431">
        <v>225.88</v>
      </c>
      <c r="BR431">
        <v>0</v>
      </c>
      <c r="BS431">
        <v>0</v>
      </c>
      <c r="BT431">
        <v>15.496700000000001</v>
      </c>
      <c r="BU431">
        <v>9752.9789999999994</v>
      </c>
      <c r="BV431">
        <v>1.8037000000000001</v>
      </c>
      <c r="BW431">
        <v>769.36699999999996</v>
      </c>
      <c r="BX431">
        <v>0</v>
      </c>
      <c r="BY431">
        <v>0</v>
      </c>
      <c r="BZ431">
        <v>6.8614999999999995</v>
      </c>
      <c r="CA431">
        <v>2125.33</v>
      </c>
      <c r="CB431">
        <v>1618.8009999999999</v>
      </c>
      <c r="CC431">
        <v>241.34699999999998</v>
      </c>
      <c r="CD431">
        <v>0</v>
      </c>
      <c r="CE431">
        <v>243.55</v>
      </c>
      <c r="CF431">
        <v>17.981000000000002</v>
      </c>
      <c r="CG431">
        <v>0</v>
      </c>
      <c r="CH431">
        <v>3.6509999999999998</v>
      </c>
      <c r="CI431">
        <v>0</v>
      </c>
      <c r="CJ431">
        <v>0.56669999999999998</v>
      </c>
      <c r="CK431">
        <v>218.50800000000001</v>
      </c>
      <c r="CL431">
        <v>2.9035000000000002</v>
      </c>
      <c r="CM431">
        <v>885.20799999999997</v>
      </c>
      <c r="CN431">
        <v>3.2913000000000001</v>
      </c>
      <c r="CO431">
        <v>987.72</v>
      </c>
      <c r="CP431">
        <v>0.1</v>
      </c>
      <c r="CQ431">
        <v>33.893999999999998</v>
      </c>
      <c r="CR431">
        <v>19.584800000000001</v>
      </c>
      <c r="CS431">
        <v>9584.0619999999999</v>
      </c>
      <c r="CT431">
        <v>5.8979999999999997</v>
      </c>
      <c r="CU431">
        <v>1773.5539999999999</v>
      </c>
      <c r="CV431">
        <v>0.5</v>
      </c>
      <c r="CW431">
        <v>266.28899999999999</v>
      </c>
      <c r="CX431">
        <v>258.53199999999998</v>
      </c>
      <c r="CY431">
        <v>0</v>
      </c>
      <c r="CZ431">
        <v>0</v>
      </c>
      <c r="DA431">
        <v>0</v>
      </c>
      <c r="DB431">
        <v>0</v>
      </c>
      <c r="DC431">
        <v>22.2</v>
      </c>
      <c r="DD431">
        <v>114</v>
      </c>
      <c r="DE431">
        <v>62.72</v>
      </c>
      <c r="DF431">
        <v>4.7267000000000001</v>
      </c>
      <c r="DG431">
        <v>1566.402</v>
      </c>
      <c r="DH431">
        <v>1.2955000000000001</v>
      </c>
      <c r="DI431">
        <v>697.13900000000001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12923.996000000001</v>
      </c>
      <c r="EA431">
        <v>22.2</v>
      </c>
      <c r="EB431">
        <v>2139.8490000000002</v>
      </c>
      <c r="EC431">
        <v>114</v>
      </c>
      <c r="ED431">
        <v>30.184099999999997</v>
      </c>
      <c r="EE431">
        <v>36.318600000000004</v>
      </c>
      <c r="EF431">
        <v>14911.216999999999</v>
      </c>
      <c r="EG431">
        <v>23.322599999999998</v>
      </c>
      <c r="EH431">
        <v>12785.887000000001</v>
      </c>
      <c r="EI431">
        <v>15.496700000000001</v>
      </c>
      <c r="EJ431">
        <v>9752.9789999999994</v>
      </c>
      <c r="EK431">
        <v>1.8037000000000001</v>
      </c>
      <c r="EL431">
        <v>769.36699999999996</v>
      </c>
      <c r="EM431">
        <v>0</v>
      </c>
      <c r="EN431">
        <v>0</v>
      </c>
      <c r="EO431">
        <v>6.8614999999999995</v>
      </c>
      <c r="EP431">
        <v>2125.33</v>
      </c>
      <c r="EQ431">
        <v>136.19999999999999</v>
      </c>
      <c r="ER431">
        <v>22.2</v>
      </c>
      <c r="ES431">
        <v>114</v>
      </c>
      <c r="ET431">
        <v>15047.416999999999</v>
      </c>
      <c r="EU431">
        <v>0</v>
      </c>
      <c r="EV431">
        <v>0</v>
      </c>
      <c r="EW431">
        <v>0</v>
      </c>
      <c r="EX431">
        <v>0</v>
      </c>
      <c r="EY431">
        <v>4.7267000000000001</v>
      </c>
      <c r="EZ431">
        <v>1566.402</v>
      </c>
      <c r="FA431">
        <v>1.2955000000000001</v>
      </c>
      <c r="FB431">
        <v>697.13900000000001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0.5</v>
      </c>
      <c r="FJ431">
        <v>258.53199999999998</v>
      </c>
      <c r="FK431">
        <v>0.5</v>
      </c>
      <c r="FL431">
        <v>258.53199999999998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258.53199999999998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</row>
    <row r="432" spans="1:184" customFormat="1" ht="12.75" x14ac:dyDescent="0.2">
      <c r="A432">
        <v>3281</v>
      </c>
      <c r="B432">
        <f t="shared" si="6"/>
        <v>429</v>
      </c>
      <c r="C432">
        <v>1</v>
      </c>
      <c r="D432" t="s">
        <v>1490</v>
      </c>
      <c r="E432" t="s">
        <v>290</v>
      </c>
      <c r="F432">
        <v>600111181</v>
      </c>
      <c r="G432">
        <v>12</v>
      </c>
      <c r="H432" t="s">
        <v>1201</v>
      </c>
      <c r="I432" t="s">
        <v>100</v>
      </c>
      <c r="J432">
        <v>1</v>
      </c>
      <c r="K432">
        <v>24</v>
      </c>
      <c r="L432" t="s">
        <v>1064</v>
      </c>
      <c r="M432" t="s">
        <v>1491</v>
      </c>
      <c r="N432" t="s">
        <v>1038</v>
      </c>
      <c r="O432">
        <v>2</v>
      </c>
      <c r="P432" t="s">
        <v>1039</v>
      </c>
      <c r="Q432" t="s">
        <v>1492</v>
      </c>
      <c r="R432" s="207">
        <v>45667.513055555559</v>
      </c>
      <c r="S432">
        <v>600111181</v>
      </c>
      <c r="T432" t="s">
        <v>1492</v>
      </c>
      <c r="U432" s="207">
        <v>45674.453888888886</v>
      </c>
      <c r="V432">
        <v>600111181</v>
      </c>
      <c r="W432">
        <v>52.920999999999999</v>
      </c>
      <c r="X432">
        <v>52.920999999999999</v>
      </c>
      <c r="Y432">
        <v>0</v>
      </c>
      <c r="Z432">
        <v>0</v>
      </c>
      <c r="AA432">
        <v>56.396000000000001</v>
      </c>
      <c r="AB432">
        <v>25381.739000000001</v>
      </c>
      <c r="AC432">
        <v>25381.739000000001</v>
      </c>
      <c r="AD432">
        <v>15968.701999999999</v>
      </c>
      <c r="AE432">
        <v>4011.85</v>
      </c>
      <c r="AF432">
        <v>1056.402</v>
      </c>
      <c r="AG432">
        <v>3312.84</v>
      </c>
      <c r="AH432">
        <v>497.42800000000005</v>
      </c>
      <c r="AI432">
        <v>296.19099999999997</v>
      </c>
      <c r="AJ432">
        <v>22.097000000000001</v>
      </c>
      <c r="AK432">
        <v>45.442</v>
      </c>
      <c r="AL432">
        <v>0</v>
      </c>
      <c r="AM432">
        <v>0</v>
      </c>
      <c r="AN432">
        <v>0</v>
      </c>
      <c r="AO432">
        <v>5</v>
      </c>
      <c r="AP432">
        <v>5</v>
      </c>
      <c r="AQ432">
        <v>5</v>
      </c>
      <c r="AR432">
        <v>0</v>
      </c>
      <c r="AS432">
        <v>0</v>
      </c>
      <c r="AT432">
        <v>0</v>
      </c>
      <c r="AU432">
        <v>0</v>
      </c>
      <c r="AV432">
        <v>1.4</v>
      </c>
      <c r="AW432">
        <v>156.434</v>
      </c>
      <c r="AX432">
        <v>610.43499999999995</v>
      </c>
      <c r="AY432">
        <v>0</v>
      </c>
      <c r="AZ432">
        <v>14.353</v>
      </c>
      <c r="BA432">
        <v>25620.995000000003</v>
      </c>
      <c r="BB432">
        <v>5</v>
      </c>
      <c r="BC432">
        <v>61</v>
      </c>
      <c r="BD432">
        <v>53</v>
      </c>
      <c r="BE432">
        <v>6</v>
      </c>
      <c r="BF432">
        <v>0</v>
      </c>
      <c r="BG432">
        <v>2</v>
      </c>
      <c r="BH432">
        <v>0</v>
      </c>
      <c r="BI432">
        <v>0</v>
      </c>
      <c r="BJ432">
        <v>40.134</v>
      </c>
      <c r="BK432">
        <v>21121.484</v>
      </c>
      <c r="BL432">
        <v>13086.014999999999</v>
      </c>
      <c r="BM432">
        <v>3574.72</v>
      </c>
      <c r="BN432">
        <v>837.7109999999999</v>
      </c>
      <c r="BO432">
        <v>2689.3580000000002</v>
      </c>
      <c r="BP432">
        <v>441.59000000000003</v>
      </c>
      <c r="BQ432">
        <v>296.19099999999997</v>
      </c>
      <c r="BR432">
        <v>19.114000000000001</v>
      </c>
      <c r="BS432">
        <v>5.9980000000000002</v>
      </c>
      <c r="BT432">
        <v>26.841999999999999</v>
      </c>
      <c r="BU432">
        <v>16175.323</v>
      </c>
      <c r="BV432">
        <v>3.3690000000000002</v>
      </c>
      <c r="BW432">
        <v>1610.829</v>
      </c>
      <c r="BX432">
        <v>0</v>
      </c>
      <c r="BY432">
        <v>0</v>
      </c>
      <c r="BZ432">
        <v>12.786999999999999</v>
      </c>
      <c r="CA432">
        <v>4260.2550000000001</v>
      </c>
      <c r="CB432">
        <v>2882.6869999999999</v>
      </c>
      <c r="CC432">
        <v>437.13</v>
      </c>
      <c r="CD432">
        <v>218.691</v>
      </c>
      <c r="CE432">
        <v>623.48199999999997</v>
      </c>
      <c r="CF432">
        <v>55.837999999999994</v>
      </c>
      <c r="CG432">
        <v>0</v>
      </c>
      <c r="CH432">
        <v>2.9830000000000001</v>
      </c>
      <c r="CI432">
        <v>39.444000000000003</v>
      </c>
      <c r="CJ432">
        <v>1.5</v>
      </c>
      <c r="CK432">
        <v>879.59199999999998</v>
      </c>
      <c r="CL432">
        <v>4.96</v>
      </c>
      <c r="CM432">
        <v>1475.27</v>
      </c>
      <c r="CN432">
        <v>5.827</v>
      </c>
      <c r="CO432">
        <v>1770.9480000000001</v>
      </c>
      <c r="CP432">
        <v>0.5</v>
      </c>
      <c r="CQ432">
        <v>134.44499999999999</v>
      </c>
      <c r="CR432">
        <v>36.134</v>
      </c>
      <c r="CS432">
        <v>17898.431</v>
      </c>
      <c r="CT432">
        <v>9.786999999999999</v>
      </c>
      <c r="CU432">
        <v>3145.1770000000001</v>
      </c>
      <c r="CV432">
        <v>0.9</v>
      </c>
      <c r="CW432">
        <v>156.434</v>
      </c>
      <c r="CX432">
        <v>456.49</v>
      </c>
      <c r="CY432">
        <v>0</v>
      </c>
      <c r="CZ432">
        <v>0</v>
      </c>
      <c r="DA432">
        <v>0.5</v>
      </c>
      <c r="DB432">
        <v>153.94499999999999</v>
      </c>
      <c r="DC432">
        <v>5</v>
      </c>
      <c r="DD432">
        <v>0</v>
      </c>
      <c r="DE432">
        <v>14.353</v>
      </c>
      <c r="DF432">
        <v>6.94</v>
      </c>
      <c r="DG432">
        <v>2353.3739999999998</v>
      </c>
      <c r="DH432">
        <v>2.9830000000000001</v>
      </c>
      <c r="DI432">
        <v>981.95799999999997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21297.81</v>
      </c>
      <c r="EA432">
        <v>5</v>
      </c>
      <c r="EB432">
        <v>4323.1849999999995</v>
      </c>
      <c r="EC432">
        <v>0</v>
      </c>
      <c r="ED432">
        <v>52.920999999999999</v>
      </c>
      <c r="EE432">
        <v>56.396000000000001</v>
      </c>
      <c r="EF432">
        <v>25381.739000000001</v>
      </c>
      <c r="EG432">
        <v>40.134</v>
      </c>
      <c r="EH432">
        <v>21121.484</v>
      </c>
      <c r="EI432">
        <v>26.841999999999999</v>
      </c>
      <c r="EJ432">
        <v>16175.323</v>
      </c>
      <c r="EK432">
        <v>3.3690000000000002</v>
      </c>
      <c r="EL432">
        <v>1610.829</v>
      </c>
      <c r="EM432">
        <v>0</v>
      </c>
      <c r="EN432">
        <v>0</v>
      </c>
      <c r="EO432">
        <v>12.786999999999999</v>
      </c>
      <c r="EP432">
        <v>4260.2550000000001</v>
      </c>
      <c r="EQ432">
        <v>5</v>
      </c>
      <c r="ER432">
        <v>5</v>
      </c>
      <c r="ES432">
        <v>0</v>
      </c>
      <c r="ET432">
        <v>25386.739000000001</v>
      </c>
      <c r="EU432">
        <v>0</v>
      </c>
      <c r="EV432">
        <v>0</v>
      </c>
      <c r="EW432">
        <v>0</v>
      </c>
      <c r="EX432">
        <v>0</v>
      </c>
      <c r="EY432">
        <v>6.94</v>
      </c>
      <c r="EZ432">
        <v>2353.3739999999998</v>
      </c>
      <c r="FA432">
        <v>2.9830000000000001</v>
      </c>
      <c r="FB432">
        <v>981.95799999999997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1.4</v>
      </c>
      <c r="FJ432">
        <v>610.43499999999995</v>
      </c>
      <c r="FK432">
        <v>0.9</v>
      </c>
      <c r="FL432">
        <v>456.49</v>
      </c>
      <c r="FM432">
        <v>0.5</v>
      </c>
      <c r="FN432">
        <v>153.94499999999999</v>
      </c>
      <c r="FO432">
        <v>0</v>
      </c>
      <c r="FP432">
        <v>0</v>
      </c>
      <c r="FQ432">
        <v>0</v>
      </c>
      <c r="FR432">
        <v>610.43499999999995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</row>
    <row r="433" spans="1:184" customFormat="1" ht="12.75" x14ac:dyDescent="0.2">
      <c r="A433">
        <v>3282</v>
      </c>
      <c r="B433">
        <f t="shared" si="6"/>
        <v>430</v>
      </c>
      <c r="C433">
        <v>1</v>
      </c>
      <c r="D433" t="s">
        <v>1493</v>
      </c>
      <c r="E433" t="s">
        <v>290</v>
      </c>
      <c r="F433">
        <v>600110958</v>
      </c>
      <c r="G433">
        <v>12</v>
      </c>
      <c r="H433" t="s">
        <v>1494</v>
      </c>
      <c r="I433" t="s">
        <v>378</v>
      </c>
      <c r="J433">
        <v>1</v>
      </c>
      <c r="K433">
        <v>24</v>
      </c>
      <c r="L433" t="s">
        <v>1043</v>
      </c>
      <c r="M433" t="s">
        <v>1495</v>
      </c>
      <c r="N433" t="s">
        <v>1038</v>
      </c>
      <c r="O433">
        <v>2</v>
      </c>
      <c r="P433" t="s">
        <v>1039</v>
      </c>
      <c r="Q433" t="s">
        <v>1496</v>
      </c>
      <c r="R433" s="207">
        <v>45663.497476851851</v>
      </c>
      <c r="S433">
        <v>600110958</v>
      </c>
      <c r="W433">
        <v>28.852400000000003</v>
      </c>
      <c r="X433">
        <v>27.413400000000003</v>
      </c>
      <c r="Y433">
        <v>0</v>
      </c>
      <c r="Z433">
        <v>1.4390000000000001</v>
      </c>
      <c r="AA433">
        <v>32.250099999999996</v>
      </c>
      <c r="AB433">
        <v>13726.317999999999</v>
      </c>
      <c r="AC433">
        <v>13137.041999999999</v>
      </c>
      <c r="AD433">
        <v>8294.7450000000008</v>
      </c>
      <c r="AE433">
        <v>2406.8380000000002</v>
      </c>
      <c r="AF433">
        <v>252.38299999999998</v>
      </c>
      <c r="AG433">
        <v>1617.9780000000001</v>
      </c>
      <c r="AH433">
        <v>349.50200000000001</v>
      </c>
      <c r="AI433">
        <v>106.997</v>
      </c>
      <c r="AJ433">
        <v>1.0980000000000001</v>
      </c>
      <c r="AK433">
        <v>13.787000000000001</v>
      </c>
      <c r="AL433">
        <v>0</v>
      </c>
      <c r="AM433">
        <v>0</v>
      </c>
      <c r="AN433">
        <v>589.27599999999995</v>
      </c>
      <c r="AO433">
        <v>193.185</v>
      </c>
      <c r="AP433">
        <v>99</v>
      </c>
      <c r="AQ433">
        <v>99</v>
      </c>
      <c r="AR433">
        <v>0</v>
      </c>
      <c r="AS433">
        <v>0</v>
      </c>
      <c r="AT433">
        <v>77.625</v>
      </c>
      <c r="AU433">
        <v>16.559999999999999</v>
      </c>
      <c r="AV433">
        <v>0</v>
      </c>
      <c r="AW433">
        <v>48.924999999999997</v>
      </c>
      <c r="AX433">
        <v>0</v>
      </c>
      <c r="AY433">
        <v>99</v>
      </c>
      <c r="AZ433">
        <v>44.788999999999994</v>
      </c>
      <c r="BA433">
        <v>13236.381999999998</v>
      </c>
      <c r="BB433">
        <v>99</v>
      </c>
      <c r="BC433">
        <v>31</v>
      </c>
      <c r="BD433">
        <v>30</v>
      </c>
      <c r="BE433">
        <v>2</v>
      </c>
      <c r="BF433">
        <v>1</v>
      </c>
      <c r="BG433">
        <v>2</v>
      </c>
      <c r="BH433">
        <v>0</v>
      </c>
      <c r="BI433">
        <v>0</v>
      </c>
      <c r="BJ433">
        <v>19.793399999999998</v>
      </c>
      <c r="BK433">
        <v>10517.503000000001</v>
      </c>
      <c r="BL433">
        <v>6638.6360000000004</v>
      </c>
      <c r="BM433">
        <v>2051.8530000000001</v>
      </c>
      <c r="BN433">
        <v>219.39899999999997</v>
      </c>
      <c r="BO433">
        <v>1146.8389999999999</v>
      </c>
      <c r="BP433">
        <v>246.27799999999999</v>
      </c>
      <c r="BQ433">
        <v>106.997</v>
      </c>
      <c r="BR433">
        <v>0</v>
      </c>
      <c r="BS433">
        <v>13.787000000000001</v>
      </c>
      <c r="BT433">
        <v>12.7081</v>
      </c>
      <c r="BU433">
        <v>7494.6730000000007</v>
      </c>
      <c r="BV433">
        <v>1.6890000000000001</v>
      </c>
      <c r="BW433">
        <v>909.73</v>
      </c>
      <c r="BX433">
        <v>0</v>
      </c>
      <c r="BY433">
        <v>0</v>
      </c>
      <c r="BZ433">
        <v>7.620000000000001</v>
      </c>
      <c r="CA433">
        <v>2619.5389999999998</v>
      </c>
      <c r="CB433">
        <v>1656.1089999999999</v>
      </c>
      <c r="CC433">
        <v>354.98500000000001</v>
      </c>
      <c r="CD433">
        <v>32.983999999999995</v>
      </c>
      <c r="CE433">
        <v>471.13900000000001</v>
      </c>
      <c r="CF433">
        <v>103.224</v>
      </c>
      <c r="CG433">
        <v>0</v>
      </c>
      <c r="CH433">
        <v>1.0980000000000001</v>
      </c>
      <c r="CI433">
        <v>0</v>
      </c>
      <c r="CJ433">
        <v>3.7499999999999999E-2</v>
      </c>
      <c r="CK433">
        <v>11.037000000000001</v>
      </c>
      <c r="CL433">
        <v>4.5824999999999996</v>
      </c>
      <c r="CM433">
        <v>1677.7619999999999</v>
      </c>
      <c r="CN433">
        <v>3</v>
      </c>
      <c r="CO433">
        <v>930.74</v>
      </c>
      <c r="CP433">
        <v>0</v>
      </c>
      <c r="CQ433">
        <v>0</v>
      </c>
      <c r="CR433">
        <v>16.460100000000001</v>
      </c>
      <c r="CS433">
        <v>7942.9699999999993</v>
      </c>
      <c r="CT433">
        <v>5.62</v>
      </c>
      <c r="CU433">
        <v>1701.6309999999999</v>
      </c>
      <c r="CV433">
        <v>0</v>
      </c>
      <c r="CW433">
        <v>48.924999999999997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99</v>
      </c>
      <c r="DD433">
        <v>0</v>
      </c>
      <c r="DE433">
        <v>44.788999999999994</v>
      </c>
      <c r="DF433">
        <v>4.7963000000000005</v>
      </c>
      <c r="DG433">
        <v>1855.3090000000002</v>
      </c>
      <c r="DH433">
        <v>0.6</v>
      </c>
      <c r="DI433">
        <v>257.791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10564.046999999999</v>
      </c>
      <c r="EA433">
        <v>99</v>
      </c>
      <c r="EB433">
        <v>2672.335</v>
      </c>
      <c r="EC433">
        <v>0</v>
      </c>
      <c r="ED433">
        <v>28.852400000000003</v>
      </c>
      <c r="EE433">
        <v>32.250099999999996</v>
      </c>
      <c r="EF433">
        <v>13726.317999999999</v>
      </c>
      <c r="EG433">
        <v>20.232399999999998</v>
      </c>
      <c r="EH433">
        <v>10728.887999999999</v>
      </c>
      <c r="EI433">
        <v>12.7081</v>
      </c>
      <c r="EJ433">
        <v>7494.6730000000007</v>
      </c>
      <c r="EK433">
        <v>1.6890000000000001</v>
      </c>
      <c r="EL433">
        <v>909.73</v>
      </c>
      <c r="EM433">
        <v>0</v>
      </c>
      <c r="EN433">
        <v>0</v>
      </c>
      <c r="EO433">
        <v>8.620000000000001</v>
      </c>
      <c r="EP433">
        <v>2997.43</v>
      </c>
      <c r="EQ433">
        <v>193.185</v>
      </c>
      <c r="ER433">
        <v>176.625</v>
      </c>
      <c r="ES433">
        <v>16.559999999999999</v>
      </c>
      <c r="ET433">
        <v>13919.503000000001</v>
      </c>
      <c r="EU433">
        <v>0</v>
      </c>
      <c r="EV433">
        <v>0</v>
      </c>
      <c r="EW433">
        <v>0</v>
      </c>
      <c r="EX433">
        <v>0</v>
      </c>
      <c r="EY433">
        <v>4.8353000000000002</v>
      </c>
      <c r="EZ433">
        <v>1869.2449999999999</v>
      </c>
      <c r="FA433">
        <v>0.6</v>
      </c>
      <c r="FB433">
        <v>257.791</v>
      </c>
      <c r="FC433">
        <v>0.4</v>
      </c>
      <c r="FD433">
        <v>197.44900000000001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99</v>
      </c>
      <c r="FP433">
        <v>99</v>
      </c>
      <c r="FQ433">
        <v>0</v>
      </c>
      <c r="FR433">
        <v>99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</row>
    <row r="434" spans="1:184" customFormat="1" ht="12.75" x14ac:dyDescent="0.2">
      <c r="A434">
        <v>3283</v>
      </c>
      <c r="B434">
        <f t="shared" si="6"/>
        <v>431</v>
      </c>
      <c r="C434">
        <v>1</v>
      </c>
      <c r="D434" t="s">
        <v>1497</v>
      </c>
      <c r="E434" t="s">
        <v>290</v>
      </c>
      <c r="F434">
        <v>600110699</v>
      </c>
      <c r="G434">
        <v>12</v>
      </c>
      <c r="H434" t="s">
        <v>1498</v>
      </c>
      <c r="I434" t="s">
        <v>378</v>
      </c>
      <c r="J434">
        <v>1</v>
      </c>
      <c r="K434">
        <v>24</v>
      </c>
      <c r="L434" t="s">
        <v>1043</v>
      </c>
      <c r="M434" t="s">
        <v>1499</v>
      </c>
      <c r="N434" t="s">
        <v>1038</v>
      </c>
      <c r="O434">
        <v>2</v>
      </c>
      <c r="P434" t="s">
        <v>1039</v>
      </c>
      <c r="Q434" t="s">
        <v>1500</v>
      </c>
      <c r="R434" s="207">
        <v>45671.546006944445</v>
      </c>
      <c r="S434">
        <v>600110699</v>
      </c>
      <c r="T434" t="s">
        <v>1500</v>
      </c>
      <c r="U434" s="207">
        <v>45671.549247685187</v>
      </c>
      <c r="V434">
        <v>600110699</v>
      </c>
      <c r="W434">
        <v>20.682000000000002</v>
      </c>
      <c r="X434">
        <v>20.515299999999996</v>
      </c>
      <c r="Y434">
        <v>0</v>
      </c>
      <c r="Z434">
        <v>0.16669999999999999</v>
      </c>
      <c r="AA434">
        <v>21.374099999999999</v>
      </c>
      <c r="AB434">
        <v>9121.8829999999998</v>
      </c>
      <c r="AC434">
        <v>8575.4390000000003</v>
      </c>
      <c r="AD434">
        <v>5701.6640000000007</v>
      </c>
      <c r="AE434">
        <v>1720.8910000000001</v>
      </c>
      <c r="AF434">
        <v>40.772000000000006</v>
      </c>
      <c r="AG434">
        <v>478.86</v>
      </c>
      <c r="AH434">
        <v>293.42899999999997</v>
      </c>
      <c r="AI434">
        <v>94.266999999999996</v>
      </c>
      <c r="AJ434">
        <v>8.831999999999999</v>
      </c>
      <c r="AK434">
        <v>17.206000000000003</v>
      </c>
      <c r="AL434">
        <v>0</v>
      </c>
      <c r="AM434">
        <v>0</v>
      </c>
      <c r="AN434">
        <v>546.44399999999996</v>
      </c>
      <c r="AO434">
        <v>227.137</v>
      </c>
      <c r="AP434">
        <v>117.50800000000001</v>
      </c>
      <c r="AQ434">
        <v>117.50800000000001</v>
      </c>
      <c r="AR434">
        <v>0</v>
      </c>
      <c r="AS434">
        <v>0</v>
      </c>
      <c r="AT434">
        <v>0</v>
      </c>
      <c r="AU434">
        <v>109.62899999999999</v>
      </c>
      <c r="AV434">
        <v>0.22500000000000001</v>
      </c>
      <c r="AW434">
        <v>191.87899999999999</v>
      </c>
      <c r="AX434">
        <v>63.533999999999999</v>
      </c>
      <c r="AY434">
        <v>79.50800000000001</v>
      </c>
      <c r="AZ434">
        <v>27.638999999999999</v>
      </c>
      <c r="BA434">
        <v>8694.5540000000001</v>
      </c>
      <c r="BB434">
        <v>117.50800000000001</v>
      </c>
      <c r="BC434">
        <v>22</v>
      </c>
      <c r="BD434">
        <v>22</v>
      </c>
      <c r="BE434">
        <v>0</v>
      </c>
      <c r="BF434">
        <v>1</v>
      </c>
      <c r="BG434">
        <v>0</v>
      </c>
      <c r="BH434">
        <v>0</v>
      </c>
      <c r="BI434">
        <v>0</v>
      </c>
      <c r="BJ434">
        <v>14.290800000000001</v>
      </c>
      <c r="BK434">
        <v>6800.5630000000001</v>
      </c>
      <c r="BL434">
        <v>4301.1049999999996</v>
      </c>
      <c r="BM434">
        <v>1470.002</v>
      </c>
      <c r="BN434">
        <v>35.408000000000001</v>
      </c>
      <c r="BO434">
        <v>402.5</v>
      </c>
      <c r="BP434">
        <v>273.03300000000002</v>
      </c>
      <c r="BQ434">
        <v>94.266999999999996</v>
      </c>
      <c r="BR434">
        <v>3.7610000000000001</v>
      </c>
      <c r="BS434">
        <v>0.96899999999999997</v>
      </c>
      <c r="BT434">
        <v>10.983599999999999</v>
      </c>
      <c r="BU434">
        <v>5662.6170000000002</v>
      </c>
      <c r="BV434">
        <v>1.3546</v>
      </c>
      <c r="BW434">
        <v>499.44499999999999</v>
      </c>
      <c r="BX434">
        <v>0</v>
      </c>
      <c r="BY434">
        <v>0</v>
      </c>
      <c r="BZ434">
        <v>6.2244999999999999</v>
      </c>
      <c r="CA434">
        <v>1774.8760000000002</v>
      </c>
      <c r="CB434">
        <v>1400.559</v>
      </c>
      <c r="CC434">
        <v>250.88900000000001</v>
      </c>
      <c r="CD434">
        <v>5.3639999999999999</v>
      </c>
      <c r="CE434">
        <v>76.36</v>
      </c>
      <c r="CF434">
        <v>20.396000000000001</v>
      </c>
      <c r="CG434">
        <v>0</v>
      </c>
      <c r="CH434">
        <v>5.0709999999999997</v>
      </c>
      <c r="CI434">
        <v>16.237000000000002</v>
      </c>
      <c r="CJ434">
        <v>1.6012</v>
      </c>
      <c r="CK434">
        <v>481.298</v>
      </c>
      <c r="CL434">
        <v>2.6238000000000001</v>
      </c>
      <c r="CM434">
        <v>722.80099999999993</v>
      </c>
      <c r="CN434">
        <v>1.7745</v>
      </c>
      <c r="CO434">
        <v>507.24299999999999</v>
      </c>
      <c r="CP434">
        <v>0.22500000000000001</v>
      </c>
      <c r="CQ434">
        <v>63.533999999999999</v>
      </c>
      <c r="CR434">
        <v>11.290800000000001</v>
      </c>
      <c r="CS434">
        <v>4604.6210000000001</v>
      </c>
      <c r="CT434">
        <v>5.5244999999999997</v>
      </c>
      <c r="CU434">
        <v>1535.5920000000001</v>
      </c>
      <c r="CV434">
        <v>0</v>
      </c>
      <c r="CW434">
        <v>191.87899999999999</v>
      </c>
      <c r="CX434">
        <v>0</v>
      </c>
      <c r="CY434">
        <v>0</v>
      </c>
      <c r="CZ434">
        <v>0</v>
      </c>
      <c r="DA434">
        <v>0.22500000000000001</v>
      </c>
      <c r="DB434">
        <v>63.533999999999999</v>
      </c>
      <c r="DC434">
        <v>34.75</v>
      </c>
      <c r="DD434">
        <v>82.75800000000001</v>
      </c>
      <c r="DE434">
        <v>27.638999999999999</v>
      </c>
      <c r="DF434">
        <v>1.5526</v>
      </c>
      <c r="DG434">
        <v>465.89800000000002</v>
      </c>
      <c r="DH434">
        <v>0.4</v>
      </c>
      <c r="DI434">
        <v>172.60300000000001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6893.3649999999998</v>
      </c>
      <c r="EA434">
        <v>34.75</v>
      </c>
      <c r="EB434">
        <v>1801.1889999999999</v>
      </c>
      <c r="EC434">
        <v>82.75800000000001</v>
      </c>
      <c r="ED434">
        <v>20.682000000000002</v>
      </c>
      <c r="EE434">
        <v>21.374099999999999</v>
      </c>
      <c r="EF434">
        <v>9121.8829999999998</v>
      </c>
      <c r="EG434">
        <v>14.4575</v>
      </c>
      <c r="EH434">
        <v>7064.2249999999995</v>
      </c>
      <c r="EI434">
        <v>11.1503</v>
      </c>
      <c r="EJ434">
        <v>5888.2790000000005</v>
      </c>
      <c r="EK434">
        <v>1.3546</v>
      </c>
      <c r="EL434">
        <v>537.44500000000005</v>
      </c>
      <c r="EM434">
        <v>0</v>
      </c>
      <c r="EN434">
        <v>0</v>
      </c>
      <c r="EO434">
        <v>6.2244999999999999</v>
      </c>
      <c r="EP434">
        <v>2057.6579999999999</v>
      </c>
      <c r="EQ434">
        <v>227.137</v>
      </c>
      <c r="ER434">
        <v>90.55</v>
      </c>
      <c r="ES434">
        <v>136.58699999999999</v>
      </c>
      <c r="ET434">
        <v>9349.02</v>
      </c>
      <c r="EU434">
        <v>0</v>
      </c>
      <c r="EV434">
        <v>0</v>
      </c>
      <c r="EW434">
        <v>0</v>
      </c>
      <c r="EX434">
        <v>0</v>
      </c>
      <c r="EY434">
        <v>1.5526</v>
      </c>
      <c r="EZ434">
        <v>465.89800000000002</v>
      </c>
      <c r="FA434">
        <v>0.4</v>
      </c>
      <c r="FB434">
        <v>172.60300000000001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0.22500000000000001</v>
      </c>
      <c r="FJ434">
        <v>63.533999999999999</v>
      </c>
      <c r="FK434">
        <v>0</v>
      </c>
      <c r="FL434">
        <v>0</v>
      </c>
      <c r="FM434">
        <v>0.22500000000000001</v>
      </c>
      <c r="FN434">
        <v>63.533999999999999</v>
      </c>
      <c r="FO434">
        <v>79.50800000000001</v>
      </c>
      <c r="FP434">
        <v>13.5</v>
      </c>
      <c r="FQ434">
        <v>66.00800000000001</v>
      </c>
      <c r="FR434">
        <v>143.042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</row>
    <row r="435" spans="1:184" customFormat="1" ht="12.75" x14ac:dyDescent="0.2">
      <c r="A435">
        <v>3284</v>
      </c>
      <c r="B435">
        <f t="shared" si="6"/>
        <v>432</v>
      </c>
      <c r="C435">
        <v>1</v>
      </c>
      <c r="D435" t="s">
        <v>1501</v>
      </c>
      <c r="E435" t="s">
        <v>290</v>
      </c>
      <c r="F435">
        <v>600111199</v>
      </c>
      <c r="G435">
        <v>12</v>
      </c>
      <c r="H435" t="s">
        <v>1502</v>
      </c>
      <c r="I435" t="s">
        <v>378</v>
      </c>
      <c r="J435">
        <v>1</v>
      </c>
      <c r="K435">
        <v>24</v>
      </c>
      <c r="L435" t="s">
        <v>1036</v>
      </c>
      <c r="M435" t="s">
        <v>1503</v>
      </c>
      <c r="N435" t="s">
        <v>1038</v>
      </c>
      <c r="O435">
        <v>2</v>
      </c>
      <c r="P435" t="s">
        <v>1039</v>
      </c>
      <c r="Q435" t="s">
        <v>1447</v>
      </c>
      <c r="R435" s="207">
        <v>45670.658009259256</v>
      </c>
      <c r="S435">
        <v>600111199</v>
      </c>
      <c r="T435" t="s">
        <v>1447</v>
      </c>
      <c r="U435" s="207">
        <v>45670.677002314813</v>
      </c>
      <c r="V435">
        <v>600111199</v>
      </c>
      <c r="W435">
        <v>43.339999999999996</v>
      </c>
      <c r="X435">
        <v>42.807299999999998</v>
      </c>
      <c r="Y435">
        <v>5.8200000000000002E-2</v>
      </c>
      <c r="Z435">
        <v>0.47449999999999998</v>
      </c>
      <c r="AA435">
        <v>46.059899999999992</v>
      </c>
      <c r="AB435">
        <v>21331.781999999999</v>
      </c>
      <c r="AC435">
        <v>21058.339</v>
      </c>
      <c r="AD435">
        <v>13111.580000000002</v>
      </c>
      <c r="AE435">
        <v>3543.9819999999995</v>
      </c>
      <c r="AF435">
        <v>1760.479</v>
      </c>
      <c r="AG435">
        <v>1692.2370000000001</v>
      </c>
      <c r="AH435">
        <v>523.779</v>
      </c>
      <c r="AI435">
        <v>205.39699999999999</v>
      </c>
      <c r="AJ435">
        <v>34.320999999999998</v>
      </c>
      <c r="AK435">
        <v>13.090999999999999</v>
      </c>
      <c r="AL435">
        <v>21.135000000000002</v>
      </c>
      <c r="AM435">
        <v>0</v>
      </c>
      <c r="AN435">
        <v>252.30799999999999</v>
      </c>
      <c r="AO435">
        <v>124.13</v>
      </c>
      <c r="AP435">
        <v>5.4</v>
      </c>
      <c r="AQ435">
        <v>5.4</v>
      </c>
      <c r="AR435">
        <v>0</v>
      </c>
      <c r="AS435">
        <v>0</v>
      </c>
      <c r="AT435">
        <v>0</v>
      </c>
      <c r="AU435">
        <v>118.72999999999999</v>
      </c>
      <c r="AV435">
        <v>0</v>
      </c>
      <c r="AW435">
        <v>134.15800000000002</v>
      </c>
      <c r="AX435">
        <v>391</v>
      </c>
      <c r="AY435">
        <v>0</v>
      </c>
      <c r="AZ435">
        <v>39.314999999999998</v>
      </c>
      <c r="BA435">
        <v>21208.748</v>
      </c>
      <c r="BB435">
        <v>5.4</v>
      </c>
      <c r="BC435">
        <v>45</v>
      </c>
      <c r="BD435">
        <v>41</v>
      </c>
      <c r="BE435">
        <v>0</v>
      </c>
      <c r="BF435">
        <v>1</v>
      </c>
      <c r="BG435">
        <v>1</v>
      </c>
      <c r="BH435">
        <v>0</v>
      </c>
      <c r="BI435">
        <v>0</v>
      </c>
      <c r="BJ435">
        <v>31.7408</v>
      </c>
      <c r="BK435">
        <v>17009</v>
      </c>
      <c r="BL435">
        <v>10419.672</v>
      </c>
      <c r="BM435">
        <v>3151.2049999999999</v>
      </c>
      <c r="BN435">
        <v>1365.739</v>
      </c>
      <c r="BO435">
        <v>1238.3999999999999</v>
      </c>
      <c r="BP435">
        <v>409.88200000000001</v>
      </c>
      <c r="BQ435">
        <v>205.39699999999999</v>
      </c>
      <c r="BR435">
        <v>32.447000000000003</v>
      </c>
      <c r="BS435">
        <v>12.785</v>
      </c>
      <c r="BT435">
        <v>23.346</v>
      </c>
      <c r="BU435">
        <v>13590.782999999999</v>
      </c>
      <c r="BV435">
        <v>3.7732999999999999</v>
      </c>
      <c r="BW435">
        <v>1885.627</v>
      </c>
      <c r="BX435">
        <v>0</v>
      </c>
      <c r="BY435">
        <v>0</v>
      </c>
      <c r="BZ435">
        <v>11.066499999999998</v>
      </c>
      <c r="CA435">
        <v>4049.3389999999999</v>
      </c>
      <c r="CB435">
        <v>2691.9079999999999</v>
      </c>
      <c r="CC435">
        <v>392.77699999999999</v>
      </c>
      <c r="CD435">
        <v>394.74</v>
      </c>
      <c r="CE435">
        <v>453.83699999999999</v>
      </c>
      <c r="CF435">
        <v>113.89699999999999</v>
      </c>
      <c r="CG435">
        <v>0</v>
      </c>
      <c r="CH435">
        <v>1.8740000000000001</v>
      </c>
      <c r="CI435">
        <v>0.30599999999999999</v>
      </c>
      <c r="CJ435">
        <v>2.25</v>
      </c>
      <c r="CK435">
        <v>1089.963</v>
      </c>
      <c r="CL435">
        <v>4.1879</v>
      </c>
      <c r="CM435">
        <v>1386.6320000000001</v>
      </c>
      <c r="CN435">
        <v>4.6285999999999996</v>
      </c>
      <c r="CO435">
        <v>1572.7439999999999</v>
      </c>
      <c r="CP435">
        <v>0</v>
      </c>
      <c r="CQ435">
        <v>0</v>
      </c>
      <c r="CR435">
        <v>27.740599999999997</v>
      </c>
      <c r="CS435">
        <v>13669.151000000002</v>
      </c>
      <c r="CT435">
        <v>9.2496999999999989</v>
      </c>
      <c r="CU435">
        <v>2973.9209999999998</v>
      </c>
      <c r="CV435">
        <v>0</v>
      </c>
      <c r="CW435">
        <v>134.15800000000002</v>
      </c>
      <c r="CX435">
        <v>354</v>
      </c>
      <c r="CY435">
        <v>0</v>
      </c>
      <c r="CZ435">
        <v>0</v>
      </c>
      <c r="DA435">
        <v>0</v>
      </c>
      <c r="DB435">
        <v>37</v>
      </c>
      <c r="DC435">
        <v>5.4</v>
      </c>
      <c r="DD435">
        <v>0</v>
      </c>
      <c r="DE435">
        <v>39.314999999999998</v>
      </c>
      <c r="DF435">
        <v>4.6215000000000002</v>
      </c>
      <c r="DG435">
        <v>1532.5900000000001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17126.225000000002</v>
      </c>
      <c r="EA435">
        <v>5.4</v>
      </c>
      <c r="EB435">
        <v>4082.5230000000001</v>
      </c>
      <c r="EC435">
        <v>0</v>
      </c>
      <c r="ED435">
        <v>43.339999999999996</v>
      </c>
      <c r="EE435">
        <v>46.059899999999992</v>
      </c>
      <c r="EF435">
        <v>21331.781999999999</v>
      </c>
      <c r="EG435">
        <v>31.7408</v>
      </c>
      <c r="EH435">
        <v>17009.001</v>
      </c>
      <c r="EI435">
        <v>23.346</v>
      </c>
      <c r="EJ435">
        <v>13590.784</v>
      </c>
      <c r="EK435">
        <v>3.7732999999999999</v>
      </c>
      <c r="EL435">
        <v>1885.627</v>
      </c>
      <c r="EM435">
        <v>0</v>
      </c>
      <c r="EN435">
        <v>0</v>
      </c>
      <c r="EO435">
        <v>11.5992</v>
      </c>
      <c r="EP435">
        <v>4322.7809999999999</v>
      </c>
      <c r="EQ435">
        <v>124.13</v>
      </c>
      <c r="ER435">
        <v>10.65</v>
      </c>
      <c r="ES435">
        <v>113.47999999999999</v>
      </c>
      <c r="ET435">
        <v>21455.912</v>
      </c>
      <c r="EU435">
        <v>0</v>
      </c>
      <c r="EV435">
        <v>0</v>
      </c>
      <c r="EW435">
        <v>0</v>
      </c>
      <c r="EX435">
        <v>0</v>
      </c>
      <c r="EY435">
        <v>4.6215000000000002</v>
      </c>
      <c r="EZ435">
        <v>1532.5900000000001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391</v>
      </c>
      <c r="FK435">
        <v>0</v>
      </c>
      <c r="FL435">
        <v>354</v>
      </c>
      <c r="FM435">
        <v>0</v>
      </c>
      <c r="FN435">
        <v>37</v>
      </c>
      <c r="FO435">
        <v>0</v>
      </c>
      <c r="FP435">
        <v>0</v>
      </c>
      <c r="FQ435">
        <v>0</v>
      </c>
      <c r="FR435">
        <v>391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</row>
    <row r="436" spans="1:184" customFormat="1" ht="12.75" x14ac:dyDescent="0.2">
      <c r="A436">
        <v>3285</v>
      </c>
      <c r="B436">
        <f t="shared" si="6"/>
        <v>433</v>
      </c>
      <c r="C436">
        <v>1</v>
      </c>
      <c r="D436" t="s">
        <v>1504</v>
      </c>
      <c r="E436" t="s">
        <v>290</v>
      </c>
      <c r="F436">
        <v>600111334</v>
      </c>
      <c r="G436">
        <v>12</v>
      </c>
      <c r="H436" t="s">
        <v>1204</v>
      </c>
      <c r="I436" t="s">
        <v>100</v>
      </c>
      <c r="J436">
        <v>1</v>
      </c>
      <c r="K436">
        <v>24</v>
      </c>
      <c r="L436" t="s">
        <v>1043</v>
      </c>
      <c r="M436" t="s">
        <v>1505</v>
      </c>
      <c r="N436" t="s">
        <v>1038</v>
      </c>
      <c r="O436">
        <v>2</v>
      </c>
      <c r="P436" t="s">
        <v>1039</v>
      </c>
      <c r="Q436" t="s">
        <v>1206</v>
      </c>
      <c r="R436" s="207">
        <v>45666.538206018522</v>
      </c>
      <c r="S436">
        <v>600111334</v>
      </c>
      <c r="T436" t="s">
        <v>1206</v>
      </c>
      <c r="U436" s="207">
        <v>45670.303344907406</v>
      </c>
      <c r="V436">
        <v>600111334</v>
      </c>
      <c r="W436">
        <v>122.94710000000001</v>
      </c>
      <c r="X436">
        <v>121.90790000000001</v>
      </c>
      <c r="Y436">
        <v>0.16250000000000001</v>
      </c>
      <c r="Z436">
        <v>0.87670000000000003</v>
      </c>
      <c r="AA436">
        <v>136.84530000000001</v>
      </c>
      <c r="AB436">
        <v>62846.565999999999</v>
      </c>
      <c r="AC436">
        <v>62402.518999999993</v>
      </c>
      <c r="AD436">
        <v>36084.631999999998</v>
      </c>
      <c r="AE436">
        <v>10197.543</v>
      </c>
      <c r="AF436">
        <v>3386.2649999999999</v>
      </c>
      <c r="AG436">
        <v>9762.5990000000002</v>
      </c>
      <c r="AH436">
        <v>695.63999999999987</v>
      </c>
      <c r="AI436">
        <v>731.81299999999999</v>
      </c>
      <c r="AJ436">
        <v>409.78000000000003</v>
      </c>
      <c r="AK436">
        <v>35.726999999999997</v>
      </c>
      <c r="AL436">
        <v>105.047</v>
      </c>
      <c r="AM436">
        <v>0</v>
      </c>
      <c r="AN436">
        <v>339</v>
      </c>
      <c r="AO436">
        <v>508.56200000000001</v>
      </c>
      <c r="AP436">
        <v>365</v>
      </c>
      <c r="AQ436">
        <v>365</v>
      </c>
      <c r="AR436">
        <v>0</v>
      </c>
      <c r="AS436">
        <v>0</v>
      </c>
      <c r="AT436">
        <v>137.56</v>
      </c>
      <c r="AU436">
        <v>6.0019999999999998</v>
      </c>
      <c r="AV436">
        <v>3.1507000000000001</v>
      </c>
      <c r="AW436">
        <v>1012.9689999999999</v>
      </c>
      <c r="AX436">
        <v>1508.2280000000001</v>
      </c>
      <c r="AY436">
        <v>170</v>
      </c>
      <c r="AZ436">
        <v>85.551000000000002</v>
      </c>
      <c r="BA436">
        <v>63162.849000000002</v>
      </c>
      <c r="BB436">
        <v>365</v>
      </c>
      <c r="BC436">
        <v>136</v>
      </c>
      <c r="BD436">
        <v>118</v>
      </c>
      <c r="BE436">
        <v>7</v>
      </c>
      <c r="BF436">
        <v>1</v>
      </c>
      <c r="BG436">
        <v>14</v>
      </c>
      <c r="BH436">
        <v>0</v>
      </c>
      <c r="BI436">
        <v>0</v>
      </c>
      <c r="BJ436">
        <v>95.883200000000002</v>
      </c>
      <c r="BK436">
        <v>53461.911</v>
      </c>
      <c r="BL436">
        <v>30263.417999999998</v>
      </c>
      <c r="BM436">
        <v>9244.4630000000016</v>
      </c>
      <c r="BN436">
        <v>2731.7710000000002</v>
      </c>
      <c r="BO436">
        <v>8377.0370000000003</v>
      </c>
      <c r="BP436">
        <v>585.39100000000008</v>
      </c>
      <c r="BQ436">
        <v>731.81299999999999</v>
      </c>
      <c r="BR436">
        <v>403.10399999999998</v>
      </c>
      <c r="BS436">
        <v>26.393999999999998</v>
      </c>
      <c r="BT436">
        <v>67.175799999999995</v>
      </c>
      <c r="BU436">
        <v>41034.57</v>
      </c>
      <c r="BV436">
        <v>4.6151999999999997</v>
      </c>
      <c r="BW436">
        <v>2433.52</v>
      </c>
      <c r="BX436">
        <v>0</v>
      </c>
      <c r="BY436">
        <v>0</v>
      </c>
      <c r="BZ436">
        <v>26.024699999999999</v>
      </c>
      <c r="CA436">
        <v>8940.6080000000002</v>
      </c>
      <c r="CB436">
        <v>5821.2139999999999</v>
      </c>
      <c r="CC436">
        <v>953.07999999999993</v>
      </c>
      <c r="CD436">
        <v>654.49400000000003</v>
      </c>
      <c r="CE436">
        <v>1385.5619999999999</v>
      </c>
      <c r="CF436">
        <v>110.249</v>
      </c>
      <c r="CG436">
        <v>0</v>
      </c>
      <c r="CH436">
        <v>6.6760000000000002</v>
      </c>
      <c r="CI436">
        <v>9.3330000000000002</v>
      </c>
      <c r="CJ436">
        <v>3.25</v>
      </c>
      <c r="CK436">
        <v>1778.336</v>
      </c>
      <c r="CL436">
        <v>10.6448</v>
      </c>
      <c r="CM436">
        <v>3460.5160000000001</v>
      </c>
      <c r="CN436">
        <v>11.129899999999999</v>
      </c>
      <c r="CO436">
        <v>3350.3119999999999</v>
      </c>
      <c r="CP436">
        <v>1</v>
      </c>
      <c r="CQ436">
        <v>351.44400000000002</v>
      </c>
      <c r="CR436">
        <v>90.883200000000002</v>
      </c>
      <c r="CS436">
        <v>48760.805999999997</v>
      </c>
      <c r="CT436">
        <v>22.192299999999999</v>
      </c>
      <c r="CU436">
        <v>7217.4059999999999</v>
      </c>
      <c r="CV436">
        <v>2.1507000000000001</v>
      </c>
      <c r="CW436">
        <v>1012.9689999999999</v>
      </c>
      <c r="CX436">
        <v>1146.7840000000001</v>
      </c>
      <c r="CY436">
        <v>0</v>
      </c>
      <c r="CZ436">
        <v>0</v>
      </c>
      <c r="DA436">
        <v>1</v>
      </c>
      <c r="DB436">
        <v>361.44400000000002</v>
      </c>
      <c r="DC436">
        <v>215.15299999999999</v>
      </c>
      <c r="DD436">
        <v>149.84700000000001</v>
      </c>
      <c r="DE436">
        <v>85.551000000000002</v>
      </c>
      <c r="DF436">
        <v>19.191700000000001</v>
      </c>
      <c r="DG436">
        <v>7128.8919999999998</v>
      </c>
      <c r="DH436">
        <v>3</v>
      </c>
      <c r="DI436">
        <v>1633.615</v>
      </c>
      <c r="DJ436">
        <v>1.9005000000000001</v>
      </c>
      <c r="DK436">
        <v>1231.3140000000001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54137.427000000003</v>
      </c>
      <c r="EA436">
        <v>215.15299999999999</v>
      </c>
      <c r="EB436">
        <v>9025.4220000000005</v>
      </c>
      <c r="EC436">
        <v>149.84700000000001</v>
      </c>
      <c r="ED436">
        <v>122.94710000000001</v>
      </c>
      <c r="EE436">
        <v>136.84530000000001</v>
      </c>
      <c r="EF436">
        <v>62846.565999999999</v>
      </c>
      <c r="EG436">
        <v>95.883200000000002</v>
      </c>
      <c r="EH436">
        <v>53461.911</v>
      </c>
      <c r="EI436">
        <v>67.175799999999995</v>
      </c>
      <c r="EJ436">
        <v>41034.57</v>
      </c>
      <c r="EK436">
        <v>4.6151999999999997</v>
      </c>
      <c r="EL436">
        <v>2433.52</v>
      </c>
      <c r="EM436">
        <v>0</v>
      </c>
      <c r="EN436">
        <v>0</v>
      </c>
      <c r="EO436">
        <v>27.0639</v>
      </c>
      <c r="EP436">
        <v>9384.6549999999988</v>
      </c>
      <c r="EQ436">
        <v>508.56200000000001</v>
      </c>
      <c r="ER436">
        <v>357.51299999999998</v>
      </c>
      <c r="ES436">
        <v>151.04900000000001</v>
      </c>
      <c r="ET436">
        <v>63355.127999999997</v>
      </c>
      <c r="EU436">
        <v>0</v>
      </c>
      <c r="EV436">
        <v>0</v>
      </c>
      <c r="EW436">
        <v>0</v>
      </c>
      <c r="EX436">
        <v>0</v>
      </c>
      <c r="EY436">
        <v>19.191700000000001</v>
      </c>
      <c r="EZ436">
        <v>7128.8919999999998</v>
      </c>
      <c r="FA436">
        <v>3</v>
      </c>
      <c r="FB436">
        <v>1633.615</v>
      </c>
      <c r="FC436">
        <v>1.9005000000000001</v>
      </c>
      <c r="FD436">
        <v>1231.3140000000001</v>
      </c>
      <c r="FE436">
        <v>0</v>
      </c>
      <c r="FF436">
        <v>0</v>
      </c>
      <c r="FG436">
        <v>0</v>
      </c>
      <c r="FH436">
        <v>0</v>
      </c>
      <c r="FI436">
        <v>3.1507000000000001</v>
      </c>
      <c r="FJ436">
        <v>1508.2280000000001</v>
      </c>
      <c r="FK436">
        <v>2.1507000000000001</v>
      </c>
      <c r="FL436">
        <v>1146.7840000000001</v>
      </c>
      <c r="FM436">
        <v>1</v>
      </c>
      <c r="FN436">
        <v>361.44400000000002</v>
      </c>
      <c r="FO436">
        <v>170</v>
      </c>
      <c r="FP436">
        <v>170</v>
      </c>
      <c r="FQ436">
        <v>0</v>
      </c>
      <c r="FR436">
        <v>1678.2280000000001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</row>
    <row r="437" spans="1:184" customFormat="1" ht="12.75" x14ac:dyDescent="0.2">
      <c r="A437">
        <v>3286</v>
      </c>
      <c r="B437">
        <f t="shared" si="6"/>
        <v>434</v>
      </c>
      <c r="C437">
        <v>1</v>
      </c>
      <c r="D437" t="s">
        <v>1506</v>
      </c>
      <c r="E437" t="s">
        <v>290</v>
      </c>
      <c r="F437">
        <v>650045017</v>
      </c>
      <c r="G437">
        <v>12</v>
      </c>
      <c r="H437" t="s">
        <v>1507</v>
      </c>
      <c r="I437" t="s">
        <v>438</v>
      </c>
      <c r="J437">
        <v>1</v>
      </c>
      <c r="K437">
        <v>24</v>
      </c>
      <c r="L437" t="s">
        <v>1043</v>
      </c>
      <c r="M437" t="s">
        <v>1508</v>
      </c>
      <c r="N437" t="s">
        <v>1038</v>
      </c>
      <c r="O437">
        <v>2</v>
      </c>
      <c r="P437" t="s">
        <v>1039</v>
      </c>
      <c r="Q437" t="s">
        <v>1496</v>
      </c>
      <c r="R437" s="207">
        <v>45670.572777777779</v>
      </c>
      <c r="S437">
        <v>650045017</v>
      </c>
      <c r="W437">
        <v>12.9991</v>
      </c>
      <c r="X437">
        <v>12.8223</v>
      </c>
      <c r="Y437">
        <v>0</v>
      </c>
      <c r="Z437">
        <v>0.17680000000000001</v>
      </c>
      <c r="AA437">
        <v>15.833199999999998</v>
      </c>
      <c r="AB437">
        <v>6168.1210000000001</v>
      </c>
      <c r="AC437">
        <v>6039.0020000000004</v>
      </c>
      <c r="AD437">
        <v>3478.212</v>
      </c>
      <c r="AE437">
        <v>1191.6970000000001</v>
      </c>
      <c r="AF437">
        <v>180.06</v>
      </c>
      <c r="AG437">
        <v>869.95900000000006</v>
      </c>
      <c r="AH437">
        <v>94.832000000000008</v>
      </c>
      <c r="AI437">
        <v>53.954999999999998</v>
      </c>
      <c r="AJ437">
        <v>35.058999999999997</v>
      </c>
      <c r="AK437">
        <v>23.161000000000001</v>
      </c>
      <c r="AL437">
        <v>0</v>
      </c>
      <c r="AM437">
        <v>0</v>
      </c>
      <c r="AN437">
        <v>129.119</v>
      </c>
      <c r="AO437">
        <v>46.426000000000002</v>
      </c>
      <c r="AP437">
        <v>14.026</v>
      </c>
      <c r="AQ437">
        <v>14.026</v>
      </c>
      <c r="AR437">
        <v>0</v>
      </c>
      <c r="AS437">
        <v>0</v>
      </c>
      <c r="AT437">
        <v>32.4</v>
      </c>
      <c r="AU437">
        <v>0</v>
      </c>
      <c r="AV437">
        <v>0.25</v>
      </c>
      <c r="AW437">
        <v>112.06699999999999</v>
      </c>
      <c r="AX437">
        <v>97.381</v>
      </c>
      <c r="AY437">
        <v>14.026</v>
      </c>
      <c r="AZ437">
        <v>0</v>
      </c>
      <c r="BA437">
        <v>6106.6739999999991</v>
      </c>
      <c r="BB437">
        <v>14.026</v>
      </c>
      <c r="BC437">
        <v>14</v>
      </c>
      <c r="BD437">
        <v>14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9.2591000000000001</v>
      </c>
      <c r="BK437">
        <v>4765.817</v>
      </c>
      <c r="BL437">
        <v>2703.404</v>
      </c>
      <c r="BM437">
        <v>991.89300000000003</v>
      </c>
      <c r="BN437">
        <v>94.790999999999997</v>
      </c>
      <c r="BO437">
        <v>687.1</v>
      </c>
      <c r="BP437">
        <v>87.548000000000002</v>
      </c>
      <c r="BQ437">
        <v>53.954999999999998</v>
      </c>
      <c r="BR437">
        <v>35.058999999999997</v>
      </c>
      <c r="BS437">
        <v>0</v>
      </c>
      <c r="BT437">
        <v>7.4448000000000008</v>
      </c>
      <c r="BU437">
        <v>3968.4930000000004</v>
      </c>
      <c r="BV437">
        <v>1.2685</v>
      </c>
      <c r="BW437">
        <v>582.78399999999999</v>
      </c>
      <c r="BX437">
        <v>0</v>
      </c>
      <c r="BY437">
        <v>0</v>
      </c>
      <c r="BZ437">
        <v>3.5632000000000001</v>
      </c>
      <c r="CA437">
        <v>1273.1849999999999</v>
      </c>
      <c r="CB437">
        <v>774.80799999999999</v>
      </c>
      <c r="CC437">
        <v>199.80399999999997</v>
      </c>
      <c r="CD437">
        <v>85.269000000000005</v>
      </c>
      <c r="CE437">
        <v>182.85899999999998</v>
      </c>
      <c r="CF437">
        <v>7.2839999999999998</v>
      </c>
      <c r="CG437">
        <v>0</v>
      </c>
      <c r="CH437">
        <v>0</v>
      </c>
      <c r="CI437">
        <v>23.161000000000001</v>
      </c>
      <c r="CJ437">
        <v>0</v>
      </c>
      <c r="CK437">
        <v>0</v>
      </c>
      <c r="CL437">
        <v>1.625</v>
      </c>
      <c r="CM437">
        <v>578.86400000000003</v>
      </c>
      <c r="CN437">
        <v>1.6881999999999999</v>
      </c>
      <c r="CO437">
        <v>596.94000000000005</v>
      </c>
      <c r="CP437">
        <v>0.25</v>
      </c>
      <c r="CQ437">
        <v>97.381</v>
      </c>
      <c r="CR437">
        <v>7.2591000000000001</v>
      </c>
      <c r="CS437">
        <v>3292.4140000000002</v>
      </c>
      <c r="CT437">
        <v>3.3132000000000001</v>
      </c>
      <c r="CU437">
        <v>1139.2919999999999</v>
      </c>
      <c r="CV437">
        <v>0</v>
      </c>
      <c r="CW437">
        <v>112.06699999999999</v>
      </c>
      <c r="CX437">
        <v>0</v>
      </c>
      <c r="CY437">
        <v>0</v>
      </c>
      <c r="CZ437">
        <v>0</v>
      </c>
      <c r="DA437">
        <v>0.25</v>
      </c>
      <c r="DB437">
        <v>97.381</v>
      </c>
      <c r="DC437">
        <v>14.026</v>
      </c>
      <c r="DD437">
        <v>0</v>
      </c>
      <c r="DE437">
        <v>0</v>
      </c>
      <c r="DF437">
        <v>0.54579999999999995</v>
      </c>
      <c r="DG437">
        <v>214.54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4827.482</v>
      </c>
      <c r="EA437">
        <v>14.026</v>
      </c>
      <c r="EB437">
        <v>1279.192</v>
      </c>
      <c r="EC437">
        <v>0</v>
      </c>
      <c r="ED437">
        <v>12.9991</v>
      </c>
      <c r="EE437">
        <v>15.833199999999998</v>
      </c>
      <c r="EF437">
        <v>6168.1210000000001</v>
      </c>
      <c r="EG437">
        <v>9.3109000000000002</v>
      </c>
      <c r="EH437">
        <v>4810.0509999999995</v>
      </c>
      <c r="EI437">
        <v>7.4966000000000008</v>
      </c>
      <c r="EJ437">
        <v>4012.7269999999999</v>
      </c>
      <c r="EK437">
        <v>1.2685</v>
      </c>
      <c r="EL437">
        <v>582.78399999999999</v>
      </c>
      <c r="EM437">
        <v>0</v>
      </c>
      <c r="EN437">
        <v>0</v>
      </c>
      <c r="EO437">
        <v>3.6882000000000001</v>
      </c>
      <c r="EP437">
        <v>1358.0700000000002</v>
      </c>
      <c r="EQ437">
        <v>46.426000000000002</v>
      </c>
      <c r="ER437">
        <v>46.426000000000002</v>
      </c>
      <c r="ES437">
        <v>0</v>
      </c>
      <c r="ET437">
        <v>6214.5469999999996</v>
      </c>
      <c r="EU437">
        <v>0</v>
      </c>
      <c r="EV437">
        <v>0</v>
      </c>
      <c r="EW437">
        <v>0</v>
      </c>
      <c r="EX437">
        <v>0</v>
      </c>
      <c r="EY437">
        <v>0.54579999999999995</v>
      </c>
      <c r="EZ437">
        <v>214.54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0.25</v>
      </c>
      <c r="FJ437">
        <v>97.381</v>
      </c>
      <c r="FK437">
        <v>0</v>
      </c>
      <c r="FL437">
        <v>0</v>
      </c>
      <c r="FM437">
        <v>0.25</v>
      </c>
      <c r="FN437">
        <v>97.381</v>
      </c>
      <c r="FO437">
        <v>14.026</v>
      </c>
      <c r="FP437">
        <v>14.026</v>
      </c>
      <c r="FQ437">
        <v>0</v>
      </c>
      <c r="FR437">
        <v>111.407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</row>
    <row r="438" spans="1:184" customFormat="1" ht="12.75" x14ac:dyDescent="0.2">
      <c r="A438">
        <v>3287</v>
      </c>
      <c r="B438">
        <f t="shared" si="6"/>
        <v>435</v>
      </c>
      <c r="C438">
        <v>1</v>
      </c>
      <c r="D438" t="s">
        <v>1509</v>
      </c>
      <c r="E438" t="s">
        <v>290</v>
      </c>
      <c r="F438">
        <v>600130118</v>
      </c>
      <c r="G438">
        <v>12</v>
      </c>
      <c r="H438" t="s">
        <v>1510</v>
      </c>
      <c r="I438" t="s">
        <v>378</v>
      </c>
      <c r="J438">
        <v>1</v>
      </c>
      <c r="K438">
        <v>24</v>
      </c>
      <c r="L438" t="s">
        <v>1070</v>
      </c>
      <c r="M438" t="s">
        <v>1511</v>
      </c>
      <c r="N438" t="s">
        <v>1038</v>
      </c>
      <c r="O438">
        <v>2</v>
      </c>
      <c r="P438" t="s">
        <v>1039</v>
      </c>
      <c r="Q438" t="s">
        <v>1512</v>
      </c>
      <c r="R438" s="207">
        <v>45670.531122685185</v>
      </c>
      <c r="S438">
        <v>600130118</v>
      </c>
      <c r="T438" t="s">
        <v>1512</v>
      </c>
      <c r="U438" s="207">
        <v>45671.504618055558</v>
      </c>
      <c r="V438">
        <v>600130118</v>
      </c>
      <c r="W438">
        <v>60.674099999999996</v>
      </c>
      <c r="X438">
        <v>59.542999999999999</v>
      </c>
      <c r="Y438">
        <v>1.0061</v>
      </c>
      <c r="Z438">
        <v>0.125</v>
      </c>
      <c r="AA438">
        <v>54.114800000000002</v>
      </c>
      <c r="AB438">
        <v>27980.984</v>
      </c>
      <c r="AC438">
        <v>27635.755000000001</v>
      </c>
      <c r="AD438">
        <v>18654.587999999996</v>
      </c>
      <c r="AE438">
        <v>4551.3100000000004</v>
      </c>
      <c r="AF438">
        <v>1425.3429999999998</v>
      </c>
      <c r="AG438">
        <v>2141.36</v>
      </c>
      <c r="AH438">
        <v>487.40300000000002</v>
      </c>
      <c r="AI438">
        <v>339.572</v>
      </c>
      <c r="AJ438">
        <v>0</v>
      </c>
      <c r="AK438">
        <v>11.411</v>
      </c>
      <c r="AL438">
        <v>303.822</v>
      </c>
      <c r="AM438">
        <v>10</v>
      </c>
      <c r="AN438">
        <v>31.407</v>
      </c>
      <c r="AO438">
        <v>283.04000000000002</v>
      </c>
      <c r="AP438">
        <v>107.4</v>
      </c>
      <c r="AQ438">
        <v>107.4</v>
      </c>
      <c r="AR438">
        <v>0</v>
      </c>
      <c r="AS438">
        <v>0</v>
      </c>
      <c r="AT438">
        <v>3.12</v>
      </c>
      <c r="AU438">
        <v>172.52</v>
      </c>
      <c r="AV438">
        <v>0.49099999999999999</v>
      </c>
      <c r="AW438">
        <v>0</v>
      </c>
      <c r="AX438">
        <v>128.37899999999999</v>
      </c>
      <c r="AY438">
        <v>76.400000000000006</v>
      </c>
      <c r="AZ438">
        <v>24.768000000000001</v>
      </c>
      <c r="BA438">
        <v>27867.717000000001</v>
      </c>
      <c r="BB438">
        <v>107.4</v>
      </c>
      <c r="BC438">
        <v>63</v>
      </c>
      <c r="BD438">
        <v>58</v>
      </c>
      <c r="BE438">
        <v>2</v>
      </c>
      <c r="BF438">
        <v>1</v>
      </c>
      <c r="BG438">
        <v>1</v>
      </c>
      <c r="BH438">
        <v>0</v>
      </c>
      <c r="BI438">
        <v>0</v>
      </c>
      <c r="BJ438">
        <v>43.936099999999996</v>
      </c>
      <c r="BK438">
        <v>22780.821999999996</v>
      </c>
      <c r="BL438">
        <v>15034.317000000001</v>
      </c>
      <c r="BM438">
        <v>4040.027</v>
      </c>
      <c r="BN438">
        <v>1143.973</v>
      </c>
      <c r="BO438">
        <v>1756.277</v>
      </c>
      <c r="BP438">
        <v>441.88800000000003</v>
      </c>
      <c r="BQ438">
        <v>339.572</v>
      </c>
      <c r="BR438">
        <v>0</v>
      </c>
      <c r="BS438">
        <v>0</v>
      </c>
      <c r="BT438">
        <v>31.880400000000002</v>
      </c>
      <c r="BU438">
        <v>18063.370999999999</v>
      </c>
      <c r="BV438">
        <v>3.4563000000000001</v>
      </c>
      <c r="BW438">
        <v>1457.529</v>
      </c>
      <c r="BX438">
        <v>0</v>
      </c>
      <c r="BY438">
        <v>0</v>
      </c>
      <c r="BZ438">
        <v>15.6069</v>
      </c>
      <c r="CA438">
        <v>4854.933</v>
      </c>
      <c r="CB438">
        <v>3620.2709999999997</v>
      </c>
      <c r="CC438">
        <v>511.28300000000002</v>
      </c>
      <c r="CD438">
        <v>281.37</v>
      </c>
      <c r="CE438">
        <v>385.08299999999997</v>
      </c>
      <c r="CF438">
        <v>45.515000000000001</v>
      </c>
      <c r="CG438">
        <v>0</v>
      </c>
      <c r="CH438">
        <v>0</v>
      </c>
      <c r="CI438">
        <v>11.411</v>
      </c>
      <c r="CJ438">
        <v>1.45</v>
      </c>
      <c r="CK438">
        <v>594.64</v>
      </c>
      <c r="CL438">
        <v>8.9185999999999996</v>
      </c>
      <c r="CM438">
        <v>2593.1619999999998</v>
      </c>
      <c r="CN438">
        <v>4.7473000000000001</v>
      </c>
      <c r="CO438">
        <v>1538.752</v>
      </c>
      <c r="CP438">
        <v>0.49099999999999999</v>
      </c>
      <c r="CQ438">
        <v>128.37899999999999</v>
      </c>
      <c r="CR438">
        <v>39.936099999999996</v>
      </c>
      <c r="CS438">
        <v>19796.757999999998</v>
      </c>
      <c r="CT438">
        <v>13.8566</v>
      </c>
      <c r="CU438">
        <v>4146.326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0.49099999999999999</v>
      </c>
      <c r="DB438">
        <v>128.37899999999999</v>
      </c>
      <c r="DC438">
        <v>31</v>
      </c>
      <c r="DD438">
        <v>76.400000000000006</v>
      </c>
      <c r="DE438">
        <v>24.768000000000001</v>
      </c>
      <c r="DF438">
        <v>7.5164000000000009</v>
      </c>
      <c r="DG438">
        <v>2702.3549999999996</v>
      </c>
      <c r="DH438">
        <v>1.083</v>
      </c>
      <c r="DI438">
        <v>557.56700000000001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22931.176000000003</v>
      </c>
      <c r="EA438">
        <v>31</v>
      </c>
      <c r="EB438">
        <v>4936.5410000000002</v>
      </c>
      <c r="EC438">
        <v>76.400000000000006</v>
      </c>
      <c r="ED438">
        <v>60.674099999999996</v>
      </c>
      <c r="EE438">
        <v>54.114800000000002</v>
      </c>
      <c r="EF438">
        <v>27980.984</v>
      </c>
      <c r="EG438">
        <v>43.936099999999996</v>
      </c>
      <c r="EH438">
        <v>22780.821999999996</v>
      </c>
      <c r="EI438">
        <v>31.880400000000002</v>
      </c>
      <c r="EJ438">
        <v>18063.370999999999</v>
      </c>
      <c r="EK438">
        <v>3.4563000000000001</v>
      </c>
      <c r="EL438">
        <v>1457.529</v>
      </c>
      <c r="EM438">
        <v>0</v>
      </c>
      <c r="EN438">
        <v>0</v>
      </c>
      <c r="EO438">
        <v>16.738</v>
      </c>
      <c r="EP438">
        <v>5200.1620000000003</v>
      </c>
      <c r="EQ438">
        <v>283.04000000000002</v>
      </c>
      <c r="ER438">
        <v>172.47</v>
      </c>
      <c r="ES438">
        <v>110.57</v>
      </c>
      <c r="ET438">
        <v>28264.024000000001</v>
      </c>
      <c r="EU438">
        <v>0</v>
      </c>
      <c r="EV438">
        <v>0</v>
      </c>
      <c r="EW438">
        <v>0</v>
      </c>
      <c r="EX438">
        <v>0</v>
      </c>
      <c r="EY438">
        <v>7.5164000000000009</v>
      </c>
      <c r="EZ438">
        <v>2702.3549999999996</v>
      </c>
      <c r="FA438">
        <v>1.083</v>
      </c>
      <c r="FB438">
        <v>557.56700000000001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0.49099999999999999</v>
      </c>
      <c r="FJ438">
        <v>128.37899999999999</v>
      </c>
      <c r="FK438">
        <v>0</v>
      </c>
      <c r="FL438">
        <v>0</v>
      </c>
      <c r="FM438">
        <v>0.49099999999999999</v>
      </c>
      <c r="FN438">
        <v>128.37899999999999</v>
      </c>
      <c r="FO438">
        <v>76.400000000000006</v>
      </c>
      <c r="FP438">
        <v>0</v>
      </c>
      <c r="FQ438">
        <v>76.400000000000006</v>
      </c>
      <c r="FR438">
        <v>204.779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</row>
    <row r="439" spans="1:184" customFormat="1" ht="12.75" x14ac:dyDescent="0.2">
      <c r="A439">
        <v>3288</v>
      </c>
      <c r="B439">
        <f t="shared" si="6"/>
        <v>436</v>
      </c>
      <c r="C439">
        <v>1</v>
      </c>
      <c r="D439" t="s">
        <v>1513</v>
      </c>
      <c r="E439" t="s">
        <v>290</v>
      </c>
      <c r="F439">
        <v>600130401</v>
      </c>
      <c r="G439">
        <v>12</v>
      </c>
      <c r="H439" t="s">
        <v>1514</v>
      </c>
      <c r="I439" t="s">
        <v>378</v>
      </c>
      <c r="J439">
        <v>1</v>
      </c>
      <c r="K439">
        <v>24</v>
      </c>
      <c r="L439" t="s">
        <v>1070</v>
      </c>
      <c r="M439" t="s">
        <v>1515</v>
      </c>
      <c r="N439" t="s">
        <v>1038</v>
      </c>
      <c r="O439">
        <v>2</v>
      </c>
      <c r="P439" t="s">
        <v>1039</v>
      </c>
      <c r="Q439" t="s">
        <v>1525</v>
      </c>
      <c r="R439" s="207">
        <v>45665.893553240741</v>
      </c>
      <c r="S439">
        <v>600130401</v>
      </c>
      <c r="W439">
        <v>23.319299999999998</v>
      </c>
      <c r="X439">
        <v>23.125599999999999</v>
      </c>
      <c r="Y439">
        <v>0.19370000000000001</v>
      </c>
      <c r="Z439">
        <v>0</v>
      </c>
      <c r="AA439">
        <v>26.095800000000001</v>
      </c>
      <c r="AB439">
        <v>10706.618999999999</v>
      </c>
      <c r="AC439">
        <v>10603.801999999998</v>
      </c>
      <c r="AD439">
        <v>6850.4209999999994</v>
      </c>
      <c r="AE439">
        <v>1881.13</v>
      </c>
      <c r="AF439">
        <v>199.75800000000001</v>
      </c>
      <c r="AG439">
        <v>1160.2380000000001</v>
      </c>
      <c r="AH439">
        <v>228.34699999999998</v>
      </c>
      <c r="AI439">
        <v>130.88300000000001</v>
      </c>
      <c r="AJ439">
        <v>0</v>
      </c>
      <c r="AK439">
        <v>8.7639999999999993</v>
      </c>
      <c r="AL439">
        <v>102.81699999999999</v>
      </c>
      <c r="AM439">
        <v>0</v>
      </c>
      <c r="AN439">
        <v>0</v>
      </c>
      <c r="AO439">
        <v>283.32</v>
      </c>
      <c r="AP439">
        <v>231.59</v>
      </c>
      <c r="AQ439">
        <v>231.59</v>
      </c>
      <c r="AR439">
        <v>0</v>
      </c>
      <c r="AS439">
        <v>0</v>
      </c>
      <c r="AT439">
        <v>0</v>
      </c>
      <c r="AU439">
        <v>51.73</v>
      </c>
      <c r="AV439">
        <v>0</v>
      </c>
      <c r="AW439">
        <v>115.962</v>
      </c>
      <c r="AX439">
        <v>0</v>
      </c>
      <c r="AY439">
        <v>111.59</v>
      </c>
      <c r="AZ439">
        <v>28.298999999999999</v>
      </c>
      <c r="BA439">
        <v>10672.244999999999</v>
      </c>
      <c r="BB439">
        <v>231.59</v>
      </c>
      <c r="BC439">
        <v>26</v>
      </c>
      <c r="BD439">
        <v>24</v>
      </c>
      <c r="BE439">
        <v>1</v>
      </c>
      <c r="BF439">
        <v>0</v>
      </c>
      <c r="BG439">
        <v>1</v>
      </c>
      <c r="BH439">
        <v>0</v>
      </c>
      <c r="BI439">
        <v>0</v>
      </c>
      <c r="BJ439">
        <v>17.152699999999999</v>
      </c>
      <c r="BK439">
        <v>8626.5429999999997</v>
      </c>
      <c r="BL439">
        <v>5397.5590000000002</v>
      </c>
      <c r="BM439">
        <v>1688.597</v>
      </c>
      <c r="BN439">
        <v>107.599</v>
      </c>
      <c r="BO439">
        <v>956.53800000000001</v>
      </c>
      <c r="BP439">
        <v>201.10599999999999</v>
      </c>
      <c r="BQ439">
        <v>130.88300000000001</v>
      </c>
      <c r="BR439">
        <v>0</v>
      </c>
      <c r="BS439">
        <v>0</v>
      </c>
      <c r="BT439">
        <v>11.2103</v>
      </c>
      <c r="BU439">
        <v>6452.9050000000007</v>
      </c>
      <c r="BV439">
        <v>2.5055000000000001</v>
      </c>
      <c r="BW439">
        <v>1014.97</v>
      </c>
      <c r="BX439">
        <v>0</v>
      </c>
      <c r="BY439">
        <v>0</v>
      </c>
      <c r="BZ439">
        <v>5.9729000000000001</v>
      </c>
      <c r="CA439">
        <v>1977.259</v>
      </c>
      <c r="CB439">
        <v>1452.8620000000001</v>
      </c>
      <c r="CC439">
        <v>192.53300000000002</v>
      </c>
      <c r="CD439">
        <v>92.158999999999992</v>
      </c>
      <c r="CE439">
        <v>203.7</v>
      </c>
      <c r="CF439">
        <v>27.241</v>
      </c>
      <c r="CG439">
        <v>0</v>
      </c>
      <c r="CH439">
        <v>0</v>
      </c>
      <c r="CI439">
        <v>8.7639999999999993</v>
      </c>
      <c r="CJ439">
        <v>0.25</v>
      </c>
      <c r="CK439">
        <v>94.891000000000005</v>
      </c>
      <c r="CL439">
        <v>2.25</v>
      </c>
      <c r="CM439">
        <v>647.28</v>
      </c>
      <c r="CN439">
        <v>3.4729000000000001</v>
      </c>
      <c r="CO439">
        <v>1235.088</v>
      </c>
      <c r="CP439">
        <v>0</v>
      </c>
      <c r="CQ439">
        <v>0</v>
      </c>
      <c r="CR439">
        <v>13.152699999999999</v>
      </c>
      <c r="CS439">
        <v>6347.5969999999998</v>
      </c>
      <c r="CT439">
        <v>5.2229000000000001</v>
      </c>
      <c r="CU439">
        <v>1625.3510000000001</v>
      </c>
      <c r="CV439">
        <v>0</v>
      </c>
      <c r="CW439">
        <v>115.962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94.31</v>
      </c>
      <c r="DD439">
        <v>137.28</v>
      </c>
      <c r="DE439">
        <v>28.298999999999999</v>
      </c>
      <c r="DF439">
        <v>3.4368999999999996</v>
      </c>
      <c r="DG439">
        <v>1158.6680000000001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8680.482</v>
      </c>
      <c r="EA439">
        <v>94.31</v>
      </c>
      <c r="EB439">
        <v>1991.7629999999999</v>
      </c>
      <c r="EC439">
        <v>137.28</v>
      </c>
      <c r="ED439">
        <v>23.319299999999998</v>
      </c>
      <c r="EE439">
        <v>26.095800000000001</v>
      </c>
      <c r="EF439">
        <v>10706.618999999999</v>
      </c>
      <c r="EG439">
        <v>17.152699999999999</v>
      </c>
      <c r="EH439">
        <v>8626.5429999999997</v>
      </c>
      <c r="EI439">
        <v>11.2103</v>
      </c>
      <c r="EJ439">
        <v>6452.9050000000007</v>
      </c>
      <c r="EK439">
        <v>2.5055000000000001</v>
      </c>
      <c r="EL439">
        <v>1014.97</v>
      </c>
      <c r="EM439">
        <v>0</v>
      </c>
      <c r="EN439">
        <v>0</v>
      </c>
      <c r="EO439">
        <v>6.1665999999999999</v>
      </c>
      <c r="EP439">
        <v>2080.076</v>
      </c>
      <c r="EQ439">
        <v>283.32</v>
      </c>
      <c r="ER439">
        <v>104.24</v>
      </c>
      <c r="ES439">
        <v>179.07999999999998</v>
      </c>
      <c r="ET439">
        <v>10989.939</v>
      </c>
      <c r="EU439">
        <v>0</v>
      </c>
      <c r="EV439">
        <v>0</v>
      </c>
      <c r="EW439">
        <v>0</v>
      </c>
      <c r="EX439">
        <v>0</v>
      </c>
      <c r="EY439">
        <v>3.4368999999999996</v>
      </c>
      <c r="EZ439">
        <v>1158.6680000000001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111.59</v>
      </c>
      <c r="FP439">
        <v>47.24</v>
      </c>
      <c r="FQ439">
        <v>64.349999999999994</v>
      </c>
      <c r="FR439">
        <v>111.59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</row>
    <row r="440" spans="1:184" customFormat="1" ht="12.75" x14ac:dyDescent="0.2">
      <c r="A440">
        <v>3289</v>
      </c>
      <c r="B440">
        <f t="shared" si="6"/>
        <v>437</v>
      </c>
      <c r="C440">
        <v>1</v>
      </c>
      <c r="D440" t="s">
        <v>1516</v>
      </c>
      <c r="E440" t="s">
        <v>290</v>
      </c>
      <c r="F440">
        <v>600130550</v>
      </c>
      <c r="G440">
        <v>12</v>
      </c>
      <c r="H440" t="s">
        <v>1517</v>
      </c>
      <c r="I440" t="s">
        <v>100</v>
      </c>
      <c r="J440">
        <v>1</v>
      </c>
      <c r="K440">
        <v>24</v>
      </c>
      <c r="L440" t="s">
        <v>1070</v>
      </c>
      <c r="M440" t="s">
        <v>1518</v>
      </c>
      <c r="N440" t="s">
        <v>1038</v>
      </c>
      <c r="O440">
        <v>2</v>
      </c>
      <c r="P440" t="s">
        <v>1039</v>
      </c>
      <c r="Q440" t="s">
        <v>3456</v>
      </c>
      <c r="R440" s="207">
        <v>45663.602013888885</v>
      </c>
      <c r="S440">
        <v>600130550</v>
      </c>
      <c r="W440">
        <v>10.4771</v>
      </c>
      <c r="X440">
        <v>10.143800000000001</v>
      </c>
      <c r="Y440">
        <v>0</v>
      </c>
      <c r="Z440">
        <v>0.33329999999999999</v>
      </c>
      <c r="AA440">
        <v>12.583299999999999</v>
      </c>
      <c r="AB440">
        <v>5135.9810000000007</v>
      </c>
      <c r="AC440">
        <v>5040.4160000000011</v>
      </c>
      <c r="AD440">
        <v>3289.6030000000001</v>
      </c>
      <c r="AE440">
        <v>801.52199999999993</v>
      </c>
      <c r="AF440">
        <v>225.095</v>
      </c>
      <c r="AG440">
        <v>527.96900000000005</v>
      </c>
      <c r="AH440">
        <v>121.88300000000001</v>
      </c>
      <c r="AI440">
        <v>65.850999999999999</v>
      </c>
      <c r="AJ440">
        <v>0</v>
      </c>
      <c r="AK440">
        <v>8.4930000000000003</v>
      </c>
      <c r="AL440">
        <v>0</v>
      </c>
      <c r="AM440">
        <v>0</v>
      </c>
      <c r="AN440">
        <v>95.564999999999998</v>
      </c>
      <c r="AO440">
        <v>384.32100000000003</v>
      </c>
      <c r="AP440">
        <v>378.32100000000003</v>
      </c>
      <c r="AQ440">
        <v>378.32100000000003</v>
      </c>
      <c r="AR440">
        <v>0</v>
      </c>
      <c r="AS440">
        <v>0</v>
      </c>
      <c r="AT440">
        <v>0</v>
      </c>
      <c r="AU440">
        <v>6</v>
      </c>
      <c r="AV440">
        <v>0</v>
      </c>
      <c r="AW440">
        <v>0</v>
      </c>
      <c r="AX440">
        <v>0</v>
      </c>
      <c r="AY440">
        <v>360.32100000000003</v>
      </c>
      <c r="AZ440">
        <v>0</v>
      </c>
      <c r="BA440">
        <v>5068.4760000000006</v>
      </c>
      <c r="BB440">
        <v>378.32100000000003</v>
      </c>
      <c r="BC440">
        <v>12</v>
      </c>
      <c r="BD440">
        <v>12</v>
      </c>
      <c r="BE440">
        <v>1</v>
      </c>
      <c r="BF440">
        <v>0</v>
      </c>
      <c r="BG440">
        <v>0</v>
      </c>
      <c r="BH440">
        <v>0</v>
      </c>
      <c r="BI440">
        <v>0</v>
      </c>
      <c r="BJ440">
        <v>7.9520999999999997</v>
      </c>
      <c r="BK440">
        <v>4252.5839999999998</v>
      </c>
      <c r="BL440">
        <v>2755.0039999999999</v>
      </c>
      <c r="BM440">
        <v>729.73399999999992</v>
      </c>
      <c r="BN440">
        <v>185.37400000000002</v>
      </c>
      <c r="BO440">
        <v>394.738</v>
      </c>
      <c r="BP440">
        <v>121.88300000000001</v>
      </c>
      <c r="BQ440">
        <v>65.850999999999999</v>
      </c>
      <c r="BR440">
        <v>0</v>
      </c>
      <c r="BS440">
        <v>0</v>
      </c>
      <c r="BT440">
        <v>5.9993999999999996</v>
      </c>
      <c r="BU440">
        <v>3354.4740000000002</v>
      </c>
      <c r="BV440">
        <v>0.95269999999999999</v>
      </c>
      <c r="BW440">
        <v>457.75599999999997</v>
      </c>
      <c r="BX440">
        <v>0</v>
      </c>
      <c r="BY440">
        <v>0</v>
      </c>
      <c r="BZ440">
        <v>2.1917</v>
      </c>
      <c r="CA440">
        <v>787.83199999999999</v>
      </c>
      <c r="CB440">
        <v>534.59899999999993</v>
      </c>
      <c r="CC440">
        <v>71.788000000000011</v>
      </c>
      <c r="CD440">
        <v>39.721000000000004</v>
      </c>
      <c r="CE440">
        <v>133.23099999999999</v>
      </c>
      <c r="CF440">
        <v>0</v>
      </c>
      <c r="CG440">
        <v>0</v>
      </c>
      <c r="CH440">
        <v>0</v>
      </c>
      <c r="CI440">
        <v>8.4930000000000003</v>
      </c>
      <c r="CJ440">
        <v>0.72499999999999998</v>
      </c>
      <c r="CK440">
        <v>307.03100000000001</v>
      </c>
      <c r="CL440">
        <v>1.3</v>
      </c>
      <c r="CM440">
        <v>394.17099999999999</v>
      </c>
      <c r="CN440">
        <v>0.16669999999999999</v>
      </c>
      <c r="CO440">
        <v>86.63</v>
      </c>
      <c r="CP440">
        <v>0</v>
      </c>
      <c r="CQ440">
        <v>0</v>
      </c>
      <c r="CR440">
        <v>5.9520999999999997</v>
      </c>
      <c r="CS440">
        <v>3006.7799999999997</v>
      </c>
      <c r="CT440">
        <v>2.1917</v>
      </c>
      <c r="CU440">
        <v>787.83199999999999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18</v>
      </c>
      <c r="DD440">
        <v>360.32100000000003</v>
      </c>
      <c r="DE440">
        <v>0</v>
      </c>
      <c r="DF440">
        <v>1</v>
      </c>
      <c r="DG440">
        <v>440.35399999999998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4280.6440000000002</v>
      </c>
      <c r="EA440">
        <v>18</v>
      </c>
      <c r="EB440">
        <v>787.83199999999999</v>
      </c>
      <c r="EC440">
        <v>360.32100000000003</v>
      </c>
      <c r="ED440">
        <v>10.4771</v>
      </c>
      <c r="EE440">
        <v>12.583299999999999</v>
      </c>
      <c r="EF440">
        <v>5135.9810000000007</v>
      </c>
      <c r="EG440">
        <v>7.9520999999999997</v>
      </c>
      <c r="EH440">
        <v>4252.5839999999998</v>
      </c>
      <c r="EI440">
        <v>5.9993999999999996</v>
      </c>
      <c r="EJ440">
        <v>3354.4740000000002</v>
      </c>
      <c r="EK440">
        <v>0.95269999999999999</v>
      </c>
      <c r="EL440">
        <v>457.75599999999997</v>
      </c>
      <c r="EM440">
        <v>0</v>
      </c>
      <c r="EN440">
        <v>0</v>
      </c>
      <c r="EO440">
        <v>2.5249999999999999</v>
      </c>
      <c r="EP440">
        <v>883.39699999999993</v>
      </c>
      <c r="EQ440">
        <v>384.32100000000003</v>
      </c>
      <c r="ER440">
        <v>18</v>
      </c>
      <c r="ES440">
        <v>366.32100000000003</v>
      </c>
      <c r="ET440">
        <v>5520.3019999999997</v>
      </c>
      <c r="EU440">
        <v>0</v>
      </c>
      <c r="EV440">
        <v>0</v>
      </c>
      <c r="EW440">
        <v>0</v>
      </c>
      <c r="EX440">
        <v>0</v>
      </c>
      <c r="EY440">
        <v>1</v>
      </c>
      <c r="EZ440">
        <v>440.35399999999998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360.32100000000003</v>
      </c>
      <c r="FP440">
        <v>0</v>
      </c>
      <c r="FQ440">
        <v>360.32100000000003</v>
      </c>
      <c r="FR440">
        <v>360.32100000000003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</row>
    <row r="441" spans="1:184" customFormat="1" ht="12.75" x14ac:dyDescent="0.2">
      <c r="A441">
        <v>3290</v>
      </c>
      <c r="B441">
        <f t="shared" si="6"/>
        <v>438</v>
      </c>
      <c r="C441">
        <v>1</v>
      </c>
      <c r="D441" t="s">
        <v>1519</v>
      </c>
      <c r="E441" t="s">
        <v>290</v>
      </c>
      <c r="F441">
        <v>600130177</v>
      </c>
      <c r="G441">
        <v>12</v>
      </c>
      <c r="H441" t="s">
        <v>1520</v>
      </c>
      <c r="I441" t="s">
        <v>378</v>
      </c>
      <c r="J441">
        <v>1</v>
      </c>
      <c r="K441">
        <v>24</v>
      </c>
      <c r="L441" t="s">
        <v>1070</v>
      </c>
      <c r="M441" t="s">
        <v>1521</v>
      </c>
      <c r="N441" t="s">
        <v>1038</v>
      </c>
      <c r="O441">
        <v>2</v>
      </c>
      <c r="P441" t="s">
        <v>1039</v>
      </c>
      <c r="Q441" t="s">
        <v>1140</v>
      </c>
      <c r="R441" s="207">
        <v>45663.739861111113</v>
      </c>
      <c r="S441">
        <v>600130177</v>
      </c>
      <c r="W441">
        <v>44.226399999999998</v>
      </c>
      <c r="X441">
        <v>43.487499999999997</v>
      </c>
      <c r="Y441">
        <v>0.33300000000000002</v>
      </c>
      <c r="Z441">
        <v>0.40589999999999998</v>
      </c>
      <c r="AA441">
        <v>49.497799999999998</v>
      </c>
      <c r="AB441">
        <v>19390.293000000001</v>
      </c>
      <c r="AC441">
        <v>19173.763000000003</v>
      </c>
      <c r="AD441">
        <v>12166.168999999998</v>
      </c>
      <c r="AE441">
        <v>3213.42</v>
      </c>
      <c r="AF441">
        <v>435.99700000000001</v>
      </c>
      <c r="AG441">
        <v>2614.4169999999999</v>
      </c>
      <c r="AH441">
        <v>378.91800000000001</v>
      </c>
      <c r="AI441">
        <v>210.89400000000001</v>
      </c>
      <c r="AJ441">
        <v>12.9</v>
      </c>
      <c r="AK441">
        <v>4.7759999999999998</v>
      </c>
      <c r="AL441">
        <v>112.54599999999999</v>
      </c>
      <c r="AM441">
        <v>0</v>
      </c>
      <c r="AN441">
        <v>103.98399999999999</v>
      </c>
      <c r="AO441">
        <v>57.1</v>
      </c>
      <c r="AP441">
        <v>33.6</v>
      </c>
      <c r="AQ441">
        <v>33.6</v>
      </c>
      <c r="AR441">
        <v>0</v>
      </c>
      <c r="AS441">
        <v>0</v>
      </c>
      <c r="AT441">
        <v>0</v>
      </c>
      <c r="AU441">
        <v>23.5</v>
      </c>
      <c r="AV441">
        <v>0.91339999999999999</v>
      </c>
      <c r="AW441">
        <v>116.533</v>
      </c>
      <c r="AX441">
        <v>280.59500000000003</v>
      </c>
      <c r="AY441">
        <v>0</v>
      </c>
      <c r="AZ441">
        <v>19.739000000000001</v>
      </c>
      <c r="BA441">
        <v>19309.629000000001</v>
      </c>
      <c r="BB441">
        <v>33.6</v>
      </c>
      <c r="BC441">
        <v>50</v>
      </c>
      <c r="BD441">
        <v>47</v>
      </c>
      <c r="BE441">
        <v>6</v>
      </c>
      <c r="BF441">
        <v>0</v>
      </c>
      <c r="BG441">
        <v>1</v>
      </c>
      <c r="BH441">
        <v>0</v>
      </c>
      <c r="BI441">
        <v>0</v>
      </c>
      <c r="BJ441">
        <v>31.443999999999999</v>
      </c>
      <c r="BK441">
        <v>15620.440999999999</v>
      </c>
      <c r="BL441">
        <v>9563.135000000002</v>
      </c>
      <c r="BM441">
        <v>2857.4770000000003</v>
      </c>
      <c r="BN441">
        <v>336.34199999999998</v>
      </c>
      <c r="BO441">
        <v>2181.1170000000002</v>
      </c>
      <c r="BP441">
        <v>335.20400000000001</v>
      </c>
      <c r="BQ441">
        <v>210.89400000000001</v>
      </c>
      <c r="BR441">
        <v>0</v>
      </c>
      <c r="BS441">
        <v>0</v>
      </c>
      <c r="BT441">
        <v>22.306999999999999</v>
      </c>
      <c r="BU441">
        <v>12144.252999999999</v>
      </c>
      <c r="BV441">
        <v>2.3572000000000002</v>
      </c>
      <c r="BW441">
        <v>1125.24</v>
      </c>
      <c r="BX441">
        <v>0</v>
      </c>
      <c r="BY441">
        <v>0</v>
      </c>
      <c r="BZ441">
        <v>12.043499999999998</v>
      </c>
      <c r="CA441">
        <v>3553.3220000000001</v>
      </c>
      <c r="CB441">
        <v>2603.0339999999997</v>
      </c>
      <c r="CC441">
        <v>355.94299999999998</v>
      </c>
      <c r="CD441">
        <v>99.655000000000001</v>
      </c>
      <c r="CE441">
        <v>433.29999999999995</v>
      </c>
      <c r="CF441">
        <v>43.713999999999999</v>
      </c>
      <c r="CG441">
        <v>0</v>
      </c>
      <c r="CH441">
        <v>12.9</v>
      </c>
      <c r="CI441">
        <v>4.7759999999999998</v>
      </c>
      <c r="CJ441">
        <v>1.0355000000000001</v>
      </c>
      <c r="CK441">
        <v>548.77099999999996</v>
      </c>
      <c r="CL441">
        <v>5.4321000000000002</v>
      </c>
      <c r="CM441">
        <v>1262.6100000000001</v>
      </c>
      <c r="CN441">
        <v>4.6624999999999996</v>
      </c>
      <c r="CO441">
        <v>1461.346</v>
      </c>
      <c r="CP441">
        <v>0.91339999999999999</v>
      </c>
      <c r="CQ441">
        <v>280.59500000000003</v>
      </c>
      <c r="CR441">
        <v>27.443999999999999</v>
      </c>
      <c r="CS441">
        <v>12584.512999999999</v>
      </c>
      <c r="CT441">
        <v>11.4435</v>
      </c>
      <c r="CU441">
        <v>3243.9740000000002</v>
      </c>
      <c r="CV441">
        <v>0</v>
      </c>
      <c r="CW441">
        <v>116.533</v>
      </c>
      <c r="CX441">
        <v>0</v>
      </c>
      <c r="CY441">
        <v>0</v>
      </c>
      <c r="CZ441">
        <v>0</v>
      </c>
      <c r="DA441">
        <v>0.91339999999999999</v>
      </c>
      <c r="DB441">
        <v>280.59500000000003</v>
      </c>
      <c r="DC441">
        <v>25.8</v>
      </c>
      <c r="DD441">
        <v>7.8</v>
      </c>
      <c r="DE441">
        <v>19.739000000000001</v>
      </c>
      <c r="DF441">
        <v>6.2797999999999998</v>
      </c>
      <c r="DG441">
        <v>2094.75</v>
      </c>
      <c r="DH441">
        <v>0.5</v>
      </c>
      <c r="DI441">
        <v>256.19799999999998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15720.853000000001</v>
      </c>
      <c r="EA441">
        <v>25.8</v>
      </c>
      <c r="EB441">
        <v>3588.7759999999998</v>
      </c>
      <c r="EC441">
        <v>7.8</v>
      </c>
      <c r="ED441">
        <v>44.226399999999998</v>
      </c>
      <c r="EE441">
        <v>49.497799999999998</v>
      </c>
      <c r="EF441">
        <v>19390.293000000001</v>
      </c>
      <c r="EG441">
        <v>31.443999999999999</v>
      </c>
      <c r="EH441">
        <v>15620.440999999999</v>
      </c>
      <c r="EI441">
        <v>22.306999999999999</v>
      </c>
      <c r="EJ441">
        <v>12144.252999999999</v>
      </c>
      <c r="EK441">
        <v>2.3572000000000002</v>
      </c>
      <c r="EL441">
        <v>1125.24</v>
      </c>
      <c r="EM441">
        <v>0</v>
      </c>
      <c r="EN441">
        <v>0</v>
      </c>
      <c r="EO441">
        <v>12.782399999999999</v>
      </c>
      <c r="EP441">
        <v>3769.8519999999999</v>
      </c>
      <c r="EQ441">
        <v>57.1</v>
      </c>
      <c r="ER441">
        <v>49.300000000000004</v>
      </c>
      <c r="ES441">
        <v>7.8</v>
      </c>
      <c r="ET441">
        <v>19447.392999999996</v>
      </c>
      <c r="EU441">
        <v>0</v>
      </c>
      <c r="EV441">
        <v>0</v>
      </c>
      <c r="EW441">
        <v>0</v>
      </c>
      <c r="EX441">
        <v>0</v>
      </c>
      <c r="EY441">
        <v>6.2797999999999998</v>
      </c>
      <c r="EZ441">
        <v>2094.75</v>
      </c>
      <c r="FA441">
        <v>0.5</v>
      </c>
      <c r="FB441">
        <v>256.19799999999998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0.91339999999999999</v>
      </c>
      <c r="FJ441">
        <v>280.59500000000003</v>
      </c>
      <c r="FK441">
        <v>0</v>
      </c>
      <c r="FL441">
        <v>0</v>
      </c>
      <c r="FM441">
        <v>0.91339999999999999</v>
      </c>
      <c r="FN441">
        <v>280.59500000000003</v>
      </c>
      <c r="FO441">
        <v>0</v>
      </c>
      <c r="FP441">
        <v>0</v>
      </c>
      <c r="FQ441">
        <v>0</v>
      </c>
      <c r="FR441">
        <v>280.59500000000003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</row>
    <row r="442" spans="1:184" customFormat="1" ht="12.75" x14ac:dyDescent="0.2">
      <c r="A442">
        <v>3291</v>
      </c>
      <c r="B442">
        <f t="shared" si="6"/>
        <v>439</v>
      </c>
      <c r="C442">
        <v>1</v>
      </c>
      <c r="D442" t="s">
        <v>1522</v>
      </c>
      <c r="E442" t="s">
        <v>290</v>
      </c>
      <c r="F442">
        <v>600130509</v>
      </c>
      <c r="G442">
        <v>12</v>
      </c>
      <c r="H442" t="s">
        <v>1523</v>
      </c>
      <c r="I442" t="s">
        <v>378</v>
      </c>
      <c r="J442">
        <v>1</v>
      </c>
      <c r="K442">
        <v>24</v>
      </c>
      <c r="L442" t="s">
        <v>1070</v>
      </c>
      <c r="M442" t="s">
        <v>1524</v>
      </c>
      <c r="N442" t="s">
        <v>1038</v>
      </c>
      <c r="O442">
        <v>2</v>
      </c>
      <c r="P442" t="s">
        <v>1039</v>
      </c>
      <c r="Q442" t="s">
        <v>1525</v>
      </c>
      <c r="R442" s="207">
        <v>45665.891192129631</v>
      </c>
      <c r="S442">
        <v>600130509</v>
      </c>
      <c r="W442">
        <v>9.0824999999999996</v>
      </c>
      <c r="X442">
        <v>9.0824999999999996</v>
      </c>
      <c r="Y442">
        <v>0</v>
      </c>
      <c r="Z442">
        <v>0</v>
      </c>
      <c r="AA442">
        <v>9.8706999999999994</v>
      </c>
      <c r="AB442">
        <v>4531.8900000000003</v>
      </c>
      <c r="AC442">
        <v>4531.8900000000003</v>
      </c>
      <c r="AD442">
        <v>2823.9540000000002</v>
      </c>
      <c r="AE442">
        <v>750.38099999999986</v>
      </c>
      <c r="AF442">
        <v>20.329000000000001</v>
      </c>
      <c r="AG442">
        <v>715.77599999999995</v>
      </c>
      <c r="AH442">
        <v>69.194999999999993</v>
      </c>
      <c r="AI442">
        <v>42.131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43.88</v>
      </c>
      <c r="AP442">
        <v>21.8</v>
      </c>
      <c r="AQ442">
        <v>21.8</v>
      </c>
      <c r="AR442">
        <v>0</v>
      </c>
      <c r="AS442">
        <v>0</v>
      </c>
      <c r="AT442">
        <v>0</v>
      </c>
      <c r="AU442">
        <v>22.08</v>
      </c>
      <c r="AV442">
        <v>0.23139999999999999</v>
      </c>
      <c r="AW442">
        <v>97.787000000000006</v>
      </c>
      <c r="AX442">
        <v>63.991</v>
      </c>
      <c r="AY442">
        <v>12.8</v>
      </c>
      <c r="AZ442">
        <v>12.337</v>
      </c>
      <c r="BA442">
        <v>4550.9810000000007</v>
      </c>
      <c r="BB442">
        <v>21.8</v>
      </c>
      <c r="BC442">
        <v>9</v>
      </c>
      <c r="BD442">
        <v>8</v>
      </c>
      <c r="BE442">
        <v>0</v>
      </c>
      <c r="BF442">
        <v>0</v>
      </c>
      <c r="BG442">
        <v>1</v>
      </c>
      <c r="BH442">
        <v>0</v>
      </c>
      <c r="BI442">
        <v>0</v>
      </c>
      <c r="BJ442">
        <v>7.1510999999999996</v>
      </c>
      <c r="BK442">
        <v>3901.1410000000001</v>
      </c>
      <c r="BL442">
        <v>2361.2800000000002</v>
      </c>
      <c r="BM442">
        <v>694.55200000000002</v>
      </c>
      <c r="BN442">
        <v>20.329000000000001</v>
      </c>
      <c r="BO442">
        <v>607.5</v>
      </c>
      <c r="BP442">
        <v>65.224999999999994</v>
      </c>
      <c r="BQ442">
        <v>42.131</v>
      </c>
      <c r="BR442">
        <v>0</v>
      </c>
      <c r="BS442">
        <v>0</v>
      </c>
      <c r="BT442">
        <v>4.9696999999999996</v>
      </c>
      <c r="BU442">
        <v>2843.4719999999998</v>
      </c>
      <c r="BV442">
        <v>0.76270000000000004</v>
      </c>
      <c r="BW442">
        <v>446.92</v>
      </c>
      <c r="BX442">
        <v>0</v>
      </c>
      <c r="BY442">
        <v>0</v>
      </c>
      <c r="BZ442">
        <v>1.9314</v>
      </c>
      <c r="CA442">
        <v>630.74900000000002</v>
      </c>
      <c r="CB442">
        <v>462.67399999999998</v>
      </c>
      <c r="CC442">
        <v>55.828999999999994</v>
      </c>
      <c r="CD442">
        <v>0</v>
      </c>
      <c r="CE442">
        <v>108.276</v>
      </c>
      <c r="CF442">
        <v>3.97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0.5</v>
      </c>
      <c r="CM442">
        <v>155.506</v>
      </c>
      <c r="CN442">
        <v>1.2</v>
      </c>
      <c r="CO442">
        <v>411.25200000000001</v>
      </c>
      <c r="CP442">
        <v>0.23139999999999999</v>
      </c>
      <c r="CQ442">
        <v>63.991</v>
      </c>
      <c r="CR442">
        <v>6.1510999999999996</v>
      </c>
      <c r="CS442">
        <v>2993.3490000000002</v>
      </c>
      <c r="CT442">
        <v>1.6314</v>
      </c>
      <c r="CU442">
        <v>500.09299999999996</v>
      </c>
      <c r="CV442">
        <v>0</v>
      </c>
      <c r="CW442">
        <v>97.787000000000006</v>
      </c>
      <c r="CX442">
        <v>0</v>
      </c>
      <c r="CY442">
        <v>0</v>
      </c>
      <c r="CZ442">
        <v>0</v>
      </c>
      <c r="DA442">
        <v>0.23139999999999999</v>
      </c>
      <c r="DB442">
        <v>63.991</v>
      </c>
      <c r="DC442">
        <v>7.2</v>
      </c>
      <c r="DD442">
        <v>14.6</v>
      </c>
      <c r="DE442">
        <v>12.337</v>
      </c>
      <c r="DF442">
        <v>1.2369000000000001</v>
      </c>
      <c r="DG442">
        <v>523.15499999999997</v>
      </c>
      <c r="DH442">
        <v>0.18179999999999999</v>
      </c>
      <c r="DI442">
        <v>87.593999999999994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3920.2320000000004</v>
      </c>
      <c r="EA442">
        <v>7.2</v>
      </c>
      <c r="EB442">
        <v>630.74900000000002</v>
      </c>
      <c r="EC442">
        <v>14.6</v>
      </c>
      <c r="ED442">
        <v>9.0824999999999996</v>
      </c>
      <c r="EE442">
        <v>9.8706999999999994</v>
      </c>
      <c r="EF442">
        <v>4531.8900000000003</v>
      </c>
      <c r="EG442">
        <v>7.1510999999999996</v>
      </c>
      <c r="EH442">
        <v>3901.1410000000001</v>
      </c>
      <c r="EI442">
        <v>4.9696999999999996</v>
      </c>
      <c r="EJ442">
        <v>2843.4719999999998</v>
      </c>
      <c r="EK442">
        <v>0.76270000000000004</v>
      </c>
      <c r="EL442">
        <v>446.92</v>
      </c>
      <c r="EM442">
        <v>0</v>
      </c>
      <c r="EN442">
        <v>0</v>
      </c>
      <c r="EO442">
        <v>1.9314</v>
      </c>
      <c r="EP442">
        <v>630.74900000000002</v>
      </c>
      <c r="EQ442">
        <v>43.88</v>
      </c>
      <c r="ER442">
        <v>7.2</v>
      </c>
      <c r="ES442">
        <v>36.68</v>
      </c>
      <c r="ET442">
        <v>4575.7700000000004</v>
      </c>
      <c r="EU442">
        <v>0</v>
      </c>
      <c r="EV442">
        <v>0</v>
      </c>
      <c r="EW442">
        <v>0</v>
      </c>
      <c r="EX442">
        <v>0</v>
      </c>
      <c r="EY442">
        <v>1.2369000000000001</v>
      </c>
      <c r="EZ442">
        <v>523.15499999999997</v>
      </c>
      <c r="FA442">
        <v>0.18179999999999999</v>
      </c>
      <c r="FB442">
        <v>87.593999999999994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0.23139999999999999</v>
      </c>
      <c r="FJ442">
        <v>63.991</v>
      </c>
      <c r="FK442">
        <v>0</v>
      </c>
      <c r="FL442">
        <v>0</v>
      </c>
      <c r="FM442">
        <v>0.23139999999999999</v>
      </c>
      <c r="FN442">
        <v>63.991</v>
      </c>
      <c r="FO442">
        <v>12.8</v>
      </c>
      <c r="FP442">
        <v>0</v>
      </c>
      <c r="FQ442">
        <v>12.8</v>
      </c>
      <c r="FR442">
        <v>76.790999999999997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</row>
    <row r="443" spans="1:184" customFormat="1" ht="12.75" x14ac:dyDescent="0.2">
      <c r="A443">
        <v>3292</v>
      </c>
      <c r="B443">
        <f t="shared" si="6"/>
        <v>440</v>
      </c>
      <c r="C443">
        <v>1</v>
      </c>
      <c r="D443" t="s">
        <v>1526</v>
      </c>
      <c r="E443" t="s">
        <v>290</v>
      </c>
      <c r="F443">
        <v>650012771</v>
      </c>
      <c r="G443">
        <v>12</v>
      </c>
      <c r="H443" t="s">
        <v>1527</v>
      </c>
      <c r="I443" t="s">
        <v>1528</v>
      </c>
      <c r="J443">
        <v>1</v>
      </c>
      <c r="K443">
        <v>24</v>
      </c>
      <c r="L443" t="s">
        <v>1070</v>
      </c>
      <c r="M443" t="s">
        <v>1508</v>
      </c>
      <c r="N443" t="s">
        <v>1038</v>
      </c>
      <c r="O443">
        <v>2</v>
      </c>
      <c r="P443" t="s">
        <v>1039</v>
      </c>
      <c r="Q443" t="s">
        <v>3456</v>
      </c>
      <c r="R443" s="207">
        <v>45663.616180555553</v>
      </c>
      <c r="S443">
        <v>650012771</v>
      </c>
      <c r="W443">
        <v>25.213700000000003</v>
      </c>
      <c r="X443">
        <v>25.163700000000002</v>
      </c>
      <c r="Y443">
        <v>0</v>
      </c>
      <c r="Z443">
        <v>0.05</v>
      </c>
      <c r="AA443">
        <v>27.368400000000001</v>
      </c>
      <c r="AB443">
        <v>11942.070000000002</v>
      </c>
      <c r="AC443">
        <v>11828.153</v>
      </c>
      <c r="AD443">
        <v>7638.0479999999998</v>
      </c>
      <c r="AE443">
        <v>2148.8209999999999</v>
      </c>
      <c r="AF443">
        <v>138.08099999999999</v>
      </c>
      <c r="AG443">
        <v>1007.5939999999999</v>
      </c>
      <c r="AH443">
        <v>337.05799999999994</v>
      </c>
      <c r="AI443">
        <v>167.74100000000001</v>
      </c>
      <c r="AJ443">
        <v>0</v>
      </c>
      <c r="AK443">
        <v>14.882</v>
      </c>
      <c r="AL443">
        <v>99.2</v>
      </c>
      <c r="AM443">
        <v>0</v>
      </c>
      <c r="AN443">
        <v>14.717000000000001</v>
      </c>
      <c r="AO443">
        <v>619.73800000000006</v>
      </c>
      <c r="AP443">
        <v>399.23</v>
      </c>
      <c r="AQ443">
        <v>399.23</v>
      </c>
      <c r="AR443">
        <v>0</v>
      </c>
      <c r="AS443">
        <v>0</v>
      </c>
      <c r="AT443">
        <v>220.50799999999998</v>
      </c>
      <c r="AU443">
        <v>0</v>
      </c>
      <c r="AV443">
        <v>0</v>
      </c>
      <c r="AW443">
        <v>375.928</v>
      </c>
      <c r="AX443">
        <v>0</v>
      </c>
      <c r="AY443">
        <v>129.15</v>
      </c>
      <c r="AZ443">
        <v>0</v>
      </c>
      <c r="BA443">
        <v>12006.762999999999</v>
      </c>
      <c r="BB443">
        <v>399.23</v>
      </c>
      <c r="BC443">
        <v>29</v>
      </c>
      <c r="BD443">
        <v>23</v>
      </c>
      <c r="BE443">
        <v>1</v>
      </c>
      <c r="BF443">
        <v>0</v>
      </c>
      <c r="BG443">
        <v>0</v>
      </c>
      <c r="BH443">
        <v>0</v>
      </c>
      <c r="BI443">
        <v>0</v>
      </c>
      <c r="BJ443">
        <v>19.213699999999999</v>
      </c>
      <c r="BK443">
        <v>10069.253000000001</v>
      </c>
      <c r="BL443">
        <v>6250.3909999999996</v>
      </c>
      <c r="BM443">
        <v>1971.5589999999997</v>
      </c>
      <c r="BN443">
        <v>138.08099999999999</v>
      </c>
      <c r="BO443">
        <v>859.91399999999999</v>
      </c>
      <c r="BP443">
        <v>305.63899999999995</v>
      </c>
      <c r="BQ443">
        <v>167.74100000000001</v>
      </c>
      <c r="BR443">
        <v>0</v>
      </c>
      <c r="BS443">
        <v>0</v>
      </c>
      <c r="BT443">
        <v>12.959899999999999</v>
      </c>
      <c r="BU443">
        <v>7714.3959999999997</v>
      </c>
      <c r="BV443">
        <v>1.5667</v>
      </c>
      <c r="BW443">
        <v>765.30399999999997</v>
      </c>
      <c r="BX443">
        <v>0</v>
      </c>
      <c r="BY443">
        <v>0</v>
      </c>
      <c r="BZ443">
        <v>5.95</v>
      </c>
      <c r="CA443">
        <v>1758.9</v>
      </c>
      <c r="CB443">
        <v>1387.6570000000002</v>
      </c>
      <c r="CC443">
        <v>177.262</v>
      </c>
      <c r="CD443">
        <v>0</v>
      </c>
      <c r="CE443">
        <v>147.68</v>
      </c>
      <c r="CF443">
        <v>31.418999999999997</v>
      </c>
      <c r="CG443">
        <v>0</v>
      </c>
      <c r="CH443">
        <v>0</v>
      </c>
      <c r="CI443">
        <v>14.882</v>
      </c>
      <c r="CJ443">
        <v>0</v>
      </c>
      <c r="CK443">
        <v>0</v>
      </c>
      <c r="CL443">
        <v>3.2</v>
      </c>
      <c r="CM443">
        <v>911.81099999999992</v>
      </c>
      <c r="CN443">
        <v>2.75</v>
      </c>
      <c r="CO443">
        <v>847.08900000000006</v>
      </c>
      <c r="CP443">
        <v>0</v>
      </c>
      <c r="CQ443">
        <v>0</v>
      </c>
      <c r="CR443">
        <v>14.463699999999999</v>
      </c>
      <c r="CS443">
        <v>6694.0870000000004</v>
      </c>
      <c r="CT443">
        <v>4.3499999999999996</v>
      </c>
      <c r="CU443">
        <v>1210.931</v>
      </c>
      <c r="CV443">
        <v>0</v>
      </c>
      <c r="CW443">
        <v>375.928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209.75</v>
      </c>
      <c r="DD443">
        <v>189.48</v>
      </c>
      <c r="DE443">
        <v>0</v>
      </c>
      <c r="DF443">
        <v>4.6871</v>
      </c>
      <c r="DG443">
        <v>1589.5530000000001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10243.14</v>
      </c>
      <c r="EA443">
        <v>209.75</v>
      </c>
      <c r="EB443">
        <v>1763.623</v>
      </c>
      <c r="EC443">
        <v>189.48</v>
      </c>
      <c r="ED443">
        <v>25.213700000000003</v>
      </c>
      <c r="EE443">
        <v>27.368400000000001</v>
      </c>
      <c r="EF443">
        <v>11942.070000000002</v>
      </c>
      <c r="EG443">
        <v>19.213699999999999</v>
      </c>
      <c r="EH443">
        <v>10168.453</v>
      </c>
      <c r="EI443">
        <v>12.959899999999999</v>
      </c>
      <c r="EJ443">
        <v>7742.9459999999999</v>
      </c>
      <c r="EK443">
        <v>1.5667</v>
      </c>
      <c r="EL443">
        <v>765.30399999999997</v>
      </c>
      <c r="EM443">
        <v>0</v>
      </c>
      <c r="EN443">
        <v>0</v>
      </c>
      <c r="EO443">
        <v>6</v>
      </c>
      <c r="EP443">
        <v>1773.617</v>
      </c>
      <c r="EQ443">
        <v>619.73800000000006</v>
      </c>
      <c r="ER443">
        <v>255.8</v>
      </c>
      <c r="ES443">
        <v>363.93799999999999</v>
      </c>
      <c r="ET443">
        <v>12561.807999999999</v>
      </c>
      <c r="EU443">
        <v>0</v>
      </c>
      <c r="EV443">
        <v>0</v>
      </c>
      <c r="EW443">
        <v>0</v>
      </c>
      <c r="EX443">
        <v>0</v>
      </c>
      <c r="EY443">
        <v>4.6871</v>
      </c>
      <c r="EZ443">
        <v>1660.203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129.15</v>
      </c>
      <c r="FP443">
        <v>129.15</v>
      </c>
      <c r="FQ443">
        <v>0</v>
      </c>
      <c r="FR443">
        <v>129.15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</row>
    <row r="444" spans="1:184" customFormat="1" ht="12.75" x14ac:dyDescent="0.2">
      <c r="A444">
        <v>3293</v>
      </c>
      <c r="B444">
        <f t="shared" si="6"/>
        <v>441</v>
      </c>
      <c r="C444">
        <v>1</v>
      </c>
      <c r="D444" t="s">
        <v>1529</v>
      </c>
      <c r="E444" t="s">
        <v>290</v>
      </c>
      <c r="F444">
        <v>600109879</v>
      </c>
      <c r="G444">
        <v>12</v>
      </c>
      <c r="H444" t="s">
        <v>1530</v>
      </c>
      <c r="I444" t="s">
        <v>438</v>
      </c>
      <c r="J444">
        <v>1</v>
      </c>
      <c r="K444">
        <v>24</v>
      </c>
      <c r="L444" t="s">
        <v>1048</v>
      </c>
      <c r="M444" t="s">
        <v>1531</v>
      </c>
      <c r="N444" t="s">
        <v>1038</v>
      </c>
      <c r="O444">
        <v>2</v>
      </c>
      <c r="P444" t="s">
        <v>1039</v>
      </c>
      <c r="Q444" t="s">
        <v>393</v>
      </c>
      <c r="R444" s="207">
        <v>45665.567349537036</v>
      </c>
      <c r="S444">
        <v>600109879</v>
      </c>
      <c r="W444">
        <v>9.1182999999999996</v>
      </c>
      <c r="X444">
        <v>9.1182999999999996</v>
      </c>
      <c r="Y444">
        <v>0</v>
      </c>
      <c r="Z444">
        <v>0</v>
      </c>
      <c r="AA444">
        <v>9.2630999999999997</v>
      </c>
      <c r="AB444">
        <v>4339.7190000000001</v>
      </c>
      <c r="AC444">
        <v>4339.5820000000003</v>
      </c>
      <c r="AD444">
        <v>2573.748</v>
      </c>
      <c r="AE444">
        <v>745.52599999999995</v>
      </c>
      <c r="AF444">
        <v>118.89399999999999</v>
      </c>
      <c r="AG444">
        <v>739.49199999999996</v>
      </c>
      <c r="AH444">
        <v>68.308000000000007</v>
      </c>
      <c r="AI444">
        <v>45.194000000000003</v>
      </c>
      <c r="AJ444">
        <v>0</v>
      </c>
      <c r="AK444">
        <v>0</v>
      </c>
      <c r="AL444">
        <v>0.13700000000000001</v>
      </c>
      <c r="AM444">
        <v>0</v>
      </c>
      <c r="AN444">
        <v>0</v>
      </c>
      <c r="AO444">
        <v>2.34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2.34</v>
      </c>
      <c r="AV444">
        <v>0</v>
      </c>
      <c r="AW444">
        <v>48.419999999999995</v>
      </c>
      <c r="AX444">
        <v>222.5</v>
      </c>
      <c r="AY444">
        <v>0</v>
      </c>
      <c r="AZ444">
        <v>0</v>
      </c>
      <c r="BA444">
        <v>4361.7740000000003</v>
      </c>
      <c r="BB444">
        <v>0</v>
      </c>
      <c r="BC444">
        <v>9</v>
      </c>
      <c r="BD444">
        <v>9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5.8906000000000009</v>
      </c>
      <c r="BK444">
        <v>3427.8660000000004</v>
      </c>
      <c r="BL444">
        <v>1892.259</v>
      </c>
      <c r="BM444">
        <v>643.00699999999995</v>
      </c>
      <c r="BN444">
        <v>110.63800000000001</v>
      </c>
      <c r="BO444">
        <v>625.49199999999996</v>
      </c>
      <c r="BP444">
        <v>62.856000000000002</v>
      </c>
      <c r="BQ444">
        <v>45.194000000000003</v>
      </c>
      <c r="BR444">
        <v>0</v>
      </c>
      <c r="BS444">
        <v>0</v>
      </c>
      <c r="BT444">
        <v>4.5836000000000006</v>
      </c>
      <c r="BU444">
        <v>2848.9180000000001</v>
      </c>
      <c r="BV444">
        <v>0.68200000000000005</v>
      </c>
      <c r="BW444">
        <v>319.733</v>
      </c>
      <c r="BX444">
        <v>0</v>
      </c>
      <c r="BY444">
        <v>0</v>
      </c>
      <c r="BZ444">
        <v>3.2277</v>
      </c>
      <c r="CA444">
        <v>911.71600000000001</v>
      </c>
      <c r="CB444">
        <v>681.48900000000003</v>
      </c>
      <c r="CC444">
        <v>102.51900000000001</v>
      </c>
      <c r="CD444">
        <v>8.2560000000000002</v>
      </c>
      <c r="CE444">
        <v>114</v>
      </c>
      <c r="CF444">
        <v>5.452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1.2297</v>
      </c>
      <c r="CM444">
        <v>249.453</v>
      </c>
      <c r="CN444">
        <v>1.998</v>
      </c>
      <c r="CO444">
        <v>662.26300000000003</v>
      </c>
      <c r="CP444">
        <v>0</v>
      </c>
      <c r="CQ444">
        <v>0</v>
      </c>
      <c r="CR444">
        <v>4.8906000000000009</v>
      </c>
      <c r="CS444">
        <v>2469.0830000000001</v>
      </c>
      <c r="CT444">
        <v>3.0129999999999999</v>
      </c>
      <c r="CU444">
        <v>811.05799999999999</v>
      </c>
      <c r="CV444">
        <v>0</v>
      </c>
      <c r="CW444">
        <v>48.419999999999995</v>
      </c>
      <c r="CX444">
        <v>202.5</v>
      </c>
      <c r="CY444">
        <v>0</v>
      </c>
      <c r="CZ444">
        <v>0</v>
      </c>
      <c r="DA444">
        <v>0</v>
      </c>
      <c r="DB444">
        <v>20</v>
      </c>
      <c r="DC444">
        <v>0</v>
      </c>
      <c r="DD444">
        <v>0</v>
      </c>
      <c r="DE444">
        <v>0</v>
      </c>
      <c r="DF444">
        <v>0.625</v>
      </c>
      <c r="DG444">
        <v>259.21499999999997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3446.6869999999999</v>
      </c>
      <c r="EA444">
        <v>0</v>
      </c>
      <c r="EB444">
        <v>915.08699999999999</v>
      </c>
      <c r="EC444">
        <v>0</v>
      </c>
      <c r="ED444">
        <v>9.1182999999999996</v>
      </c>
      <c r="EE444">
        <v>9.2630999999999997</v>
      </c>
      <c r="EF444">
        <v>4339.7190000000001</v>
      </c>
      <c r="EG444">
        <v>5.8906000000000009</v>
      </c>
      <c r="EH444">
        <v>3427.8660000000004</v>
      </c>
      <c r="EI444">
        <v>4.5836000000000006</v>
      </c>
      <c r="EJ444">
        <v>2848.9180000000001</v>
      </c>
      <c r="EK444">
        <v>0.68200000000000005</v>
      </c>
      <c r="EL444">
        <v>319.733</v>
      </c>
      <c r="EM444">
        <v>0</v>
      </c>
      <c r="EN444">
        <v>0</v>
      </c>
      <c r="EO444">
        <v>3.2277</v>
      </c>
      <c r="EP444">
        <v>911.85299999999995</v>
      </c>
      <c r="EQ444">
        <v>2.34</v>
      </c>
      <c r="ER444">
        <v>0</v>
      </c>
      <c r="ES444">
        <v>2.34</v>
      </c>
      <c r="ET444">
        <v>4342.0590000000002</v>
      </c>
      <c r="EU444">
        <v>0</v>
      </c>
      <c r="EV444">
        <v>0</v>
      </c>
      <c r="EW444">
        <v>0</v>
      </c>
      <c r="EX444">
        <v>0</v>
      </c>
      <c r="EY444">
        <v>0.625</v>
      </c>
      <c r="EZ444">
        <v>259.21499999999997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222.5</v>
      </c>
      <c r="FK444">
        <v>0</v>
      </c>
      <c r="FL444">
        <v>202.5</v>
      </c>
      <c r="FM444">
        <v>0</v>
      </c>
      <c r="FN444">
        <v>20</v>
      </c>
      <c r="FO444">
        <v>0</v>
      </c>
      <c r="FP444">
        <v>0</v>
      </c>
      <c r="FQ444">
        <v>0</v>
      </c>
      <c r="FR444">
        <v>222.5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</row>
    <row r="445" spans="1:184" customFormat="1" ht="12.75" x14ac:dyDescent="0.2">
      <c r="A445">
        <v>3294</v>
      </c>
      <c r="B445">
        <f t="shared" si="6"/>
        <v>442</v>
      </c>
      <c r="C445">
        <v>1</v>
      </c>
      <c r="D445" t="s">
        <v>1532</v>
      </c>
      <c r="E445" t="s">
        <v>290</v>
      </c>
      <c r="F445">
        <v>651031567</v>
      </c>
      <c r="G445">
        <v>12</v>
      </c>
      <c r="H445" t="s">
        <v>1533</v>
      </c>
      <c r="I445" t="s">
        <v>378</v>
      </c>
      <c r="J445">
        <v>1</v>
      </c>
      <c r="K445">
        <v>24</v>
      </c>
      <c r="L445" t="s">
        <v>1064</v>
      </c>
      <c r="M445" t="s">
        <v>1534</v>
      </c>
      <c r="N445" t="s">
        <v>1038</v>
      </c>
      <c r="O445">
        <v>2</v>
      </c>
      <c r="P445" t="s">
        <v>1039</v>
      </c>
      <c r="Q445" t="s">
        <v>3350</v>
      </c>
      <c r="R445" s="207">
        <v>45671.915520833332</v>
      </c>
      <c r="S445">
        <v>651031567</v>
      </c>
      <c r="W445">
        <v>9.7040999999999986</v>
      </c>
      <c r="X445">
        <v>9.7040999999999986</v>
      </c>
      <c r="Y445">
        <v>0</v>
      </c>
      <c r="Z445">
        <v>0</v>
      </c>
      <c r="AA445">
        <v>9.4958999999999989</v>
      </c>
      <c r="AB445">
        <v>4436.4840000000004</v>
      </c>
      <c r="AC445">
        <v>4436.4840000000004</v>
      </c>
      <c r="AD445">
        <v>2931.5400000000004</v>
      </c>
      <c r="AE445">
        <v>875.05200000000002</v>
      </c>
      <c r="AF445">
        <v>55.150999999999996</v>
      </c>
      <c r="AG445">
        <v>329.28499999999997</v>
      </c>
      <c r="AH445">
        <v>138.255</v>
      </c>
      <c r="AI445">
        <v>62.078000000000003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90</v>
      </c>
      <c r="AP445">
        <v>90</v>
      </c>
      <c r="AQ445">
        <v>90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45.122999999999998</v>
      </c>
      <c r="AX445">
        <v>0</v>
      </c>
      <c r="AY445">
        <v>0</v>
      </c>
      <c r="AZ445">
        <v>0</v>
      </c>
      <c r="BA445">
        <v>4450.4590000000007</v>
      </c>
      <c r="BB445">
        <v>90</v>
      </c>
      <c r="BC445">
        <v>9</v>
      </c>
      <c r="BD445">
        <v>8</v>
      </c>
      <c r="BE445">
        <v>0</v>
      </c>
      <c r="BF445">
        <v>0</v>
      </c>
      <c r="BG445">
        <v>1</v>
      </c>
      <c r="BH445">
        <v>0</v>
      </c>
      <c r="BI445">
        <v>0</v>
      </c>
      <c r="BJ445">
        <v>6.7351000000000001</v>
      </c>
      <c r="BK445">
        <v>3459.7019999999998</v>
      </c>
      <c r="BL445">
        <v>2220.5</v>
      </c>
      <c r="BM445">
        <v>772.21800000000007</v>
      </c>
      <c r="BN445">
        <v>23.669</v>
      </c>
      <c r="BO445">
        <v>201.285</v>
      </c>
      <c r="BP445">
        <v>134.82900000000001</v>
      </c>
      <c r="BQ445">
        <v>62.078000000000003</v>
      </c>
      <c r="BR445">
        <v>0</v>
      </c>
      <c r="BS445">
        <v>0</v>
      </c>
      <c r="BT445">
        <v>4.8651</v>
      </c>
      <c r="BU445">
        <v>2805.9160000000002</v>
      </c>
      <c r="BV445">
        <v>0.87</v>
      </c>
      <c r="BW445">
        <v>339.62700000000001</v>
      </c>
      <c r="BX445">
        <v>0</v>
      </c>
      <c r="BY445">
        <v>0</v>
      </c>
      <c r="BZ445">
        <v>2.9690000000000003</v>
      </c>
      <c r="CA445">
        <v>976.78199999999993</v>
      </c>
      <c r="CB445">
        <v>711.04</v>
      </c>
      <c r="CC445">
        <v>102.834</v>
      </c>
      <c r="CD445">
        <v>31.481999999999999</v>
      </c>
      <c r="CE445">
        <v>128</v>
      </c>
      <c r="CF445">
        <v>3.4260000000000002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1.2190000000000001</v>
      </c>
      <c r="CM445">
        <v>368.70299999999997</v>
      </c>
      <c r="CN445">
        <v>1.75</v>
      </c>
      <c r="CO445">
        <v>608.07899999999995</v>
      </c>
      <c r="CP445">
        <v>0</v>
      </c>
      <c r="CQ445">
        <v>0</v>
      </c>
      <c r="CR445">
        <v>3.7351000000000001</v>
      </c>
      <c r="CS445">
        <v>1576.848</v>
      </c>
      <c r="CT445">
        <v>2.7190000000000003</v>
      </c>
      <c r="CU445">
        <v>873.19799999999998</v>
      </c>
      <c r="CV445">
        <v>0</v>
      </c>
      <c r="CW445">
        <v>45.122999999999998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90</v>
      </c>
      <c r="DE445">
        <v>0</v>
      </c>
      <c r="DF445">
        <v>1</v>
      </c>
      <c r="DG445">
        <v>314.15899999999999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3470.5589999999997</v>
      </c>
      <c r="EA445">
        <v>0</v>
      </c>
      <c r="EB445">
        <v>979.9</v>
      </c>
      <c r="EC445">
        <v>90</v>
      </c>
      <c r="ED445">
        <v>9.7040999999999986</v>
      </c>
      <c r="EE445">
        <v>9.4958999999999989</v>
      </c>
      <c r="EF445">
        <v>4436.4840000000004</v>
      </c>
      <c r="EG445">
        <v>6.7351000000000001</v>
      </c>
      <c r="EH445">
        <v>3459.7019999999998</v>
      </c>
      <c r="EI445">
        <v>4.8651</v>
      </c>
      <c r="EJ445">
        <v>2805.9160000000002</v>
      </c>
      <c r="EK445">
        <v>0.87</v>
      </c>
      <c r="EL445">
        <v>339.62700000000001</v>
      </c>
      <c r="EM445">
        <v>0</v>
      </c>
      <c r="EN445">
        <v>0</v>
      </c>
      <c r="EO445">
        <v>2.9690000000000003</v>
      </c>
      <c r="EP445">
        <v>976.78199999999993</v>
      </c>
      <c r="EQ445">
        <v>90</v>
      </c>
      <c r="ER445">
        <v>0</v>
      </c>
      <c r="ES445">
        <v>90</v>
      </c>
      <c r="ET445">
        <v>4526.4840000000004</v>
      </c>
      <c r="EU445">
        <v>0</v>
      </c>
      <c r="EV445">
        <v>0</v>
      </c>
      <c r="EW445">
        <v>0</v>
      </c>
      <c r="EX445">
        <v>0</v>
      </c>
      <c r="EY445">
        <v>1</v>
      </c>
      <c r="EZ445">
        <v>314.15899999999999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</row>
    <row r="446" spans="1:184" customFormat="1" ht="12.75" x14ac:dyDescent="0.2">
      <c r="A446">
        <v>3295</v>
      </c>
      <c r="B446">
        <f t="shared" si="6"/>
        <v>443</v>
      </c>
      <c r="C446">
        <v>1</v>
      </c>
      <c r="D446" t="s">
        <v>1535</v>
      </c>
      <c r="E446" t="s">
        <v>290</v>
      </c>
      <c r="F446">
        <v>600105938</v>
      </c>
      <c r="G446">
        <v>12</v>
      </c>
      <c r="H446" t="s">
        <v>1536</v>
      </c>
      <c r="I446" t="s">
        <v>100</v>
      </c>
      <c r="J446">
        <v>1</v>
      </c>
      <c r="K446">
        <v>24</v>
      </c>
      <c r="L446" t="s">
        <v>1070</v>
      </c>
      <c r="M446" t="s">
        <v>1537</v>
      </c>
      <c r="N446" t="s">
        <v>1038</v>
      </c>
      <c r="O446">
        <v>2</v>
      </c>
      <c r="P446" t="s">
        <v>1039</v>
      </c>
      <c r="Q446" t="s">
        <v>1173</v>
      </c>
      <c r="R446" s="207">
        <v>45670.629918981482</v>
      </c>
      <c r="S446">
        <v>600105938</v>
      </c>
      <c r="T446" t="s">
        <v>1173</v>
      </c>
      <c r="U446" s="207">
        <v>45670.658634259256</v>
      </c>
      <c r="V446">
        <v>600105938</v>
      </c>
      <c r="W446">
        <v>2.5167000000000002</v>
      </c>
      <c r="X446">
        <v>2.5167000000000002</v>
      </c>
      <c r="Y446">
        <v>0</v>
      </c>
      <c r="Z446">
        <v>0</v>
      </c>
      <c r="AA446">
        <v>3.3332999999999999</v>
      </c>
      <c r="AB446">
        <v>1447.65</v>
      </c>
      <c r="AC446">
        <v>1447.65</v>
      </c>
      <c r="AD446">
        <v>896.41399999999999</v>
      </c>
      <c r="AE446">
        <v>221.239</v>
      </c>
      <c r="AF446">
        <v>53.832000000000001</v>
      </c>
      <c r="AG446">
        <v>37.423000000000002</v>
      </c>
      <c r="AH446">
        <v>87.843999999999994</v>
      </c>
      <c r="AI446">
        <v>60.811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122.988</v>
      </c>
      <c r="AP446">
        <v>75</v>
      </c>
      <c r="AQ446">
        <v>75</v>
      </c>
      <c r="AR446">
        <v>0</v>
      </c>
      <c r="AS446">
        <v>0</v>
      </c>
      <c r="AT446">
        <v>0</v>
      </c>
      <c r="AU446">
        <v>47.988</v>
      </c>
      <c r="AV446">
        <v>0</v>
      </c>
      <c r="AW446">
        <v>90.087000000000003</v>
      </c>
      <c r="AX446">
        <v>0</v>
      </c>
      <c r="AY446">
        <v>15</v>
      </c>
      <c r="AZ446">
        <v>0</v>
      </c>
      <c r="BA446">
        <v>1447.65</v>
      </c>
      <c r="BB446">
        <v>75</v>
      </c>
      <c r="BC446">
        <v>4</v>
      </c>
      <c r="BD446">
        <v>4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2.1667000000000001</v>
      </c>
      <c r="BK446">
        <v>1357.7909999999999</v>
      </c>
      <c r="BL446">
        <v>822.976</v>
      </c>
      <c r="BM446">
        <v>214.65</v>
      </c>
      <c r="BN446">
        <v>48</v>
      </c>
      <c r="BO446">
        <v>33.423000000000002</v>
      </c>
      <c r="BP446">
        <v>87.843999999999994</v>
      </c>
      <c r="BQ446">
        <v>60.811</v>
      </c>
      <c r="BR446">
        <v>0</v>
      </c>
      <c r="BS446">
        <v>0</v>
      </c>
      <c r="BT446">
        <v>2</v>
      </c>
      <c r="BU446">
        <v>1300.7049999999999</v>
      </c>
      <c r="BV446">
        <v>0</v>
      </c>
      <c r="BW446">
        <v>0</v>
      </c>
      <c r="BX446">
        <v>0</v>
      </c>
      <c r="BY446">
        <v>0</v>
      </c>
      <c r="BZ446">
        <v>0.35</v>
      </c>
      <c r="CA446">
        <v>89.858999999999995</v>
      </c>
      <c r="CB446">
        <v>73.438000000000002</v>
      </c>
      <c r="CC446">
        <v>6.5890000000000004</v>
      </c>
      <c r="CD446">
        <v>5.8319999999999999</v>
      </c>
      <c r="CE446">
        <v>4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0.35</v>
      </c>
      <c r="CM446">
        <v>89.858999999999995</v>
      </c>
      <c r="CN446">
        <v>0</v>
      </c>
      <c r="CO446">
        <v>0</v>
      </c>
      <c r="CP446">
        <v>0</v>
      </c>
      <c r="CQ446">
        <v>0</v>
      </c>
      <c r="CR446">
        <v>1.1667000000000001</v>
      </c>
      <c r="CS446">
        <v>635.23099999999999</v>
      </c>
      <c r="CT446">
        <v>0.35</v>
      </c>
      <c r="CU446">
        <v>89.858999999999995</v>
      </c>
      <c r="CV446">
        <v>0</v>
      </c>
      <c r="CW446">
        <v>90.087000000000003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15</v>
      </c>
      <c r="DD446">
        <v>60</v>
      </c>
      <c r="DE446">
        <v>0</v>
      </c>
      <c r="DF446">
        <v>0.16669999999999999</v>
      </c>
      <c r="DG446">
        <v>57.085999999999999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1357.7909999999999</v>
      </c>
      <c r="EA446">
        <v>15</v>
      </c>
      <c r="EB446">
        <v>89.858999999999995</v>
      </c>
      <c r="EC446">
        <v>60</v>
      </c>
      <c r="ED446">
        <v>2.5167000000000002</v>
      </c>
      <c r="EE446">
        <v>3.3332999999999999</v>
      </c>
      <c r="EF446">
        <v>1447.65</v>
      </c>
      <c r="EG446">
        <v>2.1667000000000001</v>
      </c>
      <c r="EH446">
        <v>1357.7909999999999</v>
      </c>
      <c r="EI446">
        <v>2</v>
      </c>
      <c r="EJ446">
        <v>1300.7049999999999</v>
      </c>
      <c r="EK446">
        <v>0</v>
      </c>
      <c r="EL446">
        <v>0</v>
      </c>
      <c r="EM446">
        <v>0</v>
      </c>
      <c r="EN446">
        <v>0</v>
      </c>
      <c r="EO446">
        <v>0.35</v>
      </c>
      <c r="EP446">
        <v>89.858999999999995</v>
      </c>
      <c r="EQ446">
        <v>122.988</v>
      </c>
      <c r="ER446">
        <v>15</v>
      </c>
      <c r="ES446">
        <v>107.988</v>
      </c>
      <c r="ET446">
        <v>1570.6379999999999</v>
      </c>
      <c r="EU446">
        <v>0</v>
      </c>
      <c r="EV446">
        <v>0</v>
      </c>
      <c r="EW446">
        <v>0</v>
      </c>
      <c r="EX446">
        <v>0</v>
      </c>
      <c r="EY446">
        <v>0.16669999999999999</v>
      </c>
      <c r="EZ446">
        <v>57.085999999999999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15</v>
      </c>
      <c r="FP446">
        <v>15</v>
      </c>
      <c r="FQ446">
        <v>0</v>
      </c>
      <c r="FR446">
        <v>15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</row>
    <row r="447" spans="1:184" customFormat="1" ht="12.75" x14ac:dyDescent="0.2">
      <c r="A447">
        <v>3296</v>
      </c>
      <c r="B447">
        <f t="shared" si="6"/>
        <v>444</v>
      </c>
      <c r="C447">
        <v>1</v>
      </c>
      <c r="D447" t="s">
        <v>1538</v>
      </c>
      <c r="E447" t="s">
        <v>290</v>
      </c>
      <c r="F447">
        <v>600106420</v>
      </c>
      <c r="G447">
        <v>12</v>
      </c>
      <c r="H447" t="s">
        <v>1539</v>
      </c>
      <c r="I447" t="s">
        <v>438</v>
      </c>
      <c r="J447">
        <v>1</v>
      </c>
      <c r="K447">
        <v>24</v>
      </c>
      <c r="L447" t="s">
        <v>1036</v>
      </c>
      <c r="M447" t="s">
        <v>1540</v>
      </c>
      <c r="N447" t="s">
        <v>1038</v>
      </c>
      <c r="O447">
        <v>2</v>
      </c>
      <c r="P447" t="s">
        <v>1039</v>
      </c>
      <c r="Q447" t="s">
        <v>1541</v>
      </c>
      <c r="R447" s="207">
        <v>45670.525127314817</v>
      </c>
      <c r="S447">
        <v>600106420</v>
      </c>
      <c r="W447">
        <v>22.084400000000002</v>
      </c>
      <c r="X447">
        <v>21.484400000000001</v>
      </c>
      <c r="Y447">
        <v>0</v>
      </c>
      <c r="Z447">
        <v>0.6</v>
      </c>
      <c r="AA447">
        <v>22.6038</v>
      </c>
      <c r="AB447">
        <v>10591.182999999999</v>
      </c>
      <c r="AC447">
        <v>10359.544</v>
      </c>
      <c r="AD447">
        <v>6295.7810000000009</v>
      </c>
      <c r="AE447">
        <v>1749.6959999999999</v>
      </c>
      <c r="AF447">
        <v>128.96700000000001</v>
      </c>
      <c r="AG447">
        <v>1267.8600000000001</v>
      </c>
      <c r="AH447">
        <v>187.49299999999999</v>
      </c>
      <c r="AI447">
        <v>171.16200000000001</v>
      </c>
      <c r="AJ447">
        <v>0</v>
      </c>
      <c r="AK447">
        <v>0</v>
      </c>
      <c r="AL447">
        <v>0</v>
      </c>
      <c r="AM447">
        <v>44</v>
      </c>
      <c r="AN447">
        <v>187.63900000000001</v>
      </c>
      <c r="AO447">
        <v>148.94999999999999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148.94999999999999</v>
      </c>
      <c r="AV447">
        <v>0.4486</v>
      </c>
      <c r="AW447">
        <v>558.58500000000004</v>
      </c>
      <c r="AX447">
        <v>264.59899999999999</v>
      </c>
      <c r="AY447">
        <v>0</v>
      </c>
      <c r="AZ447">
        <v>0</v>
      </c>
      <c r="BA447">
        <v>10420.309000000001</v>
      </c>
      <c r="BB447">
        <v>0</v>
      </c>
      <c r="BC447">
        <v>23</v>
      </c>
      <c r="BD447">
        <v>21</v>
      </c>
      <c r="BE447">
        <v>3</v>
      </c>
      <c r="BF447">
        <v>0</v>
      </c>
      <c r="BG447">
        <v>0</v>
      </c>
      <c r="BH447">
        <v>0</v>
      </c>
      <c r="BI447">
        <v>0</v>
      </c>
      <c r="BJ447">
        <v>15.871700000000001</v>
      </c>
      <c r="BK447">
        <v>8568.4770000000008</v>
      </c>
      <c r="BL447">
        <v>4976.5389999999998</v>
      </c>
      <c r="BM447">
        <v>1564.375</v>
      </c>
      <c r="BN447">
        <v>127.876</v>
      </c>
      <c r="BO447">
        <v>995.25700000000006</v>
      </c>
      <c r="BP447">
        <v>174.68299999999999</v>
      </c>
      <c r="BQ447">
        <v>171.16200000000001</v>
      </c>
      <c r="BR447">
        <v>0</v>
      </c>
      <c r="BS447">
        <v>0</v>
      </c>
      <c r="BT447">
        <v>10.177800000000001</v>
      </c>
      <c r="BU447">
        <v>6364.54</v>
      </c>
      <c r="BV447">
        <v>2.0741000000000001</v>
      </c>
      <c r="BW447">
        <v>892.83199999999999</v>
      </c>
      <c r="BX447">
        <v>0</v>
      </c>
      <c r="BY447">
        <v>0</v>
      </c>
      <c r="BZ447">
        <v>5.6127000000000002</v>
      </c>
      <c r="CA447">
        <v>1791.067</v>
      </c>
      <c r="CB447">
        <v>1319.2420000000002</v>
      </c>
      <c r="CC447">
        <v>185.321</v>
      </c>
      <c r="CD447">
        <v>1.091</v>
      </c>
      <c r="CE447">
        <v>272.60300000000001</v>
      </c>
      <c r="CF447">
        <v>12.81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2.2977000000000003</v>
      </c>
      <c r="CM447">
        <v>692.57100000000003</v>
      </c>
      <c r="CN447">
        <v>2.8664000000000001</v>
      </c>
      <c r="CO447">
        <v>972.39700000000005</v>
      </c>
      <c r="CP447">
        <v>0.4486</v>
      </c>
      <c r="CQ447">
        <v>126.099</v>
      </c>
      <c r="CR447">
        <v>13.9117</v>
      </c>
      <c r="CS447">
        <v>6319.5250000000005</v>
      </c>
      <c r="CT447">
        <v>4.6127000000000002</v>
      </c>
      <c r="CU447">
        <v>1445.6279999999999</v>
      </c>
      <c r="CV447">
        <v>0</v>
      </c>
      <c r="CW447">
        <v>558.58500000000004</v>
      </c>
      <c r="CX447">
        <v>138.5</v>
      </c>
      <c r="CY447">
        <v>0</v>
      </c>
      <c r="CZ447">
        <v>0</v>
      </c>
      <c r="DA447">
        <v>0.4486</v>
      </c>
      <c r="DB447">
        <v>126.099</v>
      </c>
      <c r="DC447">
        <v>0</v>
      </c>
      <c r="DD447">
        <v>0</v>
      </c>
      <c r="DE447">
        <v>0</v>
      </c>
      <c r="DF447">
        <v>3.6198000000000001</v>
      </c>
      <c r="DG447">
        <v>1311.1050000000002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8624.223</v>
      </c>
      <c r="EA447">
        <v>0</v>
      </c>
      <c r="EB447">
        <v>1796.086</v>
      </c>
      <c r="EC447">
        <v>0</v>
      </c>
      <c r="ED447">
        <v>22.084400000000002</v>
      </c>
      <c r="EE447">
        <v>22.6038</v>
      </c>
      <c r="EF447">
        <v>10591.182999999999</v>
      </c>
      <c r="EG447">
        <v>15.871700000000001</v>
      </c>
      <c r="EH447">
        <v>8614.9120000000003</v>
      </c>
      <c r="EI447">
        <v>10.177800000000001</v>
      </c>
      <c r="EJ447">
        <v>6382.54</v>
      </c>
      <c r="EK447">
        <v>2.0741000000000001</v>
      </c>
      <c r="EL447">
        <v>898.83199999999999</v>
      </c>
      <c r="EM447">
        <v>0</v>
      </c>
      <c r="EN447">
        <v>0</v>
      </c>
      <c r="EO447">
        <v>6.2126999999999999</v>
      </c>
      <c r="EP447">
        <v>1976.2710000000002</v>
      </c>
      <c r="EQ447">
        <v>148.94999999999999</v>
      </c>
      <c r="ER447">
        <v>38.75</v>
      </c>
      <c r="ES447">
        <v>110.2</v>
      </c>
      <c r="ET447">
        <v>10740.133</v>
      </c>
      <c r="EU447">
        <v>0</v>
      </c>
      <c r="EV447">
        <v>0</v>
      </c>
      <c r="EW447">
        <v>0</v>
      </c>
      <c r="EX447">
        <v>0</v>
      </c>
      <c r="EY447">
        <v>3.6198000000000001</v>
      </c>
      <c r="EZ447">
        <v>1333.5400000000002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0.4486</v>
      </c>
      <c r="FJ447">
        <v>264.59899999999999</v>
      </c>
      <c r="FK447">
        <v>0</v>
      </c>
      <c r="FL447">
        <v>138.5</v>
      </c>
      <c r="FM447">
        <v>0.4486</v>
      </c>
      <c r="FN447">
        <v>126.099</v>
      </c>
      <c r="FO447">
        <v>0</v>
      </c>
      <c r="FP447">
        <v>0</v>
      </c>
      <c r="FQ447">
        <v>0</v>
      </c>
      <c r="FR447">
        <v>264.59899999999999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</row>
    <row r="448" spans="1:184" customFormat="1" ht="12.75" x14ac:dyDescent="0.2">
      <c r="A448">
        <v>3297</v>
      </c>
      <c r="B448">
        <f t="shared" si="6"/>
        <v>445</v>
      </c>
      <c r="C448">
        <v>1</v>
      </c>
      <c r="D448" t="s">
        <v>1542</v>
      </c>
      <c r="E448" t="s">
        <v>290</v>
      </c>
      <c r="F448">
        <v>600106276</v>
      </c>
      <c r="G448">
        <v>12</v>
      </c>
      <c r="H448" t="s">
        <v>1543</v>
      </c>
      <c r="I448" t="s">
        <v>1544</v>
      </c>
      <c r="J448">
        <v>1</v>
      </c>
      <c r="K448">
        <v>24</v>
      </c>
      <c r="L448" t="s">
        <v>1070</v>
      </c>
      <c r="M448" t="s">
        <v>1545</v>
      </c>
      <c r="N448" t="s">
        <v>1038</v>
      </c>
      <c r="O448">
        <v>2</v>
      </c>
      <c r="P448" t="s">
        <v>1039</v>
      </c>
      <c r="Q448" t="s">
        <v>1546</v>
      </c>
      <c r="R448" s="207">
        <v>45671.572210648148</v>
      </c>
      <c r="S448">
        <v>600106276</v>
      </c>
      <c r="T448" t="s">
        <v>1546</v>
      </c>
      <c r="U448" s="207">
        <v>45672.569201388891</v>
      </c>
      <c r="V448">
        <v>600106276</v>
      </c>
      <c r="W448">
        <v>57.926400000000001</v>
      </c>
      <c r="X448">
        <v>56.926400000000001</v>
      </c>
      <c r="Y448">
        <v>1</v>
      </c>
      <c r="Z448">
        <v>0</v>
      </c>
      <c r="AA448">
        <v>66.713099999999997</v>
      </c>
      <c r="AB448">
        <v>28234.012000000002</v>
      </c>
      <c r="AC448">
        <v>27956.152000000002</v>
      </c>
      <c r="AD448">
        <v>17108.357</v>
      </c>
      <c r="AE448">
        <v>4891.7800000000007</v>
      </c>
      <c r="AF448">
        <v>169.745</v>
      </c>
      <c r="AG448">
        <v>4775.5209999999997</v>
      </c>
      <c r="AH448">
        <v>481.50900000000001</v>
      </c>
      <c r="AI448">
        <v>237.755</v>
      </c>
      <c r="AJ448">
        <v>0</v>
      </c>
      <c r="AK448">
        <v>67.382000000000005</v>
      </c>
      <c r="AL448">
        <v>277.86</v>
      </c>
      <c r="AM448">
        <v>0</v>
      </c>
      <c r="AN448">
        <v>0</v>
      </c>
      <c r="AO448">
        <v>361.80700000000002</v>
      </c>
      <c r="AP448">
        <v>155.84</v>
      </c>
      <c r="AQ448">
        <v>155.84</v>
      </c>
      <c r="AR448">
        <v>0</v>
      </c>
      <c r="AS448">
        <v>0</v>
      </c>
      <c r="AT448">
        <v>107.627</v>
      </c>
      <c r="AU448">
        <v>98.34</v>
      </c>
      <c r="AV448">
        <v>0.8</v>
      </c>
      <c r="AW448">
        <v>178.465</v>
      </c>
      <c r="AX448">
        <v>401.024</v>
      </c>
      <c r="AY448">
        <v>84.84</v>
      </c>
      <c r="AZ448">
        <v>45.637999999999998</v>
      </c>
      <c r="BA448">
        <v>28218.697</v>
      </c>
      <c r="BB448">
        <v>155.84</v>
      </c>
      <c r="BC448">
        <v>67</v>
      </c>
      <c r="BD448">
        <v>61</v>
      </c>
      <c r="BE448">
        <v>4</v>
      </c>
      <c r="BF448">
        <v>0</v>
      </c>
      <c r="BG448">
        <v>2</v>
      </c>
      <c r="BH448">
        <v>0</v>
      </c>
      <c r="BI448">
        <v>0</v>
      </c>
      <c r="BJ448">
        <v>43.985799999999998</v>
      </c>
      <c r="BK448">
        <v>23455.373</v>
      </c>
      <c r="BL448">
        <v>14243.617</v>
      </c>
      <c r="BM448">
        <v>4403.2709999999997</v>
      </c>
      <c r="BN448">
        <v>83.054000000000002</v>
      </c>
      <c r="BO448">
        <v>3939.721</v>
      </c>
      <c r="BP448">
        <v>322.85799999999995</v>
      </c>
      <c r="BQ448">
        <v>237.755</v>
      </c>
      <c r="BR448">
        <v>0</v>
      </c>
      <c r="BS448">
        <v>0.99399999999999999</v>
      </c>
      <c r="BT448">
        <v>31.676899999999996</v>
      </c>
      <c r="BU448">
        <v>18697.786</v>
      </c>
      <c r="BV448">
        <v>4.4377000000000004</v>
      </c>
      <c r="BW448">
        <v>1739.1949999999999</v>
      </c>
      <c r="BX448">
        <v>0</v>
      </c>
      <c r="BY448">
        <v>0</v>
      </c>
      <c r="BZ448">
        <v>12.9406</v>
      </c>
      <c r="CA448">
        <v>4500.7790000000005</v>
      </c>
      <c r="CB448">
        <v>2864.74</v>
      </c>
      <c r="CC448">
        <v>488.50900000000001</v>
      </c>
      <c r="CD448">
        <v>86.691000000000003</v>
      </c>
      <c r="CE448">
        <v>835.8</v>
      </c>
      <c r="CF448">
        <v>158.65100000000001</v>
      </c>
      <c r="CG448">
        <v>0</v>
      </c>
      <c r="CH448">
        <v>0</v>
      </c>
      <c r="CI448">
        <v>66.388000000000005</v>
      </c>
      <c r="CJ448">
        <v>2</v>
      </c>
      <c r="CK448">
        <v>1135.0609999999999</v>
      </c>
      <c r="CL448">
        <v>5.2265999999999995</v>
      </c>
      <c r="CM448">
        <v>1642.1420000000001</v>
      </c>
      <c r="CN448">
        <v>5.4139999999999997</v>
      </c>
      <c r="CO448">
        <v>1591.79</v>
      </c>
      <c r="CP448">
        <v>0.3</v>
      </c>
      <c r="CQ448">
        <v>131.786</v>
      </c>
      <c r="CR448">
        <v>38.725000000000001</v>
      </c>
      <c r="CS448">
        <v>19894.252</v>
      </c>
      <c r="CT448">
        <v>8.9405999999999999</v>
      </c>
      <c r="CU448">
        <v>2695.5039999999999</v>
      </c>
      <c r="CV448">
        <v>0.5</v>
      </c>
      <c r="CW448">
        <v>178.465</v>
      </c>
      <c r="CX448">
        <v>269.238</v>
      </c>
      <c r="CY448">
        <v>0</v>
      </c>
      <c r="CZ448">
        <v>0</v>
      </c>
      <c r="DA448">
        <v>0.3</v>
      </c>
      <c r="DB448">
        <v>131.786</v>
      </c>
      <c r="DC448">
        <v>101.84</v>
      </c>
      <c r="DD448">
        <v>54</v>
      </c>
      <c r="DE448">
        <v>45.637999999999998</v>
      </c>
      <c r="DF448">
        <v>7.3712</v>
      </c>
      <c r="DG448">
        <v>2749.154</v>
      </c>
      <c r="DH448">
        <v>0</v>
      </c>
      <c r="DI448">
        <v>0</v>
      </c>
      <c r="DJ448">
        <v>0.5</v>
      </c>
      <c r="DK448">
        <v>269.238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23675.054</v>
      </c>
      <c r="EA448">
        <v>101.84</v>
      </c>
      <c r="EB448">
        <v>4543.643</v>
      </c>
      <c r="EC448">
        <v>54</v>
      </c>
      <c r="ED448">
        <v>57.926400000000001</v>
      </c>
      <c r="EE448">
        <v>66.713099999999997</v>
      </c>
      <c r="EF448">
        <v>28234.012000000002</v>
      </c>
      <c r="EG448">
        <v>43.985799999999998</v>
      </c>
      <c r="EH448">
        <v>23455.373</v>
      </c>
      <c r="EI448">
        <v>31.676899999999996</v>
      </c>
      <c r="EJ448">
        <v>18697.786</v>
      </c>
      <c r="EK448">
        <v>4.4377000000000004</v>
      </c>
      <c r="EL448">
        <v>1739.1949999999999</v>
      </c>
      <c r="EM448">
        <v>0</v>
      </c>
      <c r="EN448">
        <v>0</v>
      </c>
      <c r="EO448">
        <v>13.9406</v>
      </c>
      <c r="EP448">
        <v>4778.6390000000001</v>
      </c>
      <c r="EQ448">
        <v>361.80700000000002</v>
      </c>
      <c r="ER448">
        <v>140.54999999999998</v>
      </c>
      <c r="ES448">
        <v>221.25700000000001</v>
      </c>
      <c r="ET448">
        <v>28595.819</v>
      </c>
      <c r="EU448">
        <v>0</v>
      </c>
      <c r="EV448">
        <v>0</v>
      </c>
      <c r="EW448">
        <v>0</v>
      </c>
      <c r="EX448">
        <v>0</v>
      </c>
      <c r="EY448">
        <v>7.3712</v>
      </c>
      <c r="EZ448">
        <v>2749.154</v>
      </c>
      <c r="FA448">
        <v>0</v>
      </c>
      <c r="FB448">
        <v>0</v>
      </c>
      <c r="FC448">
        <v>0.5</v>
      </c>
      <c r="FD448">
        <v>269.238</v>
      </c>
      <c r="FE448">
        <v>0</v>
      </c>
      <c r="FF448">
        <v>0</v>
      </c>
      <c r="FG448">
        <v>0</v>
      </c>
      <c r="FH448">
        <v>0</v>
      </c>
      <c r="FI448">
        <v>0.8</v>
      </c>
      <c r="FJ448">
        <v>401.024</v>
      </c>
      <c r="FK448">
        <v>0.5</v>
      </c>
      <c r="FL448">
        <v>269.238</v>
      </c>
      <c r="FM448">
        <v>0.3</v>
      </c>
      <c r="FN448">
        <v>131.786</v>
      </c>
      <c r="FO448">
        <v>84.84</v>
      </c>
      <c r="FP448">
        <v>30.84</v>
      </c>
      <c r="FQ448">
        <v>54</v>
      </c>
      <c r="FR448">
        <v>485.86400000000003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</row>
    <row r="449" spans="1:184" customFormat="1" ht="12.75" x14ac:dyDescent="0.2">
      <c r="A449">
        <v>3298</v>
      </c>
      <c r="B449">
        <f t="shared" si="6"/>
        <v>446</v>
      </c>
      <c r="C449">
        <v>1</v>
      </c>
      <c r="D449" t="s">
        <v>1547</v>
      </c>
      <c r="E449" t="s">
        <v>290</v>
      </c>
      <c r="F449">
        <v>600112608</v>
      </c>
      <c r="G449">
        <v>12</v>
      </c>
      <c r="H449" t="s">
        <v>1548</v>
      </c>
      <c r="I449" t="s">
        <v>438</v>
      </c>
      <c r="J449">
        <v>1</v>
      </c>
      <c r="K449">
        <v>24</v>
      </c>
      <c r="L449" t="s">
        <v>1106</v>
      </c>
      <c r="M449" t="s">
        <v>1549</v>
      </c>
      <c r="N449" t="s">
        <v>1038</v>
      </c>
      <c r="O449">
        <v>2</v>
      </c>
      <c r="P449" t="s">
        <v>1039</v>
      </c>
      <c r="Q449" t="s">
        <v>1705</v>
      </c>
      <c r="R449" s="207">
        <v>45660.830416666664</v>
      </c>
      <c r="S449">
        <v>600112608</v>
      </c>
      <c r="W449">
        <v>15.5275</v>
      </c>
      <c r="X449">
        <v>15.355399999999999</v>
      </c>
      <c r="Y449">
        <v>0</v>
      </c>
      <c r="Z449">
        <v>0.1721</v>
      </c>
      <c r="AA449">
        <v>17.916799999999999</v>
      </c>
      <c r="AB449">
        <v>7066.576</v>
      </c>
      <c r="AC449">
        <v>7017.6659999999993</v>
      </c>
      <c r="AD449">
        <v>4549.3279999999995</v>
      </c>
      <c r="AE449">
        <v>1446.9590000000001</v>
      </c>
      <c r="AF449">
        <v>237.75200000000001</v>
      </c>
      <c r="AG449">
        <v>557.024</v>
      </c>
      <c r="AH449">
        <v>134.76100000000002</v>
      </c>
      <c r="AI449">
        <v>50.878999999999998</v>
      </c>
      <c r="AJ449">
        <v>0</v>
      </c>
      <c r="AK449">
        <v>7.7859999999999996</v>
      </c>
      <c r="AL449">
        <v>0</v>
      </c>
      <c r="AM449">
        <v>0</v>
      </c>
      <c r="AN449">
        <v>48.910000000000004</v>
      </c>
      <c r="AO449">
        <v>73.025000000000006</v>
      </c>
      <c r="AP449">
        <v>71.2</v>
      </c>
      <c r="AQ449">
        <v>71.2</v>
      </c>
      <c r="AR449">
        <v>0</v>
      </c>
      <c r="AS449">
        <v>0</v>
      </c>
      <c r="AT449">
        <v>0</v>
      </c>
      <c r="AU449">
        <v>1.825</v>
      </c>
      <c r="AV449">
        <v>0.46660000000000001</v>
      </c>
      <c r="AW449">
        <v>23.731000000000002</v>
      </c>
      <c r="AX449">
        <v>134.655</v>
      </c>
      <c r="AY449">
        <v>21.2</v>
      </c>
      <c r="AZ449">
        <v>9.4459999999999997</v>
      </c>
      <c r="BA449">
        <v>7072.9670000000006</v>
      </c>
      <c r="BB449">
        <v>71.2</v>
      </c>
      <c r="BC449">
        <v>16</v>
      </c>
      <c r="BD449">
        <v>15</v>
      </c>
      <c r="BE449">
        <v>1</v>
      </c>
      <c r="BF449">
        <v>0</v>
      </c>
      <c r="BG449">
        <v>4</v>
      </c>
      <c r="BH449">
        <v>0</v>
      </c>
      <c r="BI449">
        <v>0</v>
      </c>
      <c r="BJ449">
        <v>10.6523</v>
      </c>
      <c r="BK449">
        <v>5408.1749999999993</v>
      </c>
      <c r="BL449">
        <v>3467.5610000000001</v>
      </c>
      <c r="BM449">
        <v>1200.114</v>
      </c>
      <c r="BN449">
        <v>145.60499999999999</v>
      </c>
      <c r="BO449">
        <v>391.48500000000001</v>
      </c>
      <c r="BP449">
        <v>119.35400000000001</v>
      </c>
      <c r="BQ449">
        <v>50.878999999999998</v>
      </c>
      <c r="BR449">
        <v>0</v>
      </c>
      <c r="BS449">
        <v>0</v>
      </c>
      <c r="BT449">
        <v>8.1393000000000004</v>
      </c>
      <c r="BU449">
        <v>4351.701</v>
      </c>
      <c r="BV449">
        <v>1.2433000000000001</v>
      </c>
      <c r="BW449">
        <v>570.84199999999998</v>
      </c>
      <c r="BX449">
        <v>0</v>
      </c>
      <c r="BY449">
        <v>0</v>
      </c>
      <c r="BZ449">
        <v>4.7031000000000001</v>
      </c>
      <c r="CA449">
        <v>1609.491</v>
      </c>
      <c r="CB449">
        <v>1081.7669999999998</v>
      </c>
      <c r="CC449">
        <v>246.845</v>
      </c>
      <c r="CD449">
        <v>92.146999999999991</v>
      </c>
      <c r="CE449">
        <v>165.53899999999999</v>
      </c>
      <c r="CF449">
        <v>15.407</v>
      </c>
      <c r="CG449">
        <v>0</v>
      </c>
      <c r="CH449">
        <v>0</v>
      </c>
      <c r="CI449">
        <v>7.7859999999999996</v>
      </c>
      <c r="CJ449">
        <v>0.79369999999999996</v>
      </c>
      <c r="CK449">
        <v>348.93400000000003</v>
      </c>
      <c r="CL449">
        <v>1.7294</v>
      </c>
      <c r="CM449">
        <v>582.66399999999999</v>
      </c>
      <c r="CN449">
        <v>1.7134</v>
      </c>
      <c r="CO449">
        <v>543.23800000000006</v>
      </c>
      <c r="CP449">
        <v>0.46660000000000001</v>
      </c>
      <c r="CQ449">
        <v>134.655</v>
      </c>
      <c r="CR449">
        <v>7.6523000000000003</v>
      </c>
      <c r="CS449">
        <v>3597.7829999999999</v>
      </c>
      <c r="CT449">
        <v>3.9094000000000002</v>
      </c>
      <c r="CU449">
        <v>1260.557</v>
      </c>
      <c r="CV449">
        <v>0</v>
      </c>
      <c r="CW449">
        <v>23.731000000000002</v>
      </c>
      <c r="CX449">
        <v>0</v>
      </c>
      <c r="CY449">
        <v>0</v>
      </c>
      <c r="CZ449">
        <v>0</v>
      </c>
      <c r="DA449">
        <v>0.46660000000000001</v>
      </c>
      <c r="DB449">
        <v>134.655</v>
      </c>
      <c r="DC449">
        <v>16.100000000000001</v>
      </c>
      <c r="DD449">
        <v>55.099999999999994</v>
      </c>
      <c r="DE449">
        <v>9.4459999999999997</v>
      </c>
      <c r="DF449">
        <v>1.2697000000000001</v>
      </c>
      <c r="DG449">
        <v>485.63200000000001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5444.308</v>
      </c>
      <c r="EA449">
        <v>16.100000000000001</v>
      </c>
      <c r="EB449">
        <v>1628.6590000000001</v>
      </c>
      <c r="EC449">
        <v>55.099999999999994</v>
      </c>
      <c r="ED449">
        <v>15.5275</v>
      </c>
      <c r="EE449">
        <v>17.916799999999999</v>
      </c>
      <c r="EF449">
        <v>7066.576</v>
      </c>
      <c r="EG449">
        <v>10.675000000000001</v>
      </c>
      <c r="EH449">
        <v>5420.1029999999992</v>
      </c>
      <c r="EI449">
        <v>8.1620000000000008</v>
      </c>
      <c r="EJ449">
        <v>4363.6289999999999</v>
      </c>
      <c r="EK449">
        <v>1.2433000000000001</v>
      </c>
      <c r="EL449">
        <v>570.84199999999998</v>
      </c>
      <c r="EM449">
        <v>0</v>
      </c>
      <c r="EN449">
        <v>0</v>
      </c>
      <c r="EO449">
        <v>4.8525</v>
      </c>
      <c r="EP449">
        <v>1646.473</v>
      </c>
      <c r="EQ449">
        <v>73.025000000000006</v>
      </c>
      <c r="ER449">
        <v>16.100000000000001</v>
      </c>
      <c r="ES449">
        <v>56.924999999999997</v>
      </c>
      <c r="ET449">
        <v>7139.6009999999997</v>
      </c>
      <c r="EU449">
        <v>0</v>
      </c>
      <c r="EV449">
        <v>0</v>
      </c>
      <c r="EW449">
        <v>0</v>
      </c>
      <c r="EX449">
        <v>0</v>
      </c>
      <c r="EY449">
        <v>1.2697000000000001</v>
      </c>
      <c r="EZ449">
        <v>485.63200000000001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0.46660000000000001</v>
      </c>
      <c r="FJ449">
        <v>134.655</v>
      </c>
      <c r="FK449">
        <v>0</v>
      </c>
      <c r="FL449">
        <v>0</v>
      </c>
      <c r="FM449">
        <v>0.46660000000000001</v>
      </c>
      <c r="FN449">
        <v>134.655</v>
      </c>
      <c r="FO449">
        <v>21.2</v>
      </c>
      <c r="FP449">
        <v>9.6</v>
      </c>
      <c r="FQ449">
        <v>11.6</v>
      </c>
      <c r="FR449">
        <v>155.85499999999999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</row>
    <row r="450" spans="1:184" customFormat="1" ht="12.75" x14ac:dyDescent="0.2">
      <c r="A450">
        <v>3312</v>
      </c>
      <c r="B450">
        <f t="shared" si="6"/>
        <v>447</v>
      </c>
      <c r="C450">
        <v>1</v>
      </c>
      <c r="D450" t="s">
        <v>1550</v>
      </c>
      <c r="E450" t="s">
        <v>290</v>
      </c>
      <c r="F450">
        <v>691001707</v>
      </c>
      <c r="G450">
        <v>12</v>
      </c>
      <c r="H450" t="s">
        <v>1438</v>
      </c>
      <c r="I450" t="s">
        <v>1551</v>
      </c>
      <c r="J450">
        <v>1</v>
      </c>
      <c r="K450">
        <v>24</v>
      </c>
      <c r="L450" t="s">
        <v>1036</v>
      </c>
      <c r="M450" t="s">
        <v>1552</v>
      </c>
      <c r="N450" t="s">
        <v>1038</v>
      </c>
      <c r="O450">
        <v>2</v>
      </c>
      <c r="P450" t="s">
        <v>1039</v>
      </c>
      <c r="Q450" t="s">
        <v>1553</v>
      </c>
      <c r="R450" s="207">
        <v>45671.730439814812</v>
      </c>
      <c r="S450">
        <v>691001707</v>
      </c>
      <c r="T450" t="s">
        <v>1553</v>
      </c>
      <c r="U450" s="207">
        <v>45671.780231481483</v>
      </c>
      <c r="V450">
        <v>691001707</v>
      </c>
      <c r="W450">
        <v>12.1417</v>
      </c>
      <c r="X450">
        <v>11.883699999999999</v>
      </c>
      <c r="Y450">
        <v>0</v>
      </c>
      <c r="Z450">
        <v>0.25800000000000001</v>
      </c>
      <c r="AA450">
        <v>17.3567</v>
      </c>
      <c r="AB450">
        <v>6595.6459999999997</v>
      </c>
      <c r="AC450">
        <v>6448.9570000000003</v>
      </c>
      <c r="AD450">
        <v>3943.6190000000001</v>
      </c>
      <c r="AE450">
        <v>1245.7629999999999</v>
      </c>
      <c r="AF450">
        <v>184.708</v>
      </c>
      <c r="AG450">
        <v>930.41</v>
      </c>
      <c r="AH450">
        <v>105.376</v>
      </c>
      <c r="AI450">
        <v>0</v>
      </c>
      <c r="AJ450">
        <v>0</v>
      </c>
      <c r="AK450">
        <v>39.081000000000003</v>
      </c>
      <c r="AL450">
        <v>14.093</v>
      </c>
      <c r="AM450">
        <v>0</v>
      </c>
      <c r="AN450">
        <v>132.596</v>
      </c>
      <c r="AO450">
        <v>66.7</v>
      </c>
      <c r="AP450">
        <v>0</v>
      </c>
      <c r="AQ450">
        <v>0</v>
      </c>
      <c r="AR450">
        <v>0</v>
      </c>
      <c r="AS450">
        <v>0</v>
      </c>
      <c r="AT450">
        <v>66.7</v>
      </c>
      <c r="AU450">
        <v>0</v>
      </c>
      <c r="AV450">
        <v>0</v>
      </c>
      <c r="AW450">
        <v>0</v>
      </c>
      <c r="AX450">
        <v>40</v>
      </c>
      <c r="AY450">
        <v>0</v>
      </c>
      <c r="AZ450">
        <v>0</v>
      </c>
      <c r="BA450">
        <v>6492.9359999999997</v>
      </c>
      <c r="BB450">
        <v>0</v>
      </c>
      <c r="BC450">
        <v>18</v>
      </c>
      <c r="BD450">
        <v>11</v>
      </c>
      <c r="BE450">
        <v>0</v>
      </c>
      <c r="BF450">
        <v>0</v>
      </c>
      <c r="BG450">
        <v>1</v>
      </c>
      <c r="BH450">
        <v>0</v>
      </c>
      <c r="BI450">
        <v>0</v>
      </c>
      <c r="BJ450">
        <v>10.6417</v>
      </c>
      <c r="BK450">
        <v>6092.7049999999999</v>
      </c>
      <c r="BL450">
        <v>3713.9780000000001</v>
      </c>
      <c r="BM450">
        <v>1197.5920000000001</v>
      </c>
      <c r="BN450">
        <v>182.28399999999999</v>
      </c>
      <c r="BO450">
        <v>863</v>
      </c>
      <c r="BP450">
        <v>105.376</v>
      </c>
      <c r="BQ450">
        <v>0</v>
      </c>
      <c r="BR450">
        <v>0</v>
      </c>
      <c r="BS450">
        <v>30.475000000000001</v>
      </c>
      <c r="BT450">
        <v>10.6417</v>
      </c>
      <c r="BU450">
        <v>6092.7049999999999</v>
      </c>
      <c r="BV450">
        <v>0</v>
      </c>
      <c r="BW450">
        <v>0</v>
      </c>
      <c r="BX450">
        <v>0</v>
      </c>
      <c r="BY450">
        <v>0</v>
      </c>
      <c r="BZ450">
        <v>1.242</v>
      </c>
      <c r="CA450">
        <v>356.25200000000001</v>
      </c>
      <c r="CB450">
        <v>229.64099999999999</v>
      </c>
      <c r="CC450">
        <v>48.170999999999999</v>
      </c>
      <c r="CD450">
        <v>2.4239999999999999</v>
      </c>
      <c r="CE450">
        <v>67.41</v>
      </c>
      <c r="CF450">
        <v>0</v>
      </c>
      <c r="CG450">
        <v>0</v>
      </c>
      <c r="CH450">
        <v>0</v>
      </c>
      <c r="CI450">
        <v>8.6059999999999999</v>
      </c>
      <c r="CJ450">
        <v>0.82799999999999996</v>
      </c>
      <c r="CK450">
        <v>247.595</v>
      </c>
      <c r="CL450">
        <v>0.41399999999999998</v>
      </c>
      <c r="CM450">
        <v>108.657</v>
      </c>
      <c r="CN450">
        <v>0</v>
      </c>
      <c r="CO450">
        <v>0</v>
      </c>
      <c r="CP450">
        <v>0</v>
      </c>
      <c r="CQ450">
        <v>0</v>
      </c>
      <c r="CR450">
        <v>9.6417000000000002</v>
      </c>
      <c r="CS450">
        <v>5170.1930000000002</v>
      </c>
      <c r="CT450">
        <v>1.242</v>
      </c>
      <c r="CU450">
        <v>356.25200000000001</v>
      </c>
      <c r="CV450">
        <v>0</v>
      </c>
      <c r="CW450">
        <v>0</v>
      </c>
      <c r="CX450">
        <v>40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6111.9669999999996</v>
      </c>
      <c r="EA450">
        <v>0</v>
      </c>
      <c r="EB450">
        <v>380.96899999999999</v>
      </c>
      <c r="EC450">
        <v>0</v>
      </c>
      <c r="ED450">
        <v>12.1417</v>
      </c>
      <c r="EE450">
        <v>17.3567</v>
      </c>
      <c r="EF450">
        <v>6595.6459999999997</v>
      </c>
      <c r="EG450">
        <v>10.6417</v>
      </c>
      <c r="EH450">
        <v>6092.7049999999999</v>
      </c>
      <c r="EI450">
        <v>10.6417</v>
      </c>
      <c r="EJ450">
        <v>6092.7049999999999</v>
      </c>
      <c r="EK450">
        <v>0</v>
      </c>
      <c r="EL450">
        <v>0</v>
      </c>
      <c r="EM450">
        <v>0</v>
      </c>
      <c r="EN450">
        <v>0</v>
      </c>
      <c r="EO450">
        <v>1.5</v>
      </c>
      <c r="EP450">
        <v>502.94099999999997</v>
      </c>
      <c r="EQ450">
        <v>66.7</v>
      </c>
      <c r="ER450">
        <v>66.7</v>
      </c>
      <c r="ES450">
        <v>0</v>
      </c>
      <c r="ET450">
        <v>6662.3459999999995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40</v>
      </c>
      <c r="FK450">
        <v>0</v>
      </c>
      <c r="FL450">
        <v>40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40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</row>
    <row r="451" spans="1:184" customFormat="1" ht="12.75" x14ac:dyDescent="0.2">
      <c r="A451">
        <v>3325</v>
      </c>
      <c r="B451">
        <f t="shared" si="6"/>
        <v>448</v>
      </c>
      <c r="C451">
        <v>1</v>
      </c>
      <c r="D451" t="s">
        <v>1554</v>
      </c>
      <c r="E451" t="s">
        <v>290</v>
      </c>
      <c r="F451">
        <v>618300775</v>
      </c>
      <c r="G451">
        <v>12</v>
      </c>
      <c r="H451" t="s">
        <v>1171</v>
      </c>
      <c r="I451" t="s">
        <v>1555</v>
      </c>
      <c r="J451">
        <v>1</v>
      </c>
      <c r="K451">
        <v>24</v>
      </c>
      <c r="L451" t="s">
        <v>1070</v>
      </c>
      <c r="M451" t="s">
        <v>1556</v>
      </c>
      <c r="N451" t="s">
        <v>1038</v>
      </c>
      <c r="O451">
        <v>2</v>
      </c>
      <c r="P451" t="s">
        <v>1039</v>
      </c>
      <c r="Q451" t="s">
        <v>1557</v>
      </c>
      <c r="R451" s="207">
        <v>45670.42696759259</v>
      </c>
      <c r="S451">
        <v>618300775</v>
      </c>
      <c r="T451" t="s">
        <v>1557</v>
      </c>
      <c r="U451" s="207">
        <v>45672.452511574076</v>
      </c>
      <c r="V451">
        <v>618300775</v>
      </c>
      <c r="W451">
        <v>9.4</v>
      </c>
      <c r="X451">
        <v>6.6539999999999999</v>
      </c>
      <c r="Y451">
        <v>0</v>
      </c>
      <c r="Z451">
        <v>2.746</v>
      </c>
      <c r="AA451">
        <v>12</v>
      </c>
      <c r="AB451">
        <v>6012.5959999999995</v>
      </c>
      <c r="AC451">
        <v>3876.317</v>
      </c>
      <c r="AD451">
        <v>2043.4960000000001</v>
      </c>
      <c r="AE451">
        <v>530.36599999999999</v>
      </c>
      <c r="AF451">
        <v>350.96199999999999</v>
      </c>
      <c r="AG451">
        <v>458</v>
      </c>
      <c r="AH451">
        <v>475.42500000000001</v>
      </c>
      <c r="AI451">
        <v>0</v>
      </c>
      <c r="AJ451">
        <v>5.5970000000000004</v>
      </c>
      <c r="AK451">
        <v>12.471</v>
      </c>
      <c r="AL451">
        <v>0</v>
      </c>
      <c r="AM451">
        <v>0</v>
      </c>
      <c r="AN451">
        <v>2136.279</v>
      </c>
      <c r="AO451">
        <v>2339.9720000000002</v>
      </c>
      <c r="AP451">
        <v>700</v>
      </c>
      <c r="AQ451">
        <v>700</v>
      </c>
      <c r="AR451">
        <v>0</v>
      </c>
      <c r="AS451">
        <v>0</v>
      </c>
      <c r="AT451">
        <v>0</v>
      </c>
      <c r="AU451">
        <v>1639.972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3876.317</v>
      </c>
      <c r="BB451">
        <v>700</v>
      </c>
      <c r="BC451">
        <v>12</v>
      </c>
      <c r="BD451">
        <v>10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3.754</v>
      </c>
      <c r="BK451">
        <v>2428.261</v>
      </c>
      <c r="BL451">
        <v>1264.0519999999999</v>
      </c>
      <c r="BM451">
        <v>373.98700000000002</v>
      </c>
      <c r="BN451">
        <v>45.426000000000002</v>
      </c>
      <c r="BO451">
        <v>321</v>
      </c>
      <c r="BP451">
        <v>408.59500000000003</v>
      </c>
      <c r="BQ451">
        <v>0</v>
      </c>
      <c r="BR451">
        <v>5.5970000000000004</v>
      </c>
      <c r="BS451">
        <v>9.6039999999999992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2.9</v>
      </c>
      <c r="CA451">
        <v>1448.056</v>
      </c>
      <c r="CB451">
        <v>779.44399999999996</v>
      </c>
      <c r="CC451">
        <v>156.37899999999999</v>
      </c>
      <c r="CD451">
        <v>305.536</v>
      </c>
      <c r="CE451">
        <v>137</v>
      </c>
      <c r="CF451">
        <v>66.83</v>
      </c>
      <c r="CG451">
        <v>0</v>
      </c>
      <c r="CH451">
        <v>0</v>
      </c>
      <c r="CI451">
        <v>2.867</v>
      </c>
      <c r="CJ451">
        <v>0</v>
      </c>
      <c r="CK451">
        <v>0</v>
      </c>
      <c r="CL451">
        <v>2.9</v>
      </c>
      <c r="CM451">
        <v>1448.056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1.9</v>
      </c>
      <c r="CU451">
        <v>905.41499999999996</v>
      </c>
      <c r="CV451">
        <v>0</v>
      </c>
      <c r="CW451">
        <v>0</v>
      </c>
      <c r="CX451">
        <v>0</v>
      </c>
      <c r="CY451">
        <v>3.754</v>
      </c>
      <c r="CZ451">
        <v>2428.261</v>
      </c>
      <c r="DA451">
        <v>0</v>
      </c>
      <c r="DB451">
        <v>0</v>
      </c>
      <c r="DC451">
        <v>700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2428.261</v>
      </c>
      <c r="EA451">
        <v>700</v>
      </c>
      <c r="EB451">
        <v>1448.056</v>
      </c>
      <c r="EC451">
        <v>0</v>
      </c>
      <c r="ED451">
        <v>9.4</v>
      </c>
      <c r="EE451">
        <v>12</v>
      </c>
      <c r="EF451">
        <v>6012.5959999999995</v>
      </c>
      <c r="EG451">
        <v>4.5999999999999996</v>
      </c>
      <c r="EH451">
        <v>2428.261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4.8</v>
      </c>
      <c r="EP451">
        <v>3584.335</v>
      </c>
      <c r="EQ451">
        <v>2339.9720000000002</v>
      </c>
      <c r="ER451">
        <v>700</v>
      </c>
      <c r="ES451">
        <v>1639.972</v>
      </c>
      <c r="ET451">
        <v>8352.5679999999993</v>
      </c>
      <c r="EU451">
        <v>0</v>
      </c>
      <c r="EV451">
        <v>0</v>
      </c>
      <c r="EW451">
        <v>4.5999999999999996</v>
      </c>
      <c r="EX451">
        <v>2428.261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</row>
    <row r="452" spans="1:184" customFormat="1" ht="12.75" x14ac:dyDescent="0.2">
      <c r="A452">
        <v>3327</v>
      </c>
      <c r="B452">
        <f t="shared" si="6"/>
        <v>449</v>
      </c>
      <c r="C452">
        <v>1</v>
      </c>
      <c r="D452" t="s">
        <v>1558</v>
      </c>
      <c r="E452" t="s">
        <v>290</v>
      </c>
      <c r="F452">
        <v>671104861</v>
      </c>
      <c r="G452">
        <v>12</v>
      </c>
      <c r="H452" t="s">
        <v>1484</v>
      </c>
      <c r="I452" t="s">
        <v>1559</v>
      </c>
      <c r="J452">
        <v>1</v>
      </c>
      <c r="K452">
        <v>24</v>
      </c>
      <c r="L452" t="s">
        <v>1064</v>
      </c>
      <c r="M452" t="s">
        <v>1560</v>
      </c>
      <c r="N452" t="s">
        <v>1038</v>
      </c>
      <c r="O452">
        <v>2</v>
      </c>
      <c r="P452" t="s">
        <v>1039</v>
      </c>
      <c r="Q452" t="s">
        <v>3549</v>
      </c>
      <c r="R452" s="207">
        <v>45679.610891203702</v>
      </c>
      <c r="S452">
        <v>671104861</v>
      </c>
      <c r="T452" t="s">
        <v>3549</v>
      </c>
      <c r="U452" s="207">
        <v>45684.746574074074</v>
      </c>
      <c r="V452">
        <v>671104861</v>
      </c>
      <c r="W452">
        <v>5.8448000000000002</v>
      </c>
      <c r="X452">
        <v>3.673</v>
      </c>
      <c r="Y452">
        <v>0</v>
      </c>
      <c r="Z452">
        <v>2.1718000000000002</v>
      </c>
      <c r="AA452">
        <v>5.8448000000000002</v>
      </c>
      <c r="AB452">
        <v>2859.4290000000001</v>
      </c>
      <c r="AC452">
        <v>1743.501</v>
      </c>
      <c r="AD452">
        <v>1561.165</v>
      </c>
      <c r="AE452">
        <v>38.277000000000001</v>
      </c>
      <c r="AF452">
        <v>0</v>
      </c>
      <c r="AG452">
        <v>0</v>
      </c>
      <c r="AH452">
        <v>119.303</v>
      </c>
      <c r="AI452">
        <v>0</v>
      </c>
      <c r="AJ452">
        <v>9.6470000000000002</v>
      </c>
      <c r="AK452">
        <v>15.109</v>
      </c>
      <c r="AL452">
        <v>0</v>
      </c>
      <c r="AM452">
        <v>0</v>
      </c>
      <c r="AN452">
        <v>1115.9280000000001</v>
      </c>
      <c r="AO452">
        <v>1208.0150000000001</v>
      </c>
      <c r="AP452">
        <v>709.84900000000005</v>
      </c>
      <c r="AQ452">
        <v>709.84900000000005</v>
      </c>
      <c r="AR452">
        <v>0</v>
      </c>
      <c r="AS452">
        <v>0</v>
      </c>
      <c r="AT452">
        <v>0</v>
      </c>
      <c r="AU452">
        <v>498.166</v>
      </c>
      <c r="AV452">
        <v>0</v>
      </c>
      <c r="AW452">
        <v>0</v>
      </c>
      <c r="AX452">
        <v>0</v>
      </c>
      <c r="AY452">
        <v>59.805</v>
      </c>
      <c r="AZ452">
        <v>0</v>
      </c>
      <c r="BA452">
        <v>1751.6949999999999</v>
      </c>
      <c r="BB452">
        <v>709.84900000000005</v>
      </c>
      <c r="BC452">
        <v>6</v>
      </c>
      <c r="BD452">
        <v>5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2.4470000000000001</v>
      </c>
      <c r="BK452">
        <v>1227.443</v>
      </c>
      <c r="BL452">
        <v>1054.277</v>
      </c>
      <c r="BM452">
        <v>31.273</v>
      </c>
      <c r="BN452">
        <v>0</v>
      </c>
      <c r="BO452">
        <v>0</v>
      </c>
      <c r="BP452">
        <v>119.303</v>
      </c>
      <c r="BQ452">
        <v>0</v>
      </c>
      <c r="BR452">
        <v>9.375</v>
      </c>
      <c r="BS452">
        <v>13.215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1.226</v>
      </c>
      <c r="CA452">
        <v>516.05799999999999</v>
      </c>
      <c r="CB452">
        <v>506.88799999999998</v>
      </c>
      <c r="CC452">
        <v>7.0039999999999996</v>
      </c>
      <c r="CD452">
        <v>0</v>
      </c>
      <c r="CE452">
        <v>0</v>
      </c>
      <c r="CF452">
        <v>0</v>
      </c>
      <c r="CG452">
        <v>0</v>
      </c>
      <c r="CH452">
        <v>0.27200000000000002</v>
      </c>
      <c r="CI452">
        <v>1.8939999999999999</v>
      </c>
      <c r="CJ452">
        <v>0.91500000000000004</v>
      </c>
      <c r="CK452">
        <v>371.79500000000002</v>
      </c>
      <c r="CL452">
        <v>0.311</v>
      </c>
      <c r="CM452">
        <v>144.26300000000001</v>
      </c>
      <c r="CN452">
        <v>0</v>
      </c>
      <c r="CO452">
        <v>0</v>
      </c>
      <c r="CP452">
        <v>0</v>
      </c>
      <c r="CQ452">
        <v>0</v>
      </c>
      <c r="CR452">
        <v>0.80769999999999997</v>
      </c>
      <c r="CS452">
        <v>510.92899999999997</v>
      </c>
      <c r="CT452">
        <v>1.226</v>
      </c>
      <c r="CU452">
        <v>516.05799999999999</v>
      </c>
      <c r="CV452">
        <v>0</v>
      </c>
      <c r="CW452">
        <v>0</v>
      </c>
      <c r="CX452">
        <v>0</v>
      </c>
      <c r="CY452">
        <v>2.4470000000000001</v>
      </c>
      <c r="CZ452">
        <v>1227.443</v>
      </c>
      <c r="DA452">
        <v>0</v>
      </c>
      <c r="DB452">
        <v>0</v>
      </c>
      <c r="DC452">
        <v>589.62199999999996</v>
      </c>
      <c r="DD452">
        <v>120.227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1235.6369999999999</v>
      </c>
      <c r="EA452">
        <v>589.62199999999996</v>
      </c>
      <c r="EB452">
        <v>516.05799999999999</v>
      </c>
      <c r="EC452">
        <v>120.227</v>
      </c>
      <c r="ED452">
        <v>5.8448000000000002</v>
      </c>
      <c r="EE452">
        <v>5.8448000000000002</v>
      </c>
      <c r="EF452">
        <v>2859.4290000000001</v>
      </c>
      <c r="EG452">
        <v>3.8448000000000002</v>
      </c>
      <c r="EH452">
        <v>2032.1179999999999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2</v>
      </c>
      <c r="EP452">
        <v>827.31100000000004</v>
      </c>
      <c r="EQ452">
        <v>1208.0150000000001</v>
      </c>
      <c r="ER452">
        <v>936.63400000000001</v>
      </c>
      <c r="ES452">
        <v>271.38099999999997</v>
      </c>
      <c r="ET452">
        <v>4067.444</v>
      </c>
      <c r="EU452">
        <v>0</v>
      </c>
      <c r="EV452">
        <v>0</v>
      </c>
      <c r="EW452">
        <v>3.8448000000000002</v>
      </c>
      <c r="EX452">
        <v>2032.1179999999999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59.805</v>
      </c>
      <c r="FP452">
        <v>50.305</v>
      </c>
      <c r="FQ452">
        <v>9.5</v>
      </c>
      <c r="FR452">
        <v>59.805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</row>
    <row r="453" spans="1:184" customFormat="1" ht="12.75" x14ac:dyDescent="0.2">
      <c r="A453">
        <v>3328</v>
      </c>
      <c r="B453">
        <f t="shared" ref="B453:B516" si="7">ROW(A453)-3</f>
        <v>450</v>
      </c>
      <c r="C453">
        <v>1</v>
      </c>
      <c r="D453" t="s">
        <v>1561</v>
      </c>
      <c r="E453" t="s">
        <v>290</v>
      </c>
      <c r="F453">
        <v>671000055</v>
      </c>
      <c r="G453">
        <v>12</v>
      </c>
      <c r="H453" t="s">
        <v>1234</v>
      </c>
      <c r="I453" t="s">
        <v>1562</v>
      </c>
      <c r="J453">
        <v>1</v>
      </c>
      <c r="K453">
        <v>24</v>
      </c>
      <c r="L453" t="s">
        <v>1056</v>
      </c>
      <c r="M453" t="s">
        <v>1563</v>
      </c>
      <c r="N453" t="s">
        <v>1038</v>
      </c>
      <c r="O453">
        <v>2</v>
      </c>
      <c r="P453" t="s">
        <v>1039</v>
      </c>
      <c r="Q453" t="s">
        <v>1564</v>
      </c>
      <c r="R453" s="207">
        <v>45670.56082175926</v>
      </c>
      <c r="S453">
        <v>671000055</v>
      </c>
      <c r="T453" t="s">
        <v>3452</v>
      </c>
      <c r="U453" s="207">
        <v>45670.672881944447</v>
      </c>
      <c r="V453" t="s">
        <v>1056</v>
      </c>
      <c r="W453">
        <v>15.2767</v>
      </c>
      <c r="X453">
        <v>13.939499999999999</v>
      </c>
      <c r="Y453">
        <v>0</v>
      </c>
      <c r="Z453">
        <v>1.3371999999999999</v>
      </c>
      <c r="AA453">
        <v>14.25</v>
      </c>
      <c r="AB453">
        <v>6927.8620000000001</v>
      </c>
      <c r="AC453">
        <v>6370.7060000000001</v>
      </c>
      <c r="AD453">
        <v>4330.7620000000006</v>
      </c>
      <c r="AE453">
        <v>1014.25</v>
      </c>
      <c r="AF453">
        <v>380.86299999999994</v>
      </c>
      <c r="AG453">
        <v>252.64</v>
      </c>
      <c r="AH453">
        <v>328.16800000000001</v>
      </c>
      <c r="AI453">
        <v>0</v>
      </c>
      <c r="AJ453">
        <v>0</v>
      </c>
      <c r="AK453">
        <v>64.022999999999996</v>
      </c>
      <c r="AL453">
        <v>0</v>
      </c>
      <c r="AM453">
        <v>0</v>
      </c>
      <c r="AN453">
        <v>557.15599999999995</v>
      </c>
      <c r="AO453">
        <v>745.11900000000003</v>
      </c>
      <c r="AP453">
        <v>186.4</v>
      </c>
      <c r="AQ453">
        <v>186.4</v>
      </c>
      <c r="AR453">
        <v>0</v>
      </c>
      <c r="AS453">
        <v>0</v>
      </c>
      <c r="AT453">
        <v>0</v>
      </c>
      <c r="AU453">
        <v>558.71900000000005</v>
      </c>
      <c r="AV453">
        <v>0</v>
      </c>
      <c r="AW453">
        <v>0</v>
      </c>
      <c r="AX453">
        <v>63</v>
      </c>
      <c r="AY453">
        <v>186.4</v>
      </c>
      <c r="AZ453">
        <v>0</v>
      </c>
      <c r="BA453">
        <v>6435.5730000000003</v>
      </c>
      <c r="BB453">
        <v>186.4</v>
      </c>
      <c r="BC453">
        <v>14</v>
      </c>
      <c r="BD453">
        <v>13</v>
      </c>
      <c r="BE453">
        <v>0</v>
      </c>
      <c r="BF453">
        <v>0</v>
      </c>
      <c r="BG453">
        <v>3</v>
      </c>
      <c r="BH453">
        <v>0</v>
      </c>
      <c r="BI453">
        <v>0</v>
      </c>
      <c r="BJ453">
        <v>11.150500000000001</v>
      </c>
      <c r="BK453">
        <v>5349.8430000000008</v>
      </c>
      <c r="BL453">
        <v>3577.5340000000001</v>
      </c>
      <c r="BM453">
        <v>906.32799999999997</v>
      </c>
      <c r="BN453">
        <v>317.226</v>
      </c>
      <c r="BO453">
        <v>222.04999999999998</v>
      </c>
      <c r="BP453">
        <v>264.20400000000001</v>
      </c>
      <c r="BQ453">
        <v>0</v>
      </c>
      <c r="BR453">
        <v>0</v>
      </c>
      <c r="BS453">
        <v>62.500999999999998</v>
      </c>
      <c r="BT453">
        <v>0</v>
      </c>
      <c r="BU453">
        <v>0</v>
      </c>
      <c r="BV453">
        <v>6.0038</v>
      </c>
      <c r="BW453">
        <v>2493.54</v>
      </c>
      <c r="BX453">
        <v>0</v>
      </c>
      <c r="BY453">
        <v>0</v>
      </c>
      <c r="BZ453">
        <v>2.7890000000000001</v>
      </c>
      <c r="CA453">
        <v>1020.8630000000001</v>
      </c>
      <c r="CB453">
        <v>753.22799999999995</v>
      </c>
      <c r="CC453">
        <v>107.922</v>
      </c>
      <c r="CD453">
        <v>63.637</v>
      </c>
      <c r="CE453">
        <v>30.59</v>
      </c>
      <c r="CF453">
        <v>63.963999999999999</v>
      </c>
      <c r="CG453">
        <v>0</v>
      </c>
      <c r="CH453">
        <v>0</v>
      </c>
      <c r="CI453">
        <v>1.522</v>
      </c>
      <c r="CJ453">
        <v>1.4761</v>
      </c>
      <c r="CK453">
        <v>716.35</v>
      </c>
      <c r="CL453">
        <v>1.3129</v>
      </c>
      <c r="CM453">
        <v>304.51299999999998</v>
      </c>
      <c r="CN453">
        <v>0</v>
      </c>
      <c r="CO453">
        <v>0</v>
      </c>
      <c r="CP453">
        <v>0</v>
      </c>
      <c r="CQ453">
        <v>0</v>
      </c>
      <c r="CR453">
        <v>8.4838000000000005</v>
      </c>
      <c r="CS453">
        <v>3440.4989999999998</v>
      </c>
      <c r="CT453">
        <v>1.8129</v>
      </c>
      <c r="CU453">
        <v>485.42200000000003</v>
      </c>
      <c r="CV453">
        <v>0</v>
      </c>
      <c r="CW453">
        <v>0</v>
      </c>
      <c r="CX453">
        <v>63</v>
      </c>
      <c r="CY453">
        <v>4.6474000000000002</v>
      </c>
      <c r="CZ453">
        <v>2706.8960000000002</v>
      </c>
      <c r="DA453">
        <v>0</v>
      </c>
      <c r="DB453">
        <v>0</v>
      </c>
      <c r="DC453">
        <v>6.4</v>
      </c>
      <c r="DD453">
        <v>180</v>
      </c>
      <c r="DE453">
        <v>0</v>
      </c>
      <c r="DF453">
        <v>0.49930000000000002</v>
      </c>
      <c r="DG453">
        <v>149.40700000000001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5396.6080000000002</v>
      </c>
      <c r="EA453">
        <v>6.4</v>
      </c>
      <c r="EB453">
        <v>1038.9649999999999</v>
      </c>
      <c r="EC453">
        <v>180</v>
      </c>
      <c r="ED453">
        <v>15.2767</v>
      </c>
      <c r="EE453">
        <v>14.25</v>
      </c>
      <c r="EF453">
        <v>6927.8620000000001</v>
      </c>
      <c r="EG453">
        <v>11.1755</v>
      </c>
      <c r="EH453">
        <v>5523.5930000000008</v>
      </c>
      <c r="EI453">
        <v>0</v>
      </c>
      <c r="EJ453">
        <v>0</v>
      </c>
      <c r="EK453">
        <v>6.0038</v>
      </c>
      <c r="EL453">
        <v>2553.79</v>
      </c>
      <c r="EM453">
        <v>0</v>
      </c>
      <c r="EN453">
        <v>0</v>
      </c>
      <c r="EO453">
        <v>4.1012000000000004</v>
      </c>
      <c r="EP453">
        <v>1404.269</v>
      </c>
      <c r="EQ453">
        <v>745.11900000000003</v>
      </c>
      <c r="ER453">
        <v>553.39400000000001</v>
      </c>
      <c r="ES453">
        <v>191.72499999999999</v>
      </c>
      <c r="ET453">
        <v>7672.9809999999998</v>
      </c>
      <c r="EU453">
        <v>0</v>
      </c>
      <c r="EV453">
        <v>0</v>
      </c>
      <c r="EW453">
        <v>4.6723999999999997</v>
      </c>
      <c r="EX453">
        <v>2820.3960000000002</v>
      </c>
      <c r="EY453">
        <v>0.49930000000000002</v>
      </c>
      <c r="EZ453">
        <v>149.40700000000001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63</v>
      </c>
      <c r="FK453">
        <v>0</v>
      </c>
      <c r="FL453">
        <v>63</v>
      </c>
      <c r="FM453">
        <v>0</v>
      </c>
      <c r="FN453">
        <v>0</v>
      </c>
      <c r="FO453">
        <v>186.4</v>
      </c>
      <c r="FP453">
        <v>6.4</v>
      </c>
      <c r="FQ453">
        <v>180</v>
      </c>
      <c r="FR453">
        <v>249.4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</row>
    <row r="454" spans="1:184" customFormat="1" ht="12.75" x14ac:dyDescent="0.2">
      <c r="A454">
        <v>3329</v>
      </c>
      <c r="B454">
        <f t="shared" si="7"/>
        <v>451</v>
      </c>
      <c r="C454">
        <v>1</v>
      </c>
      <c r="D454" t="s">
        <v>1565</v>
      </c>
      <c r="E454" t="s">
        <v>290</v>
      </c>
      <c r="F454">
        <v>691003858</v>
      </c>
      <c r="G454">
        <v>12</v>
      </c>
      <c r="H454" t="s">
        <v>1145</v>
      </c>
      <c r="I454" t="s">
        <v>1566</v>
      </c>
      <c r="J454">
        <v>1</v>
      </c>
      <c r="K454">
        <v>24</v>
      </c>
      <c r="L454" t="s">
        <v>1064</v>
      </c>
      <c r="M454" t="s">
        <v>1567</v>
      </c>
      <c r="N454" t="s">
        <v>1038</v>
      </c>
      <c r="O454">
        <v>2</v>
      </c>
      <c r="P454" t="s">
        <v>1039</v>
      </c>
      <c r="Q454" t="s">
        <v>1568</v>
      </c>
      <c r="R454" s="207">
        <v>45673.796724537038</v>
      </c>
      <c r="S454">
        <v>691003858</v>
      </c>
      <c r="T454" t="s">
        <v>1568</v>
      </c>
      <c r="U454" s="207">
        <v>45673.854131944441</v>
      </c>
      <c r="V454">
        <v>691003858</v>
      </c>
      <c r="W454">
        <v>10.638</v>
      </c>
      <c r="X454">
        <v>10.0915</v>
      </c>
      <c r="Y454">
        <v>0</v>
      </c>
      <c r="Z454">
        <v>0.54649999999999999</v>
      </c>
      <c r="AA454">
        <v>12.9208</v>
      </c>
      <c r="AB454">
        <v>5038.2529999999997</v>
      </c>
      <c r="AC454">
        <v>4814.2740000000003</v>
      </c>
      <c r="AD454">
        <v>3087.261</v>
      </c>
      <c r="AE454">
        <v>673.79700000000003</v>
      </c>
      <c r="AF454">
        <v>310.15699999999998</v>
      </c>
      <c r="AG454">
        <v>497.02100000000002</v>
      </c>
      <c r="AH454">
        <v>207.90199999999999</v>
      </c>
      <c r="AI454">
        <v>0</v>
      </c>
      <c r="AJ454">
        <v>1.8620000000000001</v>
      </c>
      <c r="AK454">
        <v>36.274000000000001</v>
      </c>
      <c r="AL454">
        <v>8.23</v>
      </c>
      <c r="AM454">
        <v>0</v>
      </c>
      <c r="AN454">
        <v>215.749</v>
      </c>
      <c r="AO454">
        <v>2385.607</v>
      </c>
      <c r="AP454">
        <v>320</v>
      </c>
      <c r="AQ454">
        <v>320</v>
      </c>
      <c r="AR454">
        <v>0</v>
      </c>
      <c r="AS454">
        <v>0</v>
      </c>
      <c r="AT454">
        <v>15.678000000000001</v>
      </c>
      <c r="AU454">
        <v>2049.9290000000001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4841.7259999999997</v>
      </c>
      <c r="BB454">
        <v>320</v>
      </c>
      <c r="BC454">
        <v>16</v>
      </c>
      <c r="BD454">
        <v>13</v>
      </c>
      <c r="BE454">
        <v>1</v>
      </c>
      <c r="BF454">
        <v>0</v>
      </c>
      <c r="BG454">
        <v>0</v>
      </c>
      <c r="BH454">
        <v>0</v>
      </c>
      <c r="BI454">
        <v>0</v>
      </c>
      <c r="BJ454">
        <v>7.1406999999999998</v>
      </c>
      <c r="BK454">
        <v>3485.261</v>
      </c>
      <c r="BL454">
        <v>2263.0569999999998</v>
      </c>
      <c r="BM454">
        <v>546.71199999999999</v>
      </c>
      <c r="BN454">
        <v>197.124</v>
      </c>
      <c r="BO454">
        <v>335.166</v>
      </c>
      <c r="BP454">
        <v>107.76900000000001</v>
      </c>
      <c r="BQ454">
        <v>0</v>
      </c>
      <c r="BR454">
        <v>1.8620000000000001</v>
      </c>
      <c r="BS454">
        <v>33.570999999999998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2.9508000000000001</v>
      </c>
      <c r="CA454">
        <v>1329.0129999999999</v>
      </c>
      <c r="CB454">
        <v>824.20399999999995</v>
      </c>
      <c r="CC454">
        <v>127.08499999999999</v>
      </c>
      <c r="CD454">
        <v>113.033</v>
      </c>
      <c r="CE454">
        <v>161.85499999999999</v>
      </c>
      <c r="CF454">
        <v>100.133</v>
      </c>
      <c r="CG454">
        <v>0</v>
      </c>
      <c r="CH454">
        <v>0</v>
      </c>
      <c r="CI454">
        <v>2.7029999999999998</v>
      </c>
      <c r="CJ454">
        <v>2.9508000000000001</v>
      </c>
      <c r="CK454">
        <v>1329.0129999999999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6.1406999999999998</v>
      </c>
      <c r="CS454">
        <v>2718.9290000000001</v>
      </c>
      <c r="CT454">
        <v>1.9508000000000001</v>
      </c>
      <c r="CU454">
        <v>803.09900000000005</v>
      </c>
      <c r="CV454">
        <v>0</v>
      </c>
      <c r="CW454">
        <v>0</v>
      </c>
      <c r="CX454">
        <v>0</v>
      </c>
      <c r="CY454">
        <v>7.1406999999999998</v>
      </c>
      <c r="CZ454">
        <v>3485.261</v>
      </c>
      <c r="DA454">
        <v>0</v>
      </c>
      <c r="DB454">
        <v>0</v>
      </c>
      <c r="DC454">
        <v>320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3512.7130000000002</v>
      </c>
      <c r="EA454">
        <v>320</v>
      </c>
      <c r="EB454">
        <v>1329.0129999999999</v>
      </c>
      <c r="EC454">
        <v>0</v>
      </c>
      <c r="ED454">
        <v>10.638</v>
      </c>
      <c r="EE454">
        <v>12.9208</v>
      </c>
      <c r="EF454">
        <v>5038.2529999999997</v>
      </c>
      <c r="EG454">
        <v>7.3047000000000004</v>
      </c>
      <c r="EH454">
        <v>3485.261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3.3332999999999999</v>
      </c>
      <c r="EP454">
        <v>1552.992</v>
      </c>
      <c r="EQ454">
        <v>2385.607</v>
      </c>
      <c r="ER454">
        <v>2263.4879999999998</v>
      </c>
      <c r="ES454">
        <v>122.119</v>
      </c>
      <c r="ET454">
        <v>7423.86</v>
      </c>
      <c r="EU454">
        <v>0</v>
      </c>
      <c r="EV454">
        <v>0</v>
      </c>
      <c r="EW454">
        <v>7.3047000000000004</v>
      </c>
      <c r="EX454">
        <v>3485.261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</row>
    <row r="455" spans="1:184" customFormat="1" ht="12.75" x14ac:dyDescent="0.2">
      <c r="A455">
        <v>3601</v>
      </c>
      <c r="B455">
        <f t="shared" si="7"/>
        <v>452</v>
      </c>
      <c r="C455">
        <v>1</v>
      </c>
      <c r="D455" t="s">
        <v>1569</v>
      </c>
      <c r="E455" t="s">
        <v>290</v>
      </c>
      <c r="F455">
        <v>671000039</v>
      </c>
      <c r="G455">
        <v>12</v>
      </c>
      <c r="H455" t="s">
        <v>1076</v>
      </c>
      <c r="I455" t="s">
        <v>1018</v>
      </c>
      <c r="J455">
        <v>1</v>
      </c>
      <c r="K455">
        <v>24</v>
      </c>
      <c r="L455" t="s">
        <v>1056</v>
      </c>
      <c r="M455" t="s">
        <v>1570</v>
      </c>
      <c r="N455" t="s">
        <v>1038</v>
      </c>
      <c r="O455">
        <v>2</v>
      </c>
      <c r="P455" t="s">
        <v>1039</v>
      </c>
      <c r="Q455" t="s">
        <v>1571</v>
      </c>
      <c r="R455" s="207">
        <v>45663.475335648145</v>
      </c>
      <c r="S455">
        <v>671000039</v>
      </c>
      <c r="T455" t="s">
        <v>1571</v>
      </c>
      <c r="U455" s="207">
        <v>45670.400335648148</v>
      </c>
      <c r="V455">
        <v>671000039</v>
      </c>
      <c r="W455">
        <v>12.1439</v>
      </c>
      <c r="X455">
        <v>10.773999999999999</v>
      </c>
      <c r="Y455">
        <v>0.25419999999999998</v>
      </c>
      <c r="Z455">
        <v>1.1156999999999999</v>
      </c>
      <c r="AA455">
        <v>13.0189</v>
      </c>
      <c r="AB455">
        <v>4768.58</v>
      </c>
      <c r="AC455">
        <v>3935.3270000000002</v>
      </c>
      <c r="AD455">
        <v>2986.8629999999998</v>
      </c>
      <c r="AE455">
        <v>567.721</v>
      </c>
      <c r="AF455">
        <v>147.15700000000001</v>
      </c>
      <c r="AG455">
        <v>101.044</v>
      </c>
      <c r="AH455">
        <v>132.542</v>
      </c>
      <c r="AI455">
        <v>0</v>
      </c>
      <c r="AJ455">
        <v>0</v>
      </c>
      <c r="AK455">
        <v>0</v>
      </c>
      <c r="AL455">
        <v>408.404</v>
      </c>
      <c r="AM455">
        <v>0</v>
      </c>
      <c r="AN455">
        <v>424.84899999999999</v>
      </c>
      <c r="AO455">
        <v>159.30500000000001</v>
      </c>
      <c r="AP455">
        <v>90.614999999999995</v>
      </c>
      <c r="AQ455">
        <v>90.614999999999995</v>
      </c>
      <c r="AR455">
        <v>0</v>
      </c>
      <c r="AS455">
        <v>0</v>
      </c>
      <c r="AT455">
        <v>15.8</v>
      </c>
      <c r="AU455">
        <v>52.89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3960.3679999999999</v>
      </c>
      <c r="BB455">
        <v>90.614999999999995</v>
      </c>
      <c r="BC455">
        <v>13</v>
      </c>
      <c r="BD455">
        <v>12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10.773999999999999</v>
      </c>
      <c r="CA455">
        <v>3935.3270000000002</v>
      </c>
      <c r="CB455">
        <v>2986.8629999999998</v>
      </c>
      <c r="CC455">
        <v>567.721</v>
      </c>
      <c r="CD455">
        <v>147.15700000000001</v>
      </c>
      <c r="CE455">
        <v>101.044</v>
      </c>
      <c r="CF455">
        <v>132.542</v>
      </c>
      <c r="CG455">
        <v>0</v>
      </c>
      <c r="CH455">
        <v>0</v>
      </c>
      <c r="CI455">
        <v>0</v>
      </c>
      <c r="CJ455">
        <v>1.9167000000000001</v>
      </c>
      <c r="CK455">
        <v>731.23199999999997</v>
      </c>
      <c r="CL455">
        <v>0</v>
      </c>
      <c r="CM455">
        <v>0</v>
      </c>
      <c r="CN455">
        <v>8.8573000000000004</v>
      </c>
      <c r="CO455">
        <v>3204.0949999999998</v>
      </c>
      <c r="CP455">
        <v>0</v>
      </c>
      <c r="CQ455">
        <v>0</v>
      </c>
      <c r="CR455">
        <v>0</v>
      </c>
      <c r="CS455">
        <v>0</v>
      </c>
      <c r="CT455">
        <v>9.1303000000000001</v>
      </c>
      <c r="CU455">
        <v>2877.6480000000001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90.614999999999995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3960.3679999999999</v>
      </c>
      <c r="EC455">
        <v>90.614999999999995</v>
      </c>
      <c r="ED455">
        <v>12.1439</v>
      </c>
      <c r="EE455">
        <v>13.0189</v>
      </c>
      <c r="EF455">
        <v>4768.58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12.1439</v>
      </c>
      <c r="EP455">
        <v>4768.58</v>
      </c>
      <c r="EQ455">
        <v>159.30500000000001</v>
      </c>
      <c r="ER455">
        <v>0</v>
      </c>
      <c r="ES455">
        <v>159.30500000000001</v>
      </c>
      <c r="ET455">
        <v>4927.8850000000002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</row>
    <row r="456" spans="1:184" customFormat="1" ht="12.75" x14ac:dyDescent="0.2">
      <c r="A456">
        <v>3700</v>
      </c>
      <c r="B456">
        <f t="shared" si="7"/>
        <v>453</v>
      </c>
      <c r="C456">
        <v>1</v>
      </c>
      <c r="D456" t="s">
        <v>1572</v>
      </c>
      <c r="E456" t="s">
        <v>290</v>
      </c>
      <c r="F456">
        <v>600112616</v>
      </c>
      <c r="G456">
        <v>12</v>
      </c>
      <c r="H456" t="s">
        <v>1573</v>
      </c>
      <c r="I456" t="s">
        <v>378</v>
      </c>
      <c r="J456">
        <v>1</v>
      </c>
      <c r="K456">
        <v>24</v>
      </c>
      <c r="L456" t="s">
        <v>1106</v>
      </c>
      <c r="M456" t="s">
        <v>1574</v>
      </c>
      <c r="N456" t="s">
        <v>1038</v>
      </c>
      <c r="O456">
        <v>2</v>
      </c>
      <c r="P456" t="s">
        <v>1039</v>
      </c>
      <c r="Q456" t="s">
        <v>1575</v>
      </c>
      <c r="R456" s="207">
        <v>45666.513796296298</v>
      </c>
      <c r="S456">
        <v>600112616</v>
      </c>
      <c r="T456" t="s">
        <v>3447</v>
      </c>
      <c r="U456" s="207">
        <v>45694.595636574071</v>
      </c>
      <c r="V456">
        <v>600112616</v>
      </c>
      <c r="W456">
        <v>14.212299999999999</v>
      </c>
      <c r="X456">
        <v>14.212299999999999</v>
      </c>
      <c r="Y456">
        <v>0</v>
      </c>
      <c r="Z456">
        <v>0</v>
      </c>
      <c r="AA456">
        <v>14.583300000000001</v>
      </c>
      <c r="AB456">
        <v>6681.9879999999994</v>
      </c>
      <c r="AC456">
        <v>6399.3439999999991</v>
      </c>
      <c r="AD456">
        <v>4253.0219999999999</v>
      </c>
      <c r="AE456">
        <v>1136.0049999999999</v>
      </c>
      <c r="AF456">
        <v>274.36799999999999</v>
      </c>
      <c r="AG456">
        <v>463.22699999999998</v>
      </c>
      <c r="AH456">
        <v>140.06</v>
      </c>
      <c r="AI456">
        <v>70.149000000000001</v>
      </c>
      <c r="AJ456">
        <v>56.014999999999993</v>
      </c>
      <c r="AK456">
        <v>6.4980000000000002</v>
      </c>
      <c r="AL456">
        <v>185.47300000000001</v>
      </c>
      <c r="AM456">
        <v>0</v>
      </c>
      <c r="AN456">
        <v>97.171000000000006</v>
      </c>
      <c r="AO456">
        <v>27.5</v>
      </c>
      <c r="AP456">
        <v>23.5</v>
      </c>
      <c r="AQ456">
        <v>23.5</v>
      </c>
      <c r="AR456">
        <v>0</v>
      </c>
      <c r="AS456">
        <v>0</v>
      </c>
      <c r="AT456">
        <v>0</v>
      </c>
      <c r="AU456">
        <v>4</v>
      </c>
      <c r="AV456">
        <v>0.76669999999999994</v>
      </c>
      <c r="AW456">
        <v>0</v>
      </c>
      <c r="AX456">
        <v>171.31100000000001</v>
      </c>
      <c r="AY456">
        <v>23.5</v>
      </c>
      <c r="AZ456">
        <v>0</v>
      </c>
      <c r="BA456">
        <v>6441.8019999999997</v>
      </c>
      <c r="BB456">
        <v>23.5</v>
      </c>
      <c r="BC456">
        <v>14</v>
      </c>
      <c r="BD456">
        <v>14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8.6456</v>
      </c>
      <c r="BK456">
        <v>4424.8360000000002</v>
      </c>
      <c r="BL456">
        <v>2976.4940000000001</v>
      </c>
      <c r="BM456">
        <v>846.08899999999994</v>
      </c>
      <c r="BN456">
        <v>113.117</v>
      </c>
      <c r="BO456">
        <v>262.32499999999999</v>
      </c>
      <c r="BP456">
        <v>131.83600000000001</v>
      </c>
      <c r="BQ456">
        <v>70.149000000000001</v>
      </c>
      <c r="BR456">
        <v>24.826000000000001</v>
      </c>
      <c r="BS456">
        <v>0</v>
      </c>
      <c r="BT456">
        <v>7.3864000000000001</v>
      </c>
      <c r="BU456">
        <v>3904.4960000000001</v>
      </c>
      <c r="BV456">
        <v>1</v>
      </c>
      <c r="BW456">
        <v>430.18599999999998</v>
      </c>
      <c r="BX456">
        <v>0</v>
      </c>
      <c r="BY456">
        <v>0</v>
      </c>
      <c r="BZ456">
        <v>5.5667</v>
      </c>
      <c r="CA456">
        <v>1974.508</v>
      </c>
      <c r="CB456">
        <v>1276.528</v>
      </c>
      <c r="CC456">
        <v>289.916</v>
      </c>
      <c r="CD456">
        <v>161.251</v>
      </c>
      <c r="CE456">
        <v>200.90199999999999</v>
      </c>
      <c r="CF456">
        <v>8.2240000000000002</v>
      </c>
      <c r="CG456">
        <v>0</v>
      </c>
      <c r="CH456">
        <v>31.189</v>
      </c>
      <c r="CI456">
        <v>6.4980000000000002</v>
      </c>
      <c r="CJ456">
        <v>0</v>
      </c>
      <c r="CK456">
        <v>0</v>
      </c>
      <c r="CL456">
        <v>2.5</v>
      </c>
      <c r="CM456">
        <v>1085.797</v>
      </c>
      <c r="CN456">
        <v>2.2999999999999998</v>
      </c>
      <c r="CO456">
        <v>717.4</v>
      </c>
      <c r="CP456">
        <v>0.76669999999999994</v>
      </c>
      <c r="CQ456">
        <v>171.31100000000001</v>
      </c>
      <c r="CR456">
        <v>6.3123000000000005</v>
      </c>
      <c r="CS456">
        <v>2993.511</v>
      </c>
      <c r="CT456">
        <v>5.2667000000000002</v>
      </c>
      <c r="CU456">
        <v>1863.607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0.76669999999999994</v>
      </c>
      <c r="DB456">
        <v>171.31100000000001</v>
      </c>
      <c r="DC456">
        <v>23.5</v>
      </c>
      <c r="DD456">
        <v>0</v>
      </c>
      <c r="DE456">
        <v>0</v>
      </c>
      <c r="DF456">
        <v>0.25919999999999999</v>
      </c>
      <c r="DG456">
        <v>90.153999999999996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4453.67</v>
      </c>
      <c r="EA456">
        <v>23.5</v>
      </c>
      <c r="EB456">
        <v>1988.1319999999998</v>
      </c>
      <c r="EC456">
        <v>0</v>
      </c>
      <c r="ED456">
        <v>14.212299999999999</v>
      </c>
      <c r="EE456">
        <v>14.583300000000001</v>
      </c>
      <c r="EF456">
        <v>6681.9879999999994</v>
      </c>
      <c r="EG456">
        <v>8.6456</v>
      </c>
      <c r="EH456">
        <v>4424.8360000000002</v>
      </c>
      <c r="EI456">
        <v>7.3864000000000001</v>
      </c>
      <c r="EJ456">
        <v>3904.4960000000001</v>
      </c>
      <c r="EK456">
        <v>1</v>
      </c>
      <c r="EL456">
        <v>430.18599999999998</v>
      </c>
      <c r="EM456">
        <v>0</v>
      </c>
      <c r="EN456">
        <v>0</v>
      </c>
      <c r="EO456">
        <v>5.5667</v>
      </c>
      <c r="EP456">
        <v>2257.152</v>
      </c>
      <c r="EQ456">
        <v>27.5</v>
      </c>
      <c r="ER456">
        <v>27.5</v>
      </c>
      <c r="ES456">
        <v>0</v>
      </c>
      <c r="ET456">
        <v>6709.4879999999994</v>
      </c>
      <c r="EU456">
        <v>0</v>
      </c>
      <c r="EV456">
        <v>0</v>
      </c>
      <c r="EW456">
        <v>0</v>
      </c>
      <c r="EX456">
        <v>0</v>
      </c>
      <c r="EY456">
        <v>0.25919999999999999</v>
      </c>
      <c r="EZ456">
        <v>90.153999999999996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0.76669999999999994</v>
      </c>
      <c r="FJ456">
        <v>171.31100000000001</v>
      </c>
      <c r="FK456">
        <v>0</v>
      </c>
      <c r="FL456">
        <v>0</v>
      </c>
      <c r="FM456">
        <v>0.76669999999999994</v>
      </c>
      <c r="FN456">
        <v>171.31100000000001</v>
      </c>
      <c r="FO456">
        <v>23.5</v>
      </c>
      <c r="FP456">
        <v>23.5</v>
      </c>
      <c r="FQ456">
        <v>0</v>
      </c>
      <c r="FR456">
        <v>194.81099999999998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</row>
    <row r="457" spans="1:184" customFormat="1" ht="12.75" x14ac:dyDescent="0.2">
      <c r="A457">
        <v>3701</v>
      </c>
      <c r="B457">
        <f t="shared" si="7"/>
        <v>454</v>
      </c>
      <c r="C457">
        <v>1</v>
      </c>
      <c r="D457" t="s">
        <v>1576</v>
      </c>
      <c r="E457" t="s">
        <v>290</v>
      </c>
      <c r="F457">
        <v>600112560</v>
      </c>
      <c r="G457">
        <v>12</v>
      </c>
      <c r="H457" t="s">
        <v>1577</v>
      </c>
      <c r="I457" t="s">
        <v>378</v>
      </c>
      <c r="J457">
        <v>1</v>
      </c>
      <c r="K457">
        <v>24</v>
      </c>
      <c r="L457" t="s">
        <v>1106</v>
      </c>
      <c r="M457" t="s">
        <v>1578</v>
      </c>
      <c r="N457" t="s">
        <v>1038</v>
      </c>
      <c r="O457">
        <v>2</v>
      </c>
      <c r="P457" t="s">
        <v>1039</v>
      </c>
      <c r="Q457" t="s">
        <v>1579</v>
      </c>
      <c r="R457" s="207">
        <v>45667.211493055554</v>
      </c>
      <c r="S457">
        <v>600112560</v>
      </c>
      <c r="T457" t="s">
        <v>1500</v>
      </c>
      <c r="U457" s="207">
        <v>45670.753993055558</v>
      </c>
      <c r="V457">
        <v>600112560</v>
      </c>
      <c r="W457">
        <v>54.783199999999994</v>
      </c>
      <c r="X457">
        <v>54.616500000000002</v>
      </c>
      <c r="Y457">
        <v>0</v>
      </c>
      <c r="Z457">
        <v>0.16669999999999999</v>
      </c>
      <c r="AA457">
        <v>60.521500000000003</v>
      </c>
      <c r="AB457">
        <v>28610.521000000001</v>
      </c>
      <c r="AC457">
        <v>28511.521000000001</v>
      </c>
      <c r="AD457">
        <v>17029.149999999998</v>
      </c>
      <c r="AE457">
        <v>5317.1030000000001</v>
      </c>
      <c r="AF457">
        <v>481.54</v>
      </c>
      <c r="AG457">
        <v>4456.3230000000003</v>
      </c>
      <c r="AH457">
        <v>476.04599999999999</v>
      </c>
      <c r="AI457">
        <v>512.36400000000003</v>
      </c>
      <c r="AJ457">
        <v>0</v>
      </c>
      <c r="AK457">
        <v>20.957999999999998</v>
      </c>
      <c r="AL457">
        <v>3</v>
      </c>
      <c r="AM457">
        <v>0</v>
      </c>
      <c r="AN457">
        <v>96</v>
      </c>
      <c r="AO457">
        <v>284.48599999999999</v>
      </c>
      <c r="AP457">
        <v>198.24</v>
      </c>
      <c r="AQ457">
        <v>198.24</v>
      </c>
      <c r="AR457">
        <v>0</v>
      </c>
      <c r="AS457">
        <v>0</v>
      </c>
      <c r="AT457">
        <v>82.245999999999995</v>
      </c>
      <c r="AU457">
        <v>4</v>
      </c>
      <c r="AV457">
        <v>0.78330000000000011</v>
      </c>
      <c r="AW457">
        <v>170.18699999999998</v>
      </c>
      <c r="AX457">
        <v>377.19899999999996</v>
      </c>
      <c r="AY457">
        <v>89.24</v>
      </c>
      <c r="AZ457">
        <v>47.85</v>
      </c>
      <c r="BA457">
        <v>28789.007000000001</v>
      </c>
      <c r="BB457">
        <v>198.24</v>
      </c>
      <c r="BC457">
        <v>61</v>
      </c>
      <c r="BD457">
        <v>58</v>
      </c>
      <c r="BE457">
        <v>1</v>
      </c>
      <c r="BF457">
        <v>0</v>
      </c>
      <c r="BG457">
        <v>0</v>
      </c>
      <c r="BH457">
        <v>0</v>
      </c>
      <c r="BI457">
        <v>0</v>
      </c>
      <c r="BJ457">
        <v>45.977199999999996</v>
      </c>
      <c r="BK457">
        <v>25472.171999999999</v>
      </c>
      <c r="BL457">
        <v>15124.709000000001</v>
      </c>
      <c r="BM457">
        <v>4951.4220000000005</v>
      </c>
      <c r="BN457">
        <v>317.262</v>
      </c>
      <c r="BO457">
        <v>3918.2550000000001</v>
      </c>
      <c r="BP457">
        <v>430.12299999999999</v>
      </c>
      <c r="BQ457">
        <v>512.36400000000003</v>
      </c>
      <c r="BR457">
        <v>0</v>
      </c>
      <c r="BS457">
        <v>0</v>
      </c>
      <c r="BT457">
        <v>34.746499999999997</v>
      </c>
      <c r="BU457">
        <v>21130.106</v>
      </c>
      <c r="BV457">
        <v>3.2671000000000001</v>
      </c>
      <c r="BW457">
        <v>1522.221</v>
      </c>
      <c r="BX457">
        <v>0</v>
      </c>
      <c r="BY457">
        <v>0</v>
      </c>
      <c r="BZ457">
        <v>8.6393000000000004</v>
      </c>
      <c r="CA457">
        <v>3039.3489999999997</v>
      </c>
      <c r="CB457">
        <v>1904.441</v>
      </c>
      <c r="CC457">
        <v>365.68099999999998</v>
      </c>
      <c r="CD457">
        <v>164.27800000000002</v>
      </c>
      <c r="CE457">
        <v>538.06799999999998</v>
      </c>
      <c r="CF457">
        <v>45.923000000000002</v>
      </c>
      <c r="CG457">
        <v>0</v>
      </c>
      <c r="CH457">
        <v>0</v>
      </c>
      <c r="CI457">
        <v>20.957999999999998</v>
      </c>
      <c r="CJ457">
        <v>1.5629999999999999</v>
      </c>
      <c r="CK457">
        <v>1053.7470000000001</v>
      </c>
      <c r="CL457">
        <v>6.6262999999999996</v>
      </c>
      <c r="CM457">
        <v>1844.6680000000001</v>
      </c>
      <c r="CN457">
        <v>0</v>
      </c>
      <c r="CO457">
        <v>0</v>
      </c>
      <c r="CP457">
        <v>0.45</v>
      </c>
      <c r="CQ457">
        <v>140.934</v>
      </c>
      <c r="CR457">
        <v>40.977199999999996</v>
      </c>
      <c r="CS457">
        <v>21171.545999999998</v>
      </c>
      <c r="CT457">
        <v>6.6393000000000004</v>
      </c>
      <c r="CU457">
        <v>1868.973</v>
      </c>
      <c r="CV457">
        <v>0.33329999999999999</v>
      </c>
      <c r="CW457">
        <v>170.18699999999998</v>
      </c>
      <c r="CX457">
        <v>224.26499999999999</v>
      </c>
      <c r="CY457">
        <v>0</v>
      </c>
      <c r="CZ457">
        <v>0</v>
      </c>
      <c r="DA457">
        <v>0.45</v>
      </c>
      <c r="DB457">
        <v>152.934</v>
      </c>
      <c r="DC457">
        <v>90.051000000000002</v>
      </c>
      <c r="DD457">
        <v>108.18899999999999</v>
      </c>
      <c r="DE457">
        <v>47.85</v>
      </c>
      <c r="DF457">
        <v>7.6303000000000001</v>
      </c>
      <c r="DG457">
        <v>2667.58</v>
      </c>
      <c r="DH457">
        <v>0</v>
      </c>
      <c r="DI457">
        <v>0</v>
      </c>
      <c r="DJ457">
        <v>0.33329999999999999</v>
      </c>
      <c r="DK457">
        <v>152.26499999999999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25717.653999999999</v>
      </c>
      <c r="EA457">
        <v>90.051000000000002</v>
      </c>
      <c r="EB457">
        <v>3071.3530000000001</v>
      </c>
      <c r="EC457">
        <v>108.18899999999999</v>
      </c>
      <c r="ED457">
        <v>54.783199999999994</v>
      </c>
      <c r="EE457">
        <v>60.521500000000003</v>
      </c>
      <c r="EF457">
        <v>28610.521000000001</v>
      </c>
      <c r="EG457">
        <v>46.143899999999995</v>
      </c>
      <c r="EH457">
        <v>25568.171999999999</v>
      </c>
      <c r="EI457">
        <v>34.746499999999997</v>
      </c>
      <c r="EJ457">
        <v>21130.106</v>
      </c>
      <c r="EK457">
        <v>3.2671000000000001</v>
      </c>
      <c r="EL457">
        <v>1522.221</v>
      </c>
      <c r="EM457">
        <v>0</v>
      </c>
      <c r="EN457">
        <v>0</v>
      </c>
      <c r="EO457">
        <v>8.6393000000000004</v>
      </c>
      <c r="EP457">
        <v>3042.3489999999997</v>
      </c>
      <c r="EQ457">
        <v>284.48599999999999</v>
      </c>
      <c r="ER457">
        <v>172.297</v>
      </c>
      <c r="ES457">
        <v>112.18899999999999</v>
      </c>
      <c r="ET457">
        <v>28895.007000000001</v>
      </c>
      <c r="EU457">
        <v>0</v>
      </c>
      <c r="EV457">
        <v>0</v>
      </c>
      <c r="EW457">
        <v>0</v>
      </c>
      <c r="EX457">
        <v>0</v>
      </c>
      <c r="EY457">
        <v>7.6303000000000001</v>
      </c>
      <c r="EZ457">
        <v>2667.58</v>
      </c>
      <c r="FA457">
        <v>0</v>
      </c>
      <c r="FB457">
        <v>0</v>
      </c>
      <c r="FC457">
        <v>0.5</v>
      </c>
      <c r="FD457">
        <v>248.26499999999999</v>
      </c>
      <c r="FE457">
        <v>0</v>
      </c>
      <c r="FF457">
        <v>0</v>
      </c>
      <c r="FG457">
        <v>0</v>
      </c>
      <c r="FH457">
        <v>0</v>
      </c>
      <c r="FI457">
        <v>0.78330000000000011</v>
      </c>
      <c r="FJ457">
        <v>377.19899999999996</v>
      </c>
      <c r="FK457">
        <v>0.33329999999999999</v>
      </c>
      <c r="FL457">
        <v>224.26499999999999</v>
      </c>
      <c r="FM457">
        <v>0.45</v>
      </c>
      <c r="FN457">
        <v>152.934</v>
      </c>
      <c r="FO457">
        <v>89.24</v>
      </c>
      <c r="FP457">
        <v>1.6</v>
      </c>
      <c r="FQ457">
        <v>87.64</v>
      </c>
      <c r="FR457">
        <v>466.43899999999996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</row>
    <row r="458" spans="1:184" customFormat="1" ht="12.75" x14ac:dyDescent="0.2">
      <c r="A458">
        <v>3702</v>
      </c>
      <c r="B458">
        <f t="shared" si="7"/>
        <v>455</v>
      </c>
      <c r="C458">
        <v>1</v>
      </c>
      <c r="D458" t="s">
        <v>1580</v>
      </c>
      <c r="E458" t="s">
        <v>290</v>
      </c>
      <c r="F458">
        <v>600112551</v>
      </c>
      <c r="G458">
        <v>12</v>
      </c>
      <c r="H458" t="s">
        <v>1581</v>
      </c>
      <c r="I458" t="s">
        <v>378</v>
      </c>
      <c r="J458">
        <v>1</v>
      </c>
      <c r="K458">
        <v>24</v>
      </c>
      <c r="L458" t="s">
        <v>1106</v>
      </c>
      <c r="M458" t="s">
        <v>435</v>
      </c>
      <c r="N458" t="s">
        <v>1038</v>
      </c>
      <c r="O458">
        <v>2</v>
      </c>
      <c r="P458" t="s">
        <v>1039</v>
      </c>
      <c r="Q458" t="s">
        <v>1220</v>
      </c>
      <c r="R458" s="207">
        <v>45671.949814814812</v>
      </c>
      <c r="S458">
        <v>600112551</v>
      </c>
      <c r="T458" t="s">
        <v>1220</v>
      </c>
      <c r="U458" s="207">
        <v>45672.438576388886</v>
      </c>
      <c r="V458">
        <v>600112551</v>
      </c>
      <c r="W458">
        <v>26.977500000000003</v>
      </c>
      <c r="X458">
        <v>26.523099999999999</v>
      </c>
      <c r="Y458">
        <v>0.41439999999999999</v>
      </c>
      <c r="Z458">
        <v>0.04</v>
      </c>
      <c r="AA458">
        <v>28.369499999999999</v>
      </c>
      <c r="AB458">
        <v>12442.335000000001</v>
      </c>
      <c r="AC458">
        <v>12353.452000000001</v>
      </c>
      <c r="AD458">
        <v>8156.1570000000002</v>
      </c>
      <c r="AE458">
        <v>2211.7909999999997</v>
      </c>
      <c r="AF458">
        <v>161.44800000000001</v>
      </c>
      <c r="AG458">
        <v>593.79999999999995</v>
      </c>
      <c r="AH458">
        <v>279.09100000000001</v>
      </c>
      <c r="AI458">
        <v>129.714</v>
      </c>
      <c r="AJ458">
        <v>0</v>
      </c>
      <c r="AK458">
        <v>14.672000000000001</v>
      </c>
      <c r="AL458">
        <v>78.375</v>
      </c>
      <c r="AM458">
        <v>0</v>
      </c>
      <c r="AN458">
        <v>10.507999999999999</v>
      </c>
      <c r="AO458">
        <v>211.38499999999999</v>
      </c>
      <c r="AP458">
        <v>162</v>
      </c>
      <c r="AQ458">
        <v>162</v>
      </c>
      <c r="AR458">
        <v>0</v>
      </c>
      <c r="AS458">
        <v>0</v>
      </c>
      <c r="AT458">
        <v>11.675000000000001</v>
      </c>
      <c r="AU458">
        <v>37.71</v>
      </c>
      <c r="AV458">
        <v>0</v>
      </c>
      <c r="AW458">
        <v>779.09399999999994</v>
      </c>
      <c r="AX458">
        <v>0</v>
      </c>
      <c r="AY458">
        <v>42</v>
      </c>
      <c r="AZ458">
        <v>27.684999999999999</v>
      </c>
      <c r="BA458">
        <v>12471.265000000001</v>
      </c>
      <c r="BB458">
        <v>162</v>
      </c>
      <c r="BC458">
        <v>32</v>
      </c>
      <c r="BD458">
        <v>29</v>
      </c>
      <c r="BE458">
        <v>2</v>
      </c>
      <c r="BF458">
        <v>0</v>
      </c>
      <c r="BG458">
        <v>0</v>
      </c>
      <c r="BH458">
        <v>0</v>
      </c>
      <c r="BI458">
        <v>0</v>
      </c>
      <c r="BJ458">
        <v>20.028600000000001</v>
      </c>
      <c r="BK458">
        <v>10526.691000000001</v>
      </c>
      <c r="BL458">
        <v>6767.7670000000007</v>
      </c>
      <c r="BM458">
        <v>1985.1310000000001</v>
      </c>
      <c r="BN458">
        <v>79.432000000000002</v>
      </c>
      <c r="BO458">
        <v>493.3</v>
      </c>
      <c r="BP458">
        <v>264.56799999999998</v>
      </c>
      <c r="BQ458">
        <v>129.714</v>
      </c>
      <c r="BR458">
        <v>0</v>
      </c>
      <c r="BS458">
        <v>0</v>
      </c>
      <c r="BT458">
        <v>15.283000000000001</v>
      </c>
      <c r="BU458">
        <v>8605.8189999999995</v>
      </c>
      <c r="BV458">
        <v>1.46</v>
      </c>
      <c r="BW458">
        <v>565.67999999999995</v>
      </c>
      <c r="BX458">
        <v>0</v>
      </c>
      <c r="BY458">
        <v>0</v>
      </c>
      <c r="BZ458">
        <v>6.4945000000000004</v>
      </c>
      <c r="CA458">
        <v>1826.761</v>
      </c>
      <c r="CB458">
        <v>1388.39</v>
      </c>
      <c r="CC458">
        <v>226.66</v>
      </c>
      <c r="CD458">
        <v>82.015999999999991</v>
      </c>
      <c r="CE458">
        <v>100.5</v>
      </c>
      <c r="CF458">
        <v>14.523</v>
      </c>
      <c r="CG458">
        <v>0</v>
      </c>
      <c r="CH458">
        <v>0</v>
      </c>
      <c r="CI458">
        <v>14.672000000000001</v>
      </c>
      <c r="CJ458">
        <v>0</v>
      </c>
      <c r="CK458">
        <v>0</v>
      </c>
      <c r="CL458">
        <v>3</v>
      </c>
      <c r="CM458">
        <v>800.17900000000009</v>
      </c>
      <c r="CN458">
        <v>3.4944999999999999</v>
      </c>
      <c r="CO458">
        <v>1026.5820000000001</v>
      </c>
      <c r="CP458">
        <v>0</v>
      </c>
      <c r="CQ458">
        <v>0</v>
      </c>
      <c r="CR458">
        <v>15.1753</v>
      </c>
      <c r="CS458">
        <v>6867.3639999999996</v>
      </c>
      <c r="CT458">
        <v>5.4945000000000004</v>
      </c>
      <c r="CU458">
        <v>1449.4230000000002</v>
      </c>
      <c r="CV458">
        <v>0</v>
      </c>
      <c r="CW458">
        <v>779.09399999999994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74.55</v>
      </c>
      <c r="DD458">
        <v>87.449999999999989</v>
      </c>
      <c r="DE458">
        <v>27.684999999999999</v>
      </c>
      <c r="DF458">
        <v>3.2856000000000001</v>
      </c>
      <c r="DG458">
        <v>1355.192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10627.224</v>
      </c>
      <c r="EA458">
        <v>74.55</v>
      </c>
      <c r="EB458">
        <v>1844.0410000000002</v>
      </c>
      <c r="EC458">
        <v>87.449999999999989</v>
      </c>
      <c r="ED458">
        <v>26.977500000000003</v>
      </c>
      <c r="EE458">
        <v>28.369499999999999</v>
      </c>
      <c r="EF458">
        <v>12442.335000000001</v>
      </c>
      <c r="EG458">
        <v>20.028600000000001</v>
      </c>
      <c r="EH458">
        <v>10526.691000000001</v>
      </c>
      <c r="EI458">
        <v>15.283000000000001</v>
      </c>
      <c r="EJ458">
        <v>8605.8189999999995</v>
      </c>
      <c r="EK458">
        <v>1.46</v>
      </c>
      <c r="EL458">
        <v>565.67999999999995</v>
      </c>
      <c r="EM458">
        <v>0</v>
      </c>
      <c r="EN458">
        <v>0</v>
      </c>
      <c r="EO458">
        <v>6.9489000000000001</v>
      </c>
      <c r="EP458">
        <v>1915.6439999999998</v>
      </c>
      <c r="EQ458">
        <v>211.38499999999999</v>
      </c>
      <c r="ER458">
        <v>87.81</v>
      </c>
      <c r="ES458">
        <v>123.575</v>
      </c>
      <c r="ET458">
        <v>12653.72</v>
      </c>
      <c r="EU458">
        <v>0</v>
      </c>
      <c r="EV458">
        <v>0</v>
      </c>
      <c r="EW458">
        <v>0</v>
      </c>
      <c r="EX458">
        <v>0</v>
      </c>
      <c r="EY458">
        <v>3.2856000000000001</v>
      </c>
      <c r="EZ458">
        <v>1355.192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42</v>
      </c>
      <c r="FP458">
        <v>42</v>
      </c>
      <c r="FQ458">
        <v>0</v>
      </c>
      <c r="FR458">
        <v>42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</row>
    <row r="459" spans="1:184" customFormat="1" ht="12.75" x14ac:dyDescent="0.2">
      <c r="A459">
        <v>3703</v>
      </c>
      <c r="B459">
        <f t="shared" si="7"/>
        <v>456</v>
      </c>
      <c r="C459">
        <v>1</v>
      </c>
      <c r="D459" t="s">
        <v>1582</v>
      </c>
      <c r="E459" t="s">
        <v>290</v>
      </c>
      <c r="F459">
        <v>600127494</v>
      </c>
      <c r="G459">
        <v>12</v>
      </c>
      <c r="H459" t="s">
        <v>1583</v>
      </c>
      <c r="I459" t="s">
        <v>378</v>
      </c>
      <c r="J459">
        <v>1</v>
      </c>
      <c r="K459">
        <v>24</v>
      </c>
      <c r="L459" t="s">
        <v>1106</v>
      </c>
      <c r="M459" t="s">
        <v>1482</v>
      </c>
      <c r="N459" t="s">
        <v>1038</v>
      </c>
      <c r="O459">
        <v>2</v>
      </c>
      <c r="P459" t="s">
        <v>1039</v>
      </c>
      <c r="Q459" t="s">
        <v>2475</v>
      </c>
      <c r="R459" s="207">
        <v>45669.724537037036</v>
      </c>
      <c r="S459">
        <v>600127494</v>
      </c>
      <c r="W459">
        <v>28.343499999999999</v>
      </c>
      <c r="X459">
        <v>27.913499999999999</v>
      </c>
      <c r="Y459">
        <v>0.43</v>
      </c>
      <c r="Z459">
        <v>0</v>
      </c>
      <c r="AA459">
        <v>29.6066</v>
      </c>
      <c r="AB459">
        <v>14749.32</v>
      </c>
      <c r="AC459">
        <v>14189.13</v>
      </c>
      <c r="AD459">
        <v>8484.3590000000004</v>
      </c>
      <c r="AE459">
        <v>2511.8299999999995</v>
      </c>
      <c r="AF459">
        <v>624.34500000000003</v>
      </c>
      <c r="AG459">
        <v>1466.7460000000001</v>
      </c>
      <c r="AH459">
        <v>433.36799999999999</v>
      </c>
      <c r="AI459">
        <v>177.41200000000001</v>
      </c>
      <c r="AJ459">
        <v>19.561999999999998</v>
      </c>
      <c r="AK459">
        <v>2.2730000000000001</v>
      </c>
      <c r="AL459">
        <v>127.851</v>
      </c>
      <c r="AM459">
        <v>100</v>
      </c>
      <c r="AN459">
        <v>332.339</v>
      </c>
      <c r="AO459">
        <v>80.55</v>
      </c>
      <c r="AP459">
        <v>80.55</v>
      </c>
      <c r="AQ459">
        <v>80.55</v>
      </c>
      <c r="AR459">
        <v>0</v>
      </c>
      <c r="AS459">
        <v>0</v>
      </c>
      <c r="AT459">
        <v>0</v>
      </c>
      <c r="AU459">
        <v>0</v>
      </c>
      <c r="AV459">
        <v>0.29170000000000001</v>
      </c>
      <c r="AW459">
        <v>447.40000000000003</v>
      </c>
      <c r="AX459">
        <v>93.221999999999994</v>
      </c>
      <c r="AY459">
        <v>60</v>
      </c>
      <c r="AZ459">
        <v>21.835000000000001</v>
      </c>
      <c r="BA459">
        <v>14296.610999999999</v>
      </c>
      <c r="BB459">
        <v>80.55</v>
      </c>
      <c r="BC459">
        <v>31</v>
      </c>
      <c r="BD459">
        <v>28</v>
      </c>
      <c r="BE459">
        <v>2</v>
      </c>
      <c r="BF459">
        <v>0</v>
      </c>
      <c r="BG459">
        <v>2</v>
      </c>
      <c r="BH459">
        <v>0</v>
      </c>
      <c r="BI459">
        <v>0</v>
      </c>
      <c r="BJ459">
        <v>20.534099999999999</v>
      </c>
      <c r="BK459">
        <v>11884.545</v>
      </c>
      <c r="BL459">
        <v>6814.067</v>
      </c>
      <c r="BM459">
        <v>2256.1989999999996</v>
      </c>
      <c r="BN459">
        <v>528.59100000000001</v>
      </c>
      <c r="BO459">
        <v>1225.846</v>
      </c>
      <c r="BP459">
        <v>413.19499999999999</v>
      </c>
      <c r="BQ459">
        <v>177.41200000000001</v>
      </c>
      <c r="BR459">
        <v>0</v>
      </c>
      <c r="BS459">
        <v>0</v>
      </c>
      <c r="BT459">
        <v>16.287299999999998</v>
      </c>
      <c r="BU459">
        <v>10065.964</v>
      </c>
      <c r="BV459">
        <v>1.9106000000000001</v>
      </c>
      <c r="BW459">
        <v>932.98699999999997</v>
      </c>
      <c r="BX459">
        <v>0</v>
      </c>
      <c r="BY459">
        <v>0</v>
      </c>
      <c r="BZ459">
        <v>7.3793999999999995</v>
      </c>
      <c r="CA459">
        <v>2304.585</v>
      </c>
      <c r="CB459">
        <v>1670.2919999999999</v>
      </c>
      <c r="CC459">
        <v>255.63099999999997</v>
      </c>
      <c r="CD459">
        <v>95.753999999999991</v>
      </c>
      <c r="CE459">
        <v>240.89999999999998</v>
      </c>
      <c r="CF459">
        <v>20.172999999999998</v>
      </c>
      <c r="CG459">
        <v>0</v>
      </c>
      <c r="CH459">
        <v>19.561999999999998</v>
      </c>
      <c r="CI459">
        <v>2.2730000000000001</v>
      </c>
      <c r="CJ459">
        <v>0.38979999999999998</v>
      </c>
      <c r="CK459">
        <v>216.79599999999999</v>
      </c>
      <c r="CL459">
        <v>2.6879</v>
      </c>
      <c r="CM459">
        <v>834.923</v>
      </c>
      <c r="CN459">
        <v>4.01</v>
      </c>
      <c r="CO459">
        <v>1159.644</v>
      </c>
      <c r="CP459">
        <v>0.29170000000000001</v>
      </c>
      <c r="CQ459">
        <v>93.221999999999994</v>
      </c>
      <c r="CR459">
        <v>16.534099999999999</v>
      </c>
      <c r="CS459">
        <v>8538.3060000000005</v>
      </c>
      <c r="CT459">
        <v>6.4943999999999997</v>
      </c>
      <c r="CU459">
        <v>1976.0329999999999</v>
      </c>
      <c r="CV459">
        <v>0</v>
      </c>
      <c r="CW459">
        <v>447.40000000000003</v>
      </c>
      <c r="CX459">
        <v>0</v>
      </c>
      <c r="CY459">
        <v>0</v>
      </c>
      <c r="CZ459">
        <v>0</v>
      </c>
      <c r="DA459">
        <v>0.29170000000000001</v>
      </c>
      <c r="DB459">
        <v>93.221999999999994</v>
      </c>
      <c r="DC459">
        <v>61.2</v>
      </c>
      <c r="DD459">
        <v>19.350000000000001</v>
      </c>
      <c r="DE459">
        <v>21.835000000000001</v>
      </c>
      <c r="DF459">
        <v>2.3361999999999998</v>
      </c>
      <c r="DG459">
        <v>885.59400000000005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11979.902999999998</v>
      </c>
      <c r="EA459">
        <v>61.2</v>
      </c>
      <c r="EB459">
        <v>2316.7080000000001</v>
      </c>
      <c r="EC459">
        <v>19.350000000000001</v>
      </c>
      <c r="ED459">
        <v>28.343499999999999</v>
      </c>
      <c r="EE459">
        <v>29.6066</v>
      </c>
      <c r="EF459">
        <v>14749.32</v>
      </c>
      <c r="EG459">
        <v>20.534099999999999</v>
      </c>
      <c r="EH459">
        <v>11984.545</v>
      </c>
      <c r="EI459">
        <v>16.287299999999998</v>
      </c>
      <c r="EJ459">
        <v>10165.964</v>
      </c>
      <c r="EK459">
        <v>1.9106000000000001</v>
      </c>
      <c r="EL459">
        <v>932.98699999999997</v>
      </c>
      <c r="EM459">
        <v>0</v>
      </c>
      <c r="EN459">
        <v>0</v>
      </c>
      <c r="EO459">
        <v>7.8094000000000001</v>
      </c>
      <c r="EP459">
        <v>2764.7750000000001</v>
      </c>
      <c r="EQ459">
        <v>80.55</v>
      </c>
      <c r="ER459">
        <v>61.2</v>
      </c>
      <c r="ES459">
        <v>19.350000000000001</v>
      </c>
      <c r="ET459">
        <v>14829.87</v>
      </c>
      <c r="EU459">
        <v>0</v>
      </c>
      <c r="EV459">
        <v>0</v>
      </c>
      <c r="EW459">
        <v>0</v>
      </c>
      <c r="EX459">
        <v>0</v>
      </c>
      <c r="EY459">
        <v>2.3361999999999998</v>
      </c>
      <c r="EZ459">
        <v>885.59400000000005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0.29170000000000001</v>
      </c>
      <c r="FJ459">
        <v>93.221999999999994</v>
      </c>
      <c r="FK459">
        <v>0</v>
      </c>
      <c r="FL459">
        <v>0</v>
      </c>
      <c r="FM459">
        <v>0.29170000000000001</v>
      </c>
      <c r="FN459">
        <v>93.221999999999994</v>
      </c>
      <c r="FO459">
        <v>60</v>
      </c>
      <c r="FP459">
        <v>60</v>
      </c>
      <c r="FQ459">
        <v>0</v>
      </c>
      <c r="FR459">
        <v>153.22200000000001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</row>
    <row r="460" spans="1:184" customFormat="1" ht="12.75" x14ac:dyDescent="0.2">
      <c r="A460">
        <v>3704</v>
      </c>
      <c r="B460">
        <f t="shared" si="7"/>
        <v>457</v>
      </c>
      <c r="C460">
        <v>1</v>
      </c>
      <c r="D460" t="s">
        <v>1584</v>
      </c>
      <c r="E460" t="s">
        <v>290</v>
      </c>
      <c r="F460">
        <v>600127346</v>
      </c>
      <c r="G460">
        <v>12</v>
      </c>
      <c r="H460" t="s">
        <v>1585</v>
      </c>
      <c r="I460" t="s">
        <v>378</v>
      </c>
      <c r="J460">
        <v>1</v>
      </c>
      <c r="K460">
        <v>24</v>
      </c>
      <c r="L460" t="s">
        <v>1106</v>
      </c>
      <c r="M460" t="s">
        <v>1586</v>
      </c>
      <c r="N460" t="s">
        <v>1038</v>
      </c>
      <c r="O460">
        <v>2</v>
      </c>
      <c r="P460" t="s">
        <v>1039</v>
      </c>
      <c r="Q460" t="s">
        <v>1587</v>
      </c>
      <c r="R460" s="207">
        <v>45677.584467592591</v>
      </c>
      <c r="S460">
        <v>600127346</v>
      </c>
      <c r="T460" t="s">
        <v>1587</v>
      </c>
      <c r="U460" s="207">
        <v>45678.277858796297</v>
      </c>
      <c r="V460">
        <v>600127346</v>
      </c>
      <c r="W460">
        <v>16.077100000000002</v>
      </c>
      <c r="X460">
        <v>15.169600000000001</v>
      </c>
      <c r="Y460">
        <v>0.5706</v>
      </c>
      <c r="Z460">
        <v>0.33689999999999998</v>
      </c>
      <c r="AA460">
        <v>18.0001</v>
      </c>
      <c r="AB460">
        <v>6943.3359999999993</v>
      </c>
      <c r="AC460">
        <v>6471.5819999999994</v>
      </c>
      <c r="AD460">
        <v>4309.2449999999999</v>
      </c>
      <c r="AE460">
        <v>1278.3300000000002</v>
      </c>
      <c r="AF460">
        <v>133.85</v>
      </c>
      <c r="AG460">
        <v>287.87299999999999</v>
      </c>
      <c r="AH460">
        <v>228.77699999999999</v>
      </c>
      <c r="AI460">
        <v>51.493000000000002</v>
      </c>
      <c r="AJ460">
        <v>0.51</v>
      </c>
      <c r="AK460">
        <v>59.107999999999997</v>
      </c>
      <c r="AL460">
        <v>194.79900000000001</v>
      </c>
      <c r="AM460">
        <v>0</v>
      </c>
      <c r="AN460">
        <v>276.95500000000004</v>
      </c>
      <c r="AO460">
        <v>60.83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60.83</v>
      </c>
      <c r="AV460">
        <v>0</v>
      </c>
      <c r="AW460">
        <v>96.936000000000007</v>
      </c>
      <c r="AX460">
        <v>0</v>
      </c>
      <c r="AY460">
        <v>0</v>
      </c>
      <c r="AZ460">
        <v>25.459999999999997</v>
      </c>
      <c r="BA460">
        <v>6534.7390000000005</v>
      </c>
      <c r="BB460">
        <v>0</v>
      </c>
      <c r="BC460">
        <v>19</v>
      </c>
      <c r="BD460">
        <v>18</v>
      </c>
      <c r="BE460">
        <v>1</v>
      </c>
      <c r="BF460">
        <v>0</v>
      </c>
      <c r="BG460">
        <v>0</v>
      </c>
      <c r="BH460">
        <v>0</v>
      </c>
      <c r="BI460">
        <v>0</v>
      </c>
      <c r="BJ460">
        <v>10.670200000000001</v>
      </c>
      <c r="BK460">
        <v>4943.2020000000002</v>
      </c>
      <c r="BL460">
        <v>3219.8670000000002</v>
      </c>
      <c r="BM460">
        <v>1063.2660000000001</v>
      </c>
      <c r="BN460">
        <v>82.260999999999996</v>
      </c>
      <c r="BO460">
        <v>167.167</v>
      </c>
      <c r="BP460">
        <v>200.714</v>
      </c>
      <c r="BQ460">
        <v>51.493000000000002</v>
      </c>
      <c r="BR460">
        <v>0.51</v>
      </c>
      <c r="BS460">
        <v>35.527999999999999</v>
      </c>
      <c r="BT460">
        <v>7.7463999999999995</v>
      </c>
      <c r="BU460">
        <v>3845.8249999999998</v>
      </c>
      <c r="BV460">
        <v>1.3488</v>
      </c>
      <c r="BW460">
        <v>540.52599999999995</v>
      </c>
      <c r="BX460">
        <v>0</v>
      </c>
      <c r="BY460">
        <v>0</v>
      </c>
      <c r="BZ460">
        <v>4.4993999999999996</v>
      </c>
      <c r="CA460">
        <v>1528.38</v>
      </c>
      <c r="CB460">
        <v>1089.3779999999999</v>
      </c>
      <c r="CC460">
        <v>215.06399999999999</v>
      </c>
      <c r="CD460">
        <v>51.588999999999999</v>
      </c>
      <c r="CE460">
        <v>120.70599999999999</v>
      </c>
      <c r="CF460">
        <v>28.062999999999999</v>
      </c>
      <c r="CG460">
        <v>0</v>
      </c>
      <c r="CH460">
        <v>0</v>
      </c>
      <c r="CI460">
        <v>23.580000000000002</v>
      </c>
      <c r="CJ460">
        <v>0.95</v>
      </c>
      <c r="CK460">
        <v>447.57400000000001</v>
      </c>
      <c r="CL460">
        <v>1.1694</v>
      </c>
      <c r="CM460">
        <v>325.46999999999997</v>
      </c>
      <c r="CN460">
        <v>2.38</v>
      </c>
      <c r="CO460">
        <v>755.33600000000001</v>
      </c>
      <c r="CP460">
        <v>0</v>
      </c>
      <c r="CQ460">
        <v>0</v>
      </c>
      <c r="CR460">
        <v>8.6701999999999995</v>
      </c>
      <c r="CS460">
        <v>3680.3589999999999</v>
      </c>
      <c r="CT460">
        <v>3.3612000000000002</v>
      </c>
      <c r="CU460">
        <v>1085.761</v>
      </c>
      <c r="CV460">
        <v>0</v>
      </c>
      <c r="CW460">
        <v>96.936000000000007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25.459999999999997</v>
      </c>
      <c r="DF460">
        <v>1.575</v>
      </c>
      <c r="DG460">
        <v>556.851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4993.134</v>
      </c>
      <c r="EA460">
        <v>0</v>
      </c>
      <c r="EB460">
        <v>1541.605</v>
      </c>
      <c r="EC460">
        <v>0</v>
      </c>
      <c r="ED460">
        <v>16.077100000000002</v>
      </c>
      <c r="EE460">
        <v>18.0001</v>
      </c>
      <c r="EF460">
        <v>6943.3359999999993</v>
      </c>
      <c r="EG460">
        <v>11.007100000000001</v>
      </c>
      <c r="EH460">
        <v>5193.9579999999996</v>
      </c>
      <c r="EI460">
        <v>8.0833000000000013</v>
      </c>
      <c r="EJ460">
        <v>4091.5810000000001</v>
      </c>
      <c r="EK460">
        <v>1.3488</v>
      </c>
      <c r="EL460">
        <v>542.52599999999995</v>
      </c>
      <c r="EM460">
        <v>0</v>
      </c>
      <c r="EN460">
        <v>0</v>
      </c>
      <c r="EO460">
        <v>5.07</v>
      </c>
      <c r="EP460">
        <v>1749.3779999999999</v>
      </c>
      <c r="EQ460">
        <v>60.83</v>
      </c>
      <c r="ER460">
        <v>48.589999999999996</v>
      </c>
      <c r="ES460">
        <v>12.24</v>
      </c>
      <c r="ET460">
        <v>7004.1659999999993</v>
      </c>
      <c r="EU460">
        <v>0</v>
      </c>
      <c r="EV460">
        <v>0</v>
      </c>
      <c r="EW460">
        <v>0</v>
      </c>
      <c r="EX460">
        <v>0</v>
      </c>
      <c r="EY460">
        <v>1.575</v>
      </c>
      <c r="EZ460">
        <v>559.851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</row>
    <row r="461" spans="1:184" customFormat="1" ht="12.75" x14ac:dyDescent="0.2">
      <c r="A461">
        <v>3705</v>
      </c>
      <c r="B461">
        <f t="shared" si="7"/>
        <v>458</v>
      </c>
      <c r="C461">
        <v>1</v>
      </c>
      <c r="D461" t="s">
        <v>1588</v>
      </c>
      <c r="E461" t="s">
        <v>290</v>
      </c>
      <c r="F461">
        <v>600112471</v>
      </c>
      <c r="G461">
        <v>12</v>
      </c>
      <c r="H461" t="s">
        <v>1222</v>
      </c>
      <c r="I461" t="s">
        <v>378</v>
      </c>
      <c r="J461">
        <v>1</v>
      </c>
      <c r="K461">
        <v>24</v>
      </c>
      <c r="L461" t="s">
        <v>1106</v>
      </c>
      <c r="M461" t="s">
        <v>1589</v>
      </c>
      <c r="N461" t="s">
        <v>1038</v>
      </c>
      <c r="O461">
        <v>2</v>
      </c>
      <c r="P461" t="s">
        <v>1039</v>
      </c>
      <c r="Q461" t="s">
        <v>1590</v>
      </c>
      <c r="R461" s="207">
        <v>45668.426296296297</v>
      </c>
      <c r="S461">
        <v>600112471</v>
      </c>
      <c r="T461" t="s">
        <v>1590</v>
      </c>
      <c r="U461" s="207">
        <v>45694.618078703701</v>
      </c>
      <c r="V461">
        <v>600112471</v>
      </c>
      <c r="W461">
        <v>112.50139999999999</v>
      </c>
      <c r="X461">
        <v>109.68719999999999</v>
      </c>
      <c r="Y461">
        <v>0.75170000000000003</v>
      </c>
      <c r="Z461">
        <v>2.0625</v>
      </c>
      <c r="AA461">
        <v>117.4053</v>
      </c>
      <c r="AB461">
        <v>58063.642999999996</v>
      </c>
      <c r="AC461">
        <v>56745.146999999997</v>
      </c>
      <c r="AD461">
        <v>33859.307000000001</v>
      </c>
      <c r="AE461">
        <v>10077.839000000002</v>
      </c>
      <c r="AF461">
        <v>2109.9569999999999</v>
      </c>
      <c r="AG461">
        <v>8300.2890000000007</v>
      </c>
      <c r="AH461">
        <v>764.16599999999994</v>
      </c>
      <c r="AI461">
        <v>918.02499999999998</v>
      </c>
      <c r="AJ461">
        <v>0</v>
      </c>
      <c r="AK461">
        <v>44.220999999999997</v>
      </c>
      <c r="AL461">
        <v>289.85399999999998</v>
      </c>
      <c r="AM461">
        <v>52.4</v>
      </c>
      <c r="AN461">
        <v>976.24200000000008</v>
      </c>
      <c r="AO461">
        <v>590.65</v>
      </c>
      <c r="AP461">
        <v>352.8</v>
      </c>
      <c r="AQ461">
        <v>352.8</v>
      </c>
      <c r="AR461">
        <v>0</v>
      </c>
      <c r="AS461">
        <v>0</v>
      </c>
      <c r="AT461">
        <v>56</v>
      </c>
      <c r="AU461">
        <v>181.85</v>
      </c>
      <c r="AV461">
        <v>0.86959999999999993</v>
      </c>
      <c r="AW461">
        <v>623.61999999999989</v>
      </c>
      <c r="AX461">
        <v>334.99699999999996</v>
      </c>
      <c r="AY461">
        <v>20</v>
      </c>
      <c r="AZ461">
        <v>47.722999999999999</v>
      </c>
      <c r="BA461">
        <v>57220.186000000002</v>
      </c>
      <c r="BB461">
        <v>352.8</v>
      </c>
      <c r="BC461">
        <v>119</v>
      </c>
      <c r="BD461">
        <v>111</v>
      </c>
      <c r="BE461">
        <v>5</v>
      </c>
      <c r="BF461">
        <v>1</v>
      </c>
      <c r="BG461">
        <v>4</v>
      </c>
      <c r="BH461">
        <v>0</v>
      </c>
      <c r="BI461">
        <v>0</v>
      </c>
      <c r="BJ461">
        <v>87.368799999999993</v>
      </c>
      <c r="BK461">
        <v>48682.868999999999</v>
      </c>
      <c r="BL461">
        <v>28785.810999999998</v>
      </c>
      <c r="BM461">
        <v>9171.3180000000011</v>
      </c>
      <c r="BN461">
        <v>1530.9190000000001</v>
      </c>
      <c r="BO461">
        <v>6998.5309999999999</v>
      </c>
      <c r="BP461">
        <v>572.36899999999991</v>
      </c>
      <c r="BQ461">
        <v>918.02499999999998</v>
      </c>
      <c r="BR461">
        <v>0</v>
      </c>
      <c r="BS461">
        <v>34.552999999999997</v>
      </c>
      <c r="BT461">
        <v>66.045299999999997</v>
      </c>
      <c r="BU461">
        <v>39770.699999999997</v>
      </c>
      <c r="BV461">
        <v>11.0562</v>
      </c>
      <c r="BW461">
        <v>5023.9449999999997</v>
      </c>
      <c r="BX461">
        <v>0</v>
      </c>
      <c r="BY461">
        <v>0</v>
      </c>
      <c r="BZ461">
        <v>22.3184</v>
      </c>
      <c r="CA461">
        <v>8062.2780000000002</v>
      </c>
      <c r="CB461">
        <v>5073.4960000000001</v>
      </c>
      <c r="CC461">
        <v>906.52099999999996</v>
      </c>
      <c r="CD461">
        <v>579.03800000000001</v>
      </c>
      <c r="CE461">
        <v>1301.758</v>
      </c>
      <c r="CF461">
        <v>191.797</v>
      </c>
      <c r="CG461">
        <v>0</v>
      </c>
      <c r="CH461">
        <v>0</v>
      </c>
      <c r="CI461">
        <v>9.6679999999999993</v>
      </c>
      <c r="CJ461">
        <v>2.4167000000000001</v>
      </c>
      <c r="CK461">
        <v>1426.4870000000001</v>
      </c>
      <c r="CL461">
        <v>8.7670999999999992</v>
      </c>
      <c r="CM461">
        <v>3019.3139999999999</v>
      </c>
      <c r="CN461">
        <v>9.9345999999999997</v>
      </c>
      <c r="CO461">
        <v>3180.7849999999999</v>
      </c>
      <c r="CP461">
        <v>1.2</v>
      </c>
      <c r="CQ461">
        <v>435.69200000000001</v>
      </c>
      <c r="CR461">
        <v>81.368799999999993</v>
      </c>
      <c r="CS461">
        <v>43900.951000000001</v>
      </c>
      <c r="CT461">
        <v>16.468699999999998</v>
      </c>
      <c r="CU461">
        <v>5317.7430000000004</v>
      </c>
      <c r="CV461">
        <v>0.36960000000000004</v>
      </c>
      <c r="CW461">
        <v>623.61999999999989</v>
      </c>
      <c r="CX461">
        <v>156.089</v>
      </c>
      <c r="CY461">
        <v>0.1348</v>
      </c>
      <c r="CZ461">
        <v>53.84</v>
      </c>
      <c r="DA461">
        <v>0.5</v>
      </c>
      <c r="DB461">
        <v>178.90799999999999</v>
      </c>
      <c r="DC461">
        <v>238.9</v>
      </c>
      <c r="DD461">
        <v>113.9</v>
      </c>
      <c r="DE461">
        <v>47.722999999999999</v>
      </c>
      <c r="DF461">
        <v>9.3597999999999999</v>
      </c>
      <c r="DG461">
        <v>3492.1890000000003</v>
      </c>
      <c r="DH461">
        <v>0.60599999999999998</v>
      </c>
      <c r="DI461">
        <v>250.09899999999999</v>
      </c>
      <c r="DJ461">
        <v>0.16669999999999999</v>
      </c>
      <c r="DK461">
        <v>92.096000000000004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49068.754000000001</v>
      </c>
      <c r="EA461">
        <v>238.9</v>
      </c>
      <c r="EB461">
        <v>8151.4319999999998</v>
      </c>
      <c r="EC461">
        <v>113.9</v>
      </c>
      <c r="ED461">
        <v>112.50139999999999</v>
      </c>
      <c r="EE461">
        <v>117.4053</v>
      </c>
      <c r="EF461">
        <v>58063.642999999996</v>
      </c>
      <c r="EG461">
        <v>88.133299999999991</v>
      </c>
      <c r="EH461">
        <v>49142.5</v>
      </c>
      <c r="EI461">
        <v>66.522500000000008</v>
      </c>
      <c r="EJ461">
        <v>40090.731999999996</v>
      </c>
      <c r="EK461">
        <v>11.343500000000001</v>
      </c>
      <c r="EL461">
        <v>5153.5439999999999</v>
      </c>
      <c r="EM461">
        <v>0</v>
      </c>
      <c r="EN461">
        <v>0</v>
      </c>
      <c r="EO461">
        <v>24.368099999999998</v>
      </c>
      <c r="EP461">
        <v>8921.143</v>
      </c>
      <c r="EQ461">
        <v>590.65</v>
      </c>
      <c r="ER461">
        <v>305.95</v>
      </c>
      <c r="ES461">
        <v>284.7</v>
      </c>
      <c r="ET461">
        <v>58654.292999999991</v>
      </c>
      <c r="EU461">
        <v>0</v>
      </c>
      <c r="EV461">
        <v>0</v>
      </c>
      <c r="EW461">
        <v>0.1348</v>
      </c>
      <c r="EX461">
        <v>53.84</v>
      </c>
      <c r="EY461">
        <v>9.3597999999999999</v>
      </c>
      <c r="EZ461">
        <v>3497.1890000000003</v>
      </c>
      <c r="FA461">
        <v>0.60599999999999998</v>
      </c>
      <c r="FB461">
        <v>250.09899999999999</v>
      </c>
      <c r="FC461">
        <v>0.16669999999999999</v>
      </c>
      <c r="FD461">
        <v>97.096000000000004</v>
      </c>
      <c r="FE461">
        <v>0</v>
      </c>
      <c r="FF461">
        <v>0</v>
      </c>
      <c r="FG461">
        <v>0</v>
      </c>
      <c r="FH461">
        <v>0</v>
      </c>
      <c r="FI461">
        <v>0.86959999999999993</v>
      </c>
      <c r="FJ461">
        <v>334.99699999999996</v>
      </c>
      <c r="FK461">
        <v>0.36960000000000004</v>
      </c>
      <c r="FL461">
        <v>156.089</v>
      </c>
      <c r="FM461">
        <v>0.5</v>
      </c>
      <c r="FN461">
        <v>178.90799999999999</v>
      </c>
      <c r="FO461">
        <v>20</v>
      </c>
      <c r="FP461">
        <v>0</v>
      </c>
      <c r="FQ461">
        <v>20</v>
      </c>
      <c r="FR461">
        <v>354.99699999999996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</row>
    <row r="462" spans="1:184" customFormat="1" ht="12.75" x14ac:dyDescent="0.2">
      <c r="A462">
        <v>4001</v>
      </c>
      <c r="B462">
        <f t="shared" si="7"/>
        <v>459</v>
      </c>
      <c r="C462">
        <v>1</v>
      </c>
      <c r="D462" t="s">
        <v>1591</v>
      </c>
      <c r="E462" t="s">
        <v>290</v>
      </c>
      <c r="F462">
        <v>600111440</v>
      </c>
      <c r="G462">
        <v>12</v>
      </c>
      <c r="H462" t="s">
        <v>1592</v>
      </c>
      <c r="I462" t="s">
        <v>99</v>
      </c>
      <c r="J462">
        <v>1</v>
      </c>
      <c r="K462">
        <v>24</v>
      </c>
      <c r="L462" t="s">
        <v>1593</v>
      </c>
      <c r="M462" t="s">
        <v>1594</v>
      </c>
      <c r="N462" t="s">
        <v>1595</v>
      </c>
      <c r="O462">
        <v>2</v>
      </c>
      <c r="P462" t="s">
        <v>1596</v>
      </c>
      <c r="Q462" t="s">
        <v>1597</v>
      </c>
      <c r="R462" s="207">
        <v>45665.635717592595</v>
      </c>
      <c r="S462">
        <v>600111440</v>
      </c>
      <c r="T462" t="s">
        <v>3378</v>
      </c>
      <c r="U462" s="207">
        <v>45693.5934837963</v>
      </c>
      <c r="V462" t="s">
        <v>1593</v>
      </c>
      <c r="W462">
        <v>4.8555000000000001</v>
      </c>
      <c r="X462">
        <v>4.8555000000000001</v>
      </c>
      <c r="Y462">
        <v>0</v>
      </c>
      <c r="Z462">
        <v>0</v>
      </c>
      <c r="AA462">
        <v>5.6195000000000004</v>
      </c>
      <c r="AB462">
        <v>2294.808</v>
      </c>
      <c r="AC462">
        <v>2250.2240000000002</v>
      </c>
      <c r="AD462">
        <v>1461.3919999999998</v>
      </c>
      <c r="AE462">
        <v>276.69200000000001</v>
      </c>
      <c r="AF462">
        <v>42.655000000000001</v>
      </c>
      <c r="AG462">
        <v>135.321</v>
      </c>
      <c r="AH462">
        <v>131.029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44.584000000000003</v>
      </c>
      <c r="AO462">
        <v>131.4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131.4</v>
      </c>
      <c r="AV462">
        <v>0.30399999999999999</v>
      </c>
      <c r="AW462">
        <v>203.13499999999999</v>
      </c>
      <c r="AX462">
        <v>113.69499999999999</v>
      </c>
      <c r="AY462">
        <v>0</v>
      </c>
      <c r="AZ462">
        <v>0</v>
      </c>
      <c r="BA462">
        <v>2250.2240000000002</v>
      </c>
      <c r="BB462">
        <v>0</v>
      </c>
      <c r="BC462">
        <v>6</v>
      </c>
      <c r="BD462">
        <v>5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3</v>
      </c>
      <c r="BK462">
        <v>1697.643</v>
      </c>
      <c r="BL462">
        <v>1030.277</v>
      </c>
      <c r="BM462">
        <v>224.91399999999999</v>
      </c>
      <c r="BN462">
        <v>42.655000000000001</v>
      </c>
      <c r="BO462">
        <v>65.632999999999996</v>
      </c>
      <c r="BP462">
        <v>131.029</v>
      </c>
      <c r="BQ462">
        <v>0</v>
      </c>
      <c r="BR462">
        <v>0</v>
      </c>
      <c r="BS462">
        <v>0</v>
      </c>
      <c r="BT462">
        <v>2</v>
      </c>
      <c r="BU462">
        <v>1358.13</v>
      </c>
      <c r="BV462">
        <v>0</v>
      </c>
      <c r="BW462">
        <v>0</v>
      </c>
      <c r="BX462">
        <v>0</v>
      </c>
      <c r="BY462">
        <v>0</v>
      </c>
      <c r="BZ462">
        <v>1.8555000000000001</v>
      </c>
      <c r="CA462">
        <v>552.58100000000002</v>
      </c>
      <c r="CB462">
        <v>431.11500000000001</v>
      </c>
      <c r="CC462">
        <v>51.777999999999999</v>
      </c>
      <c r="CD462">
        <v>0</v>
      </c>
      <c r="CE462">
        <v>69.688000000000002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0.5</v>
      </c>
      <c r="CM462">
        <v>123.248</v>
      </c>
      <c r="CN462">
        <v>1.0515000000000001</v>
      </c>
      <c r="CO462">
        <v>315.63799999999998</v>
      </c>
      <c r="CP462">
        <v>0.30399999999999999</v>
      </c>
      <c r="CQ462">
        <v>113.69499999999999</v>
      </c>
      <c r="CR462">
        <v>2</v>
      </c>
      <c r="CS462">
        <v>785.68</v>
      </c>
      <c r="CT462">
        <v>1.8555000000000001</v>
      </c>
      <c r="CU462">
        <v>552.58100000000002</v>
      </c>
      <c r="CV462">
        <v>0</v>
      </c>
      <c r="CW462">
        <v>203.13499999999999</v>
      </c>
      <c r="CX462">
        <v>0</v>
      </c>
      <c r="CY462">
        <v>0</v>
      </c>
      <c r="CZ462">
        <v>0</v>
      </c>
      <c r="DA462">
        <v>0.30399999999999999</v>
      </c>
      <c r="DB462">
        <v>113.69499999999999</v>
      </c>
      <c r="DC462">
        <v>0</v>
      </c>
      <c r="DD462">
        <v>0</v>
      </c>
      <c r="DE462">
        <v>0</v>
      </c>
      <c r="DF462">
        <v>1</v>
      </c>
      <c r="DG462">
        <v>339.51299999999998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1697.643</v>
      </c>
      <c r="EA462">
        <v>0</v>
      </c>
      <c r="EB462">
        <v>552.58100000000002</v>
      </c>
      <c r="EC462">
        <v>0</v>
      </c>
      <c r="ED462">
        <v>4.8555000000000001</v>
      </c>
      <c r="EE462">
        <v>5.6195000000000004</v>
      </c>
      <c r="EF462">
        <v>2294.808</v>
      </c>
      <c r="EG462">
        <v>3</v>
      </c>
      <c r="EH462">
        <v>1717.643</v>
      </c>
      <c r="EI462">
        <v>2</v>
      </c>
      <c r="EJ462">
        <v>1378.13</v>
      </c>
      <c r="EK462">
        <v>0</v>
      </c>
      <c r="EL462">
        <v>0</v>
      </c>
      <c r="EM462">
        <v>0</v>
      </c>
      <c r="EN462">
        <v>0</v>
      </c>
      <c r="EO462">
        <v>1.8555000000000001</v>
      </c>
      <c r="EP462">
        <v>577.16499999999996</v>
      </c>
      <c r="EQ462">
        <v>131.4</v>
      </c>
      <c r="ER462">
        <v>23.4</v>
      </c>
      <c r="ES462">
        <v>108</v>
      </c>
      <c r="ET462">
        <v>2426.2080000000001</v>
      </c>
      <c r="EU462">
        <v>0</v>
      </c>
      <c r="EV462">
        <v>0</v>
      </c>
      <c r="EW462">
        <v>0</v>
      </c>
      <c r="EX462">
        <v>0</v>
      </c>
      <c r="EY462">
        <v>1</v>
      </c>
      <c r="EZ462">
        <v>339.51299999999998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0.30399999999999999</v>
      </c>
      <c r="FJ462">
        <v>113.69499999999999</v>
      </c>
      <c r="FK462">
        <v>0</v>
      </c>
      <c r="FL462">
        <v>0</v>
      </c>
      <c r="FM462">
        <v>0.30399999999999999</v>
      </c>
      <c r="FN462">
        <v>113.69499999999999</v>
      </c>
      <c r="FO462">
        <v>0</v>
      </c>
      <c r="FP462">
        <v>0</v>
      </c>
      <c r="FQ462">
        <v>0</v>
      </c>
      <c r="FR462">
        <v>113.69499999999999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</row>
    <row r="463" spans="1:184" customFormat="1" ht="12.75" x14ac:dyDescent="0.2">
      <c r="A463">
        <v>4002</v>
      </c>
      <c r="B463">
        <f t="shared" si="7"/>
        <v>460</v>
      </c>
      <c r="C463">
        <v>1</v>
      </c>
      <c r="D463" t="s">
        <v>1598</v>
      </c>
      <c r="E463" t="s">
        <v>290</v>
      </c>
      <c r="F463">
        <v>600111920</v>
      </c>
      <c r="G463">
        <v>12</v>
      </c>
      <c r="H463" t="s">
        <v>1599</v>
      </c>
      <c r="I463" t="s">
        <v>99</v>
      </c>
      <c r="J463">
        <v>1</v>
      </c>
      <c r="K463">
        <v>24</v>
      </c>
      <c r="L463" t="s">
        <v>1600</v>
      </c>
      <c r="M463" t="s">
        <v>1601</v>
      </c>
      <c r="N463" t="s">
        <v>1595</v>
      </c>
      <c r="O463">
        <v>2</v>
      </c>
      <c r="P463" t="s">
        <v>1596</v>
      </c>
      <c r="Q463" t="s">
        <v>1500</v>
      </c>
      <c r="R463" s="207">
        <v>45671.672268518516</v>
      </c>
      <c r="S463">
        <v>600111920</v>
      </c>
      <c r="T463" t="s">
        <v>1500</v>
      </c>
      <c r="U463" s="207">
        <v>45671.673541666663</v>
      </c>
      <c r="V463">
        <v>600111920</v>
      </c>
      <c r="W463">
        <v>17.755300000000002</v>
      </c>
      <c r="X463">
        <v>17.755300000000002</v>
      </c>
      <c r="Y463">
        <v>0</v>
      </c>
      <c r="Z463">
        <v>0</v>
      </c>
      <c r="AA463">
        <v>20.455100000000002</v>
      </c>
      <c r="AB463">
        <v>6921.3339999999998</v>
      </c>
      <c r="AC463">
        <v>6921.3339999999998</v>
      </c>
      <c r="AD463">
        <v>4308.2780000000002</v>
      </c>
      <c r="AE463">
        <v>1027.444</v>
      </c>
      <c r="AF463">
        <v>195.33499999999998</v>
      </c>
      <c r="AG463">
        <v>1032.4190000000001</v>
      </c>
      <c r="AH463">
        <v>176.38399999999999</v>
      </c>
      <c r="AI463">
        <v>0</v>
      </c>
      <c r="AJ463">
        <v>15.878</v>
      </c>
      <c r="AK463">
        <v>4.9859999999999998</v>
      </c>
      <c r="AL463">
        <v>0</v>
      </c>
      <c r="AM463">
        <v>0</v>
      </c>
      <c r="AN463">
        <v>0</v>
      </c>
      <c r="AO463">
        <v>196.79</v>
      </c>
      <c r="AP463">
        <v>196.79</v>
      </c>
      <c r="AQ463">
        <v>196.79</v>
      </c>
      <c r="AR463">
        <v>0</v>
      </c>
      <c r="AS463">
        <v>0</v>
      </c>
      <c r="AT463">
        <v>0</v>
      </c>
      <c r="AU463">
        <v>0</v>
      </c>
      <c r="AV463">
        <v>0.09</v>
      </c>
      <c r="AW463">
        <v>160.61000000000001</v>
      </c>
      <c r="AX463">
        <v>61.502000000000002</v>
      </c>
      <c r="AY463">
        <v>36.79</v>
      </c>
      <c r="AZ463">
        <v>0</v>
      </c>
      <c r="BA463">
        <v>7121.6459999999997</v>
      </c>
      <c r="BB463">
        <v>196.79</v>
      </c>
      <c r="BC463">
        <v>18</v>
      </c>
      <c r="BD463">
        <v>17</v>
      </c>
      <c r="BE463">
        <v>0</v>
      </c>
      <c r="BF463">
        <v>0</v>
      </c>
      <c r="BG463">
        <v>1</v>
      </c>
      <c r="BH463">
        <v>0</v>
      </c>
      <c r="BI463">
        <v>0</v>
      </c>
      <c r="BJ463">
        <v>11.644299999999999</v>
      </c>
      <c r="BK463">
        <v>5306.8779999999997</v>
      </c>
      <c r="BL463">
        <v>3273.92</v>
      </c>
      <c r="BM463">
        <v>847.97900000000004</v>
      </c>
      <c r="BN463">
        <v>150.26</v>
      </c>
      <c r="BO463">
        <v>678.61900000000003</v>
      </c>
      <c r="BP463">
        <v>176.38399999999999</v>
      </c>
      <c r="BQ463">
        <v>0</v>
      </c>
      <c r="BR463">
        <v>15.878</v>
      </c>
      <c r="BS463">
        <v>3.2280000000000002</v>
      </c>
      <c r="BT463">
        <v>10.283200000000001</v>
      </c>
      <c r="BU463">
        <v>4972.8389999999999</v>
      </c>
      <c r="BV463">
        <v>0</v>
      </c>
      <c r="BW463">
        <v>0</v>
      </c>
      <c r="BX463">
        <v>0</v>
      </c>
      <c r="BY463">
        <v>0</v>
      </c>
      <c r="BZ463">
        <v>6.1109999999999998</v>
      </c>
      <c r="CA463">
        <v>1614.4559999999999</v>
      </c>
      <c r="CB463">
        <v>1034.3579999999999</v>
      </c>
      <c r="CC463">
        <v>179.465</v>
      </c>
      <c r="CD463">
        <v>45.075000000000003</v>
      </c>
      <c r="CE463">
        <v>353.8</v>
      </c>
      <c r="CF463">
        <v>0</v>
      </c>
      <c r="CG463">
        <v>0</v>
      </c>
      <c r="CH463">
        <v>0</v>
      </c>
      <c r="CI463">
        <v>1.758</v>
      </c>
      <c r="CJ463">
        <v>0.64539999999999997</v>
      </c>
      <c r="CK463">
        <v>334.392</v>
      </c>
      <c r="CL463">
        <v>3.8546</v>
      </c>
      <c r="CM463">
        <v>897.45799999999997</v>
      </c>
      <c r="CN463">
        <v>1.5209999999999999</v>
      </c>
      <c r="CO463">
        <v>292.82</v>
      </c>
      <c r="CP463">
        <v>0.09</v>
      </c>
      <c r="CQ463">
        <v>89.786000000000001</v>
      </c>
      <c r="CR463">
        <v>9.6442999999999994</v>
      </c>
      <c r="CS463">
        <v>3828.6350000000002</v>
      </c>
      <c r="CT463">
        <v>6.1109999999999998</v>
      </c>
      <c r="CU463">
        <v>1614.4559999999999</v>
      </c>
      <c r="CV463">
        <v>0</v>
      </c>
      <c r="CW463">
        <v>160.61000000000001</v>
      </c>
      <c r="CX463">
        <v>0</v>
      </c>
      <c r="CY463">
        <v>0</v>
      </c>
      <c r="CZ463">
        <v>0</v>
      </c>
      <c r="DA463">
        <v>0.09</v>
      </c>
      <c r="DB463">
        <v>61.502000000000002</v>
      </c>
      <c r="DC463">
        <v>111.968</v>
      </c>
      <c r="DD463">
        <v>84.822000000000003</v>
      </c>
      <c r="DE463">
        <v>0</v>
      </c>
      <c r="DF463">
        <v>1.3611</v>
      </c>
      <c r="DG463">
        <v>334.03899999999999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5441.7910000000002</v>
      </c>
      <c r="EA463">
        <v>111.968</v>
      </c>
      <c r="EB463">
        <v>1679.855</v>
      </c>
      <c r="EC463">
        <v>84.822000000000003</v>
      </c>
      <c r="ED463">
        <v>17.755300000000002</v>
      </c>
      <c r="EE463">
        <v>20.455100000000002</v>
      </c>
      <c r="EF463">
        <v>6921.3339999999998</v>
      </c>
      <c r="EG463">
        <v>11.644299999999999</v>
      </c>
      <c r="EH463">
        <v>5306.8779999999997</v>
      </c>
      <c r="EI463">
        <v>10.283200000000001</v>
      </c>
      <c r="EJ463">
        <v>4972.8389999999999</v>
      </c>
      <c r="EK463">
        <v>0</v>
      </c>
      <c r="EL463">
        <v>0</v>
      </c>
      <c r="EM463">
        <v>0</v>
      </c>
      <c r="EN463">
        <v>0</v>
      </c>
      <c r="EO463">
        <v>6.1109999999999998</v>
      </c>
      <c r="EP463">
        <v>1614.4559999999999</v>
      </c>
      <c r="EQ463">
        <v>196.79</v>
      </c>
      <c r="ER463">
        <v>111.968</v>
      </c>
      <c r="ES463">
        <v>84.822000000000003</v>
      </c>
      <c r="ET463">
        <v>7118.1239999999998</v>
      </c>
      <c r="EU463">
        <v>0</v>
      </c>
      <c r="EV463">
        <v>0</v>
      </c>
      <c r="EW463">
        <v>0</v>
      </c>
      <c r="EX463">
        <v>0</v>
      </c>
      <c r="EY463">
        <v>1.3611</v>
      </c>
      <c r="EZ463">
        <v>334.03899999999999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0.09</v>
      </c>
      <c r="FJ463">
        <v>61.502000000000002</v>
      </c>
      <c r="FK463">
        <v>0</v>
      </c>
      <c r="FL463">
        <v>0</v>
      </c>
      <c r="FM463">
        <v>0.09</v>
      </c>
      <c r="FN463">
        <v>61.502000000000002</v>
      </c>
      <c r="FO463">
        <v>36.79</v>
      </c>
      <c r="FP463">
        <v>0</v>
      </c>
      <c r="FQ463">
        <v>36.79</v>
      </c>
      <c r="FR463">
        <v>98.292000000000002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</row>
    <row r="464" spans="1:184" customFormat="1" ht="12.75" x14ac:dyDescent="0.2">
      <c r="A464">
        <v>4004</v>
      </c>
      <c r="B464">
        <f t="shared" si="7"/>
        <v>461</v>
      </c>
      <c r="C464">
        <v>1</v>
      </c>
      <c r="D464" t="s">
        <v>1602</v>
      </c>
      <c r="E464" t="s">
        <v>290</v>
      </c>
      <c r="F464">
        <v>600111776</v>
      </c>
      <c r="G464">
        <v>12</v>
      </c>
      <c r="H464" t="s">
        <v>1599</v>
      </c>
      <c r="I464" t="s">
        <v>99</v>
      </c>
      <c r="J464">
        <v>1</v>
      </c>
      <c r="K464">
        <v>24</v>
      </c>
      <c r="L464" t="s">
        <v>1600</v>
      </c>
      <c r="M464" t="s">
        <v>1603</v>
      </c>
      <c r="N464" t="s">
        <v>1595</v>
      </c>
      <c r="O464">
        <v>2</v>
      </c>
      <c r="P464" t="s">
        <v>1596</v>
      </c>
      <c r="Q464" t="s">
        <v>1500</v>
      </c>
      <c r="R464" s="207">
        <v>45671.626284722224</v>
      </c>
      <c r="S464">
        <v>600111776</v>
      </c>
      <c r="T464" t="s">
        <v>1500</v>
      </c>
      <c r="U464" s="207">
        <v>45671.638935185183</v>
      </c>
      <c r="V464">
        <v>600111776</v>
      </c>
      <c r="W464">
        <v>7.1974</v>
      </c>
      <c r="X464">
        <v>7.1974</v>
      </c>
      <c r="Y464">
        <v>0</v>
      </c>
      <c r="Z464">
        <v>0</v>
      </c>
      <c r="AA464">
        <v>9.1989000000000001</v>
      </c>
      <c r="AB464">
        <v>3317.6770000000001</v>
      </c>
      <c r="AC464">
        <v>3309.6770000000001</v>
      </c>
      <c r="AD464">
        <v>2070.181</v>
      </c>
      <c r="AE464">
        <v>595.17600000000004</v>
      </c>
      <c r="AF464">
        <v>85.989000000000004</v>
      </c>
      <c r="AG464">
        <v>483.358</v>
      </c>
      <c r="AH464">
        <v>64.617999999999995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8</v>
      </c>
      <c r="AO464">
        <v>6.89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6.89</v>
      </c>
      <c r="AV464">
        <v>0.5</v>
      </c>
      <c r="AW464">
        <v>10.355</v>
      </c>
      <c r="AX464">
        <v>146.96899999999999</v>
      </c>
      <c r="AY464">
        <v>0</v>
      </c>
      <c r="AZ464">
        <v>0</v>
      </c>
      <c r="BA464">
        <v>3344.55</v>
      </c>
      <c r="BB464">
        <v>0</v>
      </c>
      <c r="BC464">
        <v>10</v>
      </c>
      <c r="BD464">
        <v>10</v>
      </c>
      <c r="BE464">
        <v>1</v>
      </c>
      <c r="BF464">
        <v>0</v>
      </c>
      <c r="BG464">
        <v>0</v>
      </c>
      <c r="BH464">
        <v>0</v>
      </c>
      <c r="BI464">
        <v>0</v>
      </c>
      <c r="BJ464">
        <v>4.7952000000000004</v>
      </c>
      <c r="BK464">
        <v>2583.288</v>
      </c>
      <c r="BL464">
        <v>1570.34</v>
      </c>
      <c r="BM464">
        <v>516.86300000000006</v>
      </c>
      <c r="BN464">
        <v>67.254000000000005</v>
      </c>
      <c r="BO464">
        <v>353.858</v>
      </c>
      <c r="BP464">
        <v>64.617999999999995</v>
      </c>
      <c r="BQ464">
        <v>0</v>
      </c>
      <c r="BR464">
        <v>0</v>
      </c>
      <c r="BS464">
        <v>0</v>
      </c>
      <c r="BT464">
        <v>4</v>
      </c>
      <c r="BU464">
        <v>2333.5929999999998</v>
      </c>
      <c r="BV464">
        <v>0</v>
      </c>
      <c r="BW464">
        <v>0</v>
      </c>
      <c r="BX464">
        <v>0</v>
      </c>
      <c r="BY464">
        <v>0</v>
      </c>
      <c r="BZ464">
        <v>2.4021999999999997</v>
      </c>
      <c r="CA464">
        <v>726.38900000000001</v>
      </c>
      <c r="CB464">
        <v>499.84100000000001</v>
      </c>
      <c r="CC464">
        <v>78.313000000000002</v>
      </c>
      <c r="CD464">
        <v>18.734999999999999</v>
      </c>
      <c r="CE464">
        <v>129.5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1.4021999999999999</v>
      </c>
      <c r="CM464">
        <v>422.01600000000002</v>
      </c>
      <c r="CN464">
        <v>0.5</v>
      </c>
      <c r="CO464">
        <v>112.404</v>
      </c>
      <c r="CP464">
        <v>0.5</v>
      </c>
      <c r="CQ464">
        <v>191.96899999999999</v>
      </c>
      <c r="CR464">
        <v>3.7951999999999999</v>
      </c>
      <c r="CS464">
        <v>1798.3810000000001</v>
      </c>
      <c r="CT464">
        <v>2.4021999999999997</v>
      </c>
      <c r="CU464">
        <v>726.38900000000001</v>
      </c>
      <c r="CV464">
        <v>0</v>
      </c>
      <c r="CW464">
        <v>10.355</v>
      </c>
      <c r="CX464">
        <v>0</v>
      </c>
      <c r="CY464">
        <v>0</v>
      </c>
      <c r="CZ464">
        <v>0</v>
      </c>
      <c r="DA464">
        <v>0.5</v>
      </c>
      <c r="DB464">
        <v>146.96899999999999</v>
      </c>
      <c r="DC464">
        <v>0</v>
      </c>
      <c r="DD464">
        <v>0</v>
      </c>
      <c r="DE464">
        <v>0</v>
      </c>
      <c r="DF464">
        <v>0.79520000000000002</v>
      </c>
      <c r="DG464">
        <v>249.69499999999999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2600.2919999999999</v>
      </c>
      <c r="EA464">
        <v>0</v>
      </c>
      <c r="EB464">
        <v>744.25800000000004</v>
      </c>
      <c r="EC464">
        <v>0</v>
      </c>
      <c r="ED464">
        <v>7.1974</v>
      </c>
      <c r="EE464">
        <v>9.1989000000000001</v>
      </c>
      <c r="EF464">
        <v>3317.6770000000001</v>
      </c>
      <c r="EG464">
        <v>4.7952000000000004</v>
      </c>
      <c r="EH464">
        <v>2583.288</v>
      </c>
      <c r="EI464">
        <v>4</v>
      </c>
      <c r="EJ464">
        <v>2333.5929999999998</v>
      </c>
      <c r="EK464">
        <v>0</v>
      </c>
      <c r="EL464">
        <v>0</v>
      </c>
      <c r="EM464">
        <v>0</v>
      </c>
      <c r="EN464">
        <v>0</v>
      </c>
      <c r="EO464">
        <v>2.4021999999999997</v>
      </c>
      <c r="EP464">
        <v>734.38900000000001</v>
      </c>
      <c r="EQ464">
        <v>6.89</v>
      </c>
      <c r="ER464">
        <v>6.89</v>
      </c>
      <c r="ES464">
        <v>0</v>
      </c>
      <c r="ET464">
        <v>3324.567</v>
      </c>
      <c r="EU464">
        <v>0</v>
      </c>
      <c r="EV464">
        <v>0</v>
      </c>
      <c r="EW464">
        <v>0</v>
      </c>
      <c r="EX464">
        <v>0</v>
      </c>
      <c r="EY464">
        <v>0.79520000000000002</v>
      </c>
      <c r="EZ464">
        <v>249.69499999999999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0.5</v>
      </c>
      <c r="FJ464">
        <v>146.96899999999999</v>
      </c>
      <c r="FK464">
        <v>0</v>
      </c>
      <c r="FL464">
        <v>0</v>
      </c>
      <c r="FM464">
        <v>0.5</v>
      </c>
      <c r="FN464">
        <v>146.96899999999999</v>
      </c>
      <c r="FO464">
        <v>0</v>
      </c>
      <c r="FP464">
        <v>0</v>
      </c>
      <c r="FQ464">
        <v>0</v>
      </c>
      <c r="FR464">
        <v>146.96899999999999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</row>
    <row r="465" spans="1:184" customFormat="1" ht="12.75" x14ac:dyDescent="0.2">
      <c r="A465">
        <v>4005</v>
      </c>
      <c r="B465">
        <f t="shared" si="7"/>
        <v>462</v>
      </c>
      <c r="C465">
        <v>1</v>
      </c>
      <c r="D465" t="s">
        <v>1604</v>
      </c>
      <c r="E465" t="s">
        <v>290</v>
      </c>
      <c r="F465">
        <v>600112071</v>
      </c>
      <c r="G465">
        <v>12</v>
      </c>
      <c r="H465" t="s">
        <v>1599</v>
      </c>
      <c r="I465" t="s">
        <v>99</v>
      </c>
      <c r="J465">
        <v>1</v>
      </c>
      <c r="K465">
        <v>24</v>
      </c>
      <c r="L465" t="s">
        <v>1600</v>
      </c>
      <c r="M465" t="s">
        <v>1605</v>
      </c>
      <c r="N465" t="s">
        <v>1595</v>
      </c>
      <c r="O465">
        <v>2</v>
      </c>
      <c r="P465" t="s">
        <v>1596</v>
      </c>
      <c r="Q465" t="s">
        <v>1500</v>
      </c>
      <c r="R465" s="207">
        <v>45670.77207175926</v>
      </c>
      <c r="S465">
        <v>600112071</v>
      </c>
      <c r="W465">
        <v>21.3584</v>
      </c>
      <c r="X465">
        <v>19.0716</v>
      </c>
      <c r="Y465">
        <v>0</v>
      </c>
      <c r="Z465">
        <v>2.2867999999999999</v>
      </c>
      <c r="AA465">
        <v>23.116099999999999</v>
      </c>
      <c r="AB465">
        <v>8629.6400000000012</v>
      </c>
      <c r="AC465">
        <v>7978.98</v>
      </c>
      <c r="AD465">
        <v>5392.6100000000006</v>
      </c>
      <c r="AE465">
        <v>1267.4690000000001</v>
      </c>
      <c r="AF465">
        <v>215.21499999999997</v>
      </c>
      <c r="AG465">
        <v>967.04</v>
      </c>
      <c r="AH465">
        <v>117.40300000000001</v>
      </c>
      <c r="AI465">
        <v>0</v>
      </c>
      <c r="AJ465">
        <v>0.23699999999999999</v>
      </c>
      <c r="AK465">
        <v>0</v>
      </c>
      <c r="AL465">
        <v>0</v>
      </c>
      <c r="AM465">
        <v>0</v>
      </c>
      <c r="AN465">
        <v>650.66</v>
      </c>
      <c r="AO465">
        <v>16.260000000000002</v>
      </c>
      <c r="AP465">
        <v>14.16</v>
      </c>
      <c r="AQ465">
        <v>14.16</v>
      </c>
      <c r="AR465">
        <v>0</v>
      </c>
      <c r="AS465">
        <v>0</v>
      </c>
      <c r="AT465">
        <v>0</v>
      </c>
      <c r="AU465">
        <v>2.1</v>
      </c>
      <c r="AV465">
        <v>0</v>
      </c>
      <c r="AW465">
        <v>19.006</v>
      </c>
      <c r="AX465">
        <v>0</v>
      </c>
      <c r="AY465">
        <v>0</v>
      </c>
      <c r="AZ465">
        <v>0</v>
      </c>
      <c r="BA465">
        <v>8151.92</v>
      </c>
      <c r="BB465">
        <v>14.16</v>
      </c>
      <c r="BC465">
        <v>24</v>
      </c>
      <c r="BD465">
        <v>23</v>
      </c>
      <c r="BE465">
        <v>3</v>
      </c>
      <c r="BF465">
        <v>0</v>
      </c>
      <c r="BG465">
        <v>0</v>
      </c>
      <c r="BH465">
        <v>0</v>
      </c>
      <c r="BI465">
        <v>0</v>
      </c>
      <c r="BJ465">
        <v>13.863200000000001</v>
      </c>
      <c r="BK465">
        <v>6526.5789999999997</v>
      </c>
      <c r="BL465">
        <v>4431.1679999999997</v>
      </c>
      <c r="BM465">
        <v>1107.135</v>
      </c>
      <c r="BN465">
        <v>151.827</v>
      </c>
      <c r="BO465">
        <v>700.04</v>
      </c>
      <c r="BP465">
        <v>117.40300000000001</v>
      </c>
      <c r="BQ465">
        <v>0</v>
      </c>
      <c r="BR465">
        <v>0</v>
      </c>
      <c r="BS465">
        <v>0</v>
      </c>
      <c r="BT465">
        <v>12.363200000000001</v>
      </c>
      <c r="BU465">
        <v>5938.5450000000001</v>
      </c>
      <c r="BV465">
        <v>0</v>
      </c>
      <c r="BW465">
        <v>0</v>
      </c>
      <c r="BX465">
        <v>0</v>
      </c>
      <c r="BY465">
        <v>0</v>
      </c>
      <c r="BZ465">
        <v>5.2084000000000001</v>
      </c>
      <c r="CA465">
        <v>1452.4009999999998</v>
      </c>
      <c r="CB465">
        <v>961.44200000000001</v>
      </c>
      <c r="CC465">
        <v>160.334</v>
      </c>
      <c r="CD465">
        <v>63.388000000000005</v>
      </c>
      <c r="CE465">
        <v>267</v>
      </c>
      <c r="CF465">
        <v>0</v>
      </c>
      <c r="CG465">
        <v>0</v>
      </c>
      <c r="CH465">
        <v>0.23699999999999999</v>
      </c>
      <c r="CI465">
        <v>0</v>
      </c>
      <c r="CJ465">
        <v>0.75</v>
      </c>
      <c r="CK465">
        <v>288.50900000000001</v>
      </c>
      <c r="CL465">
        <v>3.4584000000000001</v>
      </c>
      <c r="CM465">
        <v>942.16600000000005</v>
      </c>
      <c r="CN465">
        <v>1</v>
      </c>
      <c r="CO465">
        <v>221.726</v>
      </c>
      <c r="CP465">
        <v>0</v>
      </c>
      <c r="CQ465">
        <v>0</v>
      </c>
      <c r="CR465">
        <v>12.363200000000001</v>
      </c>
      <c r="CS465">
        <v>5489.2690000000002</v>
      </c>
      <c r="CT465">
        <v>5.2084000000000001</v>
      </c>
      <c r="CU465">
        <v>1452.4009999999998</v>
      </c>
      <c r="CV465">
        <v>0</v>
      </c>
      <c r="CW465">
        <v>19.006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14.16</v>
      </c>
      <c r="DE465">
        <v>0</v>
      </c>
      <c r="DF465">
        <v>1.5</v>
      </c>
      <c r="DG465">
        <v>588.03399999999999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6616.5619999999999</v>
      </c>
      <c r="EA465">
        <v>0</v>
      </c>
      <c r="EB465">
        <v>1535.3579999999999</v>
      </c>
      <c r="EC465">
        <v>14.16</v>
      </c>
      <c r="ED465">
        <v>21.3584</v>
      </c>
      <c r="EE465">
        <v>23.116099999999999</v>
      </c>
      <c r="EF465">
        <v>8629.6400000000012</v>
      </c>
      <c r="EG465">
        <v>14.3713</v>
      </c>
      <c r="EH465">
        <v>6635.6989999999996</v>
      </c>
      <c r="EI465">
        <v>12.3713</v>
      </c>
      <c r="EJ465">
        <v>5946.701</v>
      </c>
      <c r="EK465">
        <v>0</v>
      </c>
      <c r="EL465">
        <v>0</v>
      </c>
      <c r="EM465">
        <v>0</v>
      </c>
      <c r="EN465">
        <v>0</v>
      </c>
      <c r="EO465">
        <v>6.9870999999999999</v>
      </c>
      <c r="EP465">
        <v>1993.9409999999998</v>
      </c>
      <c r="EQ465">
        <v>16.260000000000002</v>
      </c>
      <c r="ER465">
        <v>0</v>
      </c>
      <c r="ES465">
        <v>16.260000000000002</v>
      </c>
      <c r="ET465">
        <v>8645.9000000000015</v>
      </c>
      <c r="EU465">
        <v>0</v>
      </c>
      <c r="EV465">
        <v>0</v>
      </c>
      <c r="EW465">
        <v>0</v>
      </c>
      <c r="EX465">
        <v>0</v>
      </c>
      <c r="EY465">
        <v>2</v>
      </c>
      <c r="EZ465">
        <v>688.99800000000005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</row>
    <row r="466" spans="1:184" customFormat="1" ht="12.75" x14ac:dyDescent="0.2">
      <c r="A466">
        <v>4007</v>
      </c>
      <c r="B466">
        <f t="shared" si="7"/>
        <v>463</v>
      </c>
      <c r="C466">
        <v>1</v>
      </c>
      <c r="D466" t="s">
        <v>1606</v>
      </c>
      <c r="E466" t="s">
        <v>290</v>
      </c>
      <c r="F466">
        <v>600111393</v>
      </c>
      <c r="G466">
        <v>12</v>
      </c>
      <c r="H466" t="s">
        <v>1599</v>
      </c>
      <c r="I466" t="s">
        <v>99</v>
      </c>
      <c r="J466">
        <v>1</v>
      </c>
      <c r="K466">
        <v>24</v>
      </c>
      <c r="L466" t="s">
        <v>1600</v>
      </c>
      <c r="M466" t="s">
        <v>1607</v>
      </c>
      <c r="N466" t="s">
        <v>1595</v>
      </c>
      <c r="O466">
        <v>2</v>
      </c>
      <c r="P466" t="s">
        <v>1596</v>
      </c>
      <c r="Q466" t="s">
        <v>1500</v>
      </c>
      <c r="R466" s="207">
        <v>45671.382592592592</v>
      </c>
      <c r="S466">
        <v>600111393</v>
      </c>
      <c r="T466" t="s">
        <v>1500</v>
      </c>
      <c r="U466" s="207">
        <v>45687.360949074071</v>
      </c>
      <c r="V466">
        <v>600111393</v>
      </c>
      <c r="W466">
        <v>17.213200000000001</v>
      </c>
      <c r="X466">
        <v>15.6632</v>
      </c>
      <c r="Y466">
        <v>0</v>
      </c>
      <c r="Z466">
        <v>1.55</v>
      </c>
      <c r="AA466">
        <v>19.053699999999999</v>
      </c>
      <c r="AB466">
        <v>7248.95</v>
      </c>
      <c r="AC466">
        <v>6729.8389999999999</v>
      </c>
      <c r="AD466">
        <v>4226.3999999999996</v>
      </c>
      <c r="AE466">
        <v>1020.386</v>
      </c>
      <c r="AF466">
        <v>96.572000000000003</v>
      </c>
      <c r="AG466">
        <v>1216.424</v>
      </c>
      <c r="AH466">
        <v>117.16</v>
      </c>
      <c r="AI466">
        <v>0</v>
      </c>
      <c r="AJ466">
        <v>0</v>
      </c>
      <c r="AK466">
        <v>0.75900000000000001</v>
      </c>
      <c r="AL466">
        <v>0</v>
      </c>
      <c r="AM466">
        <v>5</v>
      </c>
      <c r="AN466">
        <v>514.11099999999999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0.375</v>
      </c>
      <c r="AW466">
        <v>52.137999999999998</v>
      </c>
      <c r="AX466">
        <v>119.029</v>
      </c>
      <c r="AY466">
        <v>0</v>
      </c>
      <c r="AZ466">
        <v>0</v>
      </c>
      <c r="BA466">
        <v>6853.5099999999993</v>
      </c>
      <c r="BB466">
        <v>0</v>
      </c>
      <c r="BC466">
        <v>18</v>
      </c>
      <c r="BD466">
        <v>17</v>
      </c>
      <c r="BE466">
        <v>0</v>
      </c>
      <c r="BF466">
        <v>1</v>
      </c>
      <c r="BG466">
        <v>0</v>
      </c>
      <c r="BH466">
        <v>0</v>
      </c>
      <c r="BI466">
        <v>0</v>
      </c>
      <c r="BJ466">
        <v>11.6882</v>
      </c>
      <c r="BK466">
        <v>5584.7939999999999</v>
      </c>
      <c r="BL466">
        <v>3463.2750000000001</v>
      </c>
      <c r="BM466">
        <v>917.92700000000002</v>
      </c>
      <c r="BN466">
        <v>87.534999999999997</v>
      </c>
      <c r="BO466">
        <v>946</v>
      </c>
      <c r="BP466">
        <v>117.16</v>
      </c>
      <c r="BQ466">
        <v>0</v>
      </c>
      <c r="BR466">
        <v>0</v>
      </c>
      <c r="BS466">
        <v>0.75900000000000001</v>
      </c>
      <c r="BT466">
        <v>8.5215999999999994</v>
      </c>
      <c r="BU466">
        <v>4484.18</v>
      </c>
      <c r="BV466">
        <v>0</v>
      </c>
      <c r="BW466">
        <v>0</v>
      </c>
      <c r="BX466">
        <v>0</v>
      </c>
      <c r="BY466">
        <v>0</v>
      </c>
      <c r="BZ466">
        <v>3.9750000000000001</v>
      </c>
      <c r="CA466">
        <v>1145.0450000000001</v>
      </c>
      <c r="CB466">
        <v>763.125</v>
      </c>
      <c r="CC466">
        <v>102.45899999999999</v>
      </c>
      <c r="CD466">
        <v>9.0370000000000008</v>
      </c>
      <c r="CE466">
        <v>270.42399999999998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2.6</v>
      </c>
      <c r="CM466">
        <v>817.11699999999996</v>
      </c>
      <c r="CN466">
        <v>1</v>
      </c>
      <c r="CO466">
        <v>244.422</v>
      </c>
      <c r="CP466">
        <v>0.375</v>
      </c>
      <c r="CQ466">
        <v>83.506</v>
      </c>
      <c r="CR466">
        <v>9.6882000000000001</v>
      </c>
      <c r="CS466">
        <v>4075.3510000000001</v>
      </c>
      <c r="CT466">
        <v>3.9750000000000001</v>
      </c>
      <c r="CU466">
        <v>1145.0450000000001</v>
      </c>
      <c r="CV466">
        <v>0</v>
      </c>
      <c r="CW466">
        <v>52.137999999999998</v>
      </c>
      <c r="CX466">
        <v>0</v>
      </c>
      <c r="CY466">
        <v>0</v>
      </c>
      <c r="CZ466">
        <v>0</v>
      </c>
      <c r="DA466">
        <v>0.375</v>
      </c>
      <c r="DB466">
        <v>119.029</v>
      </c>
      <c r="DC466">
        <v>0</v>
      </c>
      <c r="DD466">
        <v>0</v>
      </c>
      <c r="DE466">
        <v>0</v>
      </c>
      <c r="DF466">
        <v>3.1665999999999999</v>
      </c>
      <c r="DG466">
        <v>1100.614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5676.1930000000002</v>
      </c>
      <c r="EA466">
        <v>0</v>
      </c>
      <c r="EB466">
        <v>1177.317</v>
      </c>
      <c r="EC466">
        <v>0</v>
      </c>
      <c r="ED466">
        <v>17.213200000000001</v>
      </c>
      <c r="EE466">
        <v>19.053699999999999</v>
      </c>
      <c r="EF466">
        <v>7248.95</v>
      </c>
      <c r="EG466">
        <v>11.6882</v>
      </c>
      <c r="EH466">
        <v>5584.7939999999999</v>
      </c>
      <c r="EI466">
        <v>8.5215999999999994</v>
      </c>
      <c r="EJ466">
        <v>4484.18</v>
      </c>
      <c r="EK466">
        <v>0</v>
      </c>
      <c r="EL466">
        <v>0</v>
      </c>
      <c r="EM466">
        <v>0</v>
      </c>
      <c r="EN466">
        <v>0</v>
      </c>
      <c r="EO466">
        <v>5.5250000000000004</v>
      </c>
      <c r="EP466">
        <v>1664.1559999999999</v>
      </c>
      <c r="EQ466">
        <v>0</v>
      </c>
      <c r="ER466">
        <v>0</v>
      </c>
      <c r="ES466">
        <v>0</v>
      </c>
      <c r="ET466">
        <v>7248.95</v>
      </c>
      <c r="EU466">
        <v>0</v>
      </c>
      <c r="EV466">
        <v>0</v>
      </c>
      <c r="EW466">
        <v>0</v>
      </c>
      <c r="EX466">
        <v>0</v>
      </c>
      <c r="EY466">
        <v>3.1665999999999999</v>
      </c>
      <c r="EZ466">
        <v>1100.614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0.375</v>
      </c>
      <c r="FJ466">
        <v>119.029</v>
      </c>
      <c r="FK466">
        <v>0</v>
      </c>
      <c r="FL466">
        <v>0</v>
      </c>
      <c r="FM466">
        <v>0.375</v>
      </c>
      <c r="FN466">
        <v>119.029</v>
      </c>
      <c r="FO466">
        <v>0</v>
      </c>
      <c r="FP466">
        <v>0</v>
      </c>
      <c r="FQ466">
        <v>0</v>
      </c>
      <c r="FR466">
        <v>119.029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</row>
    <row r="467" spans="1:184" customFormat="1" ht="12.75" x14ac:dyDescent="0.2">
      <c r="A467">
        <v>4010</v>
      </c>
      <c r="B467">
        <f t="shared" si="7"/>
        <v>464</v>
      </c>
      <c r="C467">
        <v>1</v>
      </c>
      <c r="D467" t="s">
        <v>1608</v>
      </c>
      <c r="E467" t="s">
        <v>290</v>
      </c>
      <c r="F467">
        <v>600112021</v>
      </c>
      <c r="G467">
        <v>12</v>
      </c>
      <c r="H467" t="s">
        <v>1599</v>
      </c>
      <c r="I467" t="s">
        <v>99</v>
      </c>
      <c r="J467">
        <v>1</v>
      </c>
      <c r="K467">
        <v>24</v>
      </c>
      <c r="L467" t="s">
        <v>1600</v>
      </c>
      <c r="M467" t="s">
        <v>1609</v>
      </c>
      <c r="N467" t="s">
        <v>1595</v>
      </c>
      <c r="O467">
        <v>2</v>
      </c>
      <c r="P467" t="s">
        <v>1596</v>
      </c>
      <c r="Q467" t="s">
        <v>3393</v>
      </c>
      <c r="R467" s="207">
        <v>45665.860636574071</v>
      </c>
      <c r="S467">
        <v>600112021</v>
      </c>
      <c r="T467" t="s">
        <v>1500</v>
      </c>
      <c r="U467" s="207">
        <v>45671.610763888886</v>
      </c>
      <c r="V467">
        <v>600112021</v>
      </c>
      <c r="W467">
        <v>12.057699999999999</v>
      </c>
      <c r="X467">
        <v>11.978499999999999</v>
      </c>
      <c r="Y467">
        <v>0</v>
      </c>
      <c r="Z467">
        <v>7.9200000000000007E-2</v>
      </c>
      <c r="AA467">
        <v>13.0161</v>
      </c>
      <c r="AB467">
        <v>5313.5430000000006</v>
      </c>
      <c r="AC467">
        <v>5277.7880000000005</v>
      </c>
      <c r="AD467">
        <v>3522.2510000000002</v>
      </c>
      <c r="AE467">
        <v>757.31200000000001</v>
      </c>
      <c r="AF467">
        <v>86.236999999999995</v>
      </c>
      <c r="AG467">
        <v>780.54399999999998</v>
      </c>
      <c r="AH467">
        <v>120.446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35.755000000000003</v>
      </c>
      <c r="AO467">
        <v>41.389000000000003</v>
      </c>
      <c r="AP467">
        <v>16.047000000000001</v>
      </c>
      <c r="AQ467">
        <v>16.047000000000001</v>
      </c>
      <c r="AR467">
        <v>0</v>
      </c>
      <c r="AS467">
        <v>0</v>
      </c>
      <c r="AT467">
        <v>0</v>
      </c>
      <c r="AU467">
        <v>25.341999999999999</v>
      </c>
      <c r="AV467">
        <v>0.33329999999999999</v>
      </c>
      <c r="AW467">
        <v>10.997999999999999</v>
      </c>
      <c r="AX467">
        <v>98.188999999999993</v>
      </c>
      <c r="AY467">
        <v>16.047000000000001</v>
      </c>
      <c r="AZ467">
        <v>0</v>
      </c>
      <c r="BA467">
        <v>5302.31</v>
      </c>
      <c r="BB467">
        <v>16.047000000000001</v>
      </c>
      <c r="BC467">
        <v>14</v>
      </c>
      <c r="BD467">
        <v>14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7.8743999999999996</v>
      </c>
      <c r="BK467">
        <v>4028.0050000000001</v>
      </c>
      <c r="BL467">
        <v>2585.511</v>
      </c>
      <c r="BM467">
        <v>642.67999999999995</v>
      </c>
      <c r="BN467">
        <v>86.236999999999995</v>
      </c>
      <c r="BO467">
        <v>598.17100000000005</v>
      </c>
      <c r="BP467">
        <v>104.408</v>
      </c>
      <c r="BQ467">
        <v>0</v>
      </c>
      <c r="BR467">
        <v>0</v>
      </c>
      <c r="BS467">
        <v>0</v>
      </c>
      <c r="BT467">
        <v>5.8743999999999996</v>
      </c>
      <c r="BU467">
        <v>3266.3229999999999</v>
      </c>
      <c r="BV467">
        <v>0</v>
      </c>
      <c r="BW467">
        <v>0</v>
      </c>
      <c r="BX467">
        <v>0</v>
      </c>
      <c r="BY467">
        <v>0</v>
      </c>
      <c r="BZ467">
        <v>4.1040999999999999</v>
      </c>
      <c r="CA467">
        <v>1249.7829999999999</v>
      </c>
      <c r="CB467">
        <v>936.74</v>
      </c>
      <c r="CC467">
        <v>114.63200000000001</v>
      </c>
      <c r="CD467">
        <v>0</v>
      </c>
      <c r="CE467">
        <v>182.37299999999999</v>
      </c>
      <c r="CF467">
        <v>16.038</v>
      </c>
      <c r="CG467">
        <v>0</v>
      </c>
      <c r="CH467">
        <v>0</v>
      </c>
      <c r="CI467">
        <v>0</v>
      </c>
      <c r="CJ467">
        <v>0.6</v>
      </c>
      <c r="CK467">
        <v>230.75700000000001</v>
      </c>
      <c r="CL467">
        <v>1.5207999999999999</v>
      </c>
      <c r="CM467">
        <v>401.68400000000003</v>
      </c>
      <c r="CN467">
        <v>1.65</v>
      </c>
      <c r="CO467">
        <v>519.15300000000002</v>
      </c>
      <c r="CP467">
        <v>0.33329999999999999</v>
      </c>
      <c r="CQ467">
        <v>98.188999999999993</v>
      </c>
      <c r="CR467">
        <v>6.8743999999999996</v>
      </c>
      <c r="CS467">
        <v>3207.239</v>
      </c>
      <c r="CT467">
        <v>3.8041</v>
      </c>
      <c r="CU467">
        <v>1123.2380000000001</v>
      </c>
      <c r="CV467">
        <v>0</v>
      </c>
      <c r="CW467">
        <v>10.997999999999999</v>
      </c>
      <c r="CX467">
        <v>0</v>
      </c>
      <c r="CY467">
        <v>0</v>
      </c>
      <c r="CZ467">
        <v>0</v>
      </c>
      <c r="DA467">
        <v>0.33329999999999999</v>
      </c>
      <c r="DB467">
        <v>98.188999999999993</v>
      </c>
      <c r="DC467">
        <v>1.647</v>
      </c>
      <c r="DD467">
        <v>14.4</v>
      </c>
      <c r="DE467">
        <v>0</v>
      </c>
      <c r="DF467">
        <v>2</v>
      </c>
      <c r="DG467">
        <v>761.68200000000002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4050.2510000000002</v>
      </c>
      <c r="EA467">
        <v>1.647</v>
      </c>
      <c r="EB467">
        <v>1252.059</v>
      </c>
      <c r="EC467">
        <v>14.4</v>
      </c>
      <c r="ED467">
        <v>12.057699999999999</v>
      </c>
      <c r="EE467">
        <v>13.0161</v>
      </c>
      <c r="EF467">
        <v>5313.5430000000006</v>
      </c>
      <c r="EG467">
        <v>7.8910999999999998</v>
      </c>
      <c r="EH467">
        <v>4038.0050000000001</v>
      </c>
      <c r="EI467">
        <v>5.8910999999999998</v>
      </c>
      <c r="EJ467">
        <v>3276.3229999999999</v>
      </c>
      <c r="EK467">
        <v>0</v>
      </c>
      <c r="EL467">
        <v>0</v>
      </c>
      <c r="EM467">
        <v>0</v>
      </c>
      <c r="EN467">
        <v>0</v>
      </c>
      <c r="EO467">
        <v>4.1665999999999999</v>
      </c>
      <c r="EP467">
        <v>1275.538</v>
      </c>
      <c r="EQ467">
        <v>41.389000000000003</v>
      </c>
      <c r="ER467">
        <v>17.189</v>
      </c>
      <c r="ES467">
        <v>24.2</v>
      </c>
      <c r="ET467">
        <v>5354.9320000000007</v>
      </c>
      <c r="EU467">
        <v>0</v>
      </c>
      <c r="EV467">
        <v>0</v>
      </c>
      <c r="EW467">
        <v>0</v>
      </c>
      <c r="EX467">
        <v>0</v>
      </c>
      <c r="EY467">
        <v>2</v>
      </c>
      <c r="EZ467">
        <v>761.68200000000002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0.33329999999999999</v>
      </c>
      <c r="FJ467">
        <v>98.188999999999993</v>
      </c>
      <c r="FK467">
        <v>0</v>
      </c>
      <c r="FL467">
        <v>0</v>
      </c>
      <c r="FM467">
        <v>0.33329999999999999</v>
      </c>
      <c r="FN467">
        <v>98.188999999999993</v>
      </c>
      <c r="FO467">
        <v>16.047000000000001</v>
      </c>
      <c r="FP467">
        <v>1.647</v>
      </c>
      <c r="FQ467">
        <v>14.4</v>
      </c>
      <c r="FR467">
        <v>114.236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</row>
    <row r="468" spans="1:184" customFormat="1" ht="12.75" x14ac:dyDescent="0.2">
      <c r="A468">
        <v>4011</v>
      </c>
      <c r="B468">
        <f t="shared" si="7"/>
        <v>465</v>
      </c>
      <c r="C468">
        <v>1</v>
      </c>
      <c r="D468" t="s">
        <v>1610</v>
      </c>
      <c r="E468" t="s">
        <v>290</v>
      </c>
      <c r="F468">
        <v>600111377</v>
      </c>
      <c r="G468">
        <v>12</v>
      </c>
      <c r="H468" t="s">
        <v>1599</v>
      </c>
      <c r="I468" t="s">
        <v>99</v>
      </c>
      <c r="J468">
        <v>1</v>
      </c>
      <c r="K468">
        <v>24</v>
      </c>
      <c r="L468" t="s">
        <v>1600</v>
      </c>
      <c r="M468" t="s">
        <v>1611</v>
      </c>
      <c r="N468" t="s">
        <v>1595</v>
      </c>
      <c r="O468">
        <v>2</v>
      </c>
      <c r="P468" t="s">
        <v>1596</v>
      </c>
      <c r="Q468" t="s">
        <v>1500</v>
      </c>
      <c r="R468" s="207">
        <v>45670.777071759258</v>
      </c>
      <c r="S468">
        <v>600111377</v>
      </c>
      <c r="T468" t="s">
        <v>1500</v>
      </c>
      <c r="U468" s="207">
        <v>45670.77915509259</v>
      </c>
      <c r="V468">
        <v>600111377</v>
      </c>
      <c r="W468">
        <v>9.4461999999999993</v>
      </c>
      <c r="X468">
        <v>9.4461999999999993</v>
      </c>
      <c r="Y468">
        <v>0</v>
      </c>
      <c r="Z468">
        <v>0</v>
      </c>
      <c r="AA468">
        <v>10</v>
      </c>
      <c r="AB468">
        <v>4190.6170000000002</v>
      </c>
      <c r="AC468">
        <v>4172.1390000000001</v>
      </c>
      <c r="AD468">
        <v>2613.6320000000001</v>
      </c>
      <c r="AE468">
        <v>786.74400000000003</v>
      </c>
      <c r="AF468">
        <v>77.168999999999997</v>
      </c>
      <c r="AG468">
        <v>610.63099999999997</v>
      </c>
      <c r="AH468">
        <v>83.340999999999994</v>
      </c>
      <c r="AI468">
        <v>0</v>
      </c>
      <c r="AJ468">
        <v>0</v>
      </c>
      <c r="AK468">
        <v>0.622</v>
      </c>
      <c r="AL468">
        <v>0</v>
      </c>
      <c r="AM468">
        <v>0</v>
      </c>
      <c r="AN468">
        <v>18.478000000000002</v>
      </c>
      <c r="AO468">
        <v>51.7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51.7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4210.5109999999995</v>
      </c>
      <c r="BB468">
        <v>0</v>
      </c>
      <c r="BC468">
        <v>9</v>
      </c>
      <c r="BD468">
        <v>9</v>
      </c>
      <c r="BE468">
        <v>0</v>
      </c>
      <c r="BF468">
        <v>0</v>
      </c>
      <c r="BG468">
        <v>1</v>
      </c>
      <c r="BH468">
        <v>0</v>
      </c>
      <c r="BI468">
        <v>0</v>
      </c>
      <c r="BJ468">
        <v>6.2767999999999997</v>
      </c>
      <c r="BK468">
        <v>3348.5419999999999</v>
      </c>
      <c r="BL468">
        <v>2019.5519999999999</v>
      </c>
      <c r="BM468">
        <v>690.827</v>
      </c>
      <c r="BN468">
        <v>58.033999999999999</v>
      </c>
      <c r="BO468">
        <v>496.3</v>
      </c>
      <c r="BP468">
        <v>83.340999999999994</v>
      </c>
      <c r="BQ468">
        <v>0</v>
      </c>
      <c r="BR468">
        <v>0</v>
      </c>
      <c r="BS468">
        <v>0.48799999999999999</v>
      </c>
      <c r="BT468">
        <v>6.2767999999999997</v>
      </c>
      <c r="BU468">
        <v>3348.5419999999999</v>
      </c>
      <c r="BV468">
        <v>0</v>
      </c>
      <c r="BW468">
        <v>0</v>
      </c>
      <c r="BX468">
        <v>0</v>
      </c>
      <c r="BY468">
        <v>0</v>
      </c>
      <c r="BZ468">
        <v>3.1694</v>
      </c>
      <c r="CA468">
        <v>823.59699999999998</v>
      </c>
      <c r="CB468">
        <v>594.08000000000004</v>
      </c>
      <c r="CC468">
        <v>95.917000000000002</v>
      </c>
      <c r="CD468">
        <v>19.135000000000002</v>
      </c>
      <c r="CE468">
        <v>114.331</v>
      </c>
      <c r="CF468">
        <v>0</v>
      </c>
      <c r="CG468">
        <v>0</v>
      </c>
      <c r="CH468">
        <v>0</v>
      </c>
      <c r="CI468">
        <v>0.13400000000000001</v>
      </c>
      <c r="CJ468">
        <v>0</v>
      </c>
      <c r="CK468">
        <v>0</v>
      </c>
      <c r="CL468">
        <v>2.3193999999999999</v>
      </c>
      <c r="CM468">
        <v>573.36900000000003</v>
      </c>
      <c r="CN468">
        <v>0.85</v>
      </c>
      <c r="CO468">
        <v>250.22800000000001</v>
      </c>
      <c r="CP468">
        <v>0</v>
      </c>
      <c r="CQ468">
        <v>0</v>
      </c>
      <c r="CR468">
        <v>5.2767999999999997</v>
      </c>
      <c r="CS468">
        <v>2541.3000000000002</v>
      </c>
      <c r="CT468">
        <v>3.1694</v>
      </c>
      <c r="CU468">
        <v>823.59699999999998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3369.34</v>
      </c>
      <c r="EA468">
        <v>0</v>
      </c>
      <c r="EB468">
        <v>841.17100000000005</v>
      </c>
      <c r="EC468">
        <v>0</v>
      </c>
      <c r="ED468">
        <v>9.4461999999999993</v>
      </c>
      <c r="EE468">
        <v>10</v>
      </c>
      <c r="EF468">
        <v>4190.6170000000002</v>
      </c>
      <c r="EG468">
        <v>6.2767999999999997</v>
      </c>
      <c r="EH468">
        <v>3364.02</v>
      </c>
      <c r="EI468">
        <v>6.2767999999999997</v>
      </c>
      <c r="EJ468">
        <v>3364.02</v>
      </c>
      <c r="EK468">
        <v>0</v>
      </c>
      <c r="EL468">
        <v>0</v>
      </c>
      <c r="EM468">
        <v>0</v>
      </c>
      <c r="EN468">
        <v>0</v>
      </c>
      <c r="EO468">
        <v>3.1694</v>
      </c>
      <c r="EP468">
        <v>826.59699999999998</v>
      </c>
      <c r="EQ468">
        <v>51.7</v>
      </c>
      <c r="ER468">
        <v>13</v>
      </c>
      <c r="ES468">
        <v>38.700000000000003</v>
      </c>
      <c r="ET468">
        <v>4242.317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</row>
    <row r="469" spans="1:184" customFormat="1" ht="12.75" x14ac:dyDescent="0.2">
      <c r="A469">
        <v>4013</v>
      </c>
      <c r="B469">
        <f t="shared" si="7"/>
        <v>466</v>
      </c>
      <c r="C469">
        <v>1</v>
      </c>
      <c r="D469" t="s">
        <v>1612</v>
      </c>
      <c r="E469" t="s">
        <v>290</v>
      </c>
      <c r="F469">
        <v>600111458</v>
      </c>
      <c r="G469">
        <v>12</v>
      </c>
      <c r="H469" t="s">
        <v>1613</v>
      </c>
      <c r="I469" t="s">
        <v>99</v>
      </c>
      <c r="J469">
        <v>1</v>
      </c>
      <c r="K469">
        <v>24</v>
      </c>
      <c r="L469" t="s">
        <v>1600</v>
      </c>
      <c r="M469" t="s">
        <v>1614</v>
      </c>
      <c r="N469" t="s">
        <v>1595</v>
      </c>
      <c r="O469">
        <v>2</v>
      </c>
      <c r="P469" t="s">
        <v>1596</v>
      </c>
      <c r="Q469" t="s">
        <v>1220</v>
      </c>
      <c r="R469" s="207">
        <v>45671.621481481481</v>
      </c>
      <c r="S469">
        <v>600111458</v>
      </c>
      <c r="W469">
        <v>4.8513999999999999</v>
      </c>
      <c r="X469">
        <v>4.8513999999999999</v>
      </c>
      <c r="Y469">
        <v>0</v>
      </c>
      <c r="Z469">
        <v>0</v>
      </c>
      <c r="AA469">
        <v>5.3654999999999999</v>
      </c>
      <c r="AB469">
        <v>2177.114</v>
      </c>
      <c r="AC469">
        <v>2177.114</v>
      </c>
      <c r="AD469">
        <v>1290.27</v>
      </c>
      <c r="AE469">
        <v>372.62299999999999</v>
      </c>
      <c r="AF469">
        <v>47.975999999999999</v>
      </c>
      <c r="AG469">
        <v>194.78</v>
      </c>
      <c r="AH469">
        <v>66.417000000000002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19.03</v>
      </c>
      <c r="AP469">
        <v>10</v>
      </c>
      <c r="AQ469">
        <v>10</v>
      </c>
      <c r="AR469">
        <v>0</v>
      </c>
      <c r="AS469">
        <v>0</v>
      </c>
      <c r="AT469">
        <v>0</v>
      </c>
      <c r="AU469">
        <v>9.0299999999999994</v>
      </c>
      <c r="AV469">
        <v>0</v>
      </c>
      <c r="AW469">
        <v>205.048</v>
      </c>
      <c r="AX469">
        <v>6</v>
      </c>
      <c r="AY469">
        <v>0</v>
      </c>
      <c r="AZ469">
        <v>0</v>
      </c>
      <c r="BA469">
        <v>2208.4690000000001</v>
      </c>
      <c r="BB469">
        <v>10</v>
      </c>
      <c r="BC469">
        <v>6</v>
      </c>
      <c r="BD469">
        <v>6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3.8513999999999999</v>
      </c>
      <c r="BK469">
        <v>1912.866</v>
      </c>
      <c r="BL469">
        <v>1074.0340000000001</v>
      </c>
      <c r="BM469">
        <v>342.05599999999998</v>
      </c>
      <c r="BN469">
        <v>47.975999999999999</v>
      </c>
      <c r="BO469">
        <v>177.33500000000001</v>
      </c>
      <c r="BP469">
        <v>66.417000000000002</v>
      </c>
      <c r="BQ469">
        <v>0</v>
      </c>
      <c r="BR469">
        <v>0</v>
      </c>
      <c r="BS469">
        <v>0</v>
      </c>
      <c r="BT469">
        <v>2.8513999999999999</v>
      </c>
      <c r="BU469">
        <v>1579.617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264.24799999999999</v>
      </c>
      <c r="CB469">
        <v>216.23599999999999</v>
      </c>
      <c r="CC469">
        <v>30.567</v>
      </c>
      <c r="CD469">
        <v>0</v>
      </c>
      <c r="CE469">
        <v>17.445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0.64</v>
      </c>
      <c r="CM469">
        <v>176.67699999999999</v>
      </c>
      <c r="CN469">
        <v>0.36</v>
      </c>
      <c r="CO469">
        <v>87.570999999999998</v>
      </c>
      <c r="CP469">
        <v>0</v>
      </c>
      <c r="CQ469">
        <v>0</v>
      </c>
      <c r="CR469">
        <v>2.8513999999999999</v>
      </c>
      <c r="CS469">
        <v>1018.32</v>
      </c>
      <c r="CT469">
        <v>1</v>
      </c>
      <c r="CU469">
        <v>264.24799999999999</v>
      </c>
      <c r="CV469">
        <v>0</v>
      </c>
      <c r="CW469">
        <v>205.048</v>
      </c>
      <c r="CX469">
        <v>6</v>
      </c>
      <c r="CY469">
        <v>0</v>
      </c>
      <c r="CZ469">
        <v>0</v>
      </c>
      <c r="DA469">
        <v>0</v>
      </c>
      <c r="DB469">
        <v>0</v>
      </c>
      <c r="DC469">
        <v>10</v>
      </c>
      <c r="DD469">
        <v>0</v>
      </c>
      <c r="DE469">
        <v>0</v>
      </c>
      <c r="DF469">
        <v>1</v>
      </c>
      <c r="DG469">
        <v>333.24900000000002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1944.221</v>
      </c>
      <c r="EA469">
        <v>10</v>
      </c>
      <c r="EB469">
        <v>264.24799999999999</v>
      </c>
      <c r="EC469">
        <v>0</v>
      </c>
      <c r="ED469">
        <v>4.8513999999999999</v>
      </c>
      <c r="EE469">
        <v>5.3654999999999999</v>
      </c>
      <c r="EF469">
        <v>2177.114</v>
      </c>
      <c r="EG469">
        <v>3.8513999999999999</v>
      </c>
      <c r="EH469">
        <v>1912.866</v>
      </c>
      <c r="EI469">
        <v>2.8513999999999999</v>
      </c>
      <c r="EJ469">
        <v>1579.617</v>
      </c>
      <c r="EK469">
        <v>0</v>
      </c>
      <c r="EL469">
        <v>0</v>
      </c>
      <c r="EM469">
        <v>0</v>
      </c>
      <c r="EN469">
        <v>0</v>
      </c>
      <c r="EO469">
        <v>1</v>
      </c>
      <c r="EP469">
        <v>264.24799999999999</v>
      </c>
      <c r="EQ469">
        <v>19.03</v>
      </c>
      <c r="ER469">
        <v>18.25</v>
      </c>
      <c r="ES469">
        <v>0.78</v>
      </c>
      <c r="ET469">
        <v>2196.1439999999998</v>
      </c>
      <c r="EU469">
        <v>0</v>
      </c>
      <c r="EV469">
        <v>0</v>
      </c>
      <c r="EW469">
        <v>0</v>
      </c>
      <c r="EX469">
        <v>0</v>
      </c>
      <c r="EY469">
        <v>1</v>
      </c>
      <c r="EZ469">
        <v>333.24900000000002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6</v>
      </c>
      <c r="FK469">
        <v>0</v>
      </c>
      <c r="FL469">
        <v>6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6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</row>
    <row r="470" spans="1:184" customFormat="1" ht="12.75" x14ac:dyDescent="0.2">
      <c r="A470">
        <v>4016</v>
      </c>
      <c r="B470">
        <f t="shared" si="7"/>
        <v>467</v>
      </c>
      <c r="C470">
        <v>1</v>
      </c>
      <c r="D470" t="s">
        <v>1615</v>
      </c>
      <c r="E470" t="s">
        <v>290</v>
      </c>
      <c r="F470">
        <v>600111504</v>
      </c>
      <c r="G470">
        <v>12</v>
      </c>
      <c r="H470" t="s">
        <v>1616</v>
      </c>
      <c r="I470" t="s">
        <v>99</v>
      </c>
      <c r="J470">
        <v>1</v>
      </c>
      <c r="K470">
        <v>24</v>
      </c>
      <c r="L470" t="s">
        <v>1617</v>
      </c>
      <c r="M470" t="s">
        <v>1618</v>
      </c>
      <c r="N470" t="s">
        <v>1595</v>
      </c>
      <c r="O470">
        <v>2</v>
      </c>
      <c r="P470" t="s">
        <v>1596</v>
      </c>
      <c r="Q470" t="s">
        <v>1220</v>
      </c>
      <c r="R470" s="207">
        <v>45671.668564814812</v>
      </c>
      <c r="S470">
        <v>600111504</v>
      </c>
      <c r="T470" t="s">
        <v>1220</v>
      </c>
      <c r="U470" s="207">
        <v>45671.671030092592</v>
      </c>
      <c r="V470">
        <v>600111504</v>
      </c>
      <c r="W470">
        <v>4.1255000000000006</v>
      </c>
      <c r="X470">
        <v>4.1255000000000006</v>
      </c>
      <c r="Y470">
        <v>0</v>
      </c>
      <c r="Z470">
        <v>0</v>
      </c>
      <c r="AA470">
        <v>3.9113000000000002</v>
      </c>
      <c r="AB470">
        <v>1811.942</v>
      </c>
      <c r="AC470">
        <v>1811.942</v>
      </c>
      <c r="AD470">
        <v>1141.4349999999999</v>
      </c>
      <c r="AE470">
        <v>350.346</v>
      </c>
      <c r="AF470">
        <v>30.194000000000003</v>
      </c>
      <c r="AG470">
        <v>195.495</v>
      </c>
      <c r="AH470">
        <v>69.01100000000001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26.55</v>
      </c>
      <c r="AP470">
        <v>26.55</v>
      </c>
      <c r="AQ470">
        <v>26.55</v>
      </c>
      <c r="AR470">
        <v>0</v>
      </c>
      <c r="AS470">
        <v>0</v>
      </c>
      <c r="AT470">
        <v>0</v>
      </c>
      <c r="AU470">
        <v>0</v>
      </c>
      <c r="AV470">
        <v>0.33200000000000002</v>
      </c>
      <c r="AW470">
        <v>25.460999999999999</v>
      </c>
      <c r="AX470">
        <v>89.049000000000007</v>
      </c>
      <c r="AY470">
        <v>0</v>
      </c>
      <c r="AZ470">
        <v>0</v>
      </c>
      <c r="BA470">
        <v>1819.7040000000002</v>
      </c>
      <c r="BB470">
        <v>26.55</v>
      </c>
      <c r="BC470">
        <v>4</v>
      </c>
      <c r="BD470">
        <v>4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2.4184999999999999</v>
      </c>
      <c r="BK470">
        <v>1272.3440000000001</v>
      </c>
      <c r="BL470">
        <v>747.69399999999996</v>
      </c>
      <c r="BM470">
        <v>302.94200000000001</v>
      </c>
      <c r="BN470">
        <v>8.6999999999999994E-2</v>
      </c>
      <c r="BO470">
        <v>131.495</v>
      </c>
      <c r="BP470">
        <v>64.665000000000006</v>
      </c>
      <c r="BQ470">
        <v>0</v>
      </c>
      <c r="BR470">
        <v>0</v>
      </c>
      <c r="BS470">
        <v>0</v>
      </c>
      <c r="BT470">
        <v>2.4184999999999999</v>
      </c>
      <c r="BU470">
        <v>1272.3440000000001</v>
      </c>
      <c r="BV470">
        <v>0</v>
      </c>
      <c r="BW470">
        <v>0</v>
      </c>
      <c r="BX470">
        <v>0</v>
      </c>
      <c r="BY470">
        <v>0</v>
      </c>
      <c r="BZ470">
        <v>1.7069999999999999</v>
      </c>
      <c r="CA470">
        <v>539.59799999999996</v>
      </c>
      <c r="CB470">
        <v>393.74099999999999</v>
      </c>
      <c r="CC470">
        <v>47.403999999999996</v>
      </c>
      <c r="CD470">
        <v>30.106999999999999</v>
      </c>
      <c r="CE470">
        <v>64</v>
      </c>
      <c r="CF470">
        <v>4.3460000000000001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0.5</v>
      </c>
      <c r="CM470">
        <v>148.97200000000001</v>
      </c>
      <c r="CN470">
        <v>0.875</v>
      </c>
      <c r="CO470">
        <v>301.577</v>
      </c>
      <c r="CP470">
        <v>0.33200000000000002</v>
      </c>
      <c r="CQ470">
        <v>89.049000000000007</v>
      </c>
      <c r="CR470">
        <v>1.1685000000000001</v>
      </c>
      <c r="CS470">
        <v>591.29100000000005</v>
      </c>
      <c r="CT470">
        <v>1.5819999999999999</v>
      </c>
      <c r="CU470">
        <v>491.84100000000001</v>
      </c>
      <c r="CV470">
        <v>0</v>
      </c>
      <c r="CW470">
        <v>25.460999999999999</v>
      </c>
      <c r="CX470">
        <v>0</v>
      </c>
      <c r="CY470">
        <v>0</v>
      </c>
      <c r="CZ470">
        <v>0</v>
      </c>
      <c r="DA470">
        <v>0.33200000000000002</v>
      </c>
      <c r="DB470">
        <v>89.049000000000007</v>
      </c>
      <c r="DC470">
        <v>0</v>
      </c>
      <c r="DD470">
        <v>26.55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1272.3440000000001</v>
      </c>
      <c r="EA470">
        <v>0</v>
      </c>
      <c r="EB470">
        <v>547.36</v>
      </c>
      <c r="EC470">
        <v>26.55</v>
      </c>
      <c r="ED470">
        <v>4.1255000000000006</v>
      </c>
      <c r="EE470">
        <v>3.9113000000000002</v>
      </c>
      <c r="EF470">
        <v>1811.942</v>
      </c>
      <c r="EG470">
        <v>2.4184999999999999</v>
      </c>
      <c r="EH470">
        <v>1272.3440000000001</v>
      </c>
      <c r="EI470">
        <v>2.4184999999999999</v>
      </c>
      <c r="EJ470">
        <v>1272.3440000000001</v>
      </c>
      <c r="EK470">
        <v>0</v>
      </c>
      <c r="EL470">
        <v>0</v>
      </c>
      <c r="EM470">
        <v>0</v>
      </c>
      <c r="EN470">
        <v>0</v>
      </c>
      <c r="EO470">
        <v>1.7069999999999999</v>
      </c>
      <c r="EP470">
        <v>539.59799999999996</v>
      </c>
      <c r="EQ470">
        <v>26.55</v>
      </c>
      <c r="ER470">
        <v>0</v>
      </c>
      <c r="ES470">
        <v>26.55</v>
      </c>
      <c r="ET470">
        <v>1838.492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0.33200000000000002</v>
      </c>
      <c r="FJ470">
        <v>89.049000000000007</v>
      </c>
      <c r="FK470">
        <v>0</v>
      </c>
      <c r="FL470">
        <v>0</v>
      </c>
      <c r="FM470">
        <v>0.33200000000000002</v>
      </c>
      <c r="FN470">
        <v>89.049000000000007</v>
      </c>
      <c r="FO470">
        <v>0</v>
      </c>
      <c r="FP470">
        <v>0</v>
      </c>
      <c r="FQ470">
        <v>0</v>
      </c>
      <c r="FR470">
        <v>89.049000000000007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</row>
    <row r="471" spans="1:184" customFormat="1" ht="12.75" x14ac:dyDescent="0.2">
      <c r="A471">
        <v>4017</v>
      </c>
      <c r="B471">
        <f t="shared" si="7"/>
        <v>468</v>
      </c>
      <c r="C471">
        <v>1</v>
      </c>
      <c r="D471" t="s">
        <v>1619</v>
      </c>
      <c r="E471" t="s">
        <v>290</v>
      </c>
      <c r="F471">
        <v>600111512</v>
      </c>
      <c r="G471">
        <v>12</v>
      </c>
      <c r="H471" t="s">
        <v>1620</v>
      </c>
      <c r="I471" t="s">
        <v>99</v>
      </c>
      <c r="J471">
        <v>1</v>
      </c>
      <c r="K471">
        <v>24</v>
      </c>
      <c r="L471" t="s">
        <v>1600</v>
      </c>
      <c r="M471" t="s">
        <v>1621</v>
      </c>
      <c r="N471" t="s">
        <v>1595</v>
      </c>
      <c r="O471">
        <v>2</v>
      </c>
      <c r="P471" t="s">
        <v>1596</v>
      </c>
      <c r="Q471" t="s">
        <v>1500</v>
      </c>
      <c r="R471" s="207">
        <v>45666.516747685186</v>
      </c>
      <c r="S471">
        <v>600111512</v>
      </c>
      <c r="W471">
        <v>12.023200000000001</v>
      </c>
      <c r="X471">
        <v>11.4793</v>
      </c>
      <c r="Y471">
        <v>0</v>
      </c>
      <c r="Z471">
        <v>0.54390000000000005</v>
      </c>
      <c r="AA471">
        <v>13.166700000000001</v>
      </c>
      <c r="AB471">
        <v>5027.7129999999997</v>
      </c>
      <c r="AC471">
        <v>4861.1730000000007</v>
      </c>
      <c r="AD471">
        <v>3173.6539999999995</v>
      </c>
      <c r="AE471">
        <v>779.18400000000008</v>
      </c>
      <c r="AF471">
        <v>87.32</v>
      </c>
      <c r="AG471">
        <v>724.40200000000004</v>
      </c>
      <c r="AH471">
        <v>92.330000000000013</v>
      </c>
      <c r="AI471">
        <v>0</v>
      </c>
      <c r="AJ471">
        <v>4.2829999999999995</v>
      </c>
      <c r="AK471">
        <v>0</v>
      </c>
      <c r="AL471">
        <v>0</v>
      </c>
      <c r="AM471">
        <v>0</v>
      </c>
      <c r="AN471">
        <v>166.54000000000002</v>
      </c>
      <c r="AO471">
        <v>65.855000000000004</v>
      </c>
      <c r="AP471">
        <v>64.64</v>
      </c>
      <c r="AQ471">
        <v>64.64</v>
      </c>
      <c r="AR471">
        <v>0</v>
      </c>
      <c r="AS471">
        <v>0</v>
      </c>
      <c r="AT471">
        <v>0</v>
      </c>
      <c r="AU471">
        <v>1.2150000000000001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4927.3959999999997</v>
      </c>
      <c r="BB471">
        <v>64.64</v>
      </c>
      <c r="BC471">
        <v>14</v>
      </c>
      <c r="BD471">
        <v>14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6.1064999999999996</v>
      </c>
      <c r="BK471">
        <v>3013.8470000000002</v>
      </c>
      <c r="BL471">
        <v>1872.7819999999999</v>
      </c>
      <c r="BM471">
        <v>590.33100000000002</v>
      </c>
      <c r="BN471">
        <v>55.021999999999998</v>
      </c>
      <c r="BO471">
        <v>408.94600000000003</v>
      </c>
      <c r="BP471">
        <v>86.766000000000005</v>
      </c>
      <c r="BQ471">
        <v>0</v>
      </c>
      <c r="BR471">
        <v>0</v>
      </c>
      <c r="BS471">
        <v>0</v>
      </c>
      <c r="BT471">
        <v>6</v>
      </c>
      <c r="BU471">
        <v>2962.44</v>
      </c>
      <c r="BV471">
        <v>0</v>
      </c>
      <c r="BW471">
        <v>0</v>
      </c>
      <c r="BX471">
        <v>0</v>
      </c>
      <c r="BY471">
        <v>0</v>
      </c>
      <c r="BZ471">
        <v>5.3727999999999998</v>
      </c>
      <c r="CA471">
        <v>1847.326</v>
      </c>
      <c r="CB471">
        <v>1300.8719999999998</v>
      </c>
      <c r="CC471">
        <v>188.85300000000001</v>
      </c>
      <c r="CD471">
        <v>32.298000000000002</v>
      </c>
      <c r="CE471">
        <v>315.45600000000002</v>
      </c>
      <c r="CF471">
        <v>5.5640000000000001</v>
      </c>
      <c r="CG471">
        <v>0</v>
      </c>
      <c r="CH471">
        <v>4.2829999999999995</v>
      </c>
      <c r="CI471">
        <v>0</v>
      </c>
      <c r="CJ471">
        <v>0.41670000000000001</v>
      </c>
      <c r="CK471">
        <v>126.489</v>
      </c>
      <c r="CL471">
        <v>1.6</v>
      </c>
      <c r="CM471">
        <v>579.11099999999999</v>
      </c>
      <c r="CN471">
        <v>3.3561000000000001</v>
      </c>
      <c r="CO471">
        <v>1141.7260000000001</v>
      </c>
      <c r="CP471">
        <v>0</v>
      </c>
      <c r="CQ471">
        <v>0</v>
      </c>
      <c r="CR471">
        <v>4.1064999999999996</v>
      </c>
      <c r="CS471">
        <v>1840.4359999999999</v>
      </c>
      <c r="CT471">
        <v>5.0728</v>
      </c>
      <c r="CU471">
        <v>1712.018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9.92</v>
      </c>
      <c r="DD471">
        <v>54.72</v>
      </c>
      <c r="DE471">
        <v>0</v>
      </c>
      <c r="DF471">
        <v>0.1065</v>
      </c>
      <c r="DG471">
        <v>51.406999999999996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3063.2159999999999</v>
      </c>
      <c r="EA471">
        <v>9.92</v>
      </c>
      <c r="EB471">
        <v>1864.1799999999998</v>
      </c>
      <c r="EC471">
        <v>54.72</v>
      </c>
      <c r="ED471">
        <v>12.023200000000001</v>
      </c>
      <c r="EE471">
        <v>13.166700000000001</v>
      </c>
      <c r="EF471">
        <v>5027.7129999999997</v>
      </c>
      <c r="EG471">
        <v>6.1064999999999996</v>
      </c>
      <c r="EH471">
        <v>3013.8470000000002</v>
      </c>
      <c r="EI471">
        <v>6</v>
      </c>
      <c r="EJ471">
        <v>2962.44</v>
      </c>
      <c r="EK471">
        <v>0</v>
      </c>
      <c r="EL471">
        <v>0</v>
      </c>
      <c r="EM471">
        <v>0</v>
      </c>
      <c r="EN471">
        <v>0</v>
      </c>
      <c r="EO471">
        <v>5.9167000000000005</v>
      </c>
      <c r="EP471">
        <v>2013.866</v>
      </c>
      <c r="EQ471">
        <v>65.855000000000004</v>
      </c>
      <c r="ER471">
        <v>9.92</v>
      </c>
      <c r="ES471">
        <v>55.935000000000002</v>
      </c>
      <c r="ET471">
        <v>5093.5680000000002</v>
      </c>
      <c r="EU471">
        <v>0</v>
      </c>
      <c r="EV471">
        <v>0</v>
      </c>
      <c r="EW471">
        <v>0</v>
      </c>
      <c r="EX471">
        <v>0</v>
      </c>
      <c r="EY471">
        <v>0.1065</v>
      </c>
      <c r="EZ471">
        <v>51.406999999999996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</row>
    <row r="472" spans="1:184" customFormat="1" ht="12.75" x14ac:dyDescent="0.2">
      <c r="A472">
        <v>4018</v>
      </c>
      <c r="B472">
        <f t="shared" si="7"/>
        <v>469</v>
      </c>
      <c r="C472">
        <v>1</v>
      </c>
      <c r="D472" t="s">
        <v>1622</v>
      </c>
      <c r="E472" t="s">
        <v>290</v>
      </c>
      <c r="F472">
        <v>600112063</v>
      </c>
      <c r="G472">
        <v>12</v>
      </c>
      <c r="H472" t="s">
        <v>1623</v>
      </c>
      <c r="I472" t="s">
        <v>99</v>
      </c>
      <c r="J472">
        <v>1</v>
      </c>
      <c r="K472">
        <v>24</v>
      </c>
      <c r="L472" t="s">
        <v>1617</v>
      </c>
      <c r="M472" t="s">
        <v>1624</v>
      </c>
      <c r="N472" t="s">
        <v>1595</v>
      </c>
      <c r="O472">
        <v>2</v>
      </c>
      <c r="P472" t="s">
        <v>1596</v>
      </c>
      <c r="Q472" t="s">
        <v>1705</v>
      </c>
      <c r="R472" s="207">
        <v>45664.746423611112</v>
      </c>
      <c r="S472">
        <v>600112063</v>
      </c>
      <c r="W472">
        <v>29.2941</v>
      </c>
      <c r="X472">
        <v>29.0899</v>
      </c>
      <c r="Y472">
        <v>0</v>
      </c>
      <c r="Z472">
        <v>0.20419999999999999</v>
      </c>
      <c r="AA472">
        <v>35.083300000000001</v>
      </c>
      <c r="AB472">
        <v>12290.697</v>
      </c>
      <c r="AC472">
        <v>12203.277999999998</v>
      </c>
      <c r="AD472">
        <v>6992.7259999999997</v>
      </c>
      <c r="AE472">
        <v>2077.4540000000002</v>
      </c>
      <c r="AF472">
        <v>23.500999999999998</v>
      </c>
      <c r="AG472">
        <v>2784.9749999999999</v>
      </c>
      <c r="AH472">
        <v>256.98599999999999</v>
      </c>
      <c r="AI472">
        <v>0</v>
      </c>
      <c r="AJ472">
        <v>1.3640000000000001</v>
      </c>
      <c r="AK472">
        <v>8.7999999999999995E-2</v>
      </c>
      <c r="AL472">
        <v>0</v>
      </c>
      <c r="AM472">
        <v>0</v>
      </c>
      <c r="AN472">
        <v>87.418999999999997</v>
      </c>
      <c r="AO472">
        <v>76.28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76.28</v>
      </c>
      <c r="AV472">
        <v>0.58330000000000004</v>
      </c>
      <c r="AW472">
        <v>66.183999999999997</v>
      </c>
      <c r="AX472">
        <v>170.78</v>
      </c>
      <c r="AY472">
        <v>0</v>
      </c>
      <c r="AZ472">
        <v>0</v>
      </c>
      <c r="BA472">
        <v>12419.394</v>
      </c>
      <c r="BB472">
        <v>0</v>
      </c>
      <c r="BC472">
        <v>30</v>
      </c>
      <c r="BD472">
        <v>29</v>
      </c>
      <c r="BE472">
        <v>1</v>
      </c>
      <c r="BF472">
        <v>0</v>
      </c>
      <c r="BG472">
        <v>1</v>
      </c>
      <c r="BH472">
        <v>0</v>
      </c>
      <c r="BI472">
        <v>0</v>
      </c>
      <c r="BJ472">
        <v>20.8245</v>
      </c>
      <c r="BK472">
        <v>9505.6859999999997</v>
      </c>
      <c r="BL472">
        <v>5365.277</v>
      </c>
      <c r="BM472">
        <v>1764.94</v>
      </c>
      <c r="BN472">
        <v>6.1989999999999998</v>
      </c>
      <c r="BO472">
        <v>2081.9850000000001</v>
      </c>
      <c r="BP472">
        <v>221.101</v>
      </c>
      <c r="BQ472">
        <v>0</v>
      </c>
      <c r="BR472">
        <v>0</v>
      </c>
      <c r="BS472">
        <v>0</v>
      </c>
      <c r="BT472">
        <v>15.532500000000001</v>
      </c>
      <c r="BU472">
        <v>7439.8609999999999</v>
      </c>
      <c r="BV472">
        <v>0</v>
      </c>
      <c r="BW472">
        <v>0</v>
      </c>
      <c r="BX472">
        <v>0</v>
      </c>
      <c r="BY472">
        <v>0</v>
      </c>
      <c r="BZ472">
        <v>8.2653999999999996</v>
      </c>
      <c r="CA472">
        <v>2697.5920000000001</v>
      </c>
      <c r="CB472">
        <v>1627.4490000000001</v>
      </c>
      <c r="CC472">
        <v>312.51400000000001</v>
      </c>
      <c r="CD472">
        <v>17.302</v>
      </c>
      <c r="CE472">
        <v>702.99</v>
      </c>
      <c r="CF472">
        <v>35.884999999999998</v>
      </c>
      <c r="CG472">
        <v>0</v>
      </c>
      <c r="CH472">
        <v>1.3640000000000001</v>
      </c>
      <c r="CI472">
        <v>8.7999999999999995E-2</v>
      </c>
      <c r="CJ472">
        <v>0.5</v>
      </c>
      <c r="CK472">
        <v>295.19900000000001</v>
      </c>
      <c r="CL472">
        <v>5.5987</v>
      </c>
      <c r="CM472">
        <v>1757.9060000000002</v>
      </c>
      <c r="CN472">
        <v>1.5833999999999999</v>
      </c>
      <c r="CO472">
        <v>473.70699999999999</v>
      </c>
      <c r="CP472">
        <v>0.58330000000000004</v>
      </c>
      <c r="CQ472">
        <v>170.78</v>
      </c>
      <c r="CR472">
        <v>18.5745</v>
      </c>
      <c r="CS472">
        <v>7728.95</v>
      </c>
      <c r="CT472">
        <v>6.3653999999999993</v>
      </c>
      <c r="CU472">
        <v>1914.6130000000001</v>
      </c>
      <c r="CV472">
        <v>0</v>
      </c>
      <c r="CW472">
        <v>66.183999999999997</v>
      </c>
      <c r="CX472">
        <v>0</v>
      </c>
      <c r="CY472">
        <v>0</v>
      </c>
      <c r="CZ472">
        <v>0</v>
      </c>
      <c r="DA472">
        <v>0.58330000000000004</v>
      </c>
      <c r="DB472">
        <v>170.78</v>
      </c>
      <c r="DC472">
        <v>0</v>
      </c>
      <c r="DD472">
        <v>0</v>
      </c>
      <c r="DE472">
        <v>0</v>
      </c>
      <c r="DF472">
        <v>5.2919999999999998</v>
      </c>
      <c r="DG472">
        <v>2065.8249999999998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9681.5840000000007</v>
      </c>
      <c r="EA472">
        <v>0</v>
      </c>
      <c r="EB472">
        <v>2737.81</v>
      </c>
      <c r="EC472">
        <v>0</v>
      </c>
      <c r="ED472">
        <v>29.2941</v>
      </c>
      <c r="EE472">
        <v>35.083300000000001</v>
      </c>
      <c r="EF472">
        <v>12290.697</v>
      </c>
      <c r="EG472">
        <v>20.8245</v>
      </c>
      <c r="EH472">
        <v>9505.6859999999997</v>
      </c>
      <c r="EI472">
        <v>15.532500000000001</v>
      </c>
      <c r="EJ472">
        <v>7439.8609999999999</v>
      </c>
      <c r="EK472">
        <v>0</v>
      </c>
      <c r="EL472">
        <v>0</v>
      </c>
      <c r="EM472">
        <v>0</v>
      </c>
      <c r="EN472">
        <v>0</v>
      </c>
      <c r="EO472">
        <v>8.4695999999999998</v>
      </c>
      <c r="EP472">
        <v>2785.011</v>
      </c>
      <c r="EQ472">
        <v>76.28</v>
      </c>
      <c r="ER472">
        <v>0</v>
      </c>
      <c r="ES472">
        <v>76.28</v>
      </c>
      <c r="ET472">
        <v>12366.976999999999</v>
      </c>
      <c r="EU472">
        <v>0</v>
      </c>
      <c r="EV472">
        <v>0</v>
      </c>
      <c r="EW472">
        <v>0</v>
      </c>
      <c r="EX472">
        <v>0</v>
      </c>
      <c r="EY472">
        <v>5.2919999999999998</v>
      </c>
      <c r="EZ472">
        <v>2065.8249999999998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0.58330000000000004</v>
      </c>
      <c r="FJ472">
        <v>170.78</v>
      </c>
      <c r="FK472">
        <v>0</v>
      </c>
      <c r="FL472">
        <v>0</v>
      </c>
      <c r="FM472">
        <v>0.58330000000000004</v>
      </c>
      <c r="FN472">
        <v>170.78</v>
      </c>
      <c r="FO472">
        <v>0</v>
      </c>
      <c r="FP472">
        <v>0</v>
      </c>
      <c r="FQ472">
        <v>0</v>
      </c>
      <c r="FR472">
        <v>170.78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</row>
    <row r="473" spans="1:184" customFormat="1" ht="12.75" x14ac:dyDescent="0.2">
      <c r="A473">
        <v>4019</v>
      </c>
      <c r="B473">
        <f t="shared" si="7"/>
        <v>470</v>
      </c>
      <c r="C473">
        <v>1</v>
      </c>
      <c r="D473" t="s">
        <v>1625</v>
      </c>
      <c r="E473" t="s">
        <v>290</v>
      </c>
      <c r="F473">
        <v>600111539</v>
      </c>
      <c r="G473">
        <v>12</v>
      </c>
      <c r="H473" t="s">
        <v>1623</v>
      </c>
      <c r="I473" t="s">
        <v>99</v>
      </c>
      <c r="J473">
        <v>1</v>
      </c>
      <c r="K473">
        <v>24</v>
      </c>
      <c r="L473" t="s">
        <v>1617</v>
      </c>
      <c r="M473" t="s">
        <v>1626</v>
      </c>
      <c r="N473" t="s">
        <v>1595</v>
      </c>
      <c r="O473">
        <v>2</v>
      </c>
      <c r="P473" t="s">
        <v>1596</v>
      </c>
      <c r="Q473" t="s">
        <v>1705</v>
      </c>
      <c r="R473" s="207">
        <v>45663.522986111115</v>
      </c>
      <c r="S473">
        <v>600111539</v>
      </c>
      <c r="W473">
        <v>16.692999999999998</v>
      </c>
      <c r="X473">
        <v>16.488799999999998</v>
      </c>
      <c r="Y473">
        <v>0</v>
      </c>
      <c r="Z473">
        <v>0.20419999999999999</v>
      </c>
      <c r="AA473">
        <v>18.666600000000003</v>
      </c>
      <c r="AB473">
        <v>7302.5190000000002</v>
      </c>
      <c r="AC473">
        <v>7211.3990000000003</v>
      </c>
      <c r="AD473">
        <v>4534.0829999999996</v>
      </c>
      <c r="AE473">
        <v>1333.684</v>
      </c>
      <c r="AF473">
        <v>56.981000000000002</v>
      </c>
      <c r="AG473">
        <v>1011.929</v>
      </c>
      <c r="AH473">
        <v>256.59899999999999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91.12</v>
      </c>
      <c r="AO473">
        <v>124.545</v>
      </c>
      <c r="AP473">
        <v>11.75</v>
      </c>
      <c r="AQ473">
        <v>11.75</v>
      </c>
      <c r="AR473">
        <v>0</v>
      </c>
      <c r="AS473">
        <v>0</v>
      </c>
      <c r="AT473">
        <v>0</v>
      </c>
      <c r="AU473">
        <v>112.795</v>
      </c>
      <c r="AV473">
        <v>0</v>
      </c>
      <c r="AW473">
        <v>18.123000000000001</v>
      </c>
      <c r="AX473">
        <v>0</v>
      </c>
      <c r="AY473">
        <v>11.75</v>
      </c>
      <c r="AZ473">
        <v>0</v>
      </c>
      <c r="BA473">
        <v>7285.6329999999998</v>
      </c>
      <c r="BB473">
        <v>11.75</v>
      </c>
      <c r="BC473">
        <v>18</v>
      </c>
      <c r="BD473">
        <v>18</v>
      </c>
      <c r="BE473">
        <v>1</v>
      </c>
      <c r="BF473">
        <v>0</v>
      </c>
      <c r="BG473">
        <v>0</v>
      </c>
      <c r="BH473">
        <v>0</v>
      </c>
      <c r="BI473">
        <v>0</v>
      </c>
      <c r="BJ473">
        <v>11.289400000000001</v>
      </c>
      <c r="BK473">
        <v>5495.817</v>
      </c>
      <c r="BL473">
        <v>3401.087</v>
      </c>
      <c r="BM473">
        <v>1084.886</v>
      </c>
      <c r="BN473">
        <v>42.332000000000001</v>
      </c>
      <c r="BO473">
        <v>725.42899999999997</v>
      </c>
      <c r="BP473">
        <v>223.96</v>
      </c>
      <c r="BQ473">
        <v>0</v>
      </c>
      <c r="BR473">
        <v>0</v>
      </c>
      <c r="BS473">
        <v>0</v>
      </c>
      <c r="BT473">
        <v>8.4006000000000007</v>
      </c>
      <c r="BU473">
        <v>4366.3779999999997</v>
      </c>
      <c r="BV473">
        <v>0</v>
      </c>
      <c r="BW473">
        <v>0</v>
      </c>
      <c r="BX473">
        <v>0</v>
      </c>
      <c r="BY473">
        <v>0</v>
      </c>
      <c r="BZ473">
        <v>5.1993999999999998</v>
      </c>
      <c r="CA473">
        <v>1715.5819999999999</v>
      </c>
      <c r="CB473">
        <v>1132.9960000000001</v>
      </c>
      <c r="CC473">
        <v>248.798</v>
      </c>
      <c r="CD473">
        <v>14.648999999999999</v>
      </c>
      <c r="CE473">
        <v>286.5</v>
      </c>
      <c r="CF473">
        <v>32.639000000000003</v>
      </c>
      <c r="CG473">
        <v>0</v>
      </c>
      <c r="CH473">
        <v>0</v>
      </c>
      <c r="CI473">
        <v>0</v>
      </c>
      <c r="CJ473">
        <v>0.5</v>
      </c>
      <c r="CK473">
        <v>242.916</v>
      </c>
      <c r="CL473">
        <v>2.6993999999999998</v>
      </c>
      <c r="CM473">
        <v>808.10799999999995</v>
      </c>
      <c r="CN473">
        <v>2</v>
      </c>
      <c r="CO473">
        <v>664.55799999999999</v>
      </c>
      <c r="CP473">
        <v>0</v>
      </c>
      <c r="CQ473">
        <v>0</v>
      </c>
      <c r="CR473">
        <v>9.2894000000000005</v>
      </c>
      <c r="CS473">
        <v>4081.614</v>
      </c>
      <c r="CT473">
        <v>3.6993999999999998</v>
      </c>
      <c r="CU473">
        <v>1122.5139999999999</v>
      </c>
      <c r="CV473">
        <v>0</v>
      </c>
      <c r="CW473">
        <v>18.123000000000001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11.75</v>
      </c>
      <c r="DE473">
        <v>0</v>
      </c>
      <c r="DF473">
        <v>2.8887999999999998</v>
      </c>
      <c r="DG473">
        <v>1129.4390000000001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5570.0510000000004</v>
      </c>
      <c r="EA473">
        <v>0</v>
      </c>
      <c r="EB473">
        <v>1715.5819999999999</v>
      </c>
      <c r="EC473">
        <v>11.75</v>
      </c>
      <c r="ED473">
        <v>16.692999999999998</v>
      </c>
      <c r="EE473">
        <v>18.666600000000003</v>
      </c>
      <c r="EF473">
        <v>7302.5190000000002</v>
      </c>
      <c r="EG473">
        <v>11.289400000000001</v>
      </c>
      <c r="EH473">
        <v>5495.817</v>
      </c>
      <c r="EI473">
        <v>8.4006000000000007</v>
      </c>
      <c r="EJ473">
        <v>4366.3779999999997</v>
      </c>
      <c r="EK473">
        <v>0</v>
      </c>
      <c r="EL473">
        <v>0</v>
      </c>
      <c r="EM473">
        <v>0</v>
      </c>
      <c r="EN473">
        <v>0</v>
      </c>
      <c r="EO473">
        <v>5.4036</v>
      </c>
      <c r="EP473">
        <v>1806.702</v>
      </c>
      <c r="EQ473">
        <v>124.545</v>
      </c>
      <c r="ER473">
        <v>8.64</v>
      </c>
      <c r="ES473">
        <v>115.905</v>
      </c>
      <c r="ET473">
        <v>7427.0640000000003</v>
      </c>
      <c r="EU473">
        <v>0</v>
      </c>
      <c r="EV473">
        <v>0</v>
      </c>
      <c r="EW473">
        <v>0</v>
      </c>
      <c r="EX473">
        <v>0</v>
      </c>
      <c r="EY473">
        <v>2.8887999999999998</v>
      </c>
      <c r="EZ473">
        <v>1129.4390000000001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11.75</v>
      </c>
      <c r="FP473">
        <v>0</v>
      </c>
      <c r="FQ473">
        <v>11.75</v>
      </c>
      <c r="FR473">
        <v>11.75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</row>
    <row r="474" spans="1:184" customFormat="1" ht="12.75" x14ac:dyDescent="0.2">
      <c r="A474">
        <v>4020</v>
      </c>
      <c r="B474">
        <f t="shared" si="7"/>
        <v>471</v>
      </c>
      <c r="C474">
        <v>1</v>
      </c>
      <c r="D474" t="s">
        <v>1627</v>
      </c>
      <c r="E474" t="s">
        <v>290</v>
      </c>
      <c r="F474">
        <v>600111547</v>
      </c>
      <c r="G474">
        <v>12</v>
      </c>
      <c r="H474" t="s">
        <v>1628</v>
      </c>
      <c r="I474" t="s">
        <v>99</v>
      </c>
      <c r="J474">
        <v>1</v>
      </c>
      <c r="K474">
        <v>24</v>
      </c>
      <c r="L474" t="s">
        <v>1593</v>
      </c>
      <c r="M474" t="s">
        <v>1629</v>
      </c>
      <c r="N474" t="s">
        <v>1595</v>
      </c>
      <c r="O474">
        <v>2</v>
      </c>
      <c r="P474" t="s">
        <v>1596</v>
      </c>
      <c r="Q474" t="s">
        <v>3513</v>
      </c>
      <c r="R474" s="207">
        <v>45665.690740740742</v>
      </c>
      <c r="S474">
        <v>600111547</v>
      </c>
      <c r="T474" t="s">
        <v>3513</v>
      </c>
      <c r="U474" s="207">
        <v>45665.771793981483</v>
      </c>
      <c r="V474">
        <v>600111547</v>
      </c>
      <c r="W474">
        <v>3.4851999999999999</v>
      </c>
      <c r="X474">
        <v>3.4851999999999999</v>
      </c>
      <c r="Y474">
        <v>0</v>
      </c>
      <c r="Z474">
        <v>0</v>
      </c>
      <c r="AA474">
        <v>4</v>
      </c>
      <c r="AB474">
        <v>1677.51</v>
      </c>
      <c r="AC474">
        <v>1677.51</v>
      </c>
      <c r="AD474">
        <v>1131.357</v>
      </c>
      <c r="AE474">
        <v>205.80099999999999</v>
      </c>
      <c r="AF474">
        <v>20.542000000000002</v>
      </c>
      <c r="AG474">
        <v>206.79</v>
      </c>
      <c r="AH474">
        <v>113.02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6</v>
      </c>
      <c r="AP474">
        <v>6</v>
      </c>
      <c r="AQ474">
        <v>6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1683.7869999999998</v>
      </c>
      <c r="BB474">
        <v>6</v>
      </c>
      <c r="BC474">
        <v>4</v>
      </c>
      <c r="BD474">
        <v>4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2</v>
      </c>
      <c r="BK474">
        <v>1207.223</v>
      </c>
      <c r="BL474">
        <v>780.399</v>
      </c>
      <c r="BM474">
        <v>163.654</v>
      </c>
      <c r="BN474">
        <v>20.542000000000002</v>
      </c>
      <c r="BO474">
        <v>132</v>
      </c>
      <c r="BP474">
        <v>110.628</v>
      </c>
      <c r="BQ474">
        <v>0</v>
      </c>
      <c r="BR474">
        <v>0</v>
      </c>
      <c r="BS474">
        <v>0</v>
      </c>
      <c r="BT474">
        <v>2</v>
      </c>
      <c r="BU474">
        <v>1207.223</v>
      </c>
      <c r="BV474">
        <v>0</v>
      </c>
      <c r="BW474">
        <v>0</v>
      </c>
      <c r="BX474">
        <v>0</v>
      </c>
      <c r="BY474">
        <v>0</v>
      </c>
      <c r="BZ474">
        <v>1.4852000000000001</v>
      </c>
      <c r="CA474">
        <v>470.28700000000003</v>
      </c>
      <c r="CB474">
        <v>350.95800000000003</v>
      </c>
      <c r="CC474">
        <v>42.146999999999998</v>
      </c>
      <c r="CD474">
        <v>0</v>
      </c>
      <c r="CE474">
        <v>74.790000000000006</v>
      </c>
      <c r="CF474">
        <v>2.3919999999999999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0.3952</v>
      </c>
      <c r="CM474">
        <v>193.501</v>
      </c>
      <c r="CN474">
        <v>1.0900000000000001</v>
      </c>
      <c r="CO474">
        <v>276.786</v>
      </c>
      <c r="CP474">
        <v>0</v>
      </c>
      <c r="CQ474">
        <v>0</v>
      </c>
      <c r="CR474">
        <v>1</v>
      </c>
      <c r="CS474">
        <v>478.07499999999999</v>
      </c>
      <c r="CT474">
        <v>1.2951999999999999</v>
      </c>
      <c r="CU474">
        <v>423.625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6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1207.223</v>
      </c>
      <c r="EA474">
        <v>6</v>
      </c>
      <c r="EB474">
        <v>476.56399999999996</v>
      </c>
      <c r="EC474">
        <v>0</v>
      </c>
      <c r="ED474">
        <v>3.4851999999999999</v>
      </c>
      <c r="EE474">
        <v>4</v>
      </c>
      <c r="EF474">
        <v>1677.51</v>
      </c>
      <c r="EG474">
        <v>2</v>
      </c>
      <c r="EH474">
        <v>1207.223</v>
      </c>
      <c r="EI474">
        <v>2</v>
      </c>
      <c r="EJ474">
        <v>1207.223</v>
      </c>
      <c r="EK474">
        <v>0</v>
      </c>
      <c r="EL474">
        <v>0</v>
      </c>
      <c r="EM474">
        <v>0</v>
      </c>
      <c r="EN474">
        <v>0</v>
      </c>
      <c r="EO474">
        <v>1.4852000000000001</v>
      </c>
      <c r="EP474">
        <v>470.28700000000003</v>
      </c>
      <c r="EQ474">
        <v>6</v>
      </c>
      <c r="ER474">
        <v>6</v>
      </c>
      <c r="ES474">
        <v>0</v>
      </c>
      <c r="ET474">
        <v>1683.51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</row>
    <row r="475" spans="1:184" customFormat="1" ht="12.75" x14ac:dyDescent="0.2">
      <c r="A475">
        <v>4021</v>
      </c>
      <c r="B475">
        <f t="shared" si="7"/>
        <v>472</v>
      </c>
      <c r="C475">
        <v>1</v>
      </c>
      <c r="D475" t="s">
        <v>1630</v>
      </c>
      <c r="E475" t="s">
        <v>290</v>
      </c>
      <c r="F475">
        <v>600112080</v>
      </c>
      <c r="G475">
        <v>12</v>
      </c>
      <c r="H475" t="s">
        <v>1631</v>
      </c>
      <c r="I475" t="s">
        <v>99</v>
      </c>
      <c r="J475">
        <v>1</v>
      </c>
      <c r="K475">
        <v>24</v>
      </c>
      <c r="L475" t="s">
        <v>1617</v>
      </c>
      <c r="M475" t="s">
        <v>1632</v>
      </c>
      <c r="N475" t="s">
        <v>1595</v>
      </c>
      <c r="O475">
        <v>2</v>
      </c>
      <c r="P475" t="s">
        <v>1596</v>
      </c>
      <c r="Q475" t="s">
        <v>3364</v>
      </c>
      <c r="R475" s="207">
        <v>45659.759479166663</v>
      </c>
      <c r="S475">
        <v>600112080</v>
      </c>
      <c r="T475" t="s">
        <v>3365</v>
      </c>
      <c r="U475" s="207">
        <v>45665.47855324074</v>
      </c>
      <c r="V475">
        <v>600112080</v>
      </c>
      <c r="W475">
        <v>13.9094</v>
      </c>
      <c r="X475">
        <v>13.9094</v>
      </c>
      <c r="Y475">
        <v>0</v>
      </c>
      <c r="Z475">
        <v>0</v>
      </c>
      <c r="AA475">
        <v>16.666699999999999</v>
      </c>
      <c r="AB475">
        <v>6115.616</v>
      </c>
      <c r="AC475">
        <v>6115.616</v>
      </c>
      <c r="AD475">
        <v>3930.2719999999999</v>
      </c>
      <c r="AE475">
        <v>1011.053</v>
      </c>
      <c r="AF475">
        <v>0</v>
      </c>
      <c r="AG475">
        <v>1011.681</v>
      </c>
      <c r="AH475">
        <v>90.126999999999995</v>
      </c>
      <c r="AI475">
        <v>0</v>
      </c>
      <c r="AJ475">
        <v>5.5359999999999996</v>
      </c>
      <c r="AK475">
        <v>5.52</v>
      </c>
      <c r="AL475">
        <v>0</v>
      </c>
      <c r="AM475">
        <v>0</v>
      </c>
      <c r="AN475">
        <v>0</v>
      </c>
      <c r="AO475">
        <v>40.564999999999998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40.564999999999998</v>
      </c>
      <c r="AV475">
        <v>0.5</v>
      </c>
      <c r="AW475">
        <v>61.427</v>
      </c>
      <c r="AX475">
        <v>127.35899999999999</v>
      </c>
      <c r="AY475">
        <v>0</v>
      </c>
      <c r="AZ475">
        <v>0</v>
      </c>
      <c r="BA475">
        <v>6128.24</v>
      </c>
      <c r="BB475">
        <v>0</v>
      </c>
      <c r="BC475">
        <v>16</v>
      </c>
      <c r="BD475">
        <v>15</v>
      </c>
      <c r="BE475">
        <v>0</v>
      </c>
      <c r="BF475">
        <v>1</v>
      </c>
      <c r="BG475">
        <v>0</v>
      </c>
      <c r="BH475">
        <v>0</v>
      </c>
      <c r="BI475">
        <v>0</v>
      </c>
      <c r="BJ475">
        <v>10.4108</v>
      </c>
      <c r="BK475">
        <v>5021.2460000000001</v>
      </c>
      <c r="BL475">
        <v>3171.0810000000001</v>
      </c>
      <c r="BM475">
        <v>875.197</v>
      </c>
      <c r="BN475">
        <v>0</v>
      </c>
      <c r="BO475">
        <v>823.41399999999999</v>
      </c>
      <c r="BP475">
        <v>90.126999999999995</v>
      </c>
      <c r="BQ475">
        <v>0</v>
      </c>
      <c r="BR475">
        <v>0</v>
      </c>
      <c r="BS475">
        <v>0</v>
      </c>
      <c r="BT475">
        <v>8.3275000000000006</v>
      </c>
      <c r="BU475">
        <v>4264.1869999999999</v>
      </c>
      <c r="BV475">
        <v>0</v>
      </c>
      <c r="BW475">
        <v>0</v>
      </c>
      <c r="BX475">
        <v>0</v>
      </c>
      <c r="BY475">
        <v>0</v>
      </c>
      <c r="BZ475">
        <v>3.4986000000000002</v>
      </c>
      <c r="CA475">
        <v>1094.3699999999999</v>
      </c>
      <c r="CB475">
        <v>759.19100000000003</v>
      </c>
      <c r="CC475">
        <v>135.85599999999999</v>
      </c>
      <c r="CD475">
        <v>0</v>
      </c>
      <c r="CE475">
        <v>188.267</v>
      </c>
      <c r="CF475">
        <v>0</v>
      </c>
      <c r="CG475">
        <v>0</v>
      </c>
      <c r="CH475">
        <v>5.5359999999999996</v>
      </c>
      <c r="CI475">
        <v>5.52</v>
      </c>
      <c r="CJ475">
        <v>1</v>
      </c>
      <c r="CK475">
        <v>410.46100000000001</v>
      </c>
      <c r="CL475">
        <v>1.9985999999999999</v>
      </c>
      <c r="CM475">
        <v>556.54999999999995</v>
      </c>
      <c r="CN475">
        <v>0</v>
      </c>
      <c r="CO475">
        <v>0</v>
      </c>
      <c r="CP475">
        <v>0.5</v>
      </c>
      <c r="CQ475">
        <v>127.35899999999999</v>
      </c>
      <c r="CR475">
        <v>7.4108000000000001</v>
      </c>
      <c r="CS475">
        <v>3283.9720000000002</v>
      </c>
      <c r="CT475">
        <v>3.4986000000000002</v>
      </c>
      <c r="CU475">
        <v>1094.3699999999999</v>
      </c>
      <c r="CV475">
        <v>0</v>
      </c>
      <c r="CW475">
        <v>61.427</v>
      </c>
      <c r="CX475">
        <v>0</v>
      </c>
      <c r="CY475">
        <v>0</v>
      </c>
      <c r="CZ475">
        <v>0</v>
      </c>
      <c r="DA475">
        <v>0.5</v>
      </c>
      <c r="DB475">
        <v>127.35899999999999</v>
      </c>
      <c r="DC475">
        <v>0</v>
      </c>
      <c r="DD475">
        <v>0</v>
      </c>
      <c r="DE475">
        <v>0</v>
      </c>
      <c r="DF475">
        <v>2.0832999999999999</v>
      </c>
      <c r="DG475">
        <v>757.05899999999997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5025.2560000000003</v>
      </c>
      <c r="EA475">
        <v>0</v>
      </c>
      <c r="EB475">
        <v>1102.9839999999999</v>
      </c>
      <c r="EC475">
        <v>0</v>
      </c>
      <c r="ED475">
        <v>13.9094</v>
      </c>
      <c r="EE475">
        <v>16.666699999999999</v>
      </c>
      <c r="EF475">
        <v>6115.616</v>
      </c>
      <c r="EG475">
        <v>10.4108</v>
      </c>
      <c r="EH475">
        <v>5021.2460000000001</v>
      </c>
      <c r="EI475">
        <v>8.3275000000000006</v>
      </c>
      <c r="EJ475">
        <v>4264.1869999999999</v>
      </c>
      <c r="EK475">
        <v>0</v>
      </c>
      <c r="EL475">
        <v>0</v>
      </c>
      <c r="EM475">
        <v>0</v>
      </c>
      <c r="EN475">
        <v>0</v>
      </c>
      <c r="EO475">
        <v>3.4986000000000002</v>
      </c>
      <c r="EP475">
        <v>1094.3699999999999</v>
      </c>
      <c r="EQ475">
        <v>40.564999999999998</v>
      </c>
      <c r="ER475">
        <v>40.564999999999998</v>
      </c>
      <c r="ES475">
        <v>0</v>
      </c>
      <c r="ET475">
        <v>6156.1809999999996</v>
      </c>
      <c r="EU475">
        <v>0</v>
      </c>
      <c r="EV475">
        <v>0</v>
      </c>
      <c r="EW475">
        <v>0</v>
      </c>
      <c r="EX475">
        <v>0</v>
      </c>
      <c r="EY475">
        <v>2.0832999999999999</v>
      </c>
      <c r="EZ475">
        <v>757.05899999999997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0.5</v>
      </c>
      <c r="FJ475">
        <v>127.35899999999999</v>
      </c>
      <c r="FK475">
        <v>0</v>
      </c>
      <c r="FL475">
        <v>0</v>
      </c>
      <c r="FM475">
        <v>0.5</v>
      </c>
      <c r="FN475">
        <v>127.35899999999999</v>
      </c>
      <c r="FO475">
        <v>0</v>
      </c>
      <c r="FP475">
        <v>0</v>
      </c>
      <c r="FQ475">
        <v>0</v>
      </c>
      <c r="FR475">
        <v>127.35899999999999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</row>
    <row r="476" spans="1:184" customFormat="1" ht="12.75" x14ac:dyDescent="0.2">
      <c r="A476">
        <v>4022</v>
      </c>
      <c r="B476">
        <f t="shared" si="7"/>
        <v>473</v>
      </c>
      <c r="C476">
        <v>1</v>
      </c>
      <c r="D476" t="s">
        <v>1633</v>
      </c>
      <c r="E476" t="s">
        <v>290</v>
      </c>
      <c r="F476">
        <v>600111555</v>
      </c>
      <c r="G476">
        <v>12</v>
      </c>
      <c r="H476" t="s">
        <v>1634</v>
      </c>
      <c r="I476" t="s">
        <v>99</v>
      </c>
      <c r="J476">
        <v>1</v>
      </c>
      <c r="K476">
        <v>24</v>
      </c>
      <c r="L476" t="s">
        <v>1617</v>
      </c>
      <c r="M476" t="s">
        <v>1635</v>
      </c>
      <c r="N476" t="s">
        <v>1595</v>
      </c>
      <c r="O476">
        <v>2</v>
      </c>
      <c r="P476" t="s">
        <v>1596</v>
      </c>
      <c r="Q476" t="s">
        <v>1500</v>
      </c>
      <c r="R476" s="207">
        <v>45667.495104166665</v>
      </c>
      <c r="S476">
        <v>600111555</v>
      </c>
      <c r="T476" t="s">
        <v>1500</v>
      </c>
      <c r="U476" s="207">
        <v>45667.496539351851</v>
      </c>
      <c r="V476">
        <v>600111555</v>
      </c>
      <c r="W476">
        <v>9.5015000000000001</v>
      </c>
      <c r="X476">
        <v>9.4514999999999993</v>
      </c>
      <c r="Y476">
        <v>0</v>
      </c>
      <c r="Z476">
        <v>0.05</v>
      </c>
      <c r="AA476">
        <v>10.7066</v>
      </c>
      <c r="AB476">
        <v>4595.9629999999997</v>
      </c>
      <c r="AC476">
        <v>4577.2159999999994</v>
      </c>
      <c r="AD476">
        <v>2649.1410000000001</v>
      </c>
      <c r="AE476">
        <v>734.70899999999995</v>
      </c>
      <c r="AF476">
        <v>66.195999999999998</v>
      </c>
      <c r="AG476">
        <v>970.95299999999997</v>
      </c>
      <c r="AH476">
        <v>129.983</v>
      </c>
      <c r="AI476">
        <v>0</v>
      </c>
      <c r="AJ476">
        <v>0</v>
      </c>
      <c r="AK476">
        <v>13.119</v>
      </c>
      <c r="AL476">
        <v>0</v>
      </c>
      <c r="AM476">
        <v>0</v>
      </c>
      <c r="AN476">
        <v>18.747</v>
      </c>
      <c r="AO476">
        <v>94.600999999999999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94.600999999999999</v>
      </c>
      <c r="AV476">
        <v>0</v>
      </c>
      <c r="AW476">
        <v>13.115</v>
      </c>
      <c r="AX476">
        <v>0</v>
      </c>
      <c r="AY476">
        <v>0</v>
      </c>
      <c r="AZ476">
        <v>0</v>
      </c>
      <c r="BA476">
        <v>4609.2359999999999</v>
      </c>
      <c r="BB476">
        <v>0</v>
      </c>
      <c r="BC476">
        <v>11</v>
      </c>
      <c r="BD476">
        <v>11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7.3514999999999997</v>
      </c>
      <c r="BK476">
        <v>3768.2959999999998</v>
      </c>
      <c r="BL476">
        <v>2188.3139999999999</v>
      </c>
      <c r="BM476">
        <v>648.08000000000004</v>
      </c>
      <c r="BN476">
        <v>55.850999999999999</v>
      </c>
      <c r="BO476">
        <v>732.95299999999997</v>
      </c>
      <c r="BP476">
        <v>129.983</v>
      </c>
      <c r="BQ476">
        <v>0</v>
      </c>
      <c r="BR476">
        <v>0</v>
      </c>
      <c r="BS476">
        <v>0</v>
      </c>
      <c r="BT476">
        <v>6.0157999999999996</v>
      </c>
      <c r="BU476">
        <v>3377.6039999999998</v>
      </c>
      <c r="BV476">
        <v>0</v>
      </c>
      <c r="BW476">
        <v>0</v>
      </c>
      <c r="BX476">
        <v>0</v>
      </c>
      <c r="BY476">
        <v>0</v>
      </c>
      <c r="BZ476">
        <v>2.1</v>
      </c>
      <c r="CA476">
        <v>808.92000000000007</v>
      </c>
      <c r="CB476">
        <v>460.827</v>
      </c>
      <c r="CC476">
        <v>86.628999999999991</v>
      </c>
      <c r="CD476">
        <v>10.345000000000001</v>
      </c>
      <c r="CE476">
        <v>238</v>
      </c>
      <c r="CF476">
        <v>0</v>
      </c>
      <c r="CG476">
        <v>0</v>
      </c>
      <c r="CH476">
        <v>0</v>
      </c>
      <c r="CI476">
        <v>13.119</v>
      </c>
      <c r="CJ476">
        <v>0.1</v>
      </c>
      <c r="CK476">
        <v>64.39</v>
      </c>
      <c r="CL476">
        <v>1.4</v>
      </c>
      <c r="CM476">
        <v>558.34900000000005</v>
      </c>
      <c r="CN476">
        <v>0.6</v>
      </c>
      <c r="CO476">
        <v>186.18100000000001</v>
      </c>
      <c r="CP476">
        <v>0</v>
      </c>
      <c r="CQ476">
        <v>0</v>
      </c>
      <c r="CR476">
        <v>6.3514999999999997</v>
      </c>
      <c r="CS476">
        <v>2964.8829999999998</v>
      </c>
      <c r="CT476">
        <v>2.1</v>
      </c>
      <c r="CU476">
        <v>808.92000000000007</v>
      </c>
      <c r="CV476">
        <v>0</v>
      </c>
      <c r="CW476">
        <v>13.115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1.3357000000000001</v>
      </c>
      <c r="DG476">
        <v>390.69200000000001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3798.317</v>
      </c>
      <c r="EA476">
        <v>0</v>
      </c>
      <c r="EB476">
        <v>810.9190000000001</v>
      </c>
      <c r="EC476">
        <v>0</v>
      </c>
      <c r="ED476">
        <v>9.5015000000000001</v>
      </c>
      <c r="EE476">
        <v>10.7066</v>
      </c>
      <c r="EF476">
        <v>4595.9629999999997</v>
      </c>
      <c r="EG476">
        <v>7.3514999999999997</v>
      </c>
      <c r="EH476">
        <v>3768.2959999999998</v>
      </c>
      <c r="EI476">
        <v>6.0157999999999996</v>
      </c>
      <c r="EJ476">
        <v>3377.6039999999998</v>
      </c>
      <c r="EK476">
        <v>0</v>
      </c>
      <c r="EL476">
        <v>0</v>
      </c>
      <c r="EM476">
        <v>0</v>
      </c>
      <c r="EN476">
        <v>0</v>
      </c>
      <c r="EO476">
        <v>2.15</v>
      </c>
      <c r="EP476">
        <v>827.66700000000003</v>
      </c>
      <c r="EQ476">
        <v>94.600999999999999</v>
      </c>
      <c r="ER476">
        <v>10.375999999999999</v>
      </c>
      <c r="ES476">
        <v>84.224999999999994</v>
      </c>
      <c r="ET476">
        <v>4690.5639999999994</v>
      </c>
      <c r="EU476">
        <v>0</v>
      </c>
      <c r="EV476">
        <v>0</v>
      </c>
      <c r="EW476">
        <v>0</v>
      </c>
      <c r="EX476">
        <v>0</v>
      </c>
      <c r="EY476">
        <v>1.3357000000000001</v>
      </c>
      <c r="EZ476">
        <v>390.69200000000001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</row>
    <row r="477" spans="1:184" customFormat="1" ht="12.75" x14ac:dyDescent="0.2">
      <c r="A477">
        <v>4023</v>
      </c>
      <c r="B477">
        <f t="shared" si="7"/>
        <v>474</v>
      </c>
      <c r="C477">
        <v>1</v>
      </c>
      <c r="D477" t="s">
        <v>1636</v>
      </c>
      <c r="E477" t="s">
        <v>290</v>
      </c>
      <c r="F477">
        <v>600111792</v>
      </c>
      <c r="G477">
        <v>12</v>
      </c>
      <c r="H477" t="s">
        <v>1637</v>
      </c>
      <c r="I477" t="s">
        <v>99</v>
      </c>
      <c r="J477">
        <v>1</v>
      </c>
      <c r="K477">
        <v>24</v>
      </c>
      <c r="L477" t="s">
        <v>1600</v>
      </c>
      <c r="M477" t="s">
        <v>1638</v>
      </c>
      <c r="N477" t="s">
        <v>1595</v>
      </c>
      <c r="O477">
        <v>2</v>
      </c>
      <c r="P477" t="s">
        <v>1596</v>
      </c>
      <c r="Q477" t="s">
        <v>1500</v>
      </c>
      <c r="R477" s="207">
        <v>45669.812569444446</v>
      </c>
      <c r="S477">
        <v>600111792</v>
      </c>
      <c r="W477">
        <v>11.2568</v>
      </c>
      <c r="X477">
        <v>10.3057</v>
      </c>
      <c r="Y477">
        <v>0</v>
      </c>
      <c r="Z477">
        <v>0.95110000000000006</v>
      </c>
      <c r="AA477">
        <v>12.3508</v>
      </c>
      <c r="AB477">
        <v>4241.8919999999998</v>
      </c>
      <c r="AC477">
        <v>3958.5739999999996</v>
      </c>
      <c r="AD477">
        <v>2558.3649999999998</v>
      </c>
      <c r="AE477">
        <v>761.95900000000006</v>
      </c>
      <c r="AF477">
        <v>103.87400000000001</v>
      </c>
      <c r="AG477">
        <v>394.46</v>
      </c>
      <c r="AH477">
        <v>61.593999999999994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283.31799999999998</v>
      </c>
      <c r="AO477">
        <v>83.185000000000002</v>
      </c>
      <c r="AP477">
        <v>15</v>
      </c>
      <c r="AQ477">
        <v>15</v>
      </c>
      <c r="AR477">
        <v>0</v>
      </c>
      <c r="AS477">
        <v>0</v>
      </c>
      <c r="AT477">
        <v>0</v>
      </c>
      <c r="AU477">
        <v>68.185000000000002</v>
      </c>
      <c r="AV477">
        <v>0</v>
      </c>
      <c r="AW477">
        <v>78.322000000000003</v>
      </c>
      <c r="AX477">
        <v>0</v>
      </c>
      <c r="AY477">
        <v>0</v>
      </c>
      <c r="AZ477">
        <v>0</v>
      </c>
      <c r="BA477">
        <v>4087.9949999999999</v>
      </c>
      <c r="BB477">
        <v>15</v>
      </c>
      <c r="BC477">
        <v>12</v>
      </c>
      <c r="BD477">
        <v>11</v>
      </c>
      <c r="BE477">
        <v>0</v>
      </c>
      <c r="BF477">
        <v>0</v>
      </c>
      <c r="BG477">
        <v>1</v>
      </c>
      <c r="BH477">
        <v>0</v>
      </c>
      <c r="BI477">
        <v>0</v>
      </c>
      <c r="BJ477">
        <v>6.0834999999999999</v>
      </c>
      <c r="BK477">
        <v>2871.5940000000001</v>
      </c>
      <c r="BL477">
        <v>1774.8989999999999</v>
      </c>
      <c r="BM477">
        <v>613.05600000000004</v>
      </c>
      <c r="BN477">
        <v>81.066000000000003</v>
      </c>
      <c r="BO477">
        <v>267.95999999999998</v>
      </c>
      <c r="BP477">
        <v>56.290999999999997</v>
      </c>
      <c r="BQ477">
        <v>0</v>
      </c>
      <c r="BR477">
        <v>0</v>
      </c>
      <c r="BS477">
        <v>0</v>
      </c>
      <c r="BT477">
        <v>6.0834999999999999</v>
      </c>
      <c r="BU477">
        <v>2871.5940000000001</v>
      </c>
      <c r="BV477">
        <v>0</v>
      </c>
      <c r="BW477">
        <v>0</v>
      </c>
      <c r="BX477">
        <v>0</v>
      </c>
      <c r="BY477">
        <v>0</v>
      </c>
      <c r="BZ477">
        <v>4.2222</v>
      </c>
      <c r="CA477">
        <v>1086.98</v>
      </c>
      <c r="CB477">
        <v>783.46599999999989</v>
      </c>
      <c r="CC477">
        <v>148.90299999999999</v>
      </c>
      <c r="CD477">
        <v>22.808</v>
      </c>
      <c r="CE477">
        <v>126.5</v>
      </c>
      <c r="CF477">
        <v>5.3029999999999999</v>
      </c>
      <c r="CG477">
        <v>0</v>
      </c>
      <c r="CH477">
        <v>0</v>
      </c>
      <c r="CI477">
        <v>0</v>
      </c>
      <c r="CJ477">
        <v>2.5000000000000001E-2</v>
      </c>
      <c r="CK477">
        <v>6.4089999999999998</v>
      </c>
      <c r="CL477">
        <v>1.8621000000000001</v>
      </c>
      <c r="CM477">
        <v>516.12099999999998</v>
      </c>
      <c r="CN477">
        <v>2.3351000000000002</v>
      </c>
      <c r="CO477">
        <v>564.45000000000005</v>
      </c>
      <c r="CP477">
        <v>0</v>
      </c>
      <c r="CQ477">
        <v>0</v>
      </c>
      <c r="CR477">
        <v>5.0834999999999999</v>
      </c>
      <c r="CS477">
        <v>2183.0450000000001</v>
      </c>
      <c r="CT477">
        <v>3.7198000000000002</v>
      </c>
      <c r="CU477">
        <v>948.08199999999999</v>
      </c>
      <c r="CV477">
        <v>0</v>
      </c>
      <c r="CW477">
        <v>78.322000000000003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15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2964.3519999999999</v>
      </c>
      <c r="EA477">
        <v>0</v>
      </c>
      <c r="EB477">
        <v>1123.643</v>
      </c>
      <c r="EC477">
        <v>15</v>
      </c>
      <c r="ED477">
        <v>11.2568</v>
      </c>
      <c r="EE477">
        <v>12.3508</v>
      </c>
      <c r="EF477">
        <v>4241.8919999999998</v>
      </c>
      <c r="EG477">
        <v>6.0834999999999999</v>
      </c>
      <c r="EH477">
        <v>2871.5940000000001</v>
      </c>
      <c r="EI477">
        <v>6.0834999999999999</v>
      </c>
      <c r="EJ477">
        <v>2871.5940000000001</v>
      </c>
      <c r="EK477">
        <v>0</v>
      </c>
      <c r="EL477">
        <v>0</v>
      </c>
      <c r="EM477">
        <v>0</v>
      </c>
      <c r="EN477">
        <v>0</v>
      </c>
      <c r="EO477">
        <v>5.1733000000000002</v>
      </c>
      <c r="EP477">
        <v>1370.298</v>
      </c>
      <c r="EQ477">
        <v>83.185000000000002</v>
      </c>
      <c r="ER477">
        <v>10.255000000000001</v>
      </c>
      <c r="ES477">
        <v>72.930000000000007</v>
      </c>
      <c r="ET477">
        <v>4325.0770000000002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</row>
    <row r="478" spans="1:184" customFormat="1" ht="12.75" x14ac:dyDescent="0.2">
      <c r="A478">
        <v>4024</v>
      </c>
      <c r="B478">
        <f t="shared" si="7"/>
        <v>475</v>
      </c>
      <c r="C478">
        <v>1</v>
      </c>
      <c r="D478" t="s">
        <v>1639</v>
      </c>
      <c r="E478" t="s">
        <v>290</v>
      </c>
      <c r="F478">
        <v>600111563</v>
      </c>
      <c r="G478">
        <v>12</v>
      </c>
      <c r="H478" t="s">
        <v>1640</v>
      </c>
      <c r="I478" t="s">
        <v>99</v>
      </c>
      <c r="J478">
        <v>1</v>
      </c>
      <c r="K478">
        <v>24</v>
      </c>
      <c r="L478" t="s">
        <v>1617</v>
      </c>
      <c r="M478" t="s">
        <v>1641</v>
      </c>
      <c r="N478" t="s">
        <v>1595</v>
      </c>
      <c r="O478">
        <v>2</v>
      </c>
      <c r="P478" t="s">
        <v>1596</v>
      </c>
      <c r="Q478" t="s">
        <v>1496</v>
      </c>
      <c r="R478" s="207">
        <v>45664.378750000003</v>
      </c>
      <c r="S478">
        <v>600111563</v>
      </c>
      <c r="T478" t="s">
        <v>1496</v>
      </c>
      <c r="U478" s="207">
        <v>45664.380300925928</v>
      </c>
      <c r="V478">
        <v>600111563</v>
      </c>
      <c r="W478">
        <v>11.110900000000001</v>
      </c>
      <c r="X478">
        <v>10.895900000000001</v>
      </c>
      <c r="Y478">
        <v>9.8299999999999998E-2</v>
      </c>
      <c r="Z478">
        <v>0.1167</v>
      </c>
      <c r="AA478">
        <v>13.2499</v>
      </c>
      <c r="AB478">
        <v>4490.1979999999994</v>
      </c>
      <c r="AC478">
        <v>4436.3370000000004</v>
      </c>
      <c r="AD478">
        <v>2976.6679999999997</v>
      </c>
      <c r="AE478">
        <v>706.85500000000002</v>
      </c>
      <c r="AF478">
        <v>57.491</v>
      </c>
      <c r="AG478">
        <v>601.31299999999999</v>
      </c>
      <c r="AH478">
        <v>94.01</v>
      </c>
      <c r="AI478">
        <v>0</v>
      </c>
      <c r="AJ478">
        <v>0</v>
      </c>
      <c r="AK478">
        <v>0</v>
      </c>
      <c r="AL478">
        <v>23.497</v>
      </c>
      <c r="AM478">
        <v>0</v>
      </c>
      <c r="AN478">
        <v>30.364000000000001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0.4375</v>
      </c>
      <c r="AW478">
        <v>0</v>
      </c>
      <c r="AX478">
        <v>119.97499999999999</v>
      </c>
      <c r="AY478">
        <v>0</v>
      </c>
      <c r="AZ478">
        <v>0</v>
      </c>
      <c r="BA478">
        <v>4463.259</v>
      </c>
      <c r="BB478">
        <v>0</v>
      </c>
      <c r="BC478">
        <v>13</v>
      </c>
      <c r="BD478">
        <v>13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5.8723000000000001</v>
      </c>
      <c r="BK478">
        <v>2925.058</v>
      </c>
      <c r="BL478">
        <v>1947.8150000000001</v>
      </c>
      <c r="BM478">
        <v>501.13600000000002</v>
      </c>
      <c r="BN478">
        <v>36.317</v>
      </c>
      <c r="BO478">
        <v>349</v>
      </c>
      <c r="BP478">
        <v>90.79</v>
      </c>
      <c r="BQ478">
        <v>0</v>
      </c>
      <c r="BR478">
        <v>0</v>
      </c>
      <c r="BS478">
        <v>0</v>
      </c>
      <c r="BT478">
        <v>5.8723000000000001</v>
      </c>
      <c r="BU478">
        <v>2925.058</v>
      </c>
      <c r="BV478">
        <v>0</v>
      </c>
      <c r="BW478">
        <v>0</v>
      </c>
      <c r="BX478">
        <v>0</v>
      </c>
      <c r="BY478">
        <v>0</v>
      </c>
      <c r="BZ478">
        <v>5.0236000000000001</v>
      </c>
      <c r="CA478">
        <v>1511.279</v>
      </c>
      <c r="CB478">
        <v>1028.8530000000001</v>
      </c>
      <c r="CC478">
        <v>205.71900000000002</v>
      </c>
      <c r="CD478">
        <v>21.173999999999999</v>
      </c>
      <c r="CE478">
        <v>252.31299999999999</v>
      </c>
      <c r="CF478">
        <v>3.22</v>
      </c>
      <c r="CG478">
        <v>0</v>
      </c>
      <c r="CH478">
        <v>0</v>
      </c>
      <c r="CI478">
        <v>0</v>
      </c>
      <c r="CJ478">
        <v>0.16669999999999999</v>
      </c>
      <c r="CK478">
        <v>75.635999999999996</v>
      </c>
      <c r="CL478">
        <v>1.8872</v>
      </c>
      <c r="CM478">
        <v>558.77</v>
      </c>
      <c r="CN478">
        <v>2.5322</v>
      </c>
      <c r="CO478">
        <v>756.89800000000002</v>
      </c>
      <c r="CP478">
        <v>0.4375</v>
      </c>
      <c r="CQ478">
        <v>119.97499999999999</v>
      </c>
      <c r="CR478">
        <v>4.8723000000000001</v>
      </c>
      <c r="CS478">
        <v>2285.5320000000002</v>
      </c>
      <c r="CT478">
        <v>4.8152999999999997</v>
      </c>
      <c r="CU478">
        <v>1441.0509999999999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0.4375</v>
      </c>
      <c r="DB478">
        <v>119.97499999999999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2930.9259999999999</v>
      </c>
      <c r="EA478">
        <v>0</v>
      </c>
      <c r="EB478">
        <v>1532.3330000000001</v>
      </c>
      <c r="EC478">
        <v>0</v>
      </c>
      <c r="ED478">
        <v>11.110900000000001</v>
      </c>
      <c r="EE478">
        <v>13.2499</v>
      </c>
      <c r="EF478">
        <v>4490.1979999999994</v>
      </c>
      <c r="EG478">
        <v>5.8723000000000001</v>
      </c>
      <c r="EH478">
        <v>2925.058</v>
      </c>
      <c r="EI478">
        <v>5.8723000000000001</v>
      </c>
      <c r="EJ478">
        <v>2925.058</v>
      </c>
      <c r="EK478">
        <v>0</v>
      </c>
      <c r="EL478">
        <v>0</v>
      </c>
      <c r="EM478">
        <v>0</v>
      </c>
      <c r="EN478">
        <v>0</v>
      </c>
      <c r="EO478">
        <v>5.2385999999999999</v>
      </c>
      <c r="EP478">
        <v>1565.1399999999999</v>
      </c>
      <c r="EQ478">
        <v>0</v>
      </c>
      <c r="ER478">
        <v>0</v>
      </c>
      <c r="ES478">
        <v>0</v>
      </c>
      <c r="ET478">
        <v>4490.1979999999994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0.4375</v>
      </c>
      <c r="FJ478">
        <v>119.97499999999999</v>
      </c>
      <c r="FK478">
        <v>0</v>
      </c>
      <c r="FL478">
        <v>0</v>
      </c>
      <c r="FM478">
        <v>0.4375</v>
      </c>
      <c r="FN478">
        <v>119.97499999999999</v>
      </c>
      <c r="FO478">
        <v>0</v>
      </c>
      <c r="FP478">
        <v>0</v>
      </c>
      <c r="FQ478">
        <v>0</v>
      </c>
      <c r="FR478">
        <v>119.97499999999999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</row>
    <row r="479" spans="1:184" customFormat="1" ht="12.75" x14ac:dyDescent="0.2">
      <c r="A479">
        <v>4025</v>
      </c>
      <c r="B479">
        <f t="shared" si="7"/>
        <v>476</v>
      </c>
      <c r="C479">
        <v>1</v>
      </c>
      <c r="D479" t="s">
        <v>1642</v>
      </c>
      <c r="E479" t="s">
        <v>290</v>
      </c>
      <c r="F479">
        <v>600111580</v>
      </c>
      <c r="G479">
        <v>12</v>
      </c>
      <c r="H479" t="s">
        <v>1643</v>
      </c>
      <c r="I479" t="s">
        <v>99</v>
      </c>
      <c r="J479">
        <v>1</v>
      </c>
      <c r="K479">
        <v>24</v>
      </c>
      <c r="L479" t="s">
        <v>1600</v>
      </c>
      <c r="M479" t="s">
        <v>1644</v>
      </c>
      <c r="N479" t="s">
        <v>1595</v>
      </c>
      <c r="O479">
        <v>2</v>
      </c>
      <c r="P479" t="s">
        <v>1596</v>
      </c>
      <c r="Q479" t="s">
        <v>1220</v>
      </c>
      <c r="R479" s="207">
        <v>45671.588425925926</v>
      </c>
      <c r="S479">
        <v>600111580</v>
      </c>
      <c r="T479" t="s">
        <v>1220</v>
      </c>
      <c r="U479" s="207">
        <v>45671.59375</v>
      </c>
      <c r="V479">
        <v>600111580</v>
      </c>
      <c r="W479">
        <v>16.6907</v>
      </c>
      <c r="X479">
        <v>16.6907</v>
      </c>
      <c r="Y479">
        <v>0</v>
      </c>
      <c r="Z479">
        <v>0</v>
      </c>
      <c r="AA479">
        <v>18.3567</v>
      </c>
      <c r="AB479">
        <v>7089.8179999999993</v>
      </c>
      <c r="AC479">
        <v>7089.8179999999993</v>
      </c>
      <c r="AD479">
        <v>4231.665</v>
      </c>
      <c r="AE479">
        <v>1443.4639999999999</v>
      </c>
      <c r="AF479">
        <v>145.76499999999999</v>
      </c>
      <c r="AG479">
        <v>1054.271</v>
      </c>
      <c r="AH479">
        <v>87.537000000000006</v>
      </c>
      <c r="AI479">
        <v>0</v>
      </c>
      <c r="AJ479">
        <v>2.371</v>
      </c>
      <c r="AK479">
        <v>0</v>
      </c>
      <c r="AL479">
        <v>0</v>
      </c>
      <c r="AM479">
        <v>0</v>
      </c>
      <c r="AN479">
        <v>0</v>
      </c>
      <c r="AO479">
        <v>64.650000000000006</v>
      </c>
      <c r="AP479">
        <v>64.650000000000006</v>
      </c>
      <c r="AQ479">
        <v>64.650000000000006</v>
      </c>
      <c r="AR479">
        <v>0</v>
      </c>
      <c r="AS479">
        <v>0</v>
      </c>
      <c r="AT479">
        <v>0</v>
      </c>
      <c r="AU479">
        <v>0</v>
      </c>
      <c r="AV479">
        <v>0.70330000000000004</v>
      </c>
      <c r="AW479">
        <v>124.745</v>
      </c>
      <c r="AX479">
        <v>233.602</v>
      </c>
      <c r="AY479">
        <v>0</v>
      </c>
      <c r="AZ479">
        <v>0</v>
      </c>
      <c r="BA479">
        <v>7185.3580000000002</v>
      </c>
      <c r="BB479">
        <v>64.650000000000006</v>
      </c>
      <c r="BC479">
        <v>21</v>
      </c>
      <c r="BD479">
        <v>21</v>
      </c>
      <c r="BE479">
        <v>0</v>
      </c>
      <c r="BF479">
        <v>0</v>
      </c>
      <c r="BG479">
        <v>2</v>
      </c>
      <c r="BH479">
        <v>0</v>
      </c>
      <c r="BI479">
        <v>0</v>
      </c>
      <c r="BJ479">
        <v>11.9572</v>
      </c>
      <c r="BK479">
        <v>5852.058</v>
      </c>
      <c r="BL479">
        <v>3428.6709999999998</v>
      </c>
      <c r="BM479">
        <v>1280.173</v>
      </c>
      <c r="BN479">
        <v>99.561000000000007</v>
      </c>
      <c r="BO479">
        <v>829</v>
      </c>
      <c r="BP479">
        <v>87.537000000000006</v>
      </c>
      <c r="BQ479">
        <v>0</v>
      </c>
      <c r="BR479">
        <v>2.371</v>
      </c>
      <c r="BS479">
        <v>0</v>
      </c>
      <c r="BT479">
        <v>11.7272</v>
      </c>
      <c r="BU479">
        <v>5746.1940000000004</v>
      </c>
      <c r="BV479">
        <v>0</v>
      </c>
      <c r="BW479">
        <v>0</v>
      </c>
      <c r="BX479">
        <v>0</v>
      </c>
      <c r="BY479">
        <v>0</v>
      </c>
      <c r="BZ479">
        <v>4.7335000000000003</v>
      </c>
      <c r="CA479">
        <v>1237.76</v>
      </c>
      <c r="CB479">
        <v>802.99400000000003</v>
      </c>
      <c r="CC479">
        <v>163.291</v>
      </c>
      <c r="CD479">
        <v>46.204000000000001</v>
      </c>
      <c r="CE479">
        <v>225.27099999999999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3.7302</v>
      </c>
      <c r="CM479">
        <v>927.56200000000001</v>
      </c>
      <c r="CN479">
        <v>0.3</v>
      </c>
      <c r="CO479">
        <v>76.596000000000004</v>
      </c>
      <c r="CP479">
        <v>0.70330000000000004</v>
      </c>
      <c r="CQ479">
        <v>233.602</v>
      </c>
      <c r="CR479">
        <v>10.108599999999999</v>
      </c>
      <c r="CS479">
        <v>4757.7250000000004</v>
      </c>
      <c r="CT479">
        <v>4.7335000000000003</v>
      </c>
      <c r="CU479">
        <v>1237.76</v>
      </c>
      <c r="CV479">
        <v>0</v>
      </c>
      <c r="CW479">
        <v>124.745</v>
      </c>
      <c r="CX479">
        <v>0</v>
      </c>
      <c r="CY479">
        <v>0</v>
      </c>
      <c r="CZ479">
        <v>0</v>
      </c>
      <c r="DA479">
        <v>0.70330000000000004</v>
      </c>
      <c r="DB479">
        <v>233.602</v>
      </c>
      <c r="DC479">
        <v>0</v>
      </c>
      <c r="DD479">
        <v>64.650000000000006</v>
      </c>
      <c r="DE479">
        <v>0</v>
      </c>
      <c r="DF479">
        <v>0.23</v>
      </c>
      <c r="DG479">
        <v>105.864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5932.0879999999997</v>
      </c>
      <c r="EA479">
        <v>0</v>
      </c>
      <c r="EB479">
        <v>1253.27</v>
      </c>
      <c r="EC479">
        <v>64.650000000000006</v>
      </c>
      <c r="ED479">
        <v>16.6907</v>
      </c>
      <c r="EE479">
        <v>18.3567</v>
      </c>
      <c r="EF479">
        <v>7089.8179999999993</v>
      </c>
      <c r="EG479">
        <v>11.9572</v>
      </c>
      <c r="EH479">
        <v>5852.058</v>
      </c>
      <c r="EI479">
        <v>11.7272</v>
      </c>
      <c r="EJ479">
        <v>5746.1940000000004</v>
      </c>
      <c r="EK479">
        <v>0</v>
      </c>
      <c r="EL479">
        <v>0</v>
      </c>
      <c r="EM479">
        <v>0</v>
      </c>
      <c r="EN479">
        <v>0</v>
      </c>
      <c r="EO479">
        <v>4.7335000000000003</v>
      </c>
      <c r="EP479">
        <v>1237.76</v>
      </c>
      <c r="EQ479">
        <v>64.650000000000006</v>
      </c>
      <c r="ER479">
        <v>0</v>
      </c>
      <c r="ES479">
        <v>64.650000000000006</v>
      </c>
      <c r="ET479">
        <v>7154.4680000000008</v>
      </c>
      <c r="EU479">
        <v>0</v>
      </c>
      <c r="EV479">
        <v>0</v>
      </c>
      <c r="EW479">
        <v>0</v>
      </c>
      <c r="EX479">
        <v>0</v>
      </c>
      <c r="EY479">
        <v>0.23</v>
      </c>
      <c r="EZ479">
        <v>105.864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0.70330000000000004</v>
      </c>
      <c r="FJ479">
        <v>233.602</v>
      </c>
      <c r="FK479">
        <v>0</v>
      </c>
      <c r="FL479">
        <v>0</v>
      </c>
      <c r="FM479">
        <v>0.70330000000000004</v>
      </c>
      <c r="FN479">
        <v>233.602</v>
      </c>
      <c r="FO479">
        <v>0</v>
      </c>
      <c r="FP479">
        <v>0</v>
      </c>
      <c r="FQ479">
        <v>0</v>
      </c>
      <c r="FR479">
        <v>233.602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</row>
    <row r="480" spans="1:184" customFormat="1" ht="12.75" x14ac:dyDescent="0.2">
      <c r="A480">
        <v>4026</v>
      </c>
      <c r="B480">
        <f t="shared" si="7"/>
        <v>477</v>
      </c>
      <c r="C480">
        <v>1</v>
      </c>
      <c r="D480" t="s">
        <v>1645</v>
      </c>
      <c r="E480" t="s">
        <v>290</v>
      </c>
      <c r="F480">
        <v>600111598</v>
      </c>
      <c r="G480">
        <v>12</v>
      </c>
      <c r="H480" t="s">
        <v>1646</v>
      </c>
      <c r="I480" t="s">
        <v>99</v>
      </c>
      <c r="J480">
        <v>1</v>
      </c>
      <c r="K480">
        <v>24</v>
      </c>
      <c r="L480" t="s">
        <v>1600</v>
      </c>
      <c r="M480" t="s">
        <v>1647</v>
      </c>
      <c r="N480" t="s">
        <v>1595</v>
      </c>
      <c r="O480">
        <v>2</v>
      </c>
      <c r="P480" t="s">
        <v>1596</v>
      </c>
      <c r="Q480" t="s">
        <v>3531</v>
      </c>
      <c r="R480" s="207">
        <v>45670.556574074071</v>
      </c>
      <c r="S480">
        <v>600111598</v>
      </c>
      <c r="T480" t="s">
        <v>1500</v>
      </c>
      <c r="U480" s="207">
        <v>45687.378831018519</v>
      </c>
      <c r="V480">
        <v>600111598</v>
      </c>
      <c r="W480">
        <v>12.5137</v>
      </c>
      <c r="X480">
        <v>12.137700000000001</v>
      </c>
      <c r="Y480">
        <v>0</v>
      </c>
      <c r="Z480">
        <v>0.376</v>
      </c>
      <c r="AA480">
        <v>15.2415</v>
      </c>
      <c r="AB480">
        <v>5094.5240000000003</v>
      </c>
      <c r="AC480">
        <v>5038.5709999999999</v>
      </c>
      <c r="AD480">
        <v>3049.134</v>
      </c>
      <c r="AE480">
        <v>936.56200000000001</v>
      </c>
      <c r="AF480">
        <v>194.77499999999998</v>
      </c>
      <c r="AG480">
        <v>646.19799999999998</v>
      </c>
      <c r="AH480">
        <v>100.157</v>
      </c>
      <c r="AI480">
        <v>0</v>
      </c>
      <c r="AJ480">
        <v>3.306</v>
      </c>
      <c r="AK480">
        <v>0</v>
      </c>
      <c r="AL480">
        <v>0</v>
      </c>
      <c r="AM480">
        <v>0</v>
      </c>
      <c r="AN480">
        <v>55.953000000000003</v>
      </c>
      <c r="AO480">
        <v>65.5</v>
      </c>
      <c r="AP480">
        <v>22</v>
      </c>
      <c r="AQ480">
        <v>22</v>
      </c>
      <c r="AR480">
        <v>0</v>
      </c>
      <c r="AS480">
        <v>0</v>
      </c>
      <c r="AT480">
        <v>0</v>
      </c>
      <c r="AU480">
        <v>43.5</v>
      </c>
      <c r="AV480">
        <v>0.5</v>
      </c>
      <c r="AW480">
        <v>108.43899999999999</v>
      </c>
      <c r="AX480">
        <v>174.10400000000001</v>
      </c>
      <c r="AY480">
        <v>0</v>
      </c>
      <c r="AZ480">
        <v>0</v>
      </c>
      <c r="BA480">
        <v>5086.9069999999992</v>
      </c>
      <c r="BB480">
        <v>22</v>
      </c>
      <c r="BC480">
        <v>15</v>
      </c>
      <c r="BD480">
        <v>14</v>
      </c>
      <c r="BE480">
        <v>3</v>
      </c>
      <c r="BF480">
        <v>0</v>
      </c>
      <c r="BG480">
        <v>2</v>
      </c>
      <c r="BH480">
        <v>0</v>
      </c>
      <c r="BI480">
        <v>0</v>
      </c>
      <c r="BJ480">
        <v>8.2766999999999999</v>
      </c>
      <c r="BK480">
        <v>4009.2469999999998</v>
      </c>
      <c r="BL480">
        <v>2359.415</v>
      </c>
      <c r="BM480">
        <v>826.04499999999996</v>
      </c>
      <c r="BN480">
        <v>148.68700000000001</v>
      </c>
      <c r="BO480">
        <v>463.19799999999998</v>
      </c>
      <c r="BP480">
        <v>100.157</v>
      </c>
      <c r="BQ480">
        <v>0</v>
      </c>
      <c r="BR480">
        <v>3.306</v>
      </c>
      <c r="BS480">
        <v>0</v>
      </c>
      <c r="BT480">
        <v>6.4794</v>
      </c>
      <c r="BU480">
        <v>3405.6909999999998</v>
      </c>
      <c r="BV480">
        <v>0</v>
      </c>
      <c r="BW480">
        <v>0</v>
      </c>
      <c r="BX480">
        <v>0</v>
      </c>
      <c r="BY480">
        <v>0</v>
      </c>
      <c r="BZ480">
        <v>3.8610000000000002</v>
      </c>
      <c r="CA480">
        <v>1029.3240000000001</v>
      </c>
      <c r="CB480">
        <v>689.71899999999994</v>
      </c>
      <c r="CC480">
        <v>110.517</v>
      </c>
      <c r="CD480">
        <v>46.088000000000001</v>
      </c>
      <c r="CE480">
        <v>183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2.7360000000000002</v>
      </c>
      <c r="CM480">
        <v>745.63800000000003</v>
      </c>
      <c r="CN480">
        <v>0.625</v>
      </c>
      <c r="CO480">
        <v>109.58199999999999</v>
      </c>
      <c r="CP480">
        <v>0.5</v>
      </c>
      <c r="CQ480">
        <v>174.10400000000001</v>
      </c>
      <c r="CR480">
        <v>6.2766999999999999</v>
      </c>
      <c r="CS480">
        <v>2731.9290000000001</v>
      </c>
      <c r="CT480">
        <v>3.8610000000000002</v>
      </c>
      <c r="CU480">
        <v>1029.3240000000001</v>
      </c>
      <c r="CV480">
        <v>0</v>
      </c>
      <c r="CW480">
        <v>108.43899999999999</v>
      </c>
      <c r="CX480">
        <v>0</v>
      </c>
      <c r="CY480">
        <v>0</v>
      </c>
      <c r="CZ480">
        <v>0</v>
      </c>
      <c r="DA480">
        <v>0.5</v>
      </c>
      <c r="DB480">
        <v>174.10400000000001</v>
      </c>
      <c r="DC480">
        <v>0</v>
      </c>
      <c r="DD480">
        <v>22</v>
      </c>
      <c r="DE480">
        <v>0</v>
      </c>
      <c r="DF480">
        <v>1.7972999999999999</v>
      </c>
      <c r="DG480">
        <v>603.55600000000004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4025.32</v>
      </c>
      <c r="EA480">
        <v>0</v>
      </c>
      <c r="EB480">
        <v>1061.587</v>
      </c>
      <c r="EC480">
        <v>22</v>
      </c>
      <c r="ED480">
        <v>12.5137</v>
      </c>
      <c r="EE480">
        <v>15.2415</v>
      </c>
      <c r="EF480">
        <v>5094.5240000000003</v>
      </c>
      <c r="EG480">
        <v>8.2766999999999999</v>
      </c>
      <c r="EH480">
        <v>4009.2469999999998</v>
      </c>
      <c r="EI480">
        <v>6.4794</v>
      </c>
      <c r="EJ480">
        <v>3405.6909999999998</v>
      </c>
      <c r="EK480">
        <v>0</v>
      </c>
      <c r="EL480">
        <v>0</v>
      </c>
      <c r="EM480">
        <v>0</v>
      </c>
      <c r="EN480">
        <v>0</v>
      </c>
      <c r="EO480">
        <v>4.2370000000000001</v>
      </c>
      <c r="EP480">
        <v>1085.277</v>
      </c>
      <c r="EQ480">
        <v>65.5</v>
      </c>
      <c r="ER480">
        <v>7.2</v>
      </c>
      <c r="ES480">
        <v>58.300000000000004</v>
      </c>
      <c r="ET480">
        <v>5160.0240000000003</v>
      </c>
      <c r="EU480">
        <v>0</v>
      </c>
      <c r="EV480">
        <v>0</v>
      </c>
      <c r="EW480">
        <v>0</v>
      </c>
      <c r="EX480">
        <v>0</v>
      </c>
      <c r="EY480">
        <v>1.7972999999999999</v>
      </c>
      <c r="EZ480">
        <v>603.55600000000004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0.5</v>
      </c>
      <c r="FJ480">
        <v>174.10400000000001</v>
      </c>
      <c r="FK480">
        <v>0</v>
      </c>
      <c r="FL480">
        <v>0</v>
      </c>
      <c r="FM480">
        <v>0.5</v>
      </c>
      <c r="FN480">
        <v>174.10400000000001</v>
      </c>
      <c r="FO480">
        <v>0</v>
      </c>
      <c r="FP480">
        <v>0</v>
      </c>
      <c r="FQ480">
        <v>0</v>
      </c>
      <c r="FR480">
        <v>174.10400000000001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</row>
    <row r="481" spans="1:184" customFormat="1" ht="12.75" x14ac:dyDescent="0.2">
      <c r="A481">
        <v>4027</v>
      </c>
      <c r="B481">
        <f t="shared" si="7"/>
        <v>478</v>
      </c>
      <c r="C481">
        <v>1</v>
      </c>
      <c r="D481" t="s">
        <v>1648</v>
      </c>
      <c r="E481" t="s">
        <v>290</v>
      </c>
      <c r="F481">
        <v>600111971</v>
      </c>
      <c r="G481">
        <v>12</v>
      </c>
      <c r="H481" t="s">
        <v>1649</v>
      </c>
      <c r="I481" t="s">
        <v>99</v>
      </c>
      <c r="J481">
        <v>1</v>
      </c>
      <c r="K481">
        <v>24</v>
      </c>
      <c r="L481" t="s">
        <v>1593</v>
      </c>
      <c r="M481" t="s">
        <v>1650</v>
      </c>
      <c r="N481" t="s">
        <v>1595</v>
      </c>
      <c r="O481">
        <v>2</v>
      </c>
      <c r="P481" t="s">
        <v>1596</v>
      </c>
      <c r="Q481" t="s">
        <v>3378</v>
      </c>
      <c r="R481" s="207">
        <v>45672.493668981479</v>
      </c>
      <c r="S481" t="s">
        <v>1593</v>
      </c>
      <c r="T481" t="s">
        <v>1651</v>
      </c>
      <c r="U481" s="207">
        <v>45673.500023148146</v>
      </c>
      <c r="V481">
        <v>600111971</v>
      </c>
      <c r="W481">
        <v>14.3775</v>
      </c>
      <c r="X481">
        <v>13.883900000000001</v>
      </c>
      <c r="Y481">
        <v>0</v>
      </c>
      <c r="Z481">
        <v>0.49360000000000004</v>
      </c>
      <c r="AA481">
        <v>17</v>
      </c>
      <c r="AB481">
        <v>5944.116</v>
      </c>
      <c r="AC481">
        <v>5802.8809999999994</v>
      </c>
      <c r="AD481">
        <v>3878.2520000000004</v>
      </c>
      <c r="AE481">
        <v>820.97299999999996</v>
      </c>
      <c r="AF481">
        <v>88.526999999999987</v>
      </c>
      <c r="AG481">
        <v>888.8</v>
      </c>
      <c r="AH481">
        <v>126.32899999999999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141.23500000000001</v>
      </c>
      <c r="AO481">
        <v>149.85</v>
      </c>
      <c r="AP481">
        <v>45</v>
      </c>
      <c r="AQ481">
        <v>45</v>
      </c>
      <c r="AR481">
        <v>0</v>
      </c>
      <c r="AS481">
        <v>0</v>
      </c>
      <c r="AT481">
        <v>0</v>
      </c>
      <c r="AU481">
        <v>104.85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5837.2159999999994</v>
      </c>
      <c r="BB481">
        <v>45</v>
      </c>
      <c r="BC481">
        <v>17</v>
      </c>
      <c r="BD481">
        <v>17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7.8582999999999998</v>
      </c>
      <c r="BK481">
        <v>4048.9830000000002</v>
      </c>
      <c r="BL481">
        <v>2727.183</v>
      </c>
      <c r="BM481">
        <v>615.21699999999998</v>
      </c>
      <c r="BN481">
        <v>52.344000000000001</v>
      </c>
      <c r="BO481">
        <v>532.79999999999995</v>
      </c>
      <c r="BP481">
        <v>121.43899999999999</v>
      </c>
      <c r="BQ481">
        <v>0</v>
      </c>
      <c r="BR481">
        <v>0</v>
      </c>
      <c r="BS481">
        <v>0</v>
      </c>
      <c r="BT481">
        <v>7.8582999999999998</v>
      </c>
      <c r="BU481">
        <v>4048.9830000000002</v>
      </c>
      <c r="BV481">
        <v>0</v>
      </c>
      <c r="BW481">
        <v>0</v>
      </c>
      <c r="BX481">
        <v>0</v>
      </c>
      <c r="BY481">
        <v>0</v>
      </c>
      <c r="BZ481">
        <v>6.0256000000000007</v>
      </c>
      <c r="CA481">
        <v>1753.8980000000001</v>
      </c>
      <c r="CB481">
        <v>1151.069</v>
      </c>
      <c r="CC481">
        <v>205.756</v>
      </c>
      <c r="CD481">
        <v>36.183</v>
      </c>
      <c r="CE481">
        <v>356</v>
      </c>
      <c r="CF481">
        <v>4.8899999999999997</v>
      </c>
      <c r="CG481">
        <v>0</v>
      </c>
      <c r="CH481">
        <v>0</v>
      </c>
      <c r="CI481">
        <v>0</v>
      </c>
      <c r="CJ481">
        <v>0.625</v>
      </c>
      <c r="CK481">
        <v>353.31900000000002</v>
      </c>
      <c r="CL481">
        <v>3.1387</v>
      </c>
      <c r="CM481">
        <v>767.59100000000001</v>
      </c>
      <c r="CN481">
        <v>2.2618999999999998</v>
      </c>
      <c r="CO481">
        <v>632.98800000000006</v>
      </c>
      <c r="CP481">
        <v>0</v>
      </c>
      <c r="CQ481">
        <v>0</v>
      </c>
      <c r="CR481">
        <v>6.8582999999999998</v>
      </c>
      <c r="CS481">
        <v>3260.491</v>
      </c>
      <c r="CT481">
        <v>5.6655999999999995</v>
      </c>
      <c r="CU481">
        <v>1592.0390000000002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45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4059.288</v>
      </c>
      <c r="EA481">
        <v>45</v>
      </c>
      <c r="EB481">
        <v>1777.9279999999999</v>
      </c>
      <c r="EC481">
        <v>0</v>
      </c>
      <c r="ED481">
        <v>14.3775</v>
      </c>
      <c r="EE481">
        <v>17</v>
      </c>
      <c r="EF481">
        <v>5944.116</v>
      </c>
      <c r="EG481">
        <v>8</v>
      </c>
      <c r="EH481">
        <v>4105.0730000000003</v>
      </c>
      <c r="EI481">
        <v>8</v>
      </c>
      <c r="EJ481">
        <v>4105.0730000000003</v>
      </c>
      <c r="EK481">
        <v>0</v>
      </c>
      <c r="EL481">
        <v>0</v>
      </c>
      <c r="EM481">
        <v>0</v>
      </c>
      <c r="EN481">
        <v>0</v>
      </c>
      <c r="EO481">
        <v>6.3774999999999995</v>
      </c>
      <c r="EP481">
        <v>1839.0429999999999</v>
      </c>
      <c r="EQ481">
        <v>149.85</v>
      </c>
      <c r="ER481">
        <v>45</v>
      </c>
      <c r="ES481">
        <v>104.85</v>
      </c>
      <c r="ET481">
        <v>6093.9659999999994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</row>
    <row r="482" spans="1:184" customFormat="1" ht="12.75" x14ac:dyDescent="0.2">
      <c r="A482">
        <v>4028</v>
      </c>
      <c r="B482">
        <f t="shared" si="7"/>
        <v>479</v>
      </c>
      <c r="C482">
        <v>1</v>
      </c>
      <c r="D482" t="s">
        <v>1652</v>
      </c>
      <c r="E482" t="s">
        <v>290</v>
      </c>
      <c r="F482">
        <v>600111601</v>
      </c>
      <c r="G482">
        <v>12</v>
      </c>
      <c r="H482" t="s">
        <v>1649</v>
      </c>
      <c r="I482" t="s">
        <v>99</v>
      </c>
      <c r="J482">
        <v>1</v>
      </c>
      <c r="K482">
        <v>24</v>
      </c>
      <c r="L482" t="s">
        <v>1593</v>
      </c>
      <c r="M482" t="s">
        <v>1653</v>
      </c>
      <c r="N482" t="s">
        <v>1595</v>
      </c>
      <c r="O482">
        <v>2</v>
      </c>
      <c r="P482" t="s">
        <v>1596</v>
      </c>
      <c r="Q482" t="s">
        <v>1500</v>
      </c>
      <c r="R482" s="207">
        <v>45666.52685185185</v>
      </c>
      <c r="S482">
        <v>600111601</v>
      </c>
      <c r="W482">
        <v>17.216899999999999</v>
      </c>
      <c r="X482">
        <v>17.216899999999999</v>
      </c>
      <c r="Y482">
        <v>0</v>
      </c>
      <c r="Z482">
        <v>0</v>
      </c>
      <c r="AA482">
        <v>17.977399999999999</v>
      </c>
      <c r="AB482">
        <v>7317.732</v>
      </c>
      <c r="AC482">
        <v>7317.732</v>
      </c>
      <c r="AD482">
        <v>4775.5750000000007</v>
      </c>
      <c r="AE482">
        <v>1309.1149999999998</v>
      </c>
      <c r="AF482">
        <v>44.511000000000003</v>
      </c>
      <c r="AG482">
        <v>973.62699999999995</v>
      </c>
      <c r="AH482">
        <v>138.541</v>
      </c>
      <c r="AI482">
        <v>0</v>
      </c>
      <c r="AJ482">
        <v>3.5510000000000002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72.811999999999998</v>
      </c>
      <c r="AX482">
        <v>0</v>
      </c>
      <c r="AY482">
        <v>0</v>
      </c>
      <c r="AZ482">
        <v>0</v>
      </c>
      <c r="BA482">
        <v>7469.84</v>
      </c>
      <c r="BB482">
        <v>0</v>
      </c>
      <c r="BC482">
        <v>19</v>
      </c>
      <c r="BD482">
        <v>19</v>
      </c>
      <c r="BE482">
        <v>1</v>
      </c>
      <c r="BF482">
        <v>1</v>
      </c>
      <c r="BG482">
        <v>1</v>
      </c>
      <c r="BH482">
        <v>0</v>
      </c>
      <c r="BI482">
        <v>0</v>
      </c>
      <c r="BJ482">
        <v>10.8139</v>
      </c>
      <c r="BK482">
        <v>5212.9780000000001</v>
      </c>
      <c r="BL482">
        <v>3317.9760000000001</v>
      </c>
      <c r="BM482">
        <v>1031.8109999999999</v>
      </c>
      <c r="BN482">
        <v>44.511000000000003</v>
      </c>
      <c r="BO482">
        <v>607.327</v>
      </c>
      <c r="BP482">
        <v>138.541</v>
      </c>
      <c r="BQ482">
        <v>0</v>
      </c>
      <c r="BR482">
        <v>0</v>
      </c>
      <c r="BS482">
        <v>0</v>
      </c>
      <c r="BT482">
        <v>10.658300000000001</v>
      </c>
      <c r="BU482">
        <v>5169.9309999999996</v>
      </c>
      <c r="BV482">
        <v>0</v>
      </c>
      <c r="BW482">
        <v>0</v>
      </c>
      <c r="BX482">
        <v>0</v>
      </c>
      <c r="BY482">
        <v>0</v>
      </c>
      <c r="BZ482">
        <v>6.4030000000000005</v>
      </c>
      <c r="CA482">
        <v>2104.7539999999999</v>
      </c>
      <c r="CB482">
        <v>1457.5990000000002</v>
      </c>
      <c r="CC482">
        <v>277.30399999999997</v>
      </c>
      <c r="CD482">
        <v>0</v>
      </c>
      <c r="CE482">
        <v>366.3</v>
      </c>
      <c r="CF482">
        <v>0</v>
      </c>
      <c r="CG482">
        <v>0</v>
      </c>
      <c r="CH482">
        <v>3.5510000000000002</v>
      </c>
      <c r="CI482">
        <v>0</v>
      </c>
      <c r="CJ482">
        <v>1</v>
      </c>
      <c r="CK482">
        <v>598.39099999999996</v>
      </c>
      <c r="CL482">
        <v>2.5194000000000001</v>
      </c>
      <c r="CM482">
        <v>553.30399999999997</v>
      </c>
      <c r="CN482">
        <v>2.8835999999999999</v>
      </c>
      <c r="CO482">
        <v>953.05899999999997</v>
      </c>
      <c r="CP482">
        <v>0</v>
      </c>
      <c r="CQ482">
        <v>0</v>
      </c>
      <c r="CR482">
        <v>8.8139000000000003</v>
      </c>
      <c r="CS482">
        <v>3800.8290000000002</v>
      </c>
      <c r="CT482">
        <v>6.4030000000000005</v>
      </c>
      <c r="CU482">
        <v>2104.7539999999999</v>
      </c>
      <c r="CV482">
        <v>0</v>
      </c>
      <c r="CW482">
        <v>72.811999999999998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0.15559999999999999</v>
      </c>
      <c r="DG482">
        <v>43.046999999999997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5320.6459999999997</v>
      </c>
      <c r="EA482">
        <v>0</v>
      </c>
      <c r="EB482">
        <v>2149.194</v>
      </c>
      <c r="EC482">
        <v>0</v>
      </c>
      <c r="ED482">
        <v>17.216899999999999</v>
      </c>
      <c r="EE482">
        <v>17.977399999999999</v>
      </c>
      <c r="EF482">
        <v>7317.732</v>
      </c>
      <c r="EG482">
        <v>10.8139</v>
      </c>
      <c r="EH482">
        <v>5212.9780000000001</v>
      </c>
      <c r="EI482">
        <v>10.658300000000001</v>
      </c>
      <c r="EJ482">
        <v>5169.9309999999996</v>
      </c>
      <c r="EK482">
        <v>0</v>
      </c>
      <c r="EL482">
        <v>0</v>
      </c>
      <c r="EM482">
        <v>0</v>
      </c>
      <c r="EN482">
        <v>0</v>
      </c>
      <c r="EO482">
        <v>6.4030000000000005</v>
      </c>
      <c r="EP482">
        <v>2104.7539999999999</v>
      </c>
      <c r="EQ482">
        <v>0</v>
      </c>
      <c r="ER482">
        <v>0</v>
      </c>
      <c r="ES482">
        <v>0</v>
      </c>
      <c r="ET482">
        <v>7317.732</v>
      </c>
      <c r="EU482">
        <v>0</v>
      </c>
      <c r="EV482">
        <v>0</v>
      </c>
      <c r="EW482">
        <v>0</v>
      </c>
      <c r="EX482">
        <v>0</v>
      </c>
      <c r="EY482">
        <v>0.15559999999999999</v>
      </c>
      <c r="EZ482">
        <v>43.046999999999997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</row>
    <row r="483" spans="1:184" customFormat="1" ht="12.75" x14ac:dyDescent="0.2">
      <c r="A483">
        <v>4029</v>
      </c>
      <c r="B483">
        <f t="shared" si="7"/>
        <v>480</v>
      </c>
      <c r="C483">
        <v>1</v>
      </c>
      <c r="D483" t="s">
        <v>1654</v>
      </c>
      <c r="E483" t="s">
        <v>290</v>
      </c>
      <c r="F483">
        <v>600111806</v>
      </c>
      <c r="G483">
        <v>12</v>
      </c>
      <c r="H483" t="s">
        <v>1655</v>
      </c>
      <c r="I483" t="s">
        <v>99</v>
      </c>
      <c r="J483">
        <v>1</v>
      </c>
      <c r="K483">
        <v>24</v>
      </c>
      <c r="L483" t="s">
        <v>1600</v>
      </c>
      <c r="M483" t="s">
        <v>1656</v>
      </c>
      <c r="N483" t="s">
        <v>1595</v>
      </c>
      <c r="O483">
        <v>2</v>
      </c>
      <c r="P483" t="s">
        <v>1596</v>
      </c>
      <c r="Q483" t="s">
        <v>1500</v>
      </c>
      <c r="R483" s="207">
        <v>45671.617951388886</v>
      </c>
      <c r="S483">
        <v>600111806</v>
      </c>
      <c r="T483" t="s">
        <v>1500</v>
      </c>
      <c r="U483" s="207">
        <v>45671.622083333335</v>
      </c>
      <c r="V483">
        <v>600111806</v>
      </c>
      <c r="W483">
        <v>20.841799999999999</v>
      </c>
      <c r="X483">
        <v>19.213999999999999</v>
      </c>
      <c r="Y483">
        <v>0.52500000000000002</v>
      </c>
      <c r="Z483">
        <v>1.1028</v>
      </c>
      <c r="AA483">
        <v>22.004000000000001</v>
      </c>
      <c r="AB483">
        <v>8110.8899999999994</v>
      </c>
      <c r="AC483">
        <v>7564.6869999999999</v>
      </c>
      <c r="AD483">
        <v>5159.116</v>
      </c>
      <c r="AE483">
        <v>1107.7049999999999</v>
      </c>
      <c r="AF483">
        <v>261.99599999999998</v>
      </c>
      <c r="AG483">
        <v>891.63100000000009</v>
      </c>
      <c r="AH483">
        <v>144.239</v>
      </c>
      <c r="AI483">
        <v>0</v>
      </c>
      <c r="AJ483">
        <v>0</v>
      </c>
      <c r="AK483">
        <v>0</v>
      </c>
      <c r="AL483">
        <v>143.768</v>
      </c>
      <c r="AM483">
        <v>0</v>
      </c>
      <c r="AN483">
        <v>402.435</v>
      </c>
      <c r="AO483">
        <v>125.64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125.64</v>
      </c>
      <c r="AV483">
        <v>0</v>
      </c>
      <c r="AW483">
        <v>0</v>
      </c>
      <c r="AX483">
        <v>19.600000000000001</v>
      </c>
      <c r="AY483">
        <v>0</v>
      </c>
      <c r="AZ483">
        <v>0</v>
      </c>
      <c r="BA483">
        <v>7645.5639999999994</v>
      </c>
      <c r="BB483">
        <v>0</v>
      </c>
      <c r="BC483">
        <v>23</v>
      </c>
      <c r="BD483">
        <v>22</v>
      </c>
      <c r="BE483">
        <v>3</v>
      </c>
      <c r="BF483">
        <v>1</v>
      </c>
      <c r="BG483">
        <v>1</v>
      </c>
      <c r="BH483">
        <v>0</v>
      </c>
      <c r="BI483">
        <v>0</v>
      </c>
      <c r="BJ483">
        <v>9.7896999999999998</v>
      </c>
      <c r="BK483">
        <v>4547.3609999999999</v>
      </c>
      <c r="BL483">
        <v>3038.5479999999998</v>
      </c>
      <c r="BM483">
        <v>771.83500000000004</v>
      </c>
      <c r="BN483">
        <v>155.732</v>
      </c>
      <c r="BO483">
        <v>467.4</v>
      </c>
      <c r="BP483">
        <v>113.846</v>
      </c>
      <c r="BQ483">
        <v>0</v>
      </c>
      <c r="BR483">
        <v>0</v>
      </c>
      <c r="BS483">
        <v>0</v>
      </c>
      <c r="BT483">
        <v>8.2689000000000004</v>
      </c>
      <c r="BU483">
        <v>3971.3789999999999</v>
      </c>
      <c r="BV483">
        <v>0</v>
      </c>
      <c r="BW483">
        <v>0</v>
      </c>
      <c r="BX483">
        <v>0</v>
      </c>
      <c r="BY483">
        <v>0</v>
      </c>
      <c r="BZ483">
        <v>9.4243000000000006</v>
      </c>
      <c r="CA483">
        <v>3017.326</v>
      </c>
      <c r="CB483">
        <v>2120.5679999999998</v>
      </c>
      <c r="CC483">
        <v>335.87</v>
      </c>
      <c r="CD483">
        <v>106.264</v>
      </c>
      <c r="CE483">
        <v>424.23099999999999</v>
      </c>
      <c r="CF483">
        <v>30.393000000000001</v>
      </c>
      <c r="CG483">
        <v>0</v>
      </c>
      <c r="CH483">
        <v>0</v>
      </c>
      <c r="CI483">
        <v>0</v>
      </c>
      <c r="CJ483">
        <v>0.8</v>
      </c>
      <c r="CK483">
        <v>373.22</v>
      </c>
      <c r="CL483">
        <v>2.0832999999999999</v>
      </c>
      <c r="CM483">
        <v>611.28599999999994</v>
      </c>
      <c r="CN483">
        <v>6.5410000000000004</v>
      </c>
      <c r="CO483">
        <v>2032.82</v>
      </c>
      <c r="CP483">
        <v>0</v>
      </c>
      <c r="CQ483">
        <v>0</v>
      </c>
      <c r="CR483">
        <v>8.7896999999999998</v>
      </c>
      <c r="CS483">
        <v>3836.1089999999999</v>
      </c>
      <c r="CT483">
        <v>8.4243000000000006</v>
      </c>
      <c r="CU483">
        <v>2618.4960000000001</v>
      </c>
      <c r="CV483">
        <v>0</v>
      </c>
      <c r="CW483">
        <v>0</v>
      </c>
      <c r="CX483">
        <v>10</v>
      </c>
      <c r="CY483">
        <v>0</v>
      </c>
      <c r="CZ483">
        <v>0</v>
      </c>
      <c r="DA483">
        <v>0</v>
      </c>
      <c r="DB483">
        <v>9.6</v>
      </c>
      <c r="DC483">
        <v>0</v>
      </c>
      <c r="DD483">
        <v>0</v>
      </c>
      <c r="DE483">
        <v>0</v>
      </c>
      <c r="DF483">
        <v>1.5207999999999999</v>
      </c>
      <c r="DG483">
        <v>575.98199999999997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4594.0590000000002</v>
      </c>
      <c r="EA483">
        <v>0</v>
      </c>
      <c r="EB483">
        <v>3051.5049999999997</v>
      </c>
      <c r="EC483">
        <v>0</v>
      </c>
      <c r="ED483">
        <v>20.841799999999999</v>
      </c>
      <c r="EE483">
        <v>22.004000000000001</v>
      </c>
      <c r="EF483">
        <v>8110.8899999999994</v>
      </c>
      <c r="EG483">
        <v>9.7896999999999998</v>
      </c>
      <c r="EH483">
        <v>4563.8609999999999</v>
      </c>
      <c r="EI483">
        <v>8.2689000000000004</v>
      </c>
      <c r="EJ483">
        <v>3973.3789999999999</v>
      </c>
      <c r="EK483">
        <v>0</v>
      </c>
      <c r="EL483">
        <v>0</v>
      </c>
      <c r="EM483">
        <v>0</v>
      </c>
      <c r="EN483">
        <v>0</v>
      </c>
      <c r="EO483">
        <v>11.052099999999999</v>
      </c>
      <c r="EP483">
        <v>3547.0290000000005</v>
      </c>
      <c r="EQ483">
        <v>125.64</v>
      </c>
      <c r="ER483">
        <v>58.14</v>
      </c>
      <c r="ES483">
        <v>67.5</v>
      </c>
      <c r="ET483">
        <v>8236.5300000000007</v>
      </c>
      <c r="EU483">
        <v>0</v>
      </c>
      <c r="EV483">
        <v>0</v>
      </c>
      <c r="EW483">
        <v>0</v>
      </c>
      <c r="EX483">
        <v>0</v>
      </c>
      <c r="EY483">
        <v>1.5207999999999999</v>
      </c>
      <c r="EZ483">
        <v>590.48199999999997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19.600000000000001</v>
      </c>
      <c r="FK483">
        <v>0</v>
      </c>
      <c r="FL483">
        <v>10</v>
      </c>
      <c r="FM483">
        <v>0</v>
      </c>
      <c r="FN483">
        <v>9.6</v>
      </c>
      <c r="FO483">
        <v>0</v>
      </c>
      <c r="FP483">
        <v>0</v>
      </c>
      <c r="FQ483">
        <v>0</v>
      </c>
      <c r="FR483">
        <v>19.600000000000001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</row>
    <row r="484" spans="1:184" customFormat="1" ht="12.75" x14ac:dyDescent="0.2">
      <c r="A484">
        <v>4030</v>
      </c>
      <c r="B484">
        <f t="shared" si="7"/>
        <v>481</v>
      </c>
      <c r="C484">
        <v>1</v>
      </c>
      <c r="D484" t="s">
        <v>1657</v>
      </c>
      <c r="E484" t="s">
        <v>290</v>
      </c>
      <c r="F484">
        <v>600111610</v>
      </c>
      <c r="G484">
        <v>12</v>
      </c>
      <c r="H484" t="s">
        <v>1658</v>
      </c>
      <c r="I484" t="s">
        <v>99</v>
      </c>
      <c r="J484">
        <v>1</v>
      </c>
      <c r="K484">
        <v>24</v>
      </c>
      <c r="L484" t="s">
        <v>1600</v>
      </c>
      <c r="M484" t="s">
        <v>1659</v>
      </c>
      <c r="N484" t="s">
        <v>1595</v>
      </c>
      <c r="O484">
        <v>2</v>
      </c>
      <c r="P484" t="s">
        <v>1596</v>
      </c>
      <c r="Q484" t="s">
        <v>1660</v>
      </c>
      <c r="R484" s="207">
        <v>45670.605000000003</v>
      </c>
      <c r="S484">
        <v>600111610</v>
      </c>
      <c r="T484" t="s">
        <v>1660</v>
      </c>
      <c r="U484" s="207">
        <v>45670.764189814814</v>
      </c>
      <c r="V484">
        <v>600111610</v>
      </c>
      <c r="W484">
        <v>10.5146</v>
      </c>
      <c r="X484">
        <v>10.0123</v>
      </c>
      <c r="Y484">
        <v>0.2</v>
      </c>
      <c r="Z484">
        <v>0.30230000000000001</v>
      </c>
      <c r="AA484">
        <v>11.583299999999999</v>
      </c>
      <c r="AB484">
        <v>4591.1859999999997</v>
      </c>
      <c r="AC484">
        <v>4332.5069999999996</v>
      </c>
      <c r="AD484">
        <v>2784.9030000000002</v>
      </c>
      <c r="AE484">
        <v>630.80999999999995</v>
      </c>
      <c r="AF484">
        <v>277.14600000000002</v>
      </c>
      <c r="AG484">
        <v>425.12700000000001</v>
      </c>
      <c r="AH484">
        <v>138.68700000000001</v>
      </c>
      <c r="AI484">
        <v>0</v>
      </c>
      <c r="AJ484">
        <v>0</v>
      </c>
      <c r="AK484">
        <v>10.993</v>
      </c>
      <c r="AL484">
        <v>164.69900000000001</v>
      </c>
      <c r="AM484">
        <v>10.614000000000001</v>
      </c>
      <c r="AN484">
        <v>83.366</v>
      </c>
      <c r="AO484">
        <v>227.56</v>
      </c>
      <c r="AP484">
        <v>15</v>
      </c>
      <c r="AQ484">
        <v>15</v>
      </c>
      <c r="AR484">
        <v>0</v>
      </c>
      <c r="AS484">
        <v>0</v>
      </c>
      <c r="AT484">
        <v>9.4499999999999993</v>
      </c>
      <c r="AU484">
        <v>203.10999999999999</v>
      </c>
      <c r="AV484">
        <v>0</v>
      </c>
      <c r="AW484">
        <v>64.840999999999994</v>
      </c>
      <c r="AX484">
        <v>0</v>
      </c>
      <c r="AY484">
        <v>0</v>
      </c>
      <c r="AZ484">
        <v>0</v>
      </c>
      <c r="BA484">
        <v>4392.3580000000002</v>
      </c>
      <c r="BB484">
        <v>15</v>
      </c>
      <c r="BC484">
        <v>11</v>
      </c>
      <c r="BD484">
        <v>11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5.4177999999999997</v>
      </c>
      <c r="BK484">
        <v>2760.6320000000001</v>
      </c>
      <c r="BL484">
        <v>1750.348</v>
      </c>
      <c r="BM484">
        <v>428.029</v>
      </c>
      <c r="BN484">
        <v>176.61099999999999</v>
      </c>
      <c r="BO484">
        <v>235</v>
      </c>
      <c r="BP484">
        <v>105.803</v>
      </c>
      <c r="BQ484">
        <v>0</v>
      </c>
      <c r="BR484">
        <v>0</v>
      </c>
      <c r="BS484">
        <v>0</v>
      </c>
      <c r="BT484">
        <v>4</v>
      </c>
      <c r="BU484">
        <v>2272.29</v>
      </c>
      <c r="BV484">
        <v>0</v>
      </c>
      <c r="BW484">
        <v>0</v>
      </c>
      <c r="BX484">
        <v>0</v>
      </c>
      <c r="BY484">
        <v>0</v>
      </c>
      <c r="BZ484">
        <v>4.5945</v>
      </c>
      <c r="CA484">
        <v>1571.875</v>
      </c>
      <c r="CB484">
        <v>1034.5550000000001</v>
      </c>
      <c r="CC484">
        <v>202.78100000000001</v>
      </c>
      <c r="CD484">
        <v>100.535</v>
      </c>
      <c r="CE484">
        <v>190.12700000000001</v>
      </c>
      <c r="CF484">
        <v>32.884</v>
      </c>
      <c r="CG484">
        <v>0</v>
      </c>
      <c r="CH484">
        <v>0</v>
      </c>
      <c r="CI484">
        <v>10.993</v>
      </c>
      <c r="CJ484">
        <v>0</v>
      </c>
      <c r="CK484">
        <v>0</v>
      </c>
      <c r="CL484">
        <v>1</v>
      </c>
      <c r="CM484">
        <v>357.70100000000002</v>
      </c>
      <c r="CN484">
        <v>3.5945</v>
      </c>
      <c r="CO484">
        <v>1214.174</v>
      </c>
      <c r="CP484">
        <v>0</v>
      </c>
      <c r="CQ484">
        <v>0</v>
      </c>
      <c r="CR484">
        <v>4.4177999999999997</v>
      </c>
      <c r="CS484">
        <v>1949.598</v>
      </c>
      <c r="CT484">
        <v>2.7862</v>
      </c>
      <c r="CU484">
        <v>989.94799999999998</v>
      </c>
      <c r="CV484">
        <v>0</v>
      </c>
      <c r="CW484">
        <v>64.840999999999994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15</v>
      </c>
      <c r="DE484">
        <v>0</v>
      </c>
      <c r="DF484">
        <v>1.4177999999999999</v>
      </c>
      <c r="DG484">
        <v>488.34199999999998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2801.9569999999999</v>
      </c>
      <c r="EA484">
        <v>0</v>
      </c>
      <c r="EB484">
        <v>1590.4010000000001</v>
      </c>
      <c r="EC484">
        <v>15</v>
      </c>
      <c r="ED484">
        <v>10.5146</v>
      </c>
      <c r="EE484">
        <v>11.583299999999999</v>
      </c>
      <c r="EF484">
        <v>4591.1859999999997</v>
      </c>
      <c r="EG484">
        <v>5.4177999999999997</v>
      </c>
      <c r="EH484">
        <v>2771.2460000000001</v>
      </c>
      <c r="EI484">
        <v>4</v>
      </c>
      <c r="EJ484">
        <v>2282.904</v>
      </c>
      <c r="EK484">
        <v>0</v>
      </c>
      <c r="EL484">
        <v>0</v>
      </c>
      <c r="EM484">
        <v>0</v>
      </c>
      <c r="EN484">
        <v>0</v>
      </c>
      <c r="EO484">
        <v>5.0968</v>
      </c>
      <c r="EP484">
        <v>1819.94</v>
      </c>
      <c r="EQ484">
        <v>227.56</v>
      </c>
      <c r="ER484">
        <v>17.399999999999999</v>
      </c>
      <c r="ES484">
        <v>210.16</v>
      </c>
      <c r="ET484">
        <v>4818.7460000000001</v>
      </c>
      <c r="EU484">
        <v>0</v>
      </c>
      <c r="EV484">
        <v>0</v>
      </c>
      <c r="EW484">
        <v>0</v>
      </c>
      <c r="EX484">
        <v>0</v>
      </c>
      <c r="EY484">
        <v>1.4177999999999999</v>
      </c>
      <c r="EZ484">
        <v>488.34199999999998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</row>
    <row r="485" spans="1:184" customFormat="1" ht="12.75" x14ac:dyDescent="0.2">
      <c r="A485">
        <v>4031</v>
      </c>
      <c r="B485">
        <f t="shared" si="7"/>
        <v>482</v>
      </c>
      <c r="C485">
        <v>1</v>
      </c>
      <c r="D485" t="s">
        <v>1661</v>
      </c>
      <c r="E485" t="s">
        <v>290</v>
      </c>
      <c r="F485">
        <v>600111636</v>
      </c>
      <c r="G485">
        <v>12</v>
      </c>
      <c r="H485" t="s">
        <v>1662</v>
      </c>
      <c r="I485" t="s">
        <v>99</v>
      </c>
      <c r="J485">
        <v>1</v>
      </c>
      <c r="K485">
        <v>24</v>
      </c>
      <c r="L485" t="s">
        <v>1593</v>
      </c>
      <c r="M485" t="s">
        <v>427</v>
      </c>
      <c r="N485" t="s">
        <v>1595</v>
      </c>
      <c r="O485">
        <v>2</v>
      </c>
      <c r="P485" t="s">
        <v>1596</v>
      </c>
      <c r="Q485" t="s">
        <v>1663</v>
      </c>
      <c r="R485" s="207">
        <v>45666.997372685182</v>
      </c>
      <c r="S485">
        <v>600111636</v>
      </c>
      <c r="W485">
        <v>15.875499999999999</v>
      </c>
      <c r="X485">
        <v>14.764700000000001</v>
      </c>
      <c r="Y485">
        <v>0.3236</v>
      </c>
      <c r="Z485">
        <v>0.78720000000000001</v>
      </c>
      <c r="AA485">
        <v>18.025700000000001</v>
      </c>
      <c r="AB485">
        <v>6030.0520000000006</v>
      </c>
      <c r="AC485">
        <v>5736.6170000000002</v>
      </c>
      <c r="AD485">
        <v>3704.1019999999999</v>
      </c>
      <c r="AE485">
        <v>933.00199999999995</v>
      </c>
      <c r="AF485">
        <v>71.31</v>
      </c>
      <c r="AG485">
        <v>697.89200000000005</v>
      </c>
      <c r="AH485">
        <v>107.63200000000001</v>
      </c>
      <c r="AI485">
        <v>0</v>
      </c>
      <c r="AJ485">
        <v>0.316</v>
      </c>
      <c r="AK485">
        <v>13.696</v>
      </c>
      <c r="AL485">
        <v>75.441000000000003</v>
      </c>
      <c r="AM485">
        <v>0</v>
      </c>
      <c r="AN485">
        <v>217.994</v>
      </c>
      <c r="AO485">
        <v>67.567999999999998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67.567999999999998</v>
      </c>
      <c r="AV485">
        <v>0</v>
      </c>
      <c r="AW485">
        <v>208.667</v>
      </c>
      <c r="AX485">
        <v>0</v>
      </c>
      <c r="AY485">
        <v>0</v>
      </c>
      <c r="AZ485">
        <v>0</v>
      </c>
      <c r="BA485">
        <v>5824.9259999999995</v>
      </c>
      <c r="BB485">
        <v>0</v>
      </c>
      <c r="BC485">
        <v>18</v>
      </c>
      <c r="BD485">
        <v>18</v>
      </c>
      <c r="BE485">
        <v>2</v>
      </c>
      <c r="BF485">
        <v>0</v>
      </c>
      <c r="BG485">
        <v>0</v>
      </c>
      <c r="BH485">
        <v>0</v>
      </c>
      <c r="BI485">
        <v>0</v>
      </c>
      <c r="BJ485">
        <v>8.9330999999999996</v>
      </c>
      <c r="BK485">
        <v>3944.1460000000002</v>
      </c>
      <c r="BL485">
        <v>2520.9250000000002</v>
      </c>
      <c r="BM485">
        <v>702.98299999999995</v>
      </c>
      <c r="BN485">
        <v>39.633000000000003</v>
      </c>
      <c r="BO485">
        <v>375.553</v>
      </c>
      <c r="BP485">
        <v>96.385000000000005</v>
      </c>
      <c r="BQ485">
        <v>0</v>
      </c>
      <c r="BR485">
        <v>0</v>
      </c>
      <c r="BS485">
        <v>0</v>
      </c>
      <c r="BT485">
        <v>5.9330999999999996</v>
      </c>
      <c r="BU485">
        <v>2933.913</v>
      </c>
      <c r="BV485">
        <v>0</v>
      </c>
      <c r="BW485">
        <v>0</v>
      </c>
      <c r="BX485">
        <v>0</v>
      </c>
      <c r="BY485">
        <v>0</v>
      </c>
      <c r="BZ485">
        <v>5.8315999999999999</v>
      </c>
      <c r="CA485">
        <v>1792.471</v>
      </c>
      <c r="CB485">
        <v>1183.1770000000001</v>
      </c>
      <c r="CC485">
        <v>230.01900000000001</v>
      </c>
      <c r="CD485">
        <v>31.677</v>
      </c>
      <c r="CE485">
        <v>322.339</v>
      </c>
      <c r="CF485">
        <v>11.247</v>
      </c>
      <c r="CG485">
        <v>0</v>
      </c>
      <c r="CH485">
        <v>0.316</v>
      </c>
      <c r="CI485">
        <v>13.696</v>
      </c>
      <c r="CJ485">
        <v>0</v>
      </c>
      <c r="CK485">
        <v>0</v>
      </c>
      <c r="CL485">
        <v>1.7275</v>
      </c>
      <c r="CM485">
        <v>455.68700000000001</v>
      </c>
      <c r="CN485">
        <v>3.4723000000000002</v>
      </c>
      <c r="CO485">
        <v>1076.509</v>
      </c>
      <c r="CP485">
        <v>0.63180000000000003</v>
      </c>
      <c r="CQ485">
        <v>260.27499999999998</v>
      </c>
      <c r="CR485">
        <v>7.5998000000000001</v>
      </c>
      <c r="CS485">
        <v>3042.3960000000002</v>
      </c>
      <c r="CT485">
        <v>5.6316000000000006</v>
      </c>
      <c r="CU485">
        <v>1698.337</v>
      </c>
      <c r="CV485">
        <v>0</v>
      </c>
      <c r="CW485">
        <v>208.667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3</v>
      </c>
      <c r="DG485">
        <v>1010.2329999999999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3996.1260000000002</v>
      </c>
      <c r="EA485">
        <v>0</v>
      </c>
      <c r="EB485">
        <v>1828.8</v>
      </c>
      <c r="EC485">
        <v>0</v>
      </c>
      <c r="ED485">
        <v>15.875499999999999</v>
      </c>
      <c r="EE485">
        <v>18.025700000000001</v>
      </c>
      <c r="EF485">
        <v>6030.0520000000006</v>
      </c>
      <c r="EG485">
        <v>8.9330999999999996</v>
      </c>
      <c r="EH485">
        <v>3944.1460000000002</v>
      </c>
      <c r="EI485">
        <v>5.9330999999999996</v>
      </c>
      <c r="EJ485">
        <v>2933.913</v>
      </c>
      <c r="EK485">
        <v>0</v>
      </c>
      <c r="EL485">
        <v>0</v>
      </c>
      <c r="EM485">
        <v>0</v>
      </c>
      <c r="EN485">
        <v>0</v>
      </c>
      <c r="EO485">
        <v>6.9423999999999992</v>
      </c>
      <c r="EP485">
        <v>2085.9059999999999</v>
      </c>
      <c r="EQ485">
        <v>67.567999999999998</v>
      </c>
      <c r="ER485">
        <v>11.83</v>
      </c>
      <c r="ES485">
        <v>55.738</v>
      </c>
      <c r="ET485">
        <v>6097.62</v>
      </c>
      <c r="EU485">
        <v>0</v>
      </c>
      <c r="EV485">
        <v>0</v>
      </c>
      <c r="EW485">
        <v>0</v>
      </c>
      <c r="EX485">
        <v>0</v>
      </c>
      <c r="EY485">
        <v>3</v>
      </c>
      <c r="EZ485">
        <v>1010.2329999999999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</row>
    <row r="486" spans="1:184" customFormat="1" ht="12.75" x14ac:dyDescent="0.2">
      <c r="A486">
        <v>4032</v>
      </c>
      <c r="B486">
        <f t="shared" si="7"/>
        <v>483</v>
      </c>
      <c r="C486">
        <v>1</v>
      </c>
      <c r="D486" t="s">
        <v>1664</v>
      </c>
      <c r="E486" t="s">
        <v>290</v>
      </c>
      <c r="F486">
        <v>600111822</v>
      </c>
      <c r="G486">
        <v>12</v>
      </c>
      <c r="H486" t="s">
        <v>1665</v>
      </c>
      <c r="I486" t="s">
        <v>99</v>
      </c>
      <c r="J486">
        <v>1</v>
      </c>
      <c r="K486">
        <v>24</v>
      </c>
      <c r="L486" t="s">
        <v>1593</v>
      </c>
      <c r="M486" t="s">
        <v>1666</v>
      </c>
      <c r="N486" t="s">
        <v>1595</v>
      </c>
      <c r="O486">
        <v>2</v>
      </c>
      <c r="P486" t="s">
        <v>1596</v>
      </c>
      <c r="Q486" t="s">
        <v>1667</v>
      </c>
      <c r="R486" s="207">
        <v>45660.515752314815</v>
      </c>
      <c r="S486">
        <v>600111822</v>
      </c>
      <c r="W486">
        <v>7.8394999999999992</v>
      </c>
      <c r="X486">
        <v>7.8394999999999992</v>
      </c>
      <c r="Y486">
        <v>0</v>
      </c>
      <c r="Z486">
        <v>0</v>
      </c>
      <c r="AA486">
        <v>8</v>
      </c>
      <c r="AB486">
        <v>3390.0039999999999</v>
      </c>
      <c r="AC486">
        <v>3390.0039999999999</v>
      </c>
      <c r="AD486">
        <v>2257.203</v>
      </c>
      <c r="AE486">
        <v>506.87700000000001</v>
      </c>
      <c r="AF486">
        <v>0</v>
      </c>
      <c r="AG486">
        <v>546.69399999999996</v>
      </c>
      <c r="AH486">
        <v>79.22999999999999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97.111999999999995</v>
      </c>
      <c r="AP486">
        <v>97.111999999999995</v>
      </c>
      <c r="AQ486">
        <v>97.111999999999995</v>
      </c>
      <c r="AR486">
        <v>0</v>
      </c>
      <c r="AS486">
        <v>0</v>
      </c>
      <c r="AT486">
        <v>0</v>
      </c>
      <c r="AU486">
        <v>0</v>
      </c>
      <c r="AV486">
        <v>0.5</v>
      </c>
      <c r="AW486">
        <v>0</v>
      </c>
      <c r="AX486">
        <v>154.542</v>
      </c>
      <c r="AY486">
        <v>0</v>
      </c>
      <c r="AZ486">
        <v>0</v>
      </c>
      <c r="BA486">
        <v>3422.5859999999998</v>
      </c>
      <c r="BB486">
        <v>97.111999999999995</v>
      </c>
      <c r="BC486">
        <v>8</v>
      </c>
      <c r="BD486">
        <v>8</v>
      </c>
      <c r="BE486">
        <v>1</v>
      </c>
      <c r="BF486">
        <v>0</v>
      </c>
      <c r="BG486">
        <v>0</v>
      </c>
      <c r="BH486">
        <v>0</v>
      </c>
      <c r="BI486">
        <v>0</v>
      </c>
      <c r="BJ486">
        <v>4.0644999999999998</v>
      </c>
      <c r="BK486">
        <v>2115.3470000000002</v>
      </c>
      <c r="BL486">
        <v>1333.9449999999999</v>
      </c>
      <c r="BM486">
        <v>373.11399999999998</v>
      </c>
      <c r="BN486">
        <v>0</v>
      </c>
      <c r="BO486">
        <v>333.69400000000002</v>
      </c>
      <c r="BP486">
        <v>74.593999999999994</v>
      </c>
      <c r="BQ486">
        <v>0</v>
      </c>
      <c r="BR486">
        <v>0</v>
      </c>
      <c r="BS486">
        <v>0</v>
      </c>
      <c r="BT486">
        <v>4.0644999999999998</v>
      </c>
      <c r="BU486">
        <v>2115.3470000000002</v>
      </c>
      <c r="BV486">
        <v>0</v>
      </c>
      <c r="BW486">
        <v>0</v>
      </c>
      <c r="BX486">
        <v>0</v>
      </c>
      <c r="BY486">
        <v>0</v>
      </c>
      <c r="BZ486">
        <v>3.7749999999999999</v>
      </c>
      <c r="CA486">
        <v>1274.6570000000002</v>
      </c>
      <c r="CB486">
        <v>923.25800000000004</v>
      </c>
      <c r="CC486">
        <v>133.76300000000001</v>
      </c>
      <c r="CD486">
        <v>0</v>
      </c>
      <c r="CE486">
        <v>213</v>
      </c>
      <c r="CF486">
        <v>4.6360000000000001</v>
      </c>
      <c r="CG486">
        <v>0</v>
      </c>
      <c r="CH486">
        <v>0</v>
      </c>
      <c r="CI486">
        <v>0</v>
      </c>
      <c r="CJ486">
        <v>0.3125</v>
      </c>
      <c r="CK486">
        <v>200.4</v>
      </c>
      <c r="CL486">
        <v>1</v>
      </c>
      <c r="CM486">
        <v>315.00900000000001</v>
      </c>
      <c r="CN486">
        <v>1.9624999999999999</v>
      </c>
      <c r="CO486">
        <v>604.70600000000002</v>
      </c>
      <c r="CP486">
        <v>0.5</v>
      </c>
      <c r="CQ486">
        <v>154.542</v>
      </c>
      <c r="CR486">
        <v>3.0644999999999998</v>
      </c>
      <c r="CS486">
        <v>1475.28</v>
      </c>
      <c r="CT486">
        <v>3.4624999999999999</v>
      </c>
      <c r="CU486">
        <v>1169.402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0.5</v>
      </c>
      <c r="DB486">
        <v>154.542</v>
      </c>
      <c r="DC486">
        <v>74.753</v>
      </c>
      <c r="DD486">
        <v>22.359000000000002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2129.835</v>
      </c>
      <c r="EA486">
        <v>74.753</v>
      </c>
      <c r="EB486">
        <v>1292.7510000000002</v>
      </c>
      <c r="EC486">
        <v>22.359000000000002</v>
      </c>
      <c r="ED486">
        <v>7.8394999999999992</v>
      </c>
      <c r="EE486">
        <v>8</v>
      </c>
      <c r="EF486">
        <v>3390.0039999999999</v>
      </c>
      <c r="EG486">
        <v>4.0644999999999998</v>
      </c>
      <c r="EH486">
        <v>2115.3470000000002</v>
      </c>
      <c r="EI486">
        <v>4.0644999999999998</v>
      </c>
      <c r="EJ486">
        <v>2115.3470000000002</v>
      </c>
      <c r="EK486">
        <v>0</v>
      </c>
      <c r="EL486">
        <v>0</v>
      </c>
      <c r="EM486">
        <v>0</v>
      </c>
      <c r="EN486">
        <v>0</v>
      </c>
      <c r="EO486">
        <v>3.7749999999999999</v>
      </c>
      <c r="EP486">
        <v>1274.6570000000002</v>
      </c>
      <c r="EQ486">
        <v>97.111999999999995</v>
      </c>
      <c r="ER486">
        <v>74.753</v>
      </c>
      <c r="ES486">
        <v>22.359000000000002</v>
      </c>
      <c r="ET486">
        <v>3487.116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0.5</v>
      </c>
      <c r="FJ486">
        <v>154.542</v>
      </c>
      <c r="FK486">
        <v>0</v>
      </c>
      <c r="FL486">
        <v>0</v>
      </c>
      <c r="FM486">
        <v>0.5</v>
      </c>
      <c r="FN486">
        <v>154.542</v>
      </c>
      <c r="FO486">
        <v>0</v>
      </c>
      <c r="FP486">
        <v>0</v>
      </c>
      <c r="FQ486">
        <v>0</v>
      </c>
      <c r="FR486">
        <v>154.542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</row>
    <row r="487" spans="1:184" customFormat="1" ht="12.75" x14ac:dyDescent="0.2">
      <c r="A487">
        <v>4033</v>
      </c>
      <c r="B487">
        <f t="shared" si="7"/>
        <v>484</v>
      </c>
      <c r="C487">
        <v>1</v>
      </c>
      <c r="D487" t="s">
        <v>1668</v>
      </c>
      <c r="E487" t="s">
        <v>290</v>
      </c>
      <c r="F487">
        <v>600111644</v>
      </c>
      <c r="G487">
        <v>12</v>
      </c>
      <c r="H487" t="s">
        <v>1669</v>
      </c>
      <c r="I487" t="s">
        <v>99</v>
      </c>
      <c r="J487">
        <v>1</v>
      </c>
      <c r="K487">
        <v>24</v>
      </c>
      <c r="L487" t="s">
        <v>1593</v>
      </c>
      <c r="M487" t="s">
        <v>1670</v>
      </c>
      <c r="N487" t="s">
        <v>1595</v>
      </c>
      <c r="O487">
        <v>2</v>
      </c>
      <c r="P487" t="s">
        <v>1596</v>
      </c>
      <c r="Q487" t="s">
        <v>559</v>
      </c>
      <c r="R487" s="207">
        <v>45664.645613425928</v>
      </c>
      <c r="S487">
        <v>600111644</v>
      </c>
      <c r="W487">
        <v>5.3875999999999999</v>
      </c>
      <c r="X487">
        <v>4.8778000000000006</v>
      </c>
      <c r="Y487">
        <v>0</v>
      </c>
      <c r="Z487">
        <v>0.50980000000000003</v>
      </c>
      <c r="AA487">
        <v>5.5133999999999999</v>
      </c>
      <c r="AB487">
        <v>2242.982</v>
      </c>
      <c r="AC487">
        <v>2129.9290000000001</v>
      </c>
      <c r="AD487">
        <v>1443.7450000000001</v>
      </c>
      <c r="AE487">
        <v>255.62100000000001</v>
      </c>
      <c r="AF487">
        <v>20.533000000000001</v>
      </c>
      <c r="AG487">
        <v>253.18199999999999</v>
      </c>
      <c r="AH487">
        <v>115.217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113.053</v>
      </c>
      <c r="AO487">
        <v>45.3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45.3</v>
      </c>
      <c r="AV487">
        <v>0.33200000000000002</v>
      </c>
      <c r="AW487">
        <v>41.631</v>
      </c>
      <c r="AX487">
        <v>117.78400000000001</v>
      </c>
      <c r="AY487">
        <v>0</v>
      </c>
      <c r="AZ487">
        <v>0</v>
      </c>
      <c r="BA487">
        <v>2129.9290000000001</v>
      </c>
      <c r="BB487">
        <v>0</v>
      </c>
      <c r="BC487">
        <v>7</v>
      </c>
      <c r="BD487">
        <v>7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1.9556</v>
      </c>
      <c r="BK487">
        <v>1242.779</v>
      </c>
      <c r="BL487">
        <v>769.995</v>
      </c>
      <c r="BM487">
        <v>164.79</v>
      </c>
      <c r="BN487">
        <v>20.533000000000001</v>
      </c>
      <c r="BO487">
        <v>138.18199999999999</v>
      </c>
      <c r="BP487">
        <v>107.648</v>
      </c>
      <c r="BQ487">
        <v>0</v>
      </c>
      <c r="BR487">
        <v>0</v>
      </c>
      <c r="BS487">
        <v>0</v>
      </c>
      <c r="BT487">
        <v>1.8493999999999999</v>
      </c>
      <c r="BU487">
        <v>1202.9000000000001</v>
      </c>
      <c r="BV487">
        <v>0</v>
      </c>
      <c r="BW487">
        <v>0</v>
      </c>
      <c r="BX487">
        <v>0</v>
      </c>
      <c r="BY487">
        <v>0</v>
      </c>
      <c r="BZ487">
        <v>2.9222000000000001</v>
      </c>
      <c r="CA487">
        <v>887.15000000000009</v>
      </c>
      <c r="CB487">
        <v>673.75</v>
      </c>
      <c r="CC487">
        <v>90.831000000000003</v>
      </c>
      <c r="CD487">
        <v>0</v>
      </c>
      <c r="CE487">
        <v>115</v>
      </c>
      <c r="CF487">
        <v>7.569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0.75600000000000001</v>
      </c>
      <c r="CM487">
        <v>221.565</v>
      </c>
      <c r="CN487">
        <v>1.8342000000000001</v>
      </c>
      <c r="CO487">
        <v>547.80100000000004</v>
      </c>
      <c r="CP487">
        <v>0.33200000000000002</v>
      </c>
      <c r="CQ487">
        <v>117.78400000000001</v>
      </c>
      <c r="CR487">
        <v>0.9556</v>
      </c>
      <c r="CS487">
        <v>418.93</v>
      </c>
      <c r="CT487">
        <v>2.5722</v>
      </c>
      <c r="CU487">
        <v>775.19900000000007</v>
      </c>
      <c r="CV487">
        <v>0</v>
      </c>
      <c r="CW487">
        <v>41.631</v>
      </c>
      <c r="CX487">
        <v>0</v>
      </c>
      <c r="CY487">
        <v>0</v>
      </c>
      <c r="CZ487">
        <v>0</v>
      </c>
      <c r="DA487">
        <v>0.33200000000000002</v>
      </c>
      <c r="DB487">
        <v>117.78400000000001</v>
      </c>
      <c r="DC487">
        <v>0</v>
      </c>
      <c r="DD487">
        <v>0</v>
      </c>
      <c r="DE487">
        <v>0</v>
      </c>
      <c r="DF487">
        <v>0.1062</v>
      </c>
      <c r="DG487">
        <v>39.878999999999998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1242.779</v>
      </c>
      <c r="EA487">
        <v>0</v>
      </c>
      <c r="EB487">
        <v>887.15000000000009</v>
      </c>
      <c r="EC487">
        <v>0</v>
      </c>
      <c r="ED487">
        <v>5.3875999999999999</v>
      </c>
      <c r="EE487">
        <v>5.5133999999999999</v>
      </c>
      <c r="EF487">
        <v>2242.982</v>
      </c>
      <c r="EG487">
        <v>1.9556</v>
      </c>
      <c r="EH487">
        <v>1242.779</v>
      </c>
      <c r="EI487">
        <v>1.8493999999999999</v>
      </c>
      <c r="EJ487">
        <v>1202.9000000000001</v>
      </c>
      <c r="EK487">
        <v>0</v>
      </c>
      <c r="EL487">
        <v>0</v>
      </c>
      <c r="EM487">
        <v>0</v>
      </c>
      <c r="EN487">
        <v>0</v>
      </c>
      <c r="EO487">
        <v>3.4320000000000004</v>
      </c>
      <c r="EP487">
        <v>1000.203</v>
      </c>
      <c r="EQ487">
        <v>45.3</v>
      </c>
      <c r="ER487">
        <v>45.3</v>
      </c>
      <c r="ES487">
        <v>0</v>
      </c>
      <c r="ET487">
        <v>2288.2820000000002</v>
      </c>
      <c r="EU487">
        <v>0</v>
      </c>
      <c r="EV487">
        <v>0</v>
      </c>
      <c r="EW487">
        <v>0</v>
      </c>
      <c r="EX487">
        <v>0</v>
      </c>
      <c r="EY487">
        <v>0.1062</v>
      </c>
      <c r="EZ487">
        <v>39.878999999999998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0.33200000000000002</v>
      </c>
      <c r="FJ487">
        <v>117.78400000000001</v>
      </c>
      <c r="FK487">
        <v>0</v>
      </c>
      <c r="FL487">
        <v>0</v>
      </c>
      <c r="FM487">
        <v>0.33200000000000002</v>
      </c>
      <c r="FN487">
        <v>117.78400000000001</v>
      </c>
      <c r="FO487">
        <v>0</v>
      </c>
      <c r="FP487">
        <v>0</v>
      </c>
      <c r="FQ487">
        <v>0</v>
      </c>
      <c r="FR487">
        <v>117.78400000000001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</row>
    <row r="488" spans="1:184" customFormat="1" ht="12.75" x14ac:dyDescent="0.2">
      <c r="A488">
        <v>4034</v>
      </c>
      <c r="B488">
        <f t="shared" si="7"/>
        <v>485</v>
      </c>
      <c r="C488">
        <v>1</v>
      </c>
      <c r="D488" t="s">
        <v>1671</v>
      </c>
      <c r="E488" t="s">
        <v>290</v>
      </c>
      <c r="F488">
        <v>600112004</v>
      </c>
      <c r="G488">
        <v>12</v>
      </c>
      <c r="H488" t="s">
        <v>1672</v>
      </c>
      <c r="I488" t="s">
        <v>99</v>
      </c>
      <c r="J488">
        <v>1</v>
      </c>
      <c r="K488">
        <v>24</v>
      </c>
      <c r="L488" t="s">
        <v>1600</v>
      </c>
      <c r="M488" t="s">
        <v>1673</v>
      </c>
      <c r="N488" t="s">
        <v>1595</v>
      </c>
      <c r="O488">
        <v>2</v>
      </c>
      <c r="P488" t="s">
        <v>1596</v>
      </c>
      <c r="Q488" t="s">
        <v>1500</v>
      </c>
      <c r="R488" s="207">
        <v>45671.584594907406</v>
      </c>
      <c r="S488">
        <v>600112004</v>
      </c>
      <c r="W488">
        <v>15.177800000000001</v>
      </c>
      <c r="X488">
        <v>14.352799999999998</v>
      </c>
      <c r="Y488">
        <v>0</v>
      </c>
      <c r="Z488">
        <v>0.82499999999999996</v>
      </c>
      <c r="AA488">
        <v>16.164000000000001</v>
      </c>
      <c r="AB488">
        <v>6489.8519999999999</v>
      </c>
      <c r="AC488">
        <v>6241.3290000000006</v>
      </c>
      <c r="AD488">
        <v>3939.2779999999998</v>
      </c>
      <c r="AE488">
        <v>1031.991</v>
      </c>
      <c r="AF488">
        <v>214.94499999999999</v>
      </c>
      <c r="AG488">
        <v>933.72</v>
      </c>
      <c r="AH488">
        <v>121.395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248.523</v>
      </c>
      <c r="AO488">
        <v>48.136000000000003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48.136000000000003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6346.3060000000005</v>
      </c>
      <c r="BB488">
        <v>0</v>
      </c>
      <c r="BC488">
        <v>16</v>
      </c>
      <c r="BD488">
        <v>16</v>
      </c>
      <c r="BE488">
        <v>0</v>
      </c>
      <c r="BF488">
        <v>0</v>
      </c>
      <c r="BG488">
        <v>3</v>
      </c>
      <c r="BH488">
        <v>0</v>
      </c>
      <c r="BI488">
        <v>0</v>
      </c>
      <c r="BJ488">
        <v>8.6156000000000006</v>
      </c>
      <c r="BK488">
        <v>4405.3370000000004</v>
      </c>
      <c r="BL488">
        <v>2788.433</v>
      </c>
      <c r="BM488">
        <v>838.62599999999998</v>
      </c>
      <c r="BN488">
        <v>155.054</v>
      </c>
      <c r="BO488">
        <v>524.72</v>
      </c>
      <c r="BP488">
        <v>98.504000000000005</v>
      </c>
      <c r="BQ488">
        <v>0</v>
      </c>
      <c r="BR488">
        <v>0</v>
      </c>
      <c r="BS488">
        <v>0</v>
      </c>
      <c r="BT488">
        <v>8.6156000000000006</v>
      </c>
      <c r="BU488">
        <v>4405.3370000000004</v>
      </c>
      <c r="BV488">
        <v>0</v>
      </c>
      <c r="BW488">
        <v>0</v>
      </c>
      <c r="BX488">
        <v>0</v>
      </c>
      <c r="BY488">
        <v>0</v>
      </c>
      <c r="BZ488">
        <v>5.7371999999999996</v>
      </c>
      <c r="CA488">
        <v>1835.992</v>
      </c>
      <c r="CB488">
        <v>1150.845</v>
      </c>
      <c r="CC488">
        <v>193.36500000000001</v>
      </c>
      <c r="CD488">
        <v>59.891000000000005</v>
      </c>
      <c r="CE488">
        <v>409</v>
      </c>
      <c r="CF488">
        <v>22.890999999999998</v>
      </c>
      <c r="CG488">
        <v>0</v>
      </c>
      <c r="CH488">
        <v>0</v>
      </c>
      <c r="CI488">
        <v>0</v>
      </c>
      <c r="CJ488">
        <v>1</v>
      </c>
      <c r="CK488">
        <v>606.53300000000002</v>
      </c>
      <c r="CL488">
        <v>2.0259999999999998</v>
      </c>
      <c r="CM488">
        <v>622.59400000000005</v>
      </c>
      <c r="CN488">
        <v>2.7111999999999998</v>
      </c>
      <c r="CO488">
        <v>606.86500000000001</v>
      </c>
      <c r="CP488">
        <v>0</v>
      </c>
      <c r="CQ488">
        <v>0</v>
      </c>
      <c r="CR488">
        <v>6.6155999999999997</v>
      </c>
      <c r="CS488">
        <v>3157.576</v>
      </c>
      <c r="CT488">
        <v>4.7371999999999996</v>
      </c>
      <c r="CU488">
        <v>1229.4590000000001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4465.3230000000003</v>
      </c>
      <c r="EA488">
        <v>0</v>
      </c>
      <c r="EB488">
        <v>1880.9829999999999</v>
      </c>
      <c r="EC488">
        <v>0</v>
      </c>
      <c r="ED488">
        <v>15.177800000000001</v>
      </c>
      <c r="EE488">
        <v>16.164000000000001</v>
      </c>
      <c r="EF488">
        <v>6489.8519999999999</v>
      </c>
      <c r="EG488">
        <v>8.6156000000000006</v>
      </c>
      <c r="EH488">
        <v>4405.3370000000004</v>
      </c>
      <c r="EI488">
        <v>8.6156000000000006</v>
      </c>
      <c r="EJ488">
        <v>4405.3370000000004</v>
      </c>
      <c r="EK488">
        <v>0</v>
      </c>
      <c r="EL488">
        <v>0</v>
      </c>
      <c r="EM488">
        <v>0</v>
      </c>
      <c r="EN488">
        <v>0</v>
      </c>
      <c r="EO488">
        <v>6.5621999999999998</v>
      </c>
      <c r="EP488">
        <v>2084.5150000000003</v>
      </c>
      <c r="EQ488">
        <v>48.136000000000003</v>
      </c>
      <c r="ER488">
        <v>7.41</v>
      </c>
      <c r="ES488">
        <v>40.725999999999999</v>
      </c>
      <c r="ET488">
        <v>6537.9880000000003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</row>
    <row r="489" spans="1:184" customFormat="1" ht="12.75" x14ac:dyDescent="0.2">
      <c r="A489">
        <v>4037</v>
      </c>
      <c r="B489">
        <f t="shared" si="7"/>
        <v>486</v>
      </c>
      <c r="C489">
        <v>1</v>
      </c>
      <c r="D489" t="s">
        <v>1674</v>
      </c>
      <c r="E489" t="s">
        <v>290</v>
      </c>
      <c r="F489">
        <v>600111661</v>
      </c>
      <c r="G489">
        <v>12</v>
      </c>
      <c r="H489" t="s">
        <v>1675</v>
      </c>
      <c r="I489" t="s">
        <v>99</v>
      </c>
      <c r="J489">
        <v>1</v>
      </c>
      <c r="K489">
        <v>24</v>
      </c>
      <c r="L489" t="s">
        <v>1617</v>
      </c>
      <c r="M489" t="s">
        <v>1676</v>
      </c>
      <c r="N489" t="s">
        <v>1595</v>
      </c>
      <c r="O489">
        <v>2</v>
      </c>
      <c r="P489" t="s">
        <v>1596</v>
      </c>
      <c r="Q489" t="s">
        <v>1220</v>
      </c>
      <c r="R489" s="207">
        <v>45671.676574074074</v>
      </c>
      <c r="S489">
        <v>600111661</v>
      </c>
      <c r="W489">
        <v>6.1257999999999999</v>
      </c>
      <c r="X489">
        <v>6.1135999999999999</v>
      </c>
      <c r="Y489">
        <v>1.2200000000000001E-2</v>
      </c>
      <c r="Z489">
        <v>0</v>
      </c>
      <c r="AA489">
        <v>7.1388999999999996</v>
      </c>
      <c r="AB489">
        <v>2331.27</v>
      </c>
      <c r="AC489">
        <v>2327.973</v>
      </c>
      <c r="AD489">
        <v>1482.8240000000001</v>
      </c>
      <c r="AE489">
        <v>363.697</v>
      </c>
      <c r="AF489">
        <v>16.850999999999999</v>
      </c>
      <c r="AG489">
        <v>336.43700000000001</v>
      </c>
      <c r="AH489">
        <v>98.057000000000002</v>
      </c>
      <c r="AI489">
        <v>0</v>
      </c>
      <c r="AJ489">
        <v>0</v>
      </c>
      <c r="AK489">
        <v>8.2409999999999997</v>
      </c>
      <c r="AL489">
        <v>3.2970000000000002</v>
      </c>
      <c r="AM489">
        <v>0</v>
      </c>
      <c r="AN489">
        <v>0</v>
      </c>
      <c r="AO489">
        <v>144.53399999999999</v>
      </c>
      <c r="AP489">
        <v>139.459</v>
      </c>
      <c r="AQ489">
        <v>139.459</v>
      </c>
      <c r="AR489">
        <v>0</v>
      </c>
      <c r="AS489">
        <v>0</v>
      </c>
      <c r="AT489">
        <v>0</v>
      </c>
      <c r="AU489">
        <v>5.0750000000000002</v>
      </c>
      <c r="AV489">
        <v>0</v>
      </c>
      <c r="AW489">
        <v>21.866</v>
      </c>
      <c r="AX489">
        <v>0</v>
      </c>
      <c r="AY489">
        <v>88.819000000000003</v>
      </c>
      <c r="AZ489">
        <v>0</v>
      </c>
      <c r="BA489">
        <v>2357.5859999999998</v>
      </c>
      <c r="BB489">
        <v>139.459</v>
      </c>
      <c r="BC489">
        <v>9</v>
      </c>
      <c r="BD489">
        <v>9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3.214</v>
      </c>
      <c r="BK489">
        <v>1577.8340000000001</v>
      </c>
      <c r="BL489">
        <v>1001.123</v>
      </c>
      <c r="BM489">
        <v>241.554</v>
      </c>
      <c r="BN489">
        <v>16.850999999999999</v>
      </c>
      <c r="BO489">
        <v>210.48699999999999</v>
      </c>
      <c r="BP489">
        <v>85.953000000000003</v>
      </c>
      <c r="BQ489">
        <v>0</v>
      </c>
      <c r="BR489">
        <v>0</v>
      </c>
      <c r="BS489">
        <v>0</v>
      </c>
      <c r="BT489">
        <v>2.7277999999999998</v>
      </c>
      <c r="BU489">
        <v>1376.9549999999999</v>
      </c>
      <c r="BV489">
        <v>0</v>
      </c>
      <c r="BW489">
        <v>0</v>
      </c>
      <c r="BX489">
        <v>0</v>
      </c>
      <c r="BY489">
        <v>0</v>
      </c>
      <c r="BZ489">
        <v>2.8996000000000004</v>
      </c>
      <c r="CA489">
        <v>750.13900000000001</v>
      </c>
      <c r="CB489">
        <v>481.70100000000002</v>
      </c>
      <c r="CC489">
        <v>122.143</v>
      </c>
      <c r="CD489">
        <v>0</v>
      </c>
      <c r="CE489">
        <v>125.95</v>
      </c>
      <c r="CF489">
        <v>12.103999999999999</v>
      </c>
      <c r="CG489">
        <v>0</v>
      </c>
      <c r="CH489">
        <v>0</v>
      </c>
      <c r="CI489">
        <v>8.2409999999999997</v>
      </c>
      <c r="CJ489">
        <v>0</v>
      </c>
      <c r="CK489">
        <v>0</v>
      </c>
      <c r="CL489">
        <v>0.76419999999999999</v>
      </c>
      <c r="CM489">
        <v>250.834</v>
      </c>
      <c r="CN489">
        <v>2.1354000000000002</v>
      </c>
      <c r="CO489">
        <v>499.30500000000001</v>
      </c>
      <c r="CP489">
        <v>0</v>
      </c>
      <c r="CQ489">
        <v>0</v>
      </c>
      <c r="CR489">
        <v>2.214</v>
      </c>
      <c r="CS489">
        <v>891.55700000000002</v>
      </c>
      <c r="CT489">
        <v>2.6161000000000003</v>
      </c>
      <c r="CU489">
        <v>625.87099999999998</v>
      </c>
      <c r="CV489">
        <v>0</v>
      </c>
      <c r="CW489">
        <v>21.866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45.64</v>
      </c>
      <c r="DD489">
        <v>93.819000000000003</v>
      </c>
      <c r="DE489">
        <v>0</v>
      </c>
      <c r="DF489">
        <v>0.48620000000000002</v>
      </c>
      <c r="DG489">
        <v>200.87899999999999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1599.0309999999999</v>
      </c>
      <c r="EA489">
        <v>45.64</v>
      </c>
      <c r="EB489">
        <v>758.55500000000006</v>
      </c>
      <c r="EC489">
        <v>93.819000000000003</v>
      </c>
      <c r="ED489">
        <v>6.1257999999999999</v>
      </c>
      <c r="EE489">
        <v>7.1388999999999996</v>
      </c>
      <c r="EF489">
        <v>2331.27</v>
      </c>
      <c r="EG489">
        <v>3.214</v>
      </c>
      <c r="EH489">
        <v>1577.8340000000001</v>
      </c>
      <c r="EI489">
        <v>2.7277999999999998</v>
      </c>
      <c r="EJ489">
        <v>1376.9549999999999</v>
      </c>
      <c r="EK489">
        <v>0</v>
      </c>
      <c r="EL489">
        <v>0</v>
      </c>
      <c r="EM489">
        <v>0</v>
      </c>
      <c r="EN489">
        <v>0</v>
      </c>
      <c r="EO489">
        <v>2.9118000000000004</v>
      </c>
      <c r="EP489">
        <v>753.43599999999992</v>
      </c>
      <c r="EQ489">
        <v>144.53399999999999</v>
      </c>
      <c r="ER489">
        <v>50.715000000000003</v>
      </c>
      <c r="ES489">
        <v>93.819000000000003</v>
      </c>
      <c r="ET489">
        <v>2475.8040000000001</v>
      </c>
      <c r="EU489">
        <v>0</v>
      </c>
      <c r="EV489">
        <v>0</v>
      </c>
      <c r="EW489">
        <v>0</v>
      </c>
      <c r="EX489">
        <v>0</v>
      </c>
      <c r="EY489">
        <v>0.48620000000000002</v>
      </c>
      <c r="EZ489">
        <v>200.87899999999999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88.819000000000003</v>
      </c>
      <c r="FP489">
        <v>0</v>
      </c>
      <c r="FQ489">
        <v>88.819000000000003</v>
      </c>
      <c r="FR489">
        <v>88.819000000000003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</row>
    <row r="490" spans="1:184" customFormat="1" ht="12.75" x14ac:dyDescent="0.2">
      <c r="A490">
        <v>4038</v>
      </c>
      <c r="B490">
        <f t="shared" si="7"/>
        <v>487</v>
      </c>
      <c r="C490">
        <v>1</v>
      </c>
      <c r="D490" t="s">
        <v>1677</v>
      </c>
      <c r="E490" t="s">
        <v>290</v>
      </c>
      <c r="F490">
        <v>600111831</v>
      </c>
      <c r="G490">
        <v>12</v>
      </c>
      <c r="H490" t="s">
        <v>1678</v>
      </c>
      <c r="I490" t="s">
        <v>99</v>
      </c>
      <c r="J490">
        <v>1</v>
      </c>
      <c r="K490">
        <v>24</v>
      </c>
      <c r="L490" t="s">
        <v>1600</v>
      </c>
      <c r="M490" t="s">
        <v>1679</v>
      </c>
      <c r="N490" t="s">
        <v>1595</v>
      </c>
      <c r="O490">
        <v>2</v>
      </c>
      <c r="P490" t="s">
        <v>1596</v>
      </c>
      <c r="Q490" t="s">
        <v>1220</v>
      </c>
      <c r="R490" s="207">
        <v>45671.601319444446</v>
      </c>
      <c r="S490">
        <v>600111831</v>
      </c>
      <c r="T490" t="s">
        <v>1220</v>
      </c>
      <c r="U490" s="207">
        <v>45671.613715277781</v>
      </c>
      <c r="V490">
        <v>600111831</v>
      </c>
      <c r="W490">
        <v>3.6734</v>
      </c>
      <c r="X490">
        <v>3.6734</v>
      </c>
      <c r="Y490">
        <v>0</v>
      </c>
      <c r="Z490">
        <v>0</v>
      </c>
      <c r="AA490">
        <v>4.2230999999999996</v>
      </c>
      <c r="AB490">
        <v>1556.395</v>
      </c>
      <c r="AC490">
        <v>1555.1320000000001</v>
      </c>
      <c r="AD490">
        <v>1033.7840000000001</v>
      </c>
      <c r="AE490">
        <v>235.25299999999999</v>
      </c>
      <c r="AF490">
        <v>27.904</v>
      </c>
      <c r="AG490">
        <v>187.23699999999999</v>
      </c>
      <c r="AH490">
        <v>65.597999999999999</v>
      </c>
      <c r="AI490">
        <v>0</v>
      </c>
      <c r="AJ490">
        <v>0</v>
      </c>
      <c r="AK490">
        <v>0</v>
      </c>
      <c r="AL490">
        <v>0</v>
      </c>
      <c r="AM490">
        <v>1.2629999999999999</v>
      </c>
      <c r="AN490">
        <v>0</v>
      </c>
      <c r="AO490">
        <v>9.6999999999999993</v>
      </c>
      <c r="AP490">
        <v>9.6999999999999993</v>
      </c>
      <c r="AQ490">
        <v>9.6999999999999993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5.3559999999999999</v>
      </c>
      <c r="AX490">
        <v>0</v>
      </c>
      <c r="AY490">
        <v>0</v>
      </c>
      <c r="AZ490">
        <v>0</v>
      </c>
      <c r="BA490">
        <v>1590.242</v>
      </c>
      <c r="BB490">
        <v>9.6999999999999993</v>
      </c>
      <c r="BC490">
        <v>4</v>
      </c>
      <c r="BD490">
        <v>4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2.4659</v>
      </c>
      <c r="BK490">
        <v>1309.982</v>
      </c>
      <c r="BL490">
        <v>842.23699999999997</v>
      </c>
      <c r="BM490">
        <v>205.15</v>
      </c>
      <c r="BN490">
        <v>27.904</v>
      </c>
      <c r="BO490">
        <v>163.73699999999999</v>
      </c>
      <c r="BP490">
        <v>65.597999999999999</v>
      </c>
      <c r="BQ490">
        <v>0</v>
      </c>
      <c r="BR490">
        <v>0</v>
      </c>
      <c r="BS490">
        <v>0</v>
      </c>
      <c r="BT490">
        <v>2.2991999999999999</v>
      </c>
      <c r="BU490">
        <v>1240.96</v>
      </c>
      <c r="BV490">
        <v>0</v>
      </c>
      <c r="BW490">
        <v>0</v>
      </c>
      <c r="BX490">
        <v>0</v>
      </c>
      <c r="BY490">
        <v>0</v>
      </c>
      <c r="BZ490">
        <v>1.2075</v>
      </c>
      <c r="CA490">
        <v>245.15</v>
      </c>
      <c r="CB490">
        <v>191.547</v>
      </c>
      <c r="CC490">
        <v>30.102999999999998</v>
      </c>
      <c r="CD490">
        <v>0</v>
      </c>
      <c r="CE490">
        <v>23.5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0.90169999999999995</v>
      </c>
      <c r="CM490">
        <v>189.37100000000001</v>
      </c>
      <c r="CN490">
        <v>0.30580000000000002</v>
      </c>
      <c r="CO490">
        <v>55.779000000000003</v>
      </c>
      <c r="CP490">
        <v>0</v>
      </c>
      <c r="CQ490">
        <v>0</v>
      </c>
      <c r="CR490">
        <v>1.4659</v>
      </c>
      <c r="CS490">
        <v>692.98299999999995</v>
      </c>
      <c r="CT490">
        <v>1.2075</v>
      </c>
      <c r="CU490">
        <v>245.15</v>
      </c>
      <c r="CV490">
        <v>0</v>
      </c>
      <c r="CW490">
        <v>5.3559999999999999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7.7</v>
      </c>
      <c r="DD490">
        <v>2</v>
      </c>
      <c r="DE490">
        <v>0</v>
      </c>
      <c r="DF490">
        <v>0.16669999999999999</v>
      </c>
      <c r="DG490">
        <v>69.022000000000006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1339.5709999999999</v>
      </c>
      <c r="EA490">
        <v>7.7</v>
      </c>
      <c r="EB490">
        <v>250.67099999999999</v>
      </c>
      <c r="EC490">
        <v>2</v>
      </c>
      <c r="ED490">
        <v>3.6734</v>
      </c>
      <c r="EE490">
        <v>4.2230999999999996</v>
      </c>
      <c r="EF490">
        <v>1556.395</v>
      </c>
      <c r="EG490">
        <v>2.4659</v>
      </c>
      <c r="EH490">
        <v>1311.2449999999999</v>
      </c>
      <c r="EI490">
        <v>2.2991999999999999</v>
      </c>
      <c r="EJ490">
        <v>1242.223</v>
      </c>
      <c r="EK490">
        <v>0</v>
      </c>
      <c r="EL490">
        <v>0</v>
      </c>
      <c r="EM490">
        <v>0</v>
      </c>
      <c r="EN490">
        <v>0</v>
      </c>
      <c r="EO490">
        <v>1.2075</v>
      </c>
      <c r="EP490">
        <v>245.15</v>
      </c>
      <c r="EQ490">
        <v>9.6999999999999993</v>
      </c>
      <c r="ER490">
        <v>7.7</v>
      </c>
      <c r="ES490">
        <v>2</v>
      </c>
      <c r="ET490">
        <v>1566.095</v>
      </c>
      <c r="EU490">
        <v>0</v>
      </c>
      <c r="EV490">
        <v>0</v>
      </c>
      <c r="EW490">
        <v>0</v>
      </c>
      <c r="EX490">
        <v>0</v>
      </c>
      <c r="EY490">
        <v>0.16669999999999999</v>
      </c>
      <c r="EZ490">
        <v>69.022000000000006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</row>
    <row r="491" spans="1:184" customFormat="1" ht="12.75" x14ac:dyDescent="0.2">
      <c r="A491">
        <v>4039</v>
      </c>
      <c r="B491">
        <f t="shared" si="7"/>
        <v>488</v>
      </c>
      <c r="C491">
        <v>1</v>
      </c>
      <c r="D491" t="s">
        <v>1680</v>
      </c>
      <c r="E491" t="s">
        <v>290</v>
      </c>
      <c r="F491">
        <v>600111679</v>
      </c>
      <c r="G491">
        <v>12</v>
      </c>
      <c r="H491" t="s">
        <v>1681</v>
      </c>
      <c r="I491" t="s">
        <v>99</v>
      </c>
      <c r="J491">
        <v>1</v>
      </c>
      <c r="K491">
        <v>24</v>
      </c>
      <c r="L491" t="s">
        <v>1617</v>
      </c>
      <c r="M491" t="s">
        <v>1682</v>
      </c>
      <c r="N491" t="s">
        <v>1595</v>
      </c>
      <c r="O491">
        <v>2</v>
      </c>
      <c r="P491" t="s">
        <v>1596</v>
      </c>
      <c r="Q491" t="s">
        <v>393</v>
      </c>
      <c r="R491" s="207">
        <v>45671.469733796293</v>
      </c>
      <c r="S491">
        <v>600111679</v>
      </c>
      <c r="W491">
        <v>9.6212</v>
      </c>
      <c r="X491">
        <v>8.4879999999999995</v>
      </c>
      <c r="Y491">
        <v>1.1332</v>
      </c>
      <c r="Z491">
        <v>0</v>
      </c>
      <c r="AA491">
        <v>12.2151</v>
      </c>
      <c r="AB491">
        <v>3773.7020000000002</v>
      </c>
      <c r="AC491">
        <v>3404.8700000000003</v>
      </c>
      <c r="AD491">
        <v>2302.1279999999997</v>
      </c>
      <c r="AE491">
        <v>472.37099999999998</v>
      </c>
      <c r="AF491">
        <v>130.18</v>
      </c>
      <c r="AG491">
        <v>303.74400000000003</v>
      </c>
      <c r="AH491">
        <v>168.61600000000001</v>
      </c>
      <c r="AI491">
        <v>0</v>
      </c>
      <c r="AJ491">
        <v>0</v>
      </c>
      <c r="AK491">
        <v>0</v>
      </c>
      <c r="AL491">
        <v>368.83199999999999</v>
      </c>
      <c r="AM491">
        <v>0</v>
      </c>
      <c r="AN491">
        <v>0</v>
      </c>
      <c r="AO491">
        <v>63.8</v>
      </c>
      <c r="AP491">
        <v>18</v>
      </c>
      <c r="AQ491">
        <v>18</v>
      </c>
      <c r="AR491">
        <v>0</v>
      </c>
      <c r="AS491">
        <v>0</v>
      </c>
      <c r="AT491">
        <v>45.8</v>
      </c>
      <c r="AU491">
        <v>0</v>
      </c>
      <c r="AV491">
        <v>0.69159999999999999</v>
      </c>
      <c r="AW491">
        <v>27.831</v>
      </c>
      <c r="AX491">
        <v>200.416</v>
      </c>
      <c r="AY491">
        <v>18</v>
      </c>
      <c r="AZ491">
        <v>0</v>
      </c>
      <c r="BA491">
        <v>3470.192</v>
      </c>
      <c r="BB491">
        <v>18</v>
      </c>
      <c r="BC491">
        <v>13</v>
      </c>
      <c r="BD491">
        <v>13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4.9749999999999996</v>
      </c>
      <c r="BK491">
        <v>2339.2350000000001</v>
      </c>
      <c r="BL491">
        <v>1508.04</v>
      </c>
      <c r="BM491">
        <v>359.24700000000001</v>
      </c>
      <c r="BN491">
        <v>86.549000000000007</v>
      </c>
      <c r="BO491">
        <v>204.744</v>
      </c>
      <c r="BP491">
        <v>152.82400000000001</v>
      </c>
      <c r="BQ491">
        <v>0</v>
      </c>
      <c r="BR491">
        <v>0</v>
      </c>
      <c r="BS491">
        <v>0</v>
      </c>
      <c r="BT491">
        <v>4.4749999999999996</v>
      </c>
      <c r="BU491">
        <v>2178.5169999999998</v>
      </c>
      <c r="BV491">
        <v>0</v>
      </c>
      <c r="BW491">
        <v>0</v>
      </c>
      <c r="BX491">
        <v>0</v>
      </c>
      <c r="BY491">
        <v>0</v>
      </c>
      <c r="BZ491">
        <v>3.5129999999999999</v>
      </c>
      <c r="CA491">
        <v>1065.635</v>
      </c>
      <c r="CB491">
        <v>794.08799999999997</v>
      </c>
      <c r="CC491">
        <v>113.124</v>
      </c>
      <c r="CD491">
        <v>43.631</v>
      </c>
      <c r="CE491">
        <v>99</v>
      </c>
      <c r="CF491">
        <v>15.792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1.1031</v>
      </c>
      <c r="CM491">
        <v>287.87900000000002</v>
      </c>
      <c r="CN491">
        <v>1.7182999999999999</v>
      </c>
      <c r="CO491">
        <v>577.34</v>
      </c>
      <c r="CP491">
        <v>0.69159999999999999</v>
      </c>
      <c r="CQ491">
        <v>200.416</v>
      </c>
      <c r="CR491">
        <v>2.9750000000000001</v>
      </c>
      <c r="CS491">
        <v>1115.0899999999999</v>
      </c>
      <c r="CT491">
        <v>3.3029999999999999</v>
      </c>
      <c r="CU491">
        <v>974.86</v>
      </c>
      <c r="CV491">
        <v>0</v>
      </c>
      <c r="CW491">
        <v>27.831</v>
      </c>
      <c r="CX491">
        <v>0</v>
      </c>
      <c r="CY491">
        <v>0</v>
      </c>
      <c r="CZ491">
        <v>0</v>
      </c>
      <c r="DA491">
        <v>0.69159999999999999</v>
      </c>
      <c r="DB491">
        <v>200.416</v>
      </c>
      <c r="DC491">
        <v>0</v>
      </c>
      <c r="DD491">
        <v>18</v>
      </c>
      <c r="DE491">
        <v>0</v>
      </c>
      <c r="DF491">
        <v>0.5</v>
      </c>
      <c r="DG491">
        <v>160.71799999999999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2369.66</v>
      </c>
      <c r="EA491">
        <v>0</v>
      </c>
      <c r="EB491">
        <v>1100.5319999999999</v>
      </c>
      <c r="EC491">
        <v>18</v>
      </c>
      <c r="ED491">
        <v>9.6212</v>
      </c>
      <c r="EE491">
        <v>12.2151</v>
      </c>
      <c r="EF491">
        <v>3773.7020000000002</v>
      </c>
      <c r="EG491">
        <v>4.9749999999999996</v>
      </c>
      <c r="EH491">
        <v>2339.2350000000001</v>
      </c>
      <c r="EI491">
        <v>4.4749999999999996</v>
      </c>
      <c r="EJ491">
        <v>2178.5169999999998</v>
      </c>
      <c r="EK491">
        <v>0</v>
      </c>
      <c r="EL491">
        <v>0</v>
      </c>
      <c r="EM491">
        <v>0</v>
      </c>
      <c r="EN491">
        <v>0</v>
      </c>
      <c r="EO491">
        <v>4.6462000000000003</v>
      </c>
      <c r="EP491">
        <v>1434.4670000000001</v>
      </c>
      <c r="EQ491">
        <v>63.8</v>
      </c>
      <c r="ER491">
        <v>0</v>
      </c>
      <c r="ES491">
        <v>63.8</v>
      </c>
      <c r="ET491">
        <v>3837.5020000000004</v>
      </c>
      <c r="EU491">
        <v>0</v>
      </c>
      <c r="EV491">
        <v>0</v>
      </c>
      <c r="EW491">
        <v>0</v>
      </c>
      <c r="EX491">
        <v>0</v>
      </c>
      <c r="EY491">
        <v>0.5</v>
      </c>
      <c r="EZ491">
        <v>160.71799999999999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0.69159999999999999</v>
      </c>
      <c r="FJ491">
        <v>200.416</v>
      </c>
      <c r="FK491">
        <v>0</v>
      </c>
      <c r="FL491">
        <v>0</v>
      </c>
      <c r="FM491">
        <v>0.69159999999999999</v>
      </c>
      <c r="FN491">
        <v>200.416</v>
      </c>
      <c r="FO491">
        <v>18</v>
      </c>
      <c r="FP491">
        <v>0</v>
      </c>
      <c r="FQ491">
        <v>18</v>
      </c>
      <c r="FR491">
        <v>218.416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</row>
    <row r="492" spans="1:184" customFormat="1" ht="12.75" x14ac:dyDescent="0.2">
      <c r="A492">
        <v>4040</v>
      </c>
      <c r="B492">
        <f t="shared" si="7"/>
        <v>489</v>
      </c>
      <c r="C492">
        <v>1</v>
      </c>
      <c r="D492" t="s">
        <v>1683</v>
      </c>
      <c r="E492" t="s">
        <v>290</v>
      </c>
      <c r="F492">
        <v>600111873</v>
      </c>
      <c r="G492">
        <v>12</v>
      </c>
      <c r="H492" t="s">
        <v>1684</v>
      </c>
      <c r="I492" t="s">
        <v>99</v>
      </c>
      <c r="J492">
        <v>1</v>
      </c>
      <c r="K492">
        <v>24</v>
      </c>
      <c r="L492" t="s">
        <v>1617</v>
      </c>
      <c r="M492" t="s">
        <v>1685</v>
      </c>
      <c r="N492" t="s">
        <v>1595</v>
      </c>
      <c r="O492">
        <v>2</v>
      </c>
      <c r="P492" t="s">
        <v>1596</v>
      </c>
      <c r="Q492" t="s">
        <v>559</v>
      </c>
      <c r="R492" s="207">
        <v>45666.440324074072</v>
      </c>
      <c r="S492">
        <v>600111873</v>
      </c>
      <c r="W492">
        <v>4.3276000000000003</v>
      </c>
      <c r="X492">
        <v>4.2301000000000002</v>
      </c>
      <c r="Y492">
        <v>0</v>
      </c>
      <c r="Z492">
        <v>9.7500000000000003E-2</v>
      </c>
      <c r="AA492">
        <v>4.9967000000000006</v>
      </c>
      <c r="AB492">
        <v>1772.373</v>
      </c>
      <c r="AC492">
        <v>1744.8989999999999</v>
      </c>
      <c r="AD492">
        <v>1180.5730000000001</v>
      </c>
      <c r="AE492">
        <v>302.35699999999997</v>
      </c>
      <c r="AF492">
        <v>18.065000000000001</v>
      </c>
      <c r="AG492">
        <v>128.96199999999999</v>
      </c>
      <c r="AH492">
        <v>57.206000000000003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27.474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57.735999999999997</v>
      </c>
      <c r="AX492">
        <v>0</v>
      </c>
      <c r="AY492">
        <v>0</v>
      </c>
      <c r="AZ492">
        <v>0</v>
      </c>
      <c r="BA492">
        <v>1753.299</v>
      </c>
      <c r="BB492">
        <v>0</v>
      </c>
      <c r="BC492">
        <v>5</v>
      </c>
      <c r="BD492">
        <v>5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2.4620000000000002</v>
      </c>
      <c r="BK492">
        <v>1281.7149999999999</v>
      </c>
      <c r="BL492">
        <v>811.98599999999999</v>
      </c>
      <c r="BM492">
        <v>244.24199999999999</v>
      </c>
      <c r="BN492">
        <v>18.065000000000001</v>
      </c>
      <c r="BO492">
        <v>92.48</v>
      </c>
      <c r="BP492">
        <v>57.206000000000003</v>
      </c>
      <c r="BQ492">
        <v>0</v>
      </c>
      <c r="BR492">
        <v>0</v>
      </c>
      <c r="BS492">
        <v>0</v>
      </c>
      <c r="BT492">
        <v>2</v>
      </c>
      <c r="BU492">
        <v>1128.6420000000001</v>
      </c>
      <c r="BV492">
        <v>0</v>
      </c>
      <c r="BW492">
        <v>0</v>
      </c>
      <c r="BX492">
        <v>0</v>
      </c>
      <c r="BY492">
        <v>0</v>
      </c>
      <c r="BZ492">
        <v>1.7681</v>
      </c>
      <c r="CA492">
        <v>463.18400000000003</v>
      </c>
      <c r="CB492">
        <v>368.58699999999999</v>
      </c>
      <c r="CC492">
        <v>58.114999999999995</v>
      </c>
      <c r="CD492">
        <v>0</v>
      </c>
      <c r="CE492">
        <v>36.481999999999999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0.9</v>
      </c>
      <c r="CM492">
        <v>242.96100000000001</v>
      </c>
      <c r="CN492">
        <v>0.86809999999999998</v>
      </c>
      <c r="CO492">
        <v>220.22300000000001</v>
      </c>
      <c r="CP492">
        <v>0</v>
      </c>
      <c r="CQ492">
        <v>0</v>
      </c>
      <c r="CR492">
        <v>1.462</v>
      </c>
      <c r="CS492">
        <v>654.5</v>
      </c>
      <c r="CT492">
        <v>1.7681</v>
      </c>
      <c r="CU492">
        <v>463.18400000000003</v>
      </c>
      <c r="CV492">
        <v>0</v>
      </c>
      <c r="CW492">
        <v>57.735999999999997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0.46200000000000002</v>
      </c>
      <c r="DG492">
        <v>153.07300000000001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1282.923</v>
      </c>
      <c r="EA492">
        <v>0</v>
      </c>
      <c r="EB492">
        <v>470.37599999999998</v>
      </c>
      <c r="EC492">
        <v>0</v>
      </c>
      <c r="ED492">
        <v>4.3276000000000003</v>
      </c>
      <c r="EE492">
        <v>4.9967000000000006</v>
      </c>
      <c r="EF492">
        <v>1772.373</v>
      </c>
      <c r="EG492">
        <v>2.4620000000000002</v>
      </c>
      <c r="EH492">
        <v>1281.7149999999999</v>
      </c>
      <c r="EI492">
        <v>2</v>
      </c>
      <c r="EJ492">
        <v>1128.6420000000001</v>
      </c>
      <c r="EK492">
        <v>0</v>
      </c>
      <c r="EL492">
        <v>0</v>
      </c>
      <c r="EM492">
        <v>0</v>
      </c>
      <c r="EN492">
        <v>0</v>
      </c>
      <c r="EO492">
        <v>1.8656000000000001</v>
      </c>
      <c r="EP492">
        <v>490.65800000000002</v>
      </c>
      <c r="EQ492">
        <v>0</v>
      </c>
      <c r="ER492">
        <v>0</v>
      </c>
      <c r="ES492">
        <v>0</v>
      </c>
      <c r="ET492">
        <v>1772.373</v>
      </c>
      <c r="EU492">
        <v>0</v>
      </c>
      <c r="EV492">
        <v>0</v>
      </c>
      <c r="EW492">
        <v>0</v>
      </c>
      <c r="EX492">
        <v>0</v>
      </c>
      <c r="EY492">
        <v>0.46200000000000002</v>
      </c>
      <c r="EZ492">
        <v>153.07300000000001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</row>
    <row r="493" spans="1:184" customFormat="1" ht="12.75" x14ac:dyDescent="0.2">
      <c r="A493">
        <v>4043</v>
      </c>
      <c r="B493">
        <f t="shared" si="7"/>
        <v>490</v>
      </c>
      <c r="C493">
        <v>1</v>
      </c>
      <c r="D493" t="s">
        <v>1686</v>
      </c>
      <c r="E493" t="s">
        <v>290</v>
      </c>
      <c r="F493">
        <v>600111695</v>
      </c>
      <c r="G493">
        <v>12</v>
      </c>
      <c r="H493" t="s">
        <v>1687</v>
      </c>
      <c r="I493" t="s">
        <v>99</v>
      </c>
      <c r="J493">
        <v>1</v>
      </c>
      <c r="K493">
        <v>24</v>
      </c>
      <c r="L493" t="s">
        <v>1600</v>
      </c>
      <c r="M493" t="s">
        <v>1688</v>
      </c>
      <c r="N493" t="s">
        <v>1595</v>
      </c>
      <c r="O493">
        <v>2</v>
      </c>
      <c r="P493" t="s">
        <v>1596</v>
      </c>
      <c r="Q493" t="s">
        <v>1500</v>
      </c>
      <c r="R493" s="207">
        <v>45671.597500000003</v>
      </c>
      <c r="S493">
        <v>600111695</v>
      </c>
      <c r="W493">
        <v>11.721299999999999</v>
      </c>
      <c r="X493">
        <v>11.721299999999999</v>
      </c>
      <c r="Y493">
        <v>0</v>
      </c>
      <c r="Z493">
        <v>0</v>
      </c>
      <c r="AA493">
        <v>12.294700000000001</v>
      </c>
      <c r="AB493">
        <v>5065.1849999999995</v>
      </c>
      <c r="AC493">
        <v>5065.1849999999995</v>
      </c>
      <c r="AD493">
        <v>3033.1039999999998</v>
      </c>
      <c r="AE493">
        <v>935.14099999999996</v>
      </c>
      <c r="AF493">
        <v>24.702000000000002</v>
      </c>
      <c r="AG493">
        <v>963.46399999999994</v>
      </c>
      <c r="AH493">
        <v>70.863</v>
      </c>
      <c r="AI493">
        <v>0</v>
      </c>
      <c r="AJ493">
        <v>0</v>
      </c>
      <c r="AK493">
        <v>5.9509999999999996</v>
      </c>
      <c r="AL493">
        <v>0</v>
      </c>
      <c r="AM493">
        <v>0</v>
      </c>
      <c r="AN493">
        <v>0</v>
      </c>
      <c r="AO493">
        <v>34.32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34.32</v>
      </c>
      <c r="AV493">
        <v>0</v>
      </c>
      <c r="AW493">
        <v>31.96</v>
      </c>
      <c r="AX493">
        <v>0</v>
      </c>
      <c r="AY493">
        <v>0</v>
      </c>
      <c r="AZ493">
        <v>0</v>
      </c>
      <c r="BA493">
        <v>5094.7619999999997</v>
      </c>
      <c r="BB493">
        <v>0</v>
      </c>
      <c r="BC493">
        <v>11</v>
      </c>
      <c r="BD493">
        <v>11</v>
      </c>
      <c r="BE493">
        <v>1</v>
      </c>
      <c r="BF493">
        <v>0</v>
      </c>
      <c r="BG493">
        <v>0</v>
      </c>
      <c r="BH493">
        <v>0</v>
      </c>
      <c r="BI493">
        <v>0</v>
      </c>
      <c r="BJ493">
        <v>8.1860999999999997</v>
      </c>
      <c r="BK493">
        <v>3926.2489999999998</v>
      </c>
      <c r="BL493">
        <v>2261.3969999999999</v>
      </c>
      <c r="BM493">
        <v>815.01900000000001</v>
      </c>
      <c r="BN493">
        <v>21.856000000000002</v>
      </c>
      <c r="BO493">
        <v>730.96699999999998</v>
      </c>
      <c r="BP493">
        <v>65.05</v>
      </c>
      <c r="BQ493">
        <v>0</v>
      </c>
      <c r="BR493">
        <v>0</v>
      </c>
      <c r="BS493">
        <v>0</v>
      </c>
      <c r="BT493">
        <v>6.25</v>
      </c>
      <c r="BU493">
        <v>3521.48</v>
      </c>
      <c r="BV493">
        <v>0</v>
      </c>
      <c r="BW493">
        <v>0</v>
      </c>
      <c r="BX493">
        <v>0</v>
      </c>
      <c r="BY493">
        <v>0</v>
      </c>
      <c r="BZ493">
        <v>3.5351999999999997</v>
      </c>
      <c r="CA493">
        <v>1138.9359999999999</v>
      </c>
      <c r="CB493">
        <v>771.70699999999999</v>
      </c>
      <c r="CC493">
        <v>120.122</v>
      </c>
      <c r="CD493">
        <v>2.8460000000000001</v>
      </c>
      <c r="CE493">
        <v>232.49700000000001</v>
      </c>
      <c r="CF493">
        <v>5.8129999999999997</v>
      </c>
      <c r="CG493">
        <v>0</v>
      </c>
      <c r="CH493">
        <v>0</v>
      </c>
      <c r="CI493">
        <v>5.9509999999999996</v>
      </c>
      <c r="CJ493">
        <v>0</v>
      </c>
      <c r="CK493">
        <v>0</v>
      </c>
      <c r="CL493">
        <v>1.5952</v>
      </c>
      <c r="CM493">
        <v>473.21</v>
      </c>
      <c r="CN493">
        <v>1.94</v>
      </c>
      <c r="CO493">
        <v>665.726</v>
      </c>
      <c r="CP493">
        <v>0</v>
      </c>
      <c r="CQ493">
        <v>0</v>
      </c>
      <c r="CR493">
        <v>7.1860999999999997</v>
      </c>
      <c r="CS493">
        <v>3158.2649999999999</v>
      </c>
      <c r="CT493">
        <v>3.0351999999999997</v>
      </c>
      <c r="CU493">
        <v>904.31099999999992</v>
      </c>
      <c r="CV493">
        <v>0</v>
      </c>
      <c r="CW493">
        <v>31.96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1.9360999999999999</v>
      </c>
      <c r="DG493">
        <v>404.76900000000001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3950.68</v>
      </c>
      <c r="EA493">
        <v>0</v>
      </c>
      <c r="EB493">
        <v>1144.0819999999999</v>
      </c>
      <c r="EC493">
        <v>0</v>
      </c>
      <c r="ED493">
        <v>11.721299999999999</v>
      </c>
      <c r="EE493">
        <v>12.294700000000001</v>
      </c>
      <c r="EF493">
        <v>5065.1849999999995</v>
      </c>
      <c r="EG493">
        <v>8.1860999999999997</v>
      </c>
      <c r="EH493">
        <v>3926.2489999999998</v>
      </c>
      <c r="EI493">
        <v>6.25</v>
      </c>
      <c r="EJ493">
        <v>3521.48</v>
      </c>
      <c r="EK493">
        <v>0</v>
      </c>
      <c r="EL493">
        <v>0</v>
      </c>
      <c r="EM493">
        <v>0</v>
      </c>
      <c r="EN493">
        <v>0</v>
      </c>
      <c r="EO493">
        <v>3.5351999999999997</v>
      </c>
      <c r="EP493">
        <v>1138.9359999999999</v>
      </c>
      <c r="EQ493">
        <v>34.32</v>
      </c>
      <c r="ER493">
        <v>0</v>
      </c>
      <c r="ES493">
        <v>34.32</v>
      </c>
      <c r="ET493">
        <v>5099.5050000000001</v>
      </c>
      <c r="EU493">
        <v>0</v>
      </c>
      <c r="EV493">
        <v>0</v>
      </c>
      <c r="EW493">
        <v>0</v>
      </c>
      <c r="EX493">
        <v>0</v>
      </c>
      <c r="EY493">
        <v>1.9360999999999999</v>
      </c>
      <c r="EZ493">
        <v>404.76900000000001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</row>
    <row r="494" spans="1:184" customFormat="1" ht="12.75" x14ac:dyDescent="0.2">
      <c r="A494">
        <v>4044</v>
      </c>
      <c r="B494">
        <f t="shared" si="7"/>
        <v>491</v>
      </c>
      <c r="C494">
        <v>1</v>
      </c>
      <c r="D494" t="s">
        <v>1689</v>
      </c>
      <c r="E494" t="s">
        <v>290</v>
      </c>
      <c r="F494">
        <v>600111717</v>
      </c>
      <c r="G494">
        <v>12</v>
      </c>
      <c r="H494" t="s">
        <v>1690</v>
      </c>
      <c r="I494" t="s">
        <v>99</v>
      </c>
      <c r="J494">
        <v>1</v>
      </c>
      <c r="K494">
        <v>24</v>
      </c>
      <c r="L494" t="s">
        <v>1600</v>
      </c>
      <c r="M494" t="s">
        <v>1691</v>
      </c>
      <c r="N494" t="s">
        <v>1595</v>
      </c>
      <c r="O494">
        <v>2</v>
      </c>
      <c r="P494" t="s">
        <v>1596</v>
      </c>
      <c r="Q494" t="s">
        <v>1500</v>
      </c>
      <c r="R494" s="207">
        <v>45666.531701388885</v>
      </c>
      <c r="S494">
        <v>600111717</v>
      </c>
      <c r="T494" t="s">
        <v>1500</v>
      </c>
      <c r="U494" s="207">
        <v>45666.53806712963</v>
      </c>
      <c r="V494">
        <v>600111717</v>
      </c>
      <c r="W494">
        <v>16.618299999999998</v>
      </c>
      <c r="X494">
        <v>15.035</v>
      </c>
      <c r="Y494">
        <v>0</v>
      </c>
      <c r="Z494">
        <v>1.5832999999999999</v>
      </c>
      <c r="AA494">
        <v>18.679600000000001</v>
      </c>
      <c r="AB494">
        <v>7329.607</v>
      </c>
      <c r="AC494">
        <v>6719.3450000000003</v>
      </c>
      <c r="AD494">
        <v>4259.3890000000001</v>
      </c>
      <c r="AE494">
        <v>1065.7249999999999</v>
      </c>
      <c r="AF494">
        <v>64.921000000000006</v>
      </c>
      <c r="AG494">
        <v>1097.7670000000001</v>
      </c>
      <c r="AH494">
        <v>146.75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610.26199999999994</v>
      </c>
      <c r="AO494">
        <v>103.965</v>
      </c>
      <c r="AP494">
        <v>33.450000000000003</v>
      </c>
      <c r="AQ494">
        <v>33.450000000000003</v>
      </c>
      <c r="AR494">
        <v>0</v>
      </c>
      <c r="AS494">
        <v>0</v>
      </c>
      <c r="AT494">
        <v>0</v>
      </c>
      <c r="AU494">
        <v>70.515000000000001</v>
      </c>
      <c r="AV494">
        <v>0.6</v>
      </c>
      <c r="AW494">
        <v>84.793000000000006</v>
      </c>
      <c r="AX494">
        <v>174.21899999999999</v>
      </c>
      <c r="AY494">
        <v>33.450000000000003</v>
      </c>
      <c r="AZ494">
        <v>0</v>
      </c>
      <c r="BA494">
        <v>6774.1979999999994</v>
      </c>
      <c r="BB494">
        <v>33.450000000000003</v>
      </c>
      <c r="BC494">
        <v>19</v>
      </c>
      <c r="BD494">
        <v>17</v>
      </c>
      <c r="BE494">
        <v>1</v>
      </c>
      <c r="BF494">
        <v>0</v>
      </c>
      <c r="BG494">
        <v>1</v>
      </c>
      <c r="BH494">
        <v>0</v>
      </c>
      <c r="BI494">
        <v>0</v>
      </c>
      <c r="BJ494">
        <v>10.338699999999999</v>
      </c>
      <c r="BK494">
        <v>5183.442</v>
      </c>
      <c r="BL494">
        <v>3338.1309999999999</v>
      </c>
      <c r="BM494">
        <v>891.35400000000004</v>
      </c>
      <c r="BN494">
        <v>56.414000000000001</v>
      </c>
      <c r="BO494">
        <v>666</v>
      </c>
      <c r="BP494">
        <v>146.75</v>
      </c>
      <c r="BQ494">
        <v>0</v>
      </c>
      <c r="BR494">
        <v>0</v>
      </c>
      <c r="BS494">
        <v>0</v>
      </c>
      <c r="BT494">
        <v>10.338699999999999</v>
      </c>
      <c r="BU494">
        <v>5183.442</v>
      </c>
      <c r="BV494">
        <v>0</v>
      </c>
      <c r="BW494">
        <v>0</v>
      </c>
      <c r="BX494">
        <v>0</v>
      </c>
      <c r="BY494">
        <v>0</v>
      </c>
      <c r="BZ494">
        <v>4.6962999999999999</v>
      </c>
      <c r="CA494">
        <v>1535.9030000000002</v>
      </c>
      <c r="CB494">
        <v>921.25800000000004</v>
      </c>
      <c r="CC494">
        <v>174.37100000000001</v>
      </c>
      <c r="CD494">
        <v>8.5069999999999997</v>
      </c>
      <c r="CE494">
        <v>431.767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3.1674000000000002</v>
      </c>
      <c r="CM494">
        <v>1087.9110000000001</v>
      </c>
      <c r="CN494">
        <v>0.92889999999999995</v>
      </c>
      <c r="CO494">
        <v>273.77300000000002</v>
      </c>
      <c r="CP494">
        <v>0.6</v>
      </c>
      <c r="CQ494">
        <v>174.21899999999999</v>
      </c>
      <c r="CR494">
        <v>8.3386999999999993</v>
      </c>
      <c r="CS494">
        <v>3590.431</v>
      </c>
      <c r="CT494">
        <v>4.6962999999999999</v>
      </c>
      <c r="CU494">
        <v>1535.9030000000002</v>
      </c>
      <c r="CV494">
        <v>0</v>
      </c>
      <c r="CW494">
        <v>84.793000000000006</v>
      </c>
      <c r="CX494">
        <v>0</v>
      </c>
      <c r="CY494">
        <v>0</v>
      </c>
      <c r="CZ494">
        <v>0</v>
      </c>
      <c r="DA494">
        <v>0.6</v>
      </c>
      <c r="DB494">
        <v>174.21899999999999</v>
      </c>
      <c r="DC494">
        <v>0</v>
      </c>
      <c r="DD494">
        <v>33.450000000000003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5221.3909999999996</v>
      </c>
      <c r="EA494">
        <v>0</v>
      </c>
      <c r="EB494">
        <v>1552.807</v>
      </c>
      <c r="EC494">
        <v>33.450000000000003</v>
      </c>
      <c r="ED494">
        <v>16.618299999999998</v>
      </c>
      <c r="EE494">
        <v>18.679600000000001</v>
      </c>
      <c r="EF494">
        <v>7329.607</v>
      </c>
      <c r="EG494">
        <v>10.797000000000001</v>
      </c>
      <c r="EH494">
        <v>5317.7690000000002</v>
      </c>
      <c r="EI494">
        <v>10.338699999999999</v>
      </c>
      <c r="EJ494">
        <v>5183.442</v>
      </c>
      <c r="EK494">
        <v>0</v>
      </c>
      <c r="EL494">
        <v>0</v>
      </c>
      <c r="EM494">
        <v>0</v>
      </c>
      <c r="EN494">
        <v>0</v>
      </c>
      <c r="EO494">
        <v>5.8212999999999999</v>
      </c>
      <c r="EP494">
        <v>2011.8380000000002</v>
      </c>
      <c r="EQ494">
        <v>103.965</v>
      </c>
      <c r="ER494">
        <v>0</v>
      </c>
      <c r="ES494">
        <v>103.965</v>
      </c>
      <c r="ET494">
        <v>7433.5720000000001</v>
      </c>
      <c r="EU494">
        <v>0</v>
      </c>
      <c r="EV494">
        <v>0</v>
      </c>
      <c r="EW494">
        <v>0</v>
      </c>
      <c r="EX494">
        <v>0</v>
      </c>
      <c r="EY494">
        <v>0.45829999999999999</v>
      </c>
      <c r="EZ494">
        <v>134.327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0.6</v>
      </c>
      <c r="FJ494">
        <v>174.21899999999999</v>
      </c>
      <c r="FK494">
        <v>0</v>
      </c>
      <c r="FL494">
        <v>0</v>
      </c>
      <c r="FM494">
        <v>0.6</v>
      </c>
      <c r="FN494">
        <v>174.21899999999999</v>
      </c>
      <c r="FO494">
        <v>33.450000000000003</v>
      </c>
      <c r="FP494">
        <v>0</v>
      </c>
      <c r="FQ494">
        <v>33.450000000000003</v>
      </c>
      <c r="FR494">
        <v>207.66900000000001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</row>
    <row r="495" spans="1:184" customFormat="1" ht="12.75" x14ac:dyDescent="0.2">
      <c r="A495">
        <v>4045</v>
      </c>
      <c r="B495">
        <f t="shared" si="7"/>
        <v>492</v>
      </c>
      <c r="C495">
        <v>1</v>
      </c>
      <c r="D495" t="s">
        <v>1692</v>
      </c>
      <c r="E495" t="s">
        <v>290</v>
      </c>
      <c r="F495">
        <v>600111733</v>
      </c>
      <c r="G495">
        <v>12</v>
      </c>
      <c r="H495" t="s">
        <v>1693</v>
      </c>
      <c r="I495" t="s">
        <v>99</v>
      </c>
      <c r="J495">
        <v>1</v>
      </c>
      <c r="K495">
        <v>24</v>
      </c>
      <c r="L495" t="s">
        <v>1600</v>
      </c>
      <c r="M495" t="s">
        <v>1694</v>
      </c>
      <c r="N495" t="s">
        <v>1595</v>
      </c>
      <c r="O495">
        <v>2</v>
      </c>
      <c r="P495" t="s">
        <v>1596</v>
      </c>
      <c r="Q495" t="s">
        <v>1500</v>
      </c>
      <c r="R495" s="207">
        <v>45660.669965277775</v>
      </c>
      <c r="S495">
        <v>600111733</v>
      </c>
      <c r="W495">
        <v>17.695</v>
      </c>
      <c r="X495">
        <v>17.428899999999999</v>
      </c>
      <c r="Y495">
        <v>0</v>
      </c>
      <c r="Z495">
        <v>0.2661</v>
      </c>
      <c r="AA495">
        <v>19.8064</v>
      </c>
      <c r="AB495">
        <v>8201.9809999999998</v>
      </c>
      <c r="AC495">
        <v>8100.2030000000004</v>
      </c>
      <c r="AD495">
        <v>4713.6850000000004</v>
      </c>
      <c r="AE495">
        <v>1433.1220000000001</v>
      </c>
      <c r="AF495">
        <v>175.101</v>
      </c>
      <c r="AG495">
        <v>1385.9949999999999</v>
      </c>
      <c r="AH495">
        <v>82.933000000000007</v>
      </c>
      <c r="AI495">
        <v>0</v>
      </c>
      <c r="AJ495">
        <v>4.62</v>
      </c>
      <c r="AK495">
        <v>0.35899999999999999</v>
      </c>
      <c r="AL495">
        <v>0</v>
      </c>
      <c r="AM495">
        <v>0</v>
      </c>
      <c r="AN495">
        <v>101.77800000000001</v>
      </c>
      <c r="AO495">
        <v>288.71499999999997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288.71499999999997</v>
      </c>
      <c r="AV495">
        <v>0</v>
      </c>
      <c r="AW495">
        <v>294.89400000000001</v>
      </c>
      <c r="AX495">
        <v>0</v>
      </c>
      <c r="AY495">
        <v>0</v>
      </c>
      <c r="AZ495">
        <v>9.4939999999999998</v>
      </c>
      <c r="BA495">
        <v>8213.005000000001</v>
      </c>
      <c r="BB495">
        <v>0</v>
      </c>
      <c r="BC495">
        <v>21</v>
      </c>
      <c r="BD495">
        <v>20</v>
      </c>
      <c r="BE495">
        <v>0</v>
      </c>
      <c r="BF495">
        <v>1</v>
      </c>
      <c r="BG495">
        <v>2</v>
      </c>
      <c r="BH495">
        <v>0</v>
      </c>
      <c r="BI495">
        <v>0</v>
      </c>
      <c r="BJ495">
        <v>12.655200000000001</v>
      </c>
      <c r="BK495">
        <v>6801.38</v>
      </c>
      <c r="BL495">
        <v>3916.3159999999998</v>
      </c>
      <c r="BM495">
        <v>1289.085</v>
      </c>
      <c r="BN495">
        <v>132.15799999999999</v>
      </c>
      <c r="BO495">
        <v>1076.5</v>
      </c>
      <c r="BP495">
        <v>82.933000000000007</v>
      </c>
      <c r="BQ495">
        <v>0</v>
      </c>
      <c r="BR495">
        <v>0</v>
      </c>
      <c r="BS495">
        <v>0</v>
      </c>
      <c r="BT495">
        <v>12.258100000000001</v>
      </c>
      <c r="BU495">
        <v>6581.8029999999999</v>
      </c>
      <c r="BV495">
        <v>0</v>
      </c>
      <c r="BW495">
        <v>0</v>
      </c>
      <c r="BX495">
        <v>0</v>
      </c>
      <c r="BY495">
        <v>0</v>
      </c>
      <c r="BZ495">
        <v>4.7736999999999998</v>
      </c>
      <c r="CA495">
        <v>1298.8229999999999</v>
      </c>
      <c r="CB495">
        <v>797.36899999999991</v>
      </c>
      <c r="CC495">
        <v>144.03700000000001</v>
      </c>
      <c r="CD495">
        <v>42.942999999999998</v>
      </c>
      <c r="CE495">
        <v>309.495</v>
      </c>
      <c r="CF495">
        <v>0</v>
      </c>
      <c r="CG495">
        <v>0</v>
      </c>
      <c r="CH495">
        <v>4.62</v>
      </c>
      <c r="CI495">
        <v>0.35899999999999999</v>
      </c>
      <c r="CJ495">
        <v>0.14580000000000001</v>
      </c>
      <c r="CK495">
        <v>90.106999999999999</v>
      </c>
      <c r="CL495">
        <v>2.383</v>
      </c>
      <c r="CM495">
        <v>563.005</v>
      </c>
      <c r="CN495">
        <v>2.2448999999999999</v>
      </c>
      <c r="CO495">
        <v>645.71100000000001</v>
      </c>
      <c r="CP495">
        <v>0</v>
      </c>
      <c r="CQ495">
        <v>0</v>
      </c>
      <c r="CR495">
        <v>10.655099999999999</v>
      </c>
      <c r="CS495">
        <v>5464.5929999999998</v>
      </c>
      <c r="CT495">
        <v>4.7736999999999998</v>
      </c>
      <c r="CU495">
        <v>1298.8229999999999</v>
      </c>
      <c r="CV495">
        <v>0</v>
      </c>
      <c r="CW495">
        <v>294.89400000000001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9.4939999999999998</v>
      </c>
      <c r="DF495">
        <v>0.39710000000000001</v>
      </c>
      <c r="DG495">
        <v>219.577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6900.3209999999999</v>
      </c>
      <c r="EA495">
        <v>0</v>
      </c>
      <c r="EB495">
        <v>1312.684</v>
      </c>
      <c r="EC495">
        <v>0</v>
      </c>
      <c r="ED495">
        <v>17.695</v>
      </c>
      <c r="EE495">
        <v>19.8064</v>
      </c>
      <c r="EF495">
        <v>8201.9809999999998</v>
      </c>
      <c r="EG495">
        <v>12.655200000000001</v>
      </c>
      <c r="EH495">
        <v>6801.38</v>
      </c>
      <c r="EI495">
        <v>12.258100000000001</v>
      </c>
      <c r="EJ495">
        <v>6581.8029999999999</v>
      </c>
      <c r="EK495">
        <v>0</v>
      </c>
      <c r="EL495">
        <v>0</v>
      </c>
      <c r="EM495">
        <v>0</v>
      </c>
      <c r="EN495">
        <v>0</v>
      </c>
      <c r="EO495">
        <v>5.0397999999999996</v>
      </c>
      <c r="EP495">
        <v>1400.6010000000001</v>
      </c>
      <c r="EQ495">
        <v>288.71499999999997</v>
      </c>
      <c r="ER495">
        <v>36.6</v>
      </c>
      <c r="ES495">
        <v>252.11500000000001</v>
      </c>
      <c r="ET495">
        <v>8490.6959999999999</v>
      </c>
      <c r="EU495">
        <v>0</v>
      </c>
      <c r="EV495">
        <v>0</v>
      </c>
      <c r="EW495">
        <v>0</v>
      </c>
      <c r="EX495">
        <v>0</v>
      </c>
      <c r="EY495">
        <v>0.39710000000000001</v>
      </c>
      <c r="EZ495">
        <v>219.577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</row>
    <row r="496" spans="1:184" customFormat="1" ht="12.75" x14ac:dyDescent="0.2">
      <c r="A496">
        <v>4046</v>
      </c>
      <c r="B496">
        <f t="shared" si="7"/>
        <v>493</v>
      </c>
      <c r="C496">
        <v>1</v>
      </c>
      <c r="D496" t="s">
        <v>1695</v>
      </c>
      <c r="E496" t="s">
        <v>290</v>
      </c>
      <c r="F496">
        <v>600111741</v>
      </c>
      <c r="G496">
        <v>12</v>
      </c>
      <c r="H496" t="s">
        <v>1696</v>
      </c>
      <c r="I496" t="s">
        <v>99</v>
      </c>
      <c r="J496">
        <v>1</v>
      </c>
      <c r="K496">
        <v>24</v>
      </c>
      <c r="L496" t="s">
        <v>1617</v>
      </c>
      <c r="M496" t="s">
        <v>1697</v>
      </c>
      <c r="N496" t="s">
        <v>1595</v>
      </c>
      <c r="O496">
        <v>2</v>
      </c>
      <c r="P496" t="s">
        <v>1596</v>
      </c>
      <c r="Q496" t="s">
        <v>1184</v>
      </c>
      <c r="R496" s="207">
        <v>45659.955092592594</v>
      </c>
      <c r="S496">
        <v>600111741</v>
      </c>
      <c r="T496" t="s">
        <v>1184</v>
      </c>
      <c r="U496" s="207">
        <v>45660.567037037035</v>
      </c>
      <c r="V496">
        <v>600111741</v>
      </c>
      <c r="W496">
        <v>4.1511999999999993</v>
      </c>
      <c r="X496">
        <v>4.1511999999999993</v>
      </c>
      <c r="Y496">
        <v>0</v>
      </c>
      <c r="Z496">
        <v>0</v>
      </c>
      <c r="AA496">
        <v>4.6667000000000005</v>
      </c>
      <c r="AB496">
        <v>1806.943</v>
      </c>
      <c r="AC496">
        <v>1787.511</v>
      </c>
      <c r="AD496">
        <v>1126.3820000000001</v>
      </c>
      <c r="AE496">
        <v>279.46699999999998</v>
      </c>
      <c r="AF496">
        <v>50.543999999999997</v>
      </c>
      <c r="AG496">
        <v>76.5</v>
      </c>
      <c r="AH496">
        <v>67.371000000000009</v>
      </c>
      <c r="AI496">
        <v>0</v>
      </c>
      <c r="AJ496">
        <v>0</v>
      </c>
      <c r="AK496">
        <v>4</v>
      </c>
      <c r="AL496">
        <v>0</v>
      </c>
      <c r="AM496">
        <v>3</v>
      </c>
      <c r="AN496">
        <v>16.431999999999999</v>
      </c>
      <c r="AO496">
        <v>94.912000000000006</v>
      </c>
      <c r="AP496">
        <v>94.912000000000006</v>
      </c>
      <c r="AQ496">
        <v>94.912000000000006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183.24700000000001</v>
      </c>
      <c r="AX496">
        <v>0</v>
      </c>
      <c r="AY496">
        <v>60.5</v>
      </c>
      <c r="AZ496">
        <v>0</v>
      </c>
      <c r="BA496">
        <v>1799.2809999999999</v>
      </c>
      <c r="BB496">
        <v>94.912000000000006</v>
      </c>
      <c r="BC496">
        <v>4</v>
      </c>
      <c r="BD496">
        <v>4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2.6720000000000002</v>
      </c>
      <c r="BK496">
        <v>1423.0409999999999</v>
      </c>
      <c r="BL496">
        <v>839.26199999999994</v>
      </c>
      <c r="BM496">
        <v>244.56</v>
      </c>
      <c r="BN496">
        <v>30.623000000000001</v>
      </c>
      <c r="BO496">
        <v>55</v>
      </c>
      <c r="BP496">
        <v>66.349000000000004</v>
      </c>
      <c r="BQ496">
        <v>0</v>
      </c>
      <c r="BR496">
        <v>0</v>
      </c>
      <c r="BS496">
        <v>4</v>
      </c>
      <c r="BT496">
        <v>2.0053999999999998</v>
      </c>
      <c r="BU496">
        <v>1229.8969999999999</v>
      </c>
      <c r="BV496">
        <v>0</v>
      </c>
      <c r="BW496">
        <v>0</v>
      </c>
      <c r="BX496">
        <v>0</v>
      </c>
      <c r="BY496">
        <v>0</v>
      </c>
      <c r="BZ496">
        <v>1.4792000000000001</v>
      </c>
      <c r="CA496">
        <v>364.46999999999997</v>
      </c>
      <c r="CB496">
        <v>287.12</v>
      </c>
      <c r="CC496">
        <v>34.906999999999996</v>
      </c>
      <c r="CD496">
        <v>19.921000000000003</v>
      </c>
      <c r="CE496">
        <v>21.5</v>
      </c>
      <c r="CF496">
        <v>1.022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0.41670000000000001</v>
      </c>
      <c r="CM496">
        <v>109.181</v>
      </c>
      <c r="CN496">
        <v>1.0625</v>
      </c>
      <c r="CO496">
        <v>255.28899999999999</v>
      </c>
      <c r="CP496">
        <v>0</v>
      </c>
      <c r="CQ496">
        <v>0</v>
      </c>
      <c r="CR496">
        <v>1.6719999999999999</v>
      </c>
      <c r="CS496">
        <v>626.63300000000004</v>
      </c>
      <c r="CT496">
        <v>1.4479</v>
      </c>
      <c r="CU496">
        <v>352.57400000000001</v>
      </c>
      <c r="CV496">
        <v>0</v>
      </c>
      <c r="CW496">
        <v>183.24700000000001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15.061999999999999</v>
      </c>
      <c r="DD496">
        <v>79.849999999999994</v>
      </c>
      <c r="DE496">
        <v>0</v>
      </c>
      <c r="DF496">
        <v>0.66659999999999997</v>
      </c>
      <c r="DG496">
        <v>193.14400000000001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1430.6310000000001</v>
      </c>
      <c r="EA496">
        <v>15.061999999999999</v>
      </c>
      <c r="EB496">
        <v>368.65</v>
      </c>
      <c r="EC496">
        <v>79.849999999999994</v>
      </c>
      <c r="ED496">
        <v>4.1511999999999993</v>
      </c>
      <c r="EE496">
        <v>4.6667000000000005</v>
      </c>
      <c r="EF496">
        <v>1806.943</v>
      </c>
      <c r="EG496">
        <v>2.6720000000000002</v>
      </c>
      <c r="EH496">
        <v>1439.473</v>
      </c>
      <c r="EI496">
        <v>2.0053999999999998</v>
      </c>
      <c r="EJ496">
        <v>1246.329</v>
      </c>
      <c r="EK496">
        <v>0</v>
      </c>
      <c r="EL496">
        <v>0</v>
      </c>
      <c r="EM496">
        <v>0</v>
      </c>
      <c r="EN496">
        <v>0</v>
      </c>
      <c r="EO496">
        <v>1.4792000000000001</v>
      </c>
      <c r="EP496">
        <v>367.46999999999997</v>
      </c>
      <c r="EQ496">
        <v>94.912000000000006</v>
      </c>
      <c r="ER496">
        <v>15.061999999999999</v>
      </c>
      <c r="ES496">
        <v>79.849999999999994</v>
      </c>
      <c r="ET496">
        <v>1901.855</v>
      </c>
      <c r="EU496">
        <v>0</v>
      </c>
      <c r="EV496">
        <v>0</v>
      </c>
      <c r="EW496">
        <v>0</v>
      </c>
      <c r="EX496">
        <v>0</v>
      </c>
      <c r="EY496">
        <v>0.66659999999999997</v>
      </c>
      <c r="EZ496">
        <v>193.14400000000001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60.5</v>
      </c>
      <c r="FP496">
        <v>0</v>
      </c>
      <c r="FQ496">
        <v>60.5</v>
      </c>
      <c r="FR496">
        <v>60.5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</row>
    <row r="497" spans="1:184" customFormat="1" ht="12.75" x14ac:dyDescent="0.2">
      <c r="A497">
        <v>4047</v>
      </c>
      <c r="B497">
        <f t="shared" si="7"/>
        <v>494</v>
      </c>
      <c r="C497">
        <v>1</v>
      </c>
      <c r="D497" t="s">
        <v>1698</v>
      </c>
      <c r="E497" t="s">
        <v>290</v>
      </c>
      <c r="F497">
        <v>600112098</v>
      </c>
      <c r="G497">
        <v>12</v>
      </c>
      <c r="H497" t="s">
        <v>1699</v>
      </c>
      <c r="I497" t="s">
        <v>99</v>
      </c>
      <c r="J497">
        <v>1</v>
      </c>
      <c r="K497">
        <v>24</v>
      </c>
      <c r="L497" t="s">
        <v>1617</v>
      </c>
      <c r="M497" t="s">
        <v>1700</v>
      </c>
      <c r="N497" t="s">
        <v>1595</v>
      </c>
      <c r="O497">
        <v>2</v>
      </c>
      <c r="P497" t="s">
        <v>1596</v>
      </c>
      <c r="Q497" t="s">
        <v>1705</v>
      </c>
      <c r="R497" s="207">
        <v>45659.764479166668</v>
      </c>
      <c r="S497">
        <v>600112098</v>
      </c>
      <c r="T497" t="s">
        <v>1705</v>
      </c>
      <c r="U497" s="207">
        <v>45659.782465277778</v>
      </c>
      <c r="V497">
        <v>600112098</v>
      </c>
      <c r="W497">
        <v>10.7844</v>
      </c>
      <c r="X497">
        <v>10.0764</v>
      </c>
      <c r="Y497">
        <v>0</v>
      </c>
      <c r="Z497">
        <v>0.70799999999999996</v>
      </c>
      <c r="AA497">
        <v>11.083399999999999</v>
      </c>
      <c r="AB497">
        <v>4683.04</v>
      </c>
      <c r="AC497">
        <v>4482.1440000000002</v>
      </c>
      <c r="AD497">
        <v>2746.3310000000001</v>
      </c>
      <c r="AE497">
        <v>907.18799999999999</v>
      </c>
      <c r="AF497">
        <v>192.09200000000001</v>
      </c>
      <c r="AG497">
        <v>462.84300000000002</v>
      </c>
      <c r="AH497">
        <v>77.765000000000001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200.89599999999999</v>
      </c>
      <c r="AO497">
        <v>73.150000000000006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73.150000000000006</v>
      </c>
      <c r="AV497">
        <v>0.5</v>
      </c>
      <c r="AW497">
        <v>95.924999999999997</v>
      </c>
      <c r="AX497">
        <v>142.52000000000001</v>
      </c>
      <c r="AY497">
        <v>0</v>
      </c>
      <c r="AZ497">
        <v>0</v>
      </c>
      <c r="BA497">
        <v>4546.8720000000003</v>
      </c>
      <c r="BB497">
        <v>0</v>
      </c>
      <c r="BC497">
        <v>11</v>
      </c>
      <c r="BD497">
        <v>11</v>
      </c>
      <c r="BE497">
        <v>0</v>
      </c>
      <c r="BF497">
        <v>1</v>
      </c>
      <c r="BG497">
        <v>1</v>
      </c>
      <c r="BH497">
        <v>0</v>
      </c>
      <c r="BI497">
        <v>0</v>
      </c>
      <c r="BJ497">
        <v>7.5121000000000002</v>
      </c>
      <c r="BK497">
        <v>3718.9839999999999</v>
      </c>
      <c r="BL497">
        <v>2210.0740000000001</v>
      </c>
      <c r="BM497">
        <v>805.45500000000004</v>
      </c>
      <c r="BN497">
        <v>160.86600000000001</v>
      </c>
      <c r="BO497">
        <v>368.899</v>
      </c>
      <c r="BP497">
        <v>77.765000000000001</v>
      </c>
      <c r="BQ497">
        <v>0</v>
      </c>
      <c r="BR497">
        <v>0</v>
      </c>
      <c r="BS497">
        <v>0</v>
      </c>
      <c r="BT497">
        <v>6</v>
      </c>
      <c r="BU497">
        <v>3201.0239999999999</v>
      </c>
      <c r="BV497">
        <v>0</v>
      </c>
      <c r="BW497">
        <v>0</v>
      </c>
      <c r="BX497">
        <v>0</v>
      </c>
      <c r="BY497">
        <v>0</v>
      </c>
      <c r="BZ497">
        <v>2.5642999999999998</v>
      </c>
      <c r="CA497">
        <v>763.16</v>
      </c>
      <c r="CB497">
        <v>536.25699999999995</v>
      </c>
      <c r="CC497">
        <v>101.733</v>
      </c>
      <c r="CD497">
        <v>31.225999999999999</v>
      </c>
      <c r="CE497">
        <v>93.944000000000003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2.0642999999999998</v>
      </c>
      <c r="CM497">
        <v>620.64</v>
      </c>
      <c r="CN497">
        <v>0</v>
      </c>
      <c r="CO497">
        <v>0</v>
      </c>
      <c r="CP497">
        <v>0.5</v>
      </c>
      <c r="CQ497">
        <v>142.52000000000001</v>
      </c>
      <c r="CR497">
        <v>6.5121000000000002</v>
      </c>
      <c r="CS497">
        <v>2825.038</v>
      </c>
      <c r="CT497">
        <v>2.5642999999999998</v>
      </c>
      <c r="CU497">
        <v>763.16</v>
      </c>
      <c r="CV497">
        <v>0</v>
      </c>
      <c r="CW497">
        <v>95.924999999999997</v>
      </c>
      <c r="CX497">
        <v>0</v>
      </c>
      <c r="CY497">
        <v>0</v>
      </c>
      <c r="CZ497">
        <v>0</v>
      </c>
      <c r="DA497">
        <v>0.5</v>
      </c>
      <c r="DB497">
        <v>142.52000000000001</v>
      </c>
      <c r="DC497">
        <v>0</v>
      </c>
      <c r="DD497">
        <v>0</v>
      </c>
      <c r="DE497">
        <v>0</v>
      </c>
      <c r="DF497">
        <v>1.5121</v>
      </c>
      <c r="DG497">
        <v>517.96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3780.058</v>
      </c>
      <c r="EA497">
        <v>0</v>
      </c>
      <c r="EB497">
        <v>766.81399999999996</v>
      </c>
      <c r="EC497">
        <v>0</v>
      </c>
      <c r="ED497">
        <v>10.7844</v>
      </c>
      <c r="EE497">
        <v>11.083399999999999</v>
      </c>
      <c r="EF497">
        <v>4683.04</v>
      </c>
      <c r="EG497">
        <v>7.5121000000000002</v>
      </c>
      <c r="EH497">
        <v>3718.9839999999999</v>
      </c>
      <c r="EI497">
        <v>6</v>
      </c>
      <c r="EJ497">
        <v>3201.0239999999999</v>
      </c>
      <c r="EK497">
        <v>0</v>
      </c>
      <c r="EL497">
        <v>0</v>
      </c>
      <c r="EM497">
        <v>0</v>
      </c>
      <c r="EN497">
        <v>0</v>
      </c>
      <c r="EO497">
        <v>3.2723</v>
      </c>
      <c r="EP497">
        <v>964.05600000000004</v>
      </c>
      <c r="EQ497">
        <v>73.150000000000006</v>
      </c>
      <c r="ER497">
        <v>0</v>
      </c>
      <c r="ES497">
        <v>73.150000000000006</v>
      </c>
      <c r="ET497">
        <v>4756.1899999999996</v>
      </c>
      <c r="EU497">
        <v>0</v>
      </c>
      <c r="EV497">
        <v>0</v>
      </c>
      <c r="EW497">
        <v>0</v>
      </c>
      <c r="EX497">
        <v>0</v>
      </c>
      <c r="EY497">
        <v>1.5121</v>
      </c>
      <c r="EZ497">
        <v>517.96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0.5</v>
      </c>
      <c r="FJ497">
        <v>142.52000000000001</v>
      </c>
      <c r="FK497">
        <v>0</v>
      </c>
      <c r="FL497">
        <v>0</v>
      </c>
      <c r="FM497">
        <v>0.5</v>
      </c>
      <c r="FN497">
        <v>142.52000000000001</v>
      </c>
      <c r="FO497">
        <v>0</v>
      </c>
      <c r="FP497">
        <v>0</v>
      </c>
      <c r="FQ497">
        <v>0</v>
      </c>
      <c r="FR497">
        <v>142.52000000000001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</row>
    <row r="498" spans="1:184" customFormat="1" ht="12.75" x14ac:dyDescent="0.2">
      <c r="A498">
        <v>4048</v>
      </c>
      <c r="B498">
        <f t="shared" si="7"/>
        <v>495</v>
      </c>
      <c r="C498">
        <v>1</v>
      </c>
      <c r="D498" t="s">
        <v>1702</v>
      </c>
      <c r="E498" t="s">
        <v>290</v>
      </c>
      <c r="F498">
        <v>600111890</v>
      </c>
      <c r="G498">
        <v>12</v>
      </c>
      <c r="H498" t="s">
        <v>1703</v>
      </c>
      <c r="I498" t="s">
        <v>99</v>
      </c>
      <c r="J498">
        <v>1</v>
      </c>
      <c r="K498">
        <v>24</v>
      </c>
      <c r="L498" t="s">
        <v>1617</v>
      </c>
      <c r="M498" t="s">
        <v>1704</v>
      </c>
      <c r="N498" t="s">
        <v>1595</v>
      </c>
      <c r="O498">
        <v>2</v>
      </c>
      <c r="P498" t="s">
        <v>1596</v>
      </c>
      <c r="Q498" t="s">
        <v>1500</v>
      </c>
      <c r="R498" s="207">
        <v>45671.55541666667</v>
      </c>
      <c r="S498">
        <v>600111890</v>
      </c>
      <c r="T498" t="s">
        <v>1500</v>
      </c>
      <c r="U498" s="207">
        <v>45671.555972222224</v>
      </c>
      <c r="V498">
        <v>600111890</v>
      </c>
      <c r="W498">
        <v>17.538</v>
      </c>
      <c r="X498">
        <v>17.538</v>
      </c>
      <c r="Y498">
        <v>0</v>
      </c>
      <c r="Z498">
        <v>0</v>
      </c>
      <c r="AA498">
        <v>19.833300000000001</v>
      </c>
      <c r="AB498">
        <v>8225.7060000000001</v>
      </c>
      <c r="AC498">
        <v>8205.7060000000001</v>
      </c>
      <c r="AD498">
        <v>5224.9340000000002</v>
      </c>
      <c r="AE498">
        <v>1097.749</v>
      </c>
      <c r="AF498">
        <v>154.27300000000002</v>
      </c>
      <c r="AG498">
        <v>1601.27</v>
      </c>
      <c r="AH498">
        <v>102.762</v>
      </c>
      <c r="AI498">
        <v>0</v>
      </c>
      <c r="AJ498">
        <v>0</v>
      </c>
      <c r="AK498">
        <v>0</v>
      </c>
      <c r="AL498">
        <v>0</v>
      </c>
      <c r="AM498">
        <v>20</v>
      </c>
      <c r="AN498">
        <v>0</v>
      </c>
      <c r="AO498">
        <v>59.1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59.1</v>
      </c>
      <c r="AV498">
        <v>0.5</v>
      </c>
      <c r="AW498">
        <v>24.718</v>
      </c>
      <c r="AX498">
        <v>180.809</v>
      </c>
      <c r="AY498">
        <v>0</v>
      </c>
      <c r="AZ498">
        <v>0</v>
      </c>
      <c r="BA498">
        <v>8264.2739999999994</v>
      </c>
      <c r="BB498">
        <v>0</v>
      </c>
      <c r="BC498">
        <v>19</v>
      </c>
      <c r="BD498">
        <v>18</v>
      </c>
      <c r="BE498">
        <v>1</v>
      </c>
      <c r="BF498">
        <v>0</v>
      </c>
      <c r="BG498">
        <v>1</v>
      </c>
      <c r="BH498">
        <v>0</v>
      </c>
      <c r="BI498">
        <v>0</v>
      </c>
      <c r="BJ498">
        <v>11.451499999999999</v>
      </c>
      <c r="BK498">
        <v>6249.92</v>
      </c>
      <c r="BL498">
        <v>3869.4549999999999</v>
      </c>
      <c r="BM498">
        <v>920.84500000000003</v>
      </c>
      <c r="BN498">
        <v>108.741</v>
      </c>
      <c r="BO498">
        <v>1239.27</v>
      </c>
      <c r="BP498">
        <v>86.891000000000005</v>
      </c>
      <c r="BQ498">
        <v>0</v>
      </c>
      <c r="BR498">
        <v>0</v>
      </c>
      <c r="BS498">
        <v>0</v>
      </c>
      <c r="BT498">
        <v>10.451499999999999</v>
      </c>
      <c r="BU498">
        <v>5857.7719999999999</v>
      </c>
      <c r="BV498">
        <v>0</v>
      </c>
      <c r="BW498">
        <v>0</v>
      </c>
      <c r="BX498">
        <v>0</v>
      </c>
      <c r="BY498">
        <v>0</v>
      </c>
      <c r="BZ498">
        <v>6.0865</v>
      </c>
      <c r="CA498">
        <v>1955.7860000000001</v>
      </c>
      <c r="CB498">
        <v>1355.479</v>
      </c>
      <c r="CC498">
        <v>176.904</v>
      </c>
      <c r="CD498">
        <v>45.531999999999996</v>
      </c>
      <c r="CE498">
        <v>362</v>
      </c>
      <c r="CF498">
        <v>15.871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2.4582999999999999</v>
      </c>
      <c r="CM498">
        <v>680.11900000000003</v>
      </c>
      <c r="CN498">
        <v>3.1282000000000001</v>
      </c>
      <c r="CO498">
        <v>1094.8579999999999</v>
      </c>
      <c r="CP498">
        <v>0.5</v>
      </c>
      <c r="CQ498">
        <v>180.809</v>
      </c>
      <c r="CR498">
        <v>10.451499999999999</v>
      </c>
      <c r="CS498">
        <v>5465.0940000000001</v>
      </c>
      <c r="CT498">
        <v>5.4664999999999999</v>
      </c>
      <c r="CU498">
        <v>1715.136</v>
      </c>
      <c r="CV498">
        <v>0</v>
      </c>
      <c r="CW498">
        <v>24.718</v>
      </c>
      <c r="CX498">
        <v>0</v>
      </c>
      <c r="CY498">
        <v>0</v>
      </c>
      <c r="CZ498">
        <v>0</v>
      </c>
      <c r="DA498">
        <v>0.5</v>
      </c>
      <c r="DB498">
        <v>180.809</v>
      </c>
      <c r="DC498">
        <v>0</v>
      </c>
      <c r="DD498">
        <v>0</v>
      </c>
      <c r="DE498">
        <v>0</v>
      </c>
      <c r="DF498">
        <v>1</v>
      </c>
      <c r="DG498">
        <v>392.14800000000002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6281.6310000000003</v>
      </c>
      <c r="EA498">
        <v>0</v>
      </c>
      <c r="EB498">
        <v>1982.643</v>
      </c>
      <c r="EC498">
        <v>0</v>
      </c>
      <c r="ED498">
        <v>17.538</v>
      </c>
      <c r="EE498">
        <v>19.833300000000001</v>
      </c>
      <c r="EF498">
        <v>8225.7060000000001</v>
      </c>
      <c r="EG498">
        <v>11.451499999999999</v>
      </c>
      <c r="EH498">
        <v>6269.92</v>
      </c>
      <c r="EI498">
        <v>10.451499999999999</v>
      </c>
      <c r="EJ498">
        <v>5877.7719999999999</v>
      </c>
      <c r="EK498">
        <v>0</v>
      </c>
      <c r="EL498">
        <v>0</v>
      </c>
      <c r="EM498">
        <v>0</v>
      </c>
      <c r="EN498">
        <v>0</v>
      </c>
      <c r="EO498">
        <v>6.0865</v>
      </c>
      <c r="EP498">
        <v>1955.7860000000001</v>
      </c>
      <c r="EQ498">
        <v>59.1</v>
      </c>
      <c r="ER498">
        <v>0</v>
      </c>
      <c r="ES498">
        <v>59.1</v>
      </c>
      <c r="ET498">
        <v>8284.8060000000005</v>
      </c>
      <c r="EU498">
        <v>0</v>
      </c>
      <c r="EV498">
        <v>0</v>
      </c>
      <c r="EW498">
        <v>0</v>
      </c>
      <c r="EX498">
        <v>0</v>
      </c>
      <c r="EY498">
        <v>1</v>
      </c>
      <c r="EZ498">
        <v>392.14800000000002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0.5</v>
      </c>
      <c r="FJ498">
        <v>180.809</v>
      </c>
      <c r="FK498">
        <v>0</v>
      </c>
      <c r="FL498">
        <v>0</v>
      </c>
      <c r="FM498">
        <v>0.5</v>
      </c>
      <c r="FN498">
        <v>180.809</v>
      </c>
      <c r="FO498">
        <v>0</v>
      </c>
      <c r="FP498">
        <v>0</v>
      </c>
      <c r="FQ498">
        <v>0</v>
      </c>
      <c r="FR498">
        <v>180.809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</row>
    <row r="499" spans="1:184" customFormat="1" ht="12.75" x14ac:dyDescent="0.2">
      <c r="A499">
        <v>4049</v>
      </c>
      <c r="B499">
        <f t="shared" si="7"/>
        <v>496</v>
      </c>
      <c r="C499">
        <v>1</v>
      </c>
      <c r="D499" t="s">
        <v>1706</v>
      </c>
      <c r="E499" t="s">
        <v>290</v>
      </c>
      <c r="F499">
        <v>600111911</v>
      </c>
      <c r="G499">
        <v>12</v>
      </c>
      <c r="H499" t="s">
        <v>1707</v>
      </c>
      <c r="I499" t="s">
        <v>99</v>
      </c>
      <c r="J499">
        <v>1</v>
      </c>
      <c r="K499">
        <v>24</v>
      </c>
      <c r="L499" t="s">
        <v>1617</v>
      </c>
      <c r="M499" t="s">
        <v>1708</v>
      </c>
      <c r="N499" t="s">
        <v>1595</v>
      </c>
      <c r="O499">
        <v>2</v>
      </c>
      <c r="P499" t="s">
        <v>1596</v>
      </c>
      <c r="Q499" t="s">
        <v>1709</v>
      </c>
      <c r="R499" s="207">
        <v>45670.476307870369</v>
      </c>
      <c r="S499">
        <v>600111911</v>
      </c>
      <c r="W499">
        <v>8.3817000000000004</v>
      </c>
      <c r="X499">
        <v>7.4817</v>
      </c>
      <c r="Y499">
        <v>0.9</v>
      </c>
      <c r="Z499">
        <v>0</v>
      </c>
      <c r="AA499">
        <v>8.9837999999999987</v>
      </c>
      <c r="AB499">
        <v>3818.4220000000005</v>
      </c>
      <c r="AC499">
        <v>3543.0260000000003</v>
      </c>
      <c r="AD499">
        <v>2301.848</v>
      </c>
      <c r="AE499">
        <v>452.46299999999997</v>
      </c>
      <c r="AF499">
        <v>83.234000000000009</v>
      </c>
      <c r="AG499">
        <v>532.51600000000008</v>
      </c>
      <c r="AH499">
        <v>146.92099999999999</v>
      </c>
      <c r="AI499">
        <v>0</v>
      </c>
      <c r="AJ499">
        <v>0</v>
      </c>
      <c r="AK499">
        <v>0</v>
      </c>
      <c r="AL499">
        <v>275.39600000000002</v>
      </c>
      <c r="AM499">
        <v>0</v>
      </c>
      <c r="AN499">
        <v>0</v>
      </c>
      <c r="AO499">
        <v>59.958999999999996</v>
      </c>
      <c r="AP499">
        <v>45.918999999999997</v>
      </c>
      <c r="AQ499">
        <v>45.918999999999997</v>
      </c>
      <c r="AR499">
        <v>0</v>
      </c>
      <c r="AS499">
        <v>0</v>
      </c>
      <c r="AT499">
        <v>0</v>
      </c>
      <c r="AU499">
        <v>14.04</v>
      </c>
      <c r="AV499">
        <v>0</v>
      </c>
      <c r="AW499">
        <v>26.044</v>
      </c>
      <c r="AX499">
        <v>0</v>
      </c>
      <c r="AY499">
        <v>22.96</v>
      </c>
      <c r="AZ499">
        <v>0</v>
      </c>
      <c r="BA499">
        <v>3548.2330000000002</v>
      </c>
      <c r="BB499">
        <v>45.918999999999997</v>
      </c>
      <c r="BC499">
        <v>9</v>
      </c>
      <c r="BD499">
        <v>9</v>
      </c>
      <c r="BE499">
        <v>0</v>
      </c>
      <c r="BF499">
        <v>0</v>
      </c>
      <c r="BG499">
        <v>1</v>
      </c>
      <c r="BH499">
        <v>0</v>
      </c>
      <c r="BI499">
        <v>0</v>
      </c>
      <c r="BJ499">
        <v>4.3817000000000004</v>
      </c>
      <c r="BK499">
        <v>2403.0320000000002</v>
      </c>
      <c r="BL499">
        <v>1539.829</v>
      </c>
      <c r="BM499">
        <v>350.01100000000002</v>
      </c>
      <c r="BN499">
        <v>36.673999999999999</v>
      </c>
      <c r="BO499">
        <v>347.01600000000002</v>
      </c>
      <c r="BP499">
        <v>103.458</v>
      </c>
      <c r="BQ499">
        <v>0</v>
      </c>
      <c r="BR499">
        <v>0</v>
      </c>
      <c r="BS499">
        <v>0</v>
      </c>
      <c r="BT499">
        <v>4.0484</v>
      </c>
      <c r="BU499">
        <v>2302.4899999999998</v>
      </c>
      <c r="BV499">
        <v>0</v>
      </c>
      <c r="BW499">
        <v>0</v>
      </c>
      <c r="BX499">
        <v>0</v>
      </c>
      <c r="BY499">
        <v>0</v>
      </c>
      <c r="BZ499">
        <v>3.1</v>
      </c>
      <c r="CA499">
        <v>1139.9939999999999</v>
      </c>
      <c r="CB499">
        <v>762.01900000000001</v>
      </c>
      <c r="CC499">
        <v>102.452</v>
      </c>
      <c r="CD499">
        <v>46.56</v>
      </c>
      <c r="CE499">
        <v>185.5</v>
      </c>
      <c r="CF499">
        <v>43.463000000000001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1</v>
      </c>
      <c r="CM499">
        <v>303.04500000000002</v>
      </c>
      <c r="CN499">
        <v>2.1</v>
      </c>
      <c r="CO499">
        <v>836.94899999999996</v>
      </c>
      <c r="CP499">
        <v>0</v>
      </c>
      <c r="CQ499">
        <v>0</v>
      </c>
      <c r="CR499">
        <v>3.3816999999999999</v>
      </c>
      <c r="CS499">
        <v>1645.058</v>
      </c>
      <c r="CT499">
        <v>2.6</v>
      </c>
      <c r="CU499">
        <v>831.45</v>
      </c>
      <c r="CV499">
        <v>0</v>
      </c>
      <c r="CW499">
        <v>26.044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2.5590000000000002</v>
      </c>
      <c r="DD499">
        <v>43.36</v>
      </c>
      <c r="DE499">
        <v>0</v>
      </c>
      <c r="DF499">
        <v>0.33329999999999999</v>
      </c>
      <c r="DG499">
        <v>100.542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2403.0320000000002</v>
      </c>
      <c r="EA499">
        <v>2.5590000000000002</v>
      </c>
      <c r="EB499">
        <v>1145.201</v>
      </c>
      <c r="EC499">
        <v>43.36</v>
      </c>
      <c r="ED499">
        <v>8.3817000000000004</v>
      </c>
      <c r="EE499">
        <v>8.9837999999999987</v>
      </c>
      <c r="EF499">
        <v>3818.4220000000005</v>
      </c>
      <c r="EG499">
        <v>4.3817000000000004</v>
      </c>
      <c r="EH499">
        <v>2403.0320000000002</v>
      </c>
      <c r="EI499">
        <v>4.0484</v>
      </c>
      <c r="EJ499">
        <v>2302.4899999999998</v>
      </c>
      <c r="EK499">
        <v>0</v>
      </c>
      <c r="EL499">
        <v>0</v>
      </c>
      <c r="EM499">
        <v>0</v>
      </c>
      <c r="EN499">
        <v>0</v>
      </c>
      <c r="EO499">
        <v>4</v>
      </c>
      <c r="EP499">
        <v>1415.39</v>
      </c>
      <c r="EQ499">
        <v>59.958999999999996</v>
      </c>
      <c r="ER499">
        <v>2.5590000000000002</v>
      </c>
      <c r="ES499">
        <v>57.4</v>
      </c>
      <c r="ET499">
        <v>3878.3809999999999</v>
      </c>
      <c r="EU499">
        <v>0</v>
      </c>
      <c r="EV499">
        <v>0</v>
      </c>
      <c r="EW499">
        <v>0</v>
      </c>
      <c r="EX499">
        <v>0</v>
      </c>
      <c r="EY499">
        <v>0.33329999999999999</v>
      </c>
      <c r="EZ499">
        <v>100.542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22.96</v>
      </c>
      <c r="FP499">
        <v>0</v>
      </c>
      <c r="FQ499">
        <v>22.96</v>
      </c>
      <c r="FR499">
        <v>22.96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</row>
    <row r="500" spans="1:184" customFormat="1" ht="12.75" x14ac:dyDescent="0.2">
      <c r="A500">
        <v>4050</v>
      </c>
      <c r="B500">
        <f t="shared" si="7"/>
        <v>497</v>
      </c>
      <c r="C500">
        <v>1</v>
      </c>
      <c r="D500" t="s">
        <v>1710</v>
      </c>
      <c r="E500" t="s">
        <v>290</v>
      </c>
      <c r="F500">
        <v>600112055</v>
      </c>
      <c r="G500">
        <v>12</v>
      </c>
      <c r="H500" t="s">
        <v>1711</v>
      </c>
      <c r="I500" t="s">
        <v>99</v>
      </c>
      <c r="J500">
        <v>1</v>
      </c>
      <c r="K500">
        <v>24</v>
      </c>
      <c r="L500" t="s">
        <v>1600</v>
      </c>
      <c r="M500" t="s">
        <v>1712</v>
      </c>
      <c r="N500" t="s">
        <v>1595</v>
      </c>
      <c r="O500">
        <v>2</v>
      </c>
      <c r="P500" t="s">
        <v>1596</v>
      </c>
      <c r="Q500" t="s">
        <v>1500</v>
      </c>
      <c r="R500" s="207">
        <v>45666.545601851853</v>
      </c>
      <c r="S500">
        <v>600112055</v>
      </c>
      <c r="T500" t="s">
        <v>1500</v>
      </c>
      <c r="U500" s="207">
        <v>45666.547881944447</v>
      </c>
      <c r="V500">
        <v>600112055</v>
      </c>
      <c r="W500">
        <v>13.876099999999999</v>
      </c>
      <c r="X500">
        <v>12.230699999999999</v>
      </c>
      <c r="Y500">
        <v>0</v>
      </c>
      <c r="Z500">
        <v>1.6454</v>
      </c>
      <c r="AA500">
        <v>14.3369</v>
      </c>
      <c r="AB500">
        <v>6071.52</v>
      </c>
      <c r="AC500">
        <v>5575.6100000000006</v>
      </c>
      <c r="AD500">
        <v>3611.799</v>
      </c>
      <c r="AE500">
        <v>804.673</v>
      </c>
      <c r="AF500">
        <v>132.792</v>
      </c>
      <c r="AG500">
        <v>831.31899999999996</v>
      </c>
      <c r="AH500">
        <v>102.501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495.90999999999997</v>
      </c>
      <c r="AO500">
        <v>2.56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2.56</v>
      </c>
      <c r="AV500">
        <v>0</v>
      </c>
      <c r="AW500">
        <v>92.525999999999996</v>
      </c>
      <c r="AX500">
        <v>0</v>
      </c>
      <c r="AY500">
        <v>0</v>
      </c>
      <c r="AZ500">
        <v>0</v>
      </c>
      <c r="BA500">
        <v>5624.6010000000006</v>
      </c>
      <c r="BB500">
        <v>0</v>
      </c>
      <c r="BC500">
        <v>16</v>
      </c>
      <c r="BD500">
        <v>16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9.0223999999999993</v>
      </c>
      <c r="BK500">
        <v>4091.692</v>
      </c>
      <c r="BL500">
        <v>2741.7449999999999</v>
      </c>
      <c r="BM500">
        <v>688.77800000000002</v>
      </c>
      <c r="BN500">
        <v>55.494</v>
      </c>
      <c r="BO500">
        <v>444</v>
      </c>
      <c r="BP500">
        <v>69.149000000000001</v>
      </c>
      <c r="BQ500">
        <v>0</v>
      </c>
      <c r="BR500">
        <v>0</v>
      </c>
      <c r="BS500">
        <v>0</v>
      </c>
      <c r="BT500">
        <v>8.2723999999999993</v>
      </c>
      <c r="BU500">
        <v>3837.9569999999999</v>
      </c>
      <c r="BV500">
        <v>0</v>
      </c>
      <c r="BW500">
        <v>0</v>
      </c>
      <c r="BX500">
        <v>0</v>
      </c>
      <c r="BY500">
        <v>0</v>
      </c>
      <c r="BZ500">
        <v>3.2082999999999999</v>
      </c>
      <c r="CA500">
        <v>1483.9180000000001</v>
      </c>
      <c r="CB500">
        <v>870.05399999999997</v>
      </c>
      <c r="CC500">
        <v>115.895</v>
      </c>
      <c r="CD500">
        <v>77.298000000000002</v>
      </c>
      <c r="CE500">
        <v>387.31899999999996</v>
      </c>
      <c r="CF500">
        <v>33.351999999999997</v>
      </c>
      <c r="CG500">
        <v>0</v>
      </c>
      <c r="CH500">
        <v>0</v>
      </c>
      <c r="CI500">
        <v>0</v>
      </c>
      <c r="CJ500">
        <v>0.5</v>
      </c>
      <c r="CK500">
        <v>288.125</v>
      </c>
      <c r="CL500">
        <v>1</v>
      </c>
      <c r="CM500">
        <v>446.96499999999997</v>
      </c>
      <c r="CN500">
        <v>1.7082999999999999</v>
      </c>
      <c r="CO500">
        <v>748.82799999999997</v>
      </c>
      <c r="CP500">
        <v>0</v>
      </c>
      <c r="CQ500">
        <v>0</v>
      </c>
      <c r="CR500">
        <v>7.6890999999999998</v>
      </c>
      <c r="CS500">
        <v>3251.1190000000001</v>
      </c>
      <c r="CT500">
        <v>2.7082999999999999</v>
      </c>
      <c r="CU500">
        <v>1200.4829999999999</v>
      </c>
      <c r="CV500">
        <v>0</v>
      </c>
      <c r="CW500">
        <v>92.525999999999996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0.75</v>
      </c>
      <c r="DG500">
        <v>253.73500000000001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4137.6210000000001</v>
      </c>
      <c r="EA500">
        <v>0</v>
      </c>
      <c r="EB500">
        <v>1486.98</v>
      </c>
      <c r="EC500">
        <v>0</v>
      </c>
      <c r="ED500">
        <v>13.876099999999999</v>
      </c>
      <c r="EE500">
        <v>14.3369</v>
      </c>
      <c r="EF500">
        <v>6071.52</v>
      </c>
      <c r="EG500">
        <v>9.0762</v>
      </c>
      <c r="EH500">
        <v>4111.4040000000005</v>
      </c>
      <c r="EI500">
        <v>8.3262</v>
      </c>
      <c r="EJ500">
        <v>3857.6689999999999</v>
      </c>
      <c r="EK500">
        <v>0</v>
      </c>
      <c r="EL500">
        <v>0</v>
      </c>
      <c r="EM500">
        <v>0</v>
      </c>
      <c r="EN500">
        <v>0</v>
      </c>
      <c r="EO500">
        <v>4.7999000000000001</v>
      </c>
      <c r="EP500">
        <v>1960.116</v>
      </c>
      <c r="EQ500">
        <v>2.56</v>
      </c>
      <c r="ER500">
        <v>0</v>
      </c>
      <c r="ES500">
        <v>2.56</v>
      </c>
      <c r="ET500">
        <v>6074.08</v>
      </c>
      <c r="EU500">
        <v>0</v>
      </c>
      <c r="EV500">
        <v>0</v>
      </c>
      <c r="EW500">
        <v>0</v>
      </c>
      <c r="EX500">
        <v>0</v>
      </c>
      <c r="EY500">
        <v>0.75</v>
      </c>
      <c r="EZ500">
        <v>253.73500000000001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</row>
    <row r="501" spans="1:184" customFormat="1" ht="12.75" x14ac:dyDescent="0.2">
      <c r="A501">
        <v>4051</v>
      </c>
      <c r="B501">
        <f t="shared" si="7"/>
        <v>498</v>
      </c>
      <c r="C501">
        <v>1</v>
      </c>
      <c r="D501" t="s">
        <v>1713</v>
      </c>
      <c r="E501" t="s">
        <v>290</v>
      </c>
      <c r="F501">
        <v>691012849</v>
      </c>
      <c r="G501">
        <v>12</v>
      </c>
      <c r="H501" t="s">
        <v>1714</v>
      </c>
      <c r="I501" t="s">
        <v>1715</v>
      </c>
      <c r="J501">
        <v>1</v>
      </c>
      <c r="K501">
        <v>24</v>
      </c>
      <c r="L501" t="s">
        <v>1593</v>
      </c>
      <c r="M501" t="s">
        <v>1716</v>
      </c>
      <c r="N501" t="s">
        <v>1595</v>
      </c>
      <c r="O501">
        <v>2</v>
      </c>
      <c r="P501" t="s">
        <v>1596</v>
      </c>
      <c r="Q501" t="s">
        <v>1663</v>
      </c>
      <c r="R501" s="207">
        <v>45663.491643518515</v>
      </c>
      <c r="S501">
        <v>691012849</v>
      </c>
      <c r="W501">
        <v>3.0609000000000002</v>
      </c>
      <c r="X501">
        <v>3.0609000000000002</v>
      </c>
      <c r="Y501">
        <v>0</v>
      </c>
      <c r="Z501">
        <v>0</v>
      </c>
      <c r="AA501">
        <v>4.1154999999999999</v>
      </c>
      <c r="AB501">
        <v>1356.2650000000001</v>
      </c>
      <c r="AC501">
        <v>1356.2650000000001</v>
      </c>
      <c r="AD501">
        <v>884.19</v>
      </c>
      <c r="AE501">
        <v>216.21800000000002</v>
      </c>
      <c r="AF501">
        <v>32.454000000000001</v>
      </c>
      <c r="AG501">
        <v>115.25</v>
      </c>
      <c r="AH501">
        <v>56.152999999999999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52</v>
      </c>
      <c r="AX501">
        <v>0</v>
      </c>
      <c r="AY501">
        <v>0</v>
      </c>
      <c r="AZ501">
        <v>0</v>
      </c>
      <c r="BA501">
        <v>1361.9490000000001</v>
      </c>
      <c r="BB501">
        <v>0</v>
      </c>
      <c r="BC501">
        <v>4</v>
      </c>
      <c r="BD501">
        <v>4</v>
      </c>
      <c r="BE501">
        <v>2</v>
      </c>
      <c r="BF501">
        <v>0</v>
      </c>
      <c r="BG501">
        <v>1</v>
      </c>
      <c r="BH501">
        <v>0</v>
      </c>
      <c r="BI501">
        <v>0</v>
      </c>
      <c r="BJ501">
        <v>1.984</v>
      </c>
      <c r="BK501">
        <v>1071.4359999999999</v>
      </c>
      <c r="BL501">
        <v>654.5</v>
      </c>
      <c r="BM501">
        <v>184.613</v>
      </c>
      <c r="BN501">
        <v>30.303999999999998</v>
      </c>
      <c r="BO501">
        <v>93.866</v>
      </c>
      <c r="BP501">
        <v>56.152999999999999</v>
      </c>
      <c r="BQ501">
        <v>0</v>
      </c>
      <c r="BR501">
        <v>0</v>
      </c>
      <c r="BS501">
        <v>0</v>
      </c>
      <c r="BT501">
        <v>1.984</v>
      </c>
      <c r="BU501">
        <v>1071.4359999999999</v>
      </c>
      <c r="BV501">
        <v>0</v>
      </c>
      <c r="BW501">
        <v>0</v>
      </c>
      <c r="BX501">
        <v>0</v>
      </c>
      <c r="BY501">
        <v>0</v>
      </c>
      <c r="BZ501">
        <v>1.0769</v>
      </c>
      <c r="CA501">
        <v>284.82900000000001</v>
      </c>
      <c r="CB501">
        <v>229.69</v>
      </c>
      <c r="CC501">
        <v>31.605</v>
      </c>
      <c r="CD501">
        <v>2.1500000000000004</v>
      </c>
      <c r="CE501">
        <v>21.384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0.57540000000000002</v>
      </c>
      <c r="CM501">
        <v>141.12100000000001</v>
      </c>
      <c r="CN501">
        <v>0.50149999999999995</v>
      </c>
      <c r="CO501">
        <v>143.708</v>
      </c>
      <c r="CP501">
        <v>0</v>
      </c>
      <c r="CQ501">
        <v>0</v>
      </c>
      <c r="CR501">
        <v>0.98399999999999999</v>
      </c>
      <c r="CS501">
        <v>430.69799999999998</v>
      </c>
      <c r="CT501">
        <v>1.0769</v>
      </c>
      <c r="CU501">
        <v>284.82900000000001</v>
      </c>
      <c r="CV501">
        <v>0</v>
      </c>
      <c r="CW501">
        <v>52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1071.4359999999999</v>
      </c>
      <c r="EA501">
        <v>0</v>
      </c>
      <c r="EB501">
        <v>290.51300000000003</v>
      </c>
      <c r="EC501">
        <v>0</v>
      </c>
      <c r="ED501">
        <v>3.0609000000000002</v>
      </c>
      <c r="EE501">
        <v>4.1154999999999999</v>
      </c>
      <c r="EF501">
        <v>1356.2650000000001</v>
      </c>
      <c r="EG501">
        <v>1.984</v>
      </c>
      <c r="EH501">
        <v>1071.4359999999999</v>
      </c>
      <c r="EI501">
        <v>1.984</v>
      </c>
      <c r="EJ501">
        <v>1071.4359999999999</v>
      </c>
      <c r="EK501">
        <v>0</v>
      </c>
      <c r="EL501">
        <v>0</v>
      </c>
      <c r="EM501">
        <v>0</v>
      </c>
      <c r="EN501">
        <v>0</v>
      </c>
      <c r="EO501">
        <v>1.0769</v>
      </c>
      <c r="EP501">
        <v>284.82900000000001</v>
      </c>
      <c r="EQ501">
        <v>0</v>
      </c>
      <c r="ER501">
        <v>0</v>
      </c>
      <c r="ES501">
        <v>0</v>
      </c>
      <c r="ET501">
        <v>1356.2650000000001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</row>
    <row r="502" spans="1:184" customFormat="1" ht="12.75" x14ac:dyDescent="0.2">
      <c r="A502">
        <v>4052</v>
      </c>
      <c r="B502">
        <f t="shared" si="7"/>
        <v>499</v>
      </c>
      <c r="C502">
        <v>1</v>
      </c>
      <c r="D502" t="s">
        <v>1717</v>
      </c>
      <c r="E502" t="s">
        <v>290</v>
      </c>
      <c r="F502">
        <v>691012831</v>
      </c>
      <c r="G502">
        <v>12</v>
      </c>
      <c r="H502" t="s">
        <v>1718</v>
      </c>
      <c r="I502" t="s">
        <v>1719</v>
      </c>
      <c r="J502">
        <v>1</v>
      </c>
      <c r="K502">
        <v>24</v>
      </c>
      <c r="L502" t="s">
        <v>1593</v>
      </c>
      <c r="M502" t="s">
        <v>1720</v>
      </c>
      <c r="N502" t="s">
        <v>1595</v>
      </c>
      <c r="O502">
        <v>2</v>
      </c>
      <c r="P502" t="s">
        <v>1596</v>
      </c>
      <c r="Q502" t="s">
        <v>3340</v>
      </c>
      <c r="R502" s="207">
        <v>45665.613530092596</v>
      </c>
      <c r="S502">
        <v>691012831</v>
      </c>
      <c r="T502" t="s">
        <v>3341</v>
      </c>
      <c r="U502" s="207">
        <v>45671.853645833333</v>
      </c>
      <c r="V502">
        <v>691012831</v>
      </c>
      <c r="W502">
        <v>7.9916</v>
      </c>
      <c r="X502">
        <v>7.9249000000000001</v>
      </c>
      <c r="Y502">
        <v>6.6699999999999995E-2</v>
      </c>
      <c r="Z502">
        <v>0</v>
      </c>
      <c r="AA502">
        <v>8.916599999999999</v>
      </c>
      <c r="AB502">
        <v>3316.3669999999997</v>
      </c>
      <c r="AC502">
        <v>3292.73</v>
      </c>
      <c r="AD502">
        <v>2188.38</v>
      </c>
      <c r="AE502">
        <v>484.12799999999999</v>
      </c>
      <c r="AF502">
        <v>0</v>
      </c>
      <c r="AG502">
        <v>531.88700000000006</v>
      </c>
      <c r="AH502">
        <v>63.780999999999999</v>
      </c>
      <c r="AI502">
        <v>0</v>
      </c>
      <c r="AJ502">
        <v>0.26500000000000001</v>
      </c>
      <c r="AK502">
        <v>0</v>
      </c>
      <c r="AL502">
        <v>23.637</v>
      </c>
      <c r="AM502">
        <v>0</v>
      </c>
      <c r="AN502">
        <v>0</v>
      </c>
      <c r="AO502">
        <v>25.6</v>
      </c>
      <c r="AP502">
        <v>0</v>
      </c>
      <c r="AQ502">
        <v>0</v>
      </c>
      <c r="AR502">
        <v>0</v>
      </c>
      <c r="AS502">
        <v>0</v>
      </c>
      <c r="AT502">
        <v>8.4</v>
      </c>
      <c r="AU502">
        <v>17.2</v>
      </c>
      <c r="AV502">
        <v>0</v>
      </c>
      <c r="AW502">
        <v>24.289000000000001</v>
      </c>
      <c r="AX502">
        <v>0</v>
      </c>
      <c r="AY502">
        <v>0</v>
      </c>
      <c r="AZ502">
        <v>0</v>
      </c>
      <c r="BA502">
        <v>3354.2930000000001</v>
      </c>
      <c r="BB502">
        <v>0</v>
      </c>
      <c r="BC502">
        <v>8</v>
      </c>
      <c r="BD502">
        <v>8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5.9165999999999999</v>
      </c>
      <c r="BK502">
        <v>2679.884</v>
      </c>
      <c r="BL502">
        <v>1733.6679999999999</v>
      </c>
      <c r="BM502">
        <v>422.17599999999999</v>
      </c>
      <c r="BN502">
        <v>0</v>
      </c>
      <c r="BO502">
        <v>440.3</v>
      </c>
      <c r="BP502">
        <v>59.186</v>
      </c>
      <c r="BQ502">
        <v>0</v>
      </c>
      <c r="BR502">
        <v>0.26500000000000001</v>
      </c>
      <c r="BS502">
        <v>0</v>
      </c>
      <c r="BT502">
        <v>4.25</v>
      </c>
      <c r="BU502">
        <v>2201.63</v>
      </c>
      <c r="BV502">
        <v>0</v>
      </c>
      <c r="BW502">
        <v>0</v>
      </c>
      <c r="BX502">
        <v>0</v>
      </c>
      <c r="BY502">
        <v>0</v>
      </c>
      <c r="BZ502">
        <v>2.0083000000000002</v>
      </c>
      <c r="CA502">
        <v>612.846</v>
      </c>
      <c r="CB502">
        <v>454.71199999999999</v>
      </c>
      <c r="CC502">
        <v>61.951999999999998</v>
      </c>
      <c r="CD502">
        <v>0</v>
      </c>
      <c r="CE502">
        <v>91.587000000000003</v>
      </c>
      <c r="CF502">
        <v>4.5949999999999998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1</v>
      </c>
      <c r="CM502">
        <v>251.977</v>
      </c>
      <c r="CN502">
        <v>1.0083</v>
      </c>
      <c r="CO502">
        <v>360.86900000000003</v>
      </c>
      <c r="CP502">
        <v>0</v>
      </c>
      <c r="CQ502">
        <v>0</v>
      </c>
      <c r="CR502">
        <v>3</v>
      </c>
      <c r="CS502">
        <v>1904.16</v>
      </c>
      <c r="CT502">
        <v>1.875</v>
      </c>
      <c r="CU502">
        <v>554.54</v>
      </c>
      <c r="CV502">
        <v>0</v>
      </c>
      <c r="CW502">
        <v>24.289000000000001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1.6666000000000001</v>
      </c>
      <c r="DG502">
        <v>478.25400000000002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2728.3490000000002</v>
      </c>
      <c r="EA502">
        <v>0</v>
      </c>
      <c r="EB502">
        <v>625.94399999999996</v>
      </c>
      <c r="EC502">
        <v>0</v>
      </c>
      <c r="ED502">
        <v>7.9916</v>
      </c>
      <c r="EE502">
        <v>8.916599999999999</v>
      </c>
      <c r="EF502">
        <v>3316.3669999999997</v>
      </c>
      <c r="EG502">
        <v>5.9165999999999999</v>
      </c>
      <c r="EH502">
        <v>2679.884</v>
      </c>
      <c r="EI502">
        <v>4.25</v>
      </c>
      <c r="EJ502">
        <v>2201.63</v>
      </c>
      <c r="EK502">
        <v>0</v>
      </c>
      <c r="EL502">
        <v>0</v>
      </c>
      <c r="EM502">
        <v>0</v>
      </c>
      <c r="EN502">
        <v>0</v>
      </c>
      <c r="EO502">
        <v>2.0750000000000002</v>
      </c>
      <c r="EP502">
        <v>636.48299999999995</v>
      </c>
      <c r="EQ502">
        <v>25.6</v>
      </c>
      <c r="ER502">
        <v>9.6999999999999993</v>
      </c>
      <c r="ES502">
        <v>15.9</v>
      </c>
      <c r="ET502">
        <v>3341.9670000000001</v>
      </c>
      <c r="EU502">
        <v>0</v>
      </c>
      <c r="EV502">
        <v>0</v>
      </c>
      <c r="EW502">
        <v>0</v>
      </c>
      <c r="EX502">
        <v>0</v>
      </c>
      <c r="EY502">
        <v>1.6666000000000001</v>
      </c>
      <c r="EZ502">
        <v>478.25400000000002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</row>
    <row r="503" spans="1:184" customFormat="1" ht="12.75" x14ac:dyDescent="0.2">
      <c r="A503">
        <v>4053</v>
      </c>
      <c r="B503">
        <f t="shared" si="7"/>
        <v>500</v>
      </c>
      <c r="C503">
        <v>1</v>
      </c>
      <c r="D503" t="s">
        <v>1721</v>
      </c>
      <c r="E503" t="s">
        <v>290</v>
      </c>
      <c r="F503">
        <v>691012857</v>
      </c>
      <c r="G503">
        <v>12</v>
      </c>
      <c r="H503" t="s">
        <v>1722</v>
      </c>
      <c r="I503" t="s">
        <v>1723</v>
      </c>
      <c r="J503">
        <v>1</v>
      </c>
      <c r="K503">
        <v>24</v>
      </c>
      <c r="L503" t="s">
        <v>1593</v>
      </c>
      <c r="M503" t="s">
        <v>529</v>
      </c>
      <c r="N503" t="s">
        <v>1595</v>
      </c>
      <c r="O503">
        <v>2</v>
      </c>
      <c r="P503" t="s">
        <v>1596</v>
      </c>
      <c r="Q503" t="s">
        <v>3342</v>
      </c>
      <c r="R503" s="207">
        <v>45663.525011574071</v>
      </c>
      <c r="S503">
        <v>691012857</v>
      </c>
      <c r="T503" t="s">
        <v>3341</v>
      </c>
      <c r="U503" s="207">
        <v>45671.945671296293</v>
      </c>
      <c r="V503">
        <v>691012857</v>
      </c>
      <c r="W503">
        <v>3.8208000000000002</v>
      </c>
      <c r="X503">
        <v>3.6820000000000004</v>
      </c>
      <c r="Y503">
        <v>0</v>
      </c>
      <c r="Z503">
        <v>0.13880000000000001</v>
      </c>
      <c r="AA503">
        <v>6</v>
      </c>
      <c r="AB503">
        <v>1567.8899999999999</v>
      </c>
      <c r="AC503">
        <v>1534.056</v>
      </c>
      <c r="AD503">
        <v>1081.2920000000001</v>
      </c>
      <c r="AE503">
        <v>216.321</v>
      </c>
      <c r="AF503">
        <v>10.122999999999999</v>
      </c>
      <c r="AG503">
        <v>65.661000000000001</v>
      </c>
      <c r="AH503">
        <v>98.165000000000006</v>
      </c>
      <c r="AI503">
        <v>0</v>
      </c>
      <c r="AJ503">
        <v>11.728000000000002</v>
      </c>
      <c r="AK503">
        <v>0</v>
      </c>
      <c r="AL503">
        <v>0</v>
      </c>
      <c r="AM503">
        <v>0</v>
      </c>
      <c r="AN503">
        <v>33.834000000000003</v>
      </c>
      <c r="AO503">
        <v>2.363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2.363</v>
      </c>
      <c r="AV503">
        <v>0.4667</v>
      </c>
      <c r="AW503">
        <v>50.765999999999998</v>
      </c>
      <c r="AX503">
        <v>123.065</v>
      </c>
      <c r="AY503">
        <v>0</v>
      </c>
      <c r="AZ503">
        <v>0</v>
      </c>
      <c r="BA503">
        <v>1534.056</v>
      </c>
      <c r="BB503">
        <v>0</v>
      </c>
      <c r="BC503">
        <v>5</v>
      </c>
      <c r="BD503">
        <v>5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2.2366000000000001</v>
      </c>
      <c r="BK503">
        <v>1131.3140000000001</v>
      </c>
      <c r="BL503">
        <v>756.63400000000001</v>
      </c>
      <c r="BM503">
        <v>172.69</v>
      </c>
      <c r="BN503">
        <v>10.122999999999999</v>
      </c>
      <c r="BO503">
        <v>38.661000000000001</v>
      </c>
      <c r="BP503">
        <v>98.165000000000006</v>
      </c>
      <c r="BQ503">
        <v>0</v>
      </c>
      <c r="BR503">
        <v>4.2750000000000004</v>
      </c>
      <c r="BS503">
        <v>0</v>
      </c>
      <c r="BT503">
        <v>2.2366000000000001</v>
      </c>
      <c r="BU503">
        <v>1131.3140000000001</v>
      </c>
      <c r="BV503">
        <v>0</v>
      </c>
      <c r="BW503">
        <v>0</v>
      </c>
      <c r="BX503">
        <v>0</v>
      </c>
      <c r="BY503">
        <v>0</v>
      </c>
      <c r="BZ503">
        <v>1.4454</v>
      </c>
      <c r="CA503">
        <v>402.74200000000002</v>
      </c>
      <c r="CB503">
        <v>324.65800000000002</v>
      </c>
      <c r="CC503">
        <v>43.631</v>
      </c>
      <c r="CD503">
        <v>0</v>
      </c>
      <c r="CE503">
        <v>27</v>
      </c>
      <c r="CF503">
        <v>0</v>
      </c>
      <c r="CG503">
        <v>0</v>
      </c>
      <c r="CH503">
        <v>7.4530000000000003</v>
      </c>
      <c r="CI503">
        <v>0</v>
      </c>
      <c r="CJ503">
        <v>0</v>
      </c>
      <c r="CK503">
        <v>0</v>
      </c>
      <c r="CL503">
        <v>0.69869999999999999</v>
      </c>
      <c r="CM503">
        <v>206.20099999999999</v>
      </c>
      <c r="CN503">
        <v>0.28000000000000003</v>
      </c>
      <c r="CO503">
        <v>73.475999999999999</v>
      </c>
      <c r="CP503">
        <v>0.4667</v>
      </c>
      <c r="CQ503">
        <v>123.065</v>
      </c>
      <c r="CR503">
        <v>1.2365999999999999</v>
      </c>
      <c r="CS503">
        <v>533.16200000000003</v>
      </c>
      <c r="CT503">
        <v>1.4454</v>
      </c>
      <c r="CU503">
        <v>402.74200000000002</v>
      </c>
      <c r="CV503">
        <v>0</v>
      </c>
      <c r="CW503">
        <v>50.765999999999998</v>
      </c>
      <c r="CX503">
        <v>0</v>
      </c>
      <c r="CY503">
        <v>0</v>
      </c>
      <c r="CZ503">
        <v>0</v>
      </c>
      <c r="DA503">
        <v>0.4667</v>
      </c>
      <c r="DB503">
        <v>123.065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1131.3140000000001</v>
      </c>
      <c r="EA503">
        <v>0</v>
      </c>
      <c r="EB503">
        <v>402.74200000000002</v>
      </c>
      <c r="EC503">
        <v>0</v>
      </c>
      <c r="ED503">
        <v>3.8208000000000002</v>
      </c>
      <c r="EE503">
        <v>6</v>
      </c>
      <c r="EF503">
        <v>1567.8899999999999</v>
      </c>
      <c r="EG503">
        <v>2.2366000000000001</v>
      </c>
      <c r="EH503">
        <v>1131.3140000000001</v>
      </c>
      <c r="EI503">
        <v>2.2366000000000001</v>
      </c>
      <c r="EJ503">
        <v>1131.3140000000001</v>
      </c>
      <c r="EK503">
        <v>0</v>
      </c>
      <c r="EL503">
        <v>0</v>
      </c>
      <c r="EM503">
        <v>0</v>
      </c>
      <c r="EN503">
        <v>0</v>
      </c>
      <c r="EO503">
        <v>1.5842000000000001</v>
      </c>
      <c r="EP503">
        <v>436.57600000000002</v>
      </c>
      <c r="EQ503">
        <v>2.363</v>
      </c>
      <c r="ER503">
        <v>2.363</v>
      </c>
      <c r="ES503">
        <v>0</v>
      </c>
      <c r="ET503">
        <v>1570.2529999999999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0.4667</v>
      </c>
      <c r="FJ503">
        <v>123.065</v>
      </c>
      <c r="FK503">
        <v>0</v>
      </c>
      <c r="FL503">
        <v>0</v>
      </c>
      <c r="FM503">
        <v>0.4667</v>
      </c>
      <c r="FN503">
        <v>123.065</v>
      </c>
      <c r="FO503">
        <v>0</v>
      </c>
      <c r="FP503">
        <v>0</v>
      </c>
      <c r="FQ503">
        <v>0</v>
      </c>
      <c r="FR503">
        <v>123.065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</row>
    <row r="504" spans="1:184" customFormat="1" ht="12.75" x14ac:dyDescent="0.2">
      <c r="A504">
        <v>4054</v>
      </c>
      <c r="B504">
        <f t="shared" si="7"/>
        <v>501</v>
      </c>
      <c r="C504">
        <v>1</v>
      </c>
      <c r="D504" t="s">
        <v>1724</v>
      </c>
      <c r="E504" t="s">
        <v>290</v>
      </c>
      <c r="F504">
        <v>691013608</v>
      </c>
      <c r="G504">
        <v>12</v>
      </c>
      <c r="H504" t="s">
        <v>1725</v>
      </c>
      <c r="I504" t="s">
        <v>1726</v>
      </c>
      <c r="J504">
        <v>1</v>
      </c>
      <c r="K504">
        <v>24</v>
      </c>
      <c r="L504" t="s">
        <v>1593</v>
      </c>
      <c r="M504" t="s">
        <v>1727</v>
      </c>
      <c r="N504" t="s">
        <v>1595</v>
      </c>
      <c r="O504">
        <v>2</v>
      </c>
      <c r="P504" t="s">
        <v>1596</v>
      </c>
      <c r="Q504" t="s">
        <v>1663</v>
      </c>
      <c r="R504" s="207">
        <v>45669.906793981485</v>
      </c>
      <c r="S504">
        <v>691013608</v>
      </c>
      <c r="T504" t="s">
        <v>1663</v>
      </c>
      <c r="U504" s="207">
        <v>45669.926921296297</v>
      </c>
      <c r="V504">
        <v>691013608</v>
      </c>
      <c r="W504">
        <v>8.6902000000000008</v>
      </c>
      <c r="X504">
        <v>8.1916000000000011</v>
      </c>
      <c r="Y504">
        <v>0</v>
      </c>
      <c r="Z504">
        <v>0.49859999999999999</v>
      </c>
      <c r="AA504">
        <v>8.5195000000000007</v>
      </c>
      <c r="AB504">
        <v>4031.2820000000002</v>
      </c>
      <c r="AC504">
        <v>3838.585</v>
      </c>
      <c r="AD504">
        <v>2340.3679999999999</v>
      </c>
      <c r="AE504">
        <v>562.65099999999995</v>
      </c>
      <c r="AF504">
        <v>72.268000000000001</v>
      </c>
      <c r="AG504">
        <v>671.80799999999999</v>
      </c>
      <c r="AH504">
        <v>176.66399999999999</v>
      </c>
      <c r="AI504">
        <v>0</v>
      </c>
      <c r="AJ504">
        <v>0</v>
      </c>
      <c r="AK504">
        <v>7.3040000000000003</v>
      </c>
      <c r="AL504">
        <v>0</v>
      </c>
      <c r="AM504">
        <v>0</v>
      </c>
      <c r="AN504">
        <v>192.697</v>
      </c>
      <c r="AO504">
        <v>7.8</v>
      </c>
      <c r="AP504">
        <v>0</v>
      </c>
      <c r="AQ504">
        <v>0</v>
      </c>
      <c r="AR504">
        <v>0</v>
      </c>
      <c r="AS504">
        <v>0</v>
      </c>
      <c r="AT504">
        <v>2.4</v>
      </c>
      <c r="AU504">
        <v>5.4</v>
      </c>
      <c r="AV504">
        <v>0</v>
      </c>
      <c r="AW504">
        <v>7.5220000000000002</v>
      </c>
      <c r="AX504">
        <v>0</v>
      </c>
      <c r="AY504">
        <v>0</v>
      </c>
      <c r="AZ504">
        <v>0</v>
      </c>
      <c r="BA504">
        <v>3849.2249999999999</v>
      </c>
      <c r="BB504">
        <v>0</v>
      </c>
      <c r="BC504">
        <v>8</v>
      </c>
      <c r="BD504">
        <v>8</v>
      </c>
      <c r="BE504">
        <v>0</v>
      </c>
      <c r="BF504">
        <v>1</v>
      </c>
      <c r="BG504">
        <v>0</v>
      </c>
      <c r="BH504">
        <v>0</v>
      </c>
      <c r="BI504">
        <v>0</v>
      </c>
      <c r="BJ504">
        <v>5.8406000000000002</v>
      </c>
      <c r="BK504">
        <v>3343.4180000000001</v>
      </c>
      <c r="BL504">
        <v>1953.2860000000001</v>
      </c>
      <c r="BM504">
        <v>505.17399999999998</v>
      </c>
      <c r="BN504">
        <v>72.268000000000001</v>
      </c>
      <c r="BO504">
        <v>628.50400000000002</v>
      </c>
      <c r="BP504">
        <v>176.66399999999999</v>
      </c>
      <c r="BQ504">
        <v>0</v>
      </c>
      <c r="BR504">
        <v>0</v>
      </c>
      <c r="BS504">
        <v>0</v>
      </c>
      <c r="BT504">
        <v>5.8155999999999999</v>
      </c>
      <c r="BU504">
        <v>3329.922</v>
      </c>
      <c r="BV504">
        <v>0</v>
      </c>
      <c r="BW504">
        <v>0</v>
      </c>
      <c r="BX504">
        <v>0</v>
      </c>
      <c r="BY504">
        <v>0</v>
      </c>
      <c r="BZ504">
        <v>2.351</v>
      </c>
      <c r="CA504">
        <v>495.16699999999997</v>
      </c>
      <c r="CB504">
        <v>387.08199999999999</v>
      </c>
      <c r="CC504">
        <v>57.477000000000004</v>
      </c>
      <c r="CD504">
        <v>0</v>
      </c>
      <c r="CE504">
        <v>43.304000000000002</v>
      </c>
      <c r="CF504">
        <v>0</v>
      </c>
      <c r="CG504">
        <v>0</v>
      </c>
      <c r="CH504">
        <v>0</v>
      </c>
      <c r="CI504">
        <v>7.3040000000000003</v>
      </c>
      <c r="CJ504">
        <v>0</v>
      </c>
      <c r="CK504">
        <v>0</v>
      </c>
      <c r="CL504">
        <v>1</v>
      </c>
      <c r="CM504">
        <v>276.19799999999998</v>
      </c>
      <c r="CN504">
        <v>1.351</v>
      </c>
      <c r="CO504">
        <v>218.96899999999999</v>
      </c>
      <c r="CP504">
        <v>0</v>
      </c>
      <c r="CQ504">
        <v>0</v>
      </c>
      <c r="CR504">
        <v>4.8406000000000002</v>
      </c>
      <c r="CS504">
        <v>2374.2979999999998</v>
      </c>
      <c r="CT504">
        <v>2.351</v>
      </c>
      <c r="CU504">
        <v>495.16699999999997</v>
      </c>
      <c r="CV504">
        <v>0</v>
      </c>
      <c r="CW504">
        <v>7.5220000000000002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2.5000000000000001E-2</v>
      </c>
      <c r="DG504">
        <v>13.496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3348.1889999999999</v>
      </c>
      <c r="EA504">
        <v>0</v>
      </c>
      <c r="EB504">
        <v>501.036</v>
      </c>
      <c r="EC504">
        <v>0</v>
      </c>
      <c r="ED504">
        <v>8.6902000000000008</v>
      </c>
      <c r="EE504">
        <v>8.5195000000000007</v>
      </c>
      <c r="EF504">
        <v>4031.2820000000002</v>
      </c>
      <c r="EG504">
        <v>5.8406000000000002</v>
      </c>
      <c r="EH504">
        <v>3363.4180000000001</v>
      </c>
      <c r="EI504">
        <v>5.8155999999999999</v>
      </c>
      <c r="EJ504">
        <v>3349.922</v>
      </c>
      <c r="EK504">
        <v>0</v>
      </c>
      <c r="EL504">
        <v>0</v>
      </c>
      <c r="EM504">
        <v>0</v>
      </c>
      <c r="EN504">
        <v>0</v>
      </c>
      <c r="EO504">
        <v>2.8495999999999997</v>
      </c>
      <c r="EP504">
        <v>667.86400000000003</v>
      </c>
      <c r="EQ504">
        <v>7.8</v>
      </c>
      <c r="ER504">
        <v>4.8</v>
      </c>
      <c r="ES504">
        <v>3</v>
      </c>
      <c r="ET504">
        <v>4039.0819999999999</v>
      </c>
      <c r="EU504">
        <v>0</v>
      </c>
      <c r="EV504">
        <v>0</v>
      </c>
      <c r="EW504">
        <v>0</v>
      </c>
      <c r="EX504">
        <v>0</v>
      </c>
      <c r="EY504">
        <v>2.5000000000000001E-2</v>
      </c>
      <c r="EZ504">
        <v>13.496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</row>
    <row r="505" spans="1:184" customFormat="1" ht="12.75" x14ac:dyDescent="0.2">
      <c r="A505">
        <v>4200</v>
      </c>
      <c r="B505">
        <f t="shared" si="7"/>
        <v>502</v>
      </c>
      <c r="C505">
        <v>1</v>
      </c>
      <c r="D505" t="s">
        <v>1728</v>
      </c>
      <c r="E505" t="s">
        <v>290</v>
      </c>
      <c r="F505">
        <v>600112128</v>
      </c>
      <c r="G505">
        <v>12</v>
      </c>
      <c r="H505" t="s">
        <v>1729</v>
      </c>
      <c r="I505" t="s">
        <v>378</v>
      </c>
      <c r="J505">
        <v>1</v>
      </c>
      <c r="K505">
        <v>24</v>
      </c>
      <c r="L505" t="s">
        <v>1617</v>
      </c>
      <c r="M505" t="s">
        <v>1227</v>
      </c>
      <c r="N505" t="s">
        <v>1595</v>
      </c>
      <c r="O505">
        <v>2</v>
      </c>
      <c r="P505" t="s">
        <v>1596</v>
      </c>
      <c r="Q505" t="s">
        <v>1705</v>
      </c>
      <c r="R505" s="207">
        <v>45662.759062500001</v>
      </c>
      <c r="S505">
        <v>600112128</v>
      </c>
      <c r="T505" t="s">
        <v>1705</v>
      </c>
      <c r="U505" s="207">
        <v>45662.763611111113</v>
      </c>
      <c r="V505">
        <v>600112128</v>
      </c>
      <c r="W505">
        <v>17.284400000000002</v>
      </c>
      <c r="X505">
        <v>17.284400000000002</v>
      </c>
      <c r="Y505">
        <v>0</v>
      </c>
      <c r="Z505">
        <v>0</v>
      </c>
      <c r="AA505">
        <v>19.75</v>
      </c>
      <c r="AB505">
        <v>7529.4680000000008</v>
      </c>
      <c r="AC505">
        <v>7529.4680000000008</v>
      </c>
      <c r="AD505">
        <v>5048.0789999999997</v>
      </c>
      <c r="AE505">
        <v>1433.875</v>
      </c>
      <c r="AF505">
        <v>103.07899999999999</v>
      </c>
      <c r="AG505">
        <v>474.25299999999999</v>
      </c>
      <c r="AH505">
        <v>222.90700000000001</v>
      </c>
      <c r="AI505">
        <v>71.350999999999999</v>
      </c>
      <c r="AJ505">
        <v>0</v>
      </c>
      <c r="AK505">
        <v>5.2169999999999996</v>
      </c>
      <c r="AL505">
        <v>0</v>
      </c>
      <c r="AM505">
        <v>0</v>
      </c>
      <c r="AN505">
        <v>0</v>
      </c>
      <c r="AO505">
        <v>220.12</v>
      </c>
      <c r="AP505">
        <v>213.10000000000002</v>
      </c>
      <c r="AQ505">
        <v>213.10000000000002</v>
      </c>
      <c r="AR505">
        <v>0</v>
      </c>
      <c r="AS505">
        <v>0</v>
      </c>
      <c r="AT505">
        <v>0</v>
      </c>
      <c r="AU505">
        <v>7.02</v>
      </c>
      <c r="AV505">
        <v>0</v>
      </c>
      <c r="AW505">
        <v>136.94300000000001</v>
      </c>
      <c r="AX505">
        <v>0</v>
      </c>
      <c r="AY505">
        <v>146.30000000000001</v>
      </c>
      <c r="AZ505">
        <v>33.764000000000003</v>
      </c>
      <c r="BA505">
        <v>7588.5859999999993</v>
      </c>
      <c r="BB505">
        <v>213.10000000000002</v>
      </c>
      <c r="BC505">
        <v>20</v>
      </c>
      <c r="BD505">
        <v>20</v>
      </c>
      <c r="BE505">
        <v>4</v>
      </c>
      <c r="BF505">
        <v>1</v>
      </c>
      <c r="BG505">
        <v>2</v>
      </c>
      <c r="BH505">
        <v>0</v>
      </c>
      <c r="BI505">
        <v>0</v>
      </c>
      <c r="BJ505">
        <v>12.8011</v>
      </c>
      <c r="BK505">
        <v>6077.768</v>
      </c>
      <c r="BL505">
        <v>3972.7419999999997</v>
      </c>
      <c r="BM505">
        <v>1234.7660000000001</v>
      </c>
      <c r="BN505">
        <v>78.816999999999993</v>
      </c>
      <c r="BO505">
        <v>370.053</v>
      </c>
      <c r="BP505">
        <v>174.11500000000001</v>
      </c>
      <c r="BQ505">
        <v>71.350999999999999</v>
      </c>
      <c r="BR505">
        <v>0</v>
      </c>
      <c r="BS505">
        <v>5.2169999999999996</v>
      </c>
      <c r="BT505">
        <v>8.8712999999999997</v>
      </c>
      <c r="BU505">
        <v>4529.1450000000004</v>
      </c>
      <c r="BV505">
        <v>1.4256</v>
      </c>
      <c r="BW505">
        <v>611.04600000000005</v>
      </c>
      <c r="BX505">
        <v>0</v>
      </c>
      <c r="BY505">
        <v>0</v>
      </c>
      <c r="BZ505">
        <v>4.4832999999999998</v>
      </c>
      <c r="CA505">
        <v>1451.7</v>
      </c>
      <c r="CB505">
        <v>1075.337</v>
      </c>
      <c r="CC505">
        <v>199.10899999999998</v>
      </c>
      <c r="CD505">
        <v>24.262</v>
      </c>
      <c r="CE505">
        <v>104.2</v>
      </c>
      <c r="CF505">
        <v>48.792000000000002</v>
      </c>
      <c r="CG505">
        <v>0</v>
      </c>
      <c r="CH505">
        <v>0</v>
      </c>
      <c r="CI505">
        <v>0</v>
      </c>
      <c r="CJ505">
        <v>0.73329999999999995</v>
      </c>
      <c r="CK505">
        <v>280.18900000000002</v>
      </c>
      <c r="CL505">
        <v>2</v>
      </c>
      <c r="CM505">
        <v>639.173</v>
      </c>
      <c r="CN505">
        <v>1.75</v>
      </c>
      <c r="CO505">
        <v>532.33799999999997</v>
      </c>
      <c r="CP505">
        <v>0</v>
      </c>
      <c r="CQ505">
        <v>0</v>
      </c>
      <c r="CR505">
        <v>9.8010999999999999</v>
      </c>
      <c r="CS505">
        <v>4235.2669999999998</v>
      </c>
      <c r="CT505">
        <v>3.3582999999999998</v>
      </c>
      <c r="CU505">
        <v>944.47799999999995</v>
      </c>
      <c r="CV505">
        <v>0</v>
      </c>
      <c r="CW505">
        <v>136.94300000000001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11</v>
      </c>
      <c r="DD505">
        <v>202.10000000000002</v>
      </c>
      <c r="DE505">
        <v>33.764000000000003</v>
      </c>
      <c r="DF505">
        <v>2.3414000000000001</v>
      </c>
      <c r="DG505">
        <v>854.13900000000001</v>
      </c>
      <c r="DH505">
        <v>0.1628</v>
      </c>
      <c r="DI505">
        <v>83.438000000000002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6132.8810000000003</v>
      </c>
      <c r="EA505">
        <v>11</v>
      </c>
      <c r="EB505">
        <v>1455.7049999999999</v>
      </c>
      <c r="EC505">
        <v>202.10000000000002</v>
      </c>
      <c r="ED505">
        <v>17.284400000000002</v>
      </c>
      <c r="EE505">
        <v>19.75</v>
      </c>
      <c r="EF505">
        <v>7529.4680000000008</v>
      </c>
      <c r="EG505">
        <v>12.8011</v>
      </c>
      <c r="EH505">
        <v>6077.768</v>
      </c>
      <c r="EI505">
        <v>8.8712999999999997</v>
      </c>
      <c r="EJ505">
        <v>4529.1450000000004</v>
      </c>
      <c r="EK505">
        <v>1.4256</v>
      </c>
      <c r="EL505">
        <v>611.04600000000005</v>
      </c>
      <c r="EM505">
        <v>0</v>
      </c>
      <c r="EN505">
        <v>0</v>
      </c>
      <c r="EO505">
        <v>4.4832999999999998</v>
      </c>
      <c r="EP505">
        <v>1451.7</v>
      </c>
      <c r="EQ505">
        <v>220.12</v>
      </c>
      <c r="ER505">
        <v>17.37</v>
      </c>
      <c r="ES505">
        <v>202.75</v>
      </c>
      <c r="ET505">
        <v>7749.5880000000006</v>
      </c>
      <c r="EU505">
        <v>0</v>
      </c>
      <c r="EV505">
        <v>0</v>
      </c>
      <c r="EW505">
        <v>0</v>
      </c>
      <c r="EX505">
        <v>0</v>
      </c>
      <c r="EY505">
        <v>2.3414000000000001</v>
      </c>
      <c r="EZ505">
        <v>854.13900000000001</v>
      </c>
      <c r="FA505">
        <v>0.1628</v>
      </c>
      <c r="FB505">
        <v>83.438000000000002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146.30000000000001</v>
      </c>
      <c r="FP505">
        <v>11</v>
      </c>
      <c r="FQ505">
        <v>135.30000000000001</v>
      </c>
      <c r="FR505">
        <v>146.30000000000001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</row>
    <row r="506" spans="1:184" customFormat="1" ht="12.75" x14ac:dyDescent="0.2">
      <c r="A506">
        <v>4201</v>
      </c>
      <c r="B506">
        <f t="shared" si="7"/>
        <v>503</v>
      </c>
      <c r="C506">
        <v>1</v>
      </c>
      <c r="D506" t="s">
        <v>1730</v>
      </c>
      <c r="E506" t="s">
        <v>290</v>
      </c>
      <c r="F506">
        <v>600112586</v>
      </c>
      <c r="G506">
        <v>12</v>
      </c>
      <c r="H506" t="s">
        <v>1731</v>
      </c>
      <c r="I506" t="s">
        <v>438</v>
      </c>
      <c r="J506">
        <v>1</v>
      </c>
      <c r="K506">
        <v>24</v>
      </c>
      <c r="L506" t="s">
        <v>1617</v>
      </c>
      <c r="M506" t="s">
        <v>1732</v>
      </c>
      <c r="N506" t="s">
        <v>1595</v>
      </c>
      <c r="O506">
        <v>2</v>
      </c>
      <c r="P506" t="s">
        <v>1596</v>
      </c>
      <c r="Q506" t="s">
        <v>1496</v>
      </c>
      <c r="R506" s="207">
        <v>45665.359629629631</v>
      </c>
      <c r="S506">
        <v>600112586</v>
      </c>
      <c r="W506">
        <v>13.437700000000001</v>
      </c>
      <c r="X506">
        <v>13.3809</v>
      </c>
      <c r="Y506">
        <v>0</v>
      </c>
      <c r="Z506">
        <v>5.6800000000000003E-2</v>
      </c>
      <c r="AA506">
        <v>14.583399999999999</v>
      </c>
      <c r="AB506">
        <v>6197.4179999999997</v>
      </c>
      <c r="AC506">
        <v>6173.6570000000002</v>
      </c>
      <c r="AD506">
        <v>3940.9679999999998</v>
      </c>
      <c r="AE506">
        <v>1090.3129999999999</v>
      </c>
      <c r="AF506">
        <v>61.145000000000003</v>
      </c>
      <c r="AG506">
        <v>767.01099999999997</v>
      </c>
      <c r="AH506">
        <v>160.35199999999998</v>
      </c>
      <c r="AI506">
        <v>54.298999999999999</v>
      </c>
      <c r="AJ506">
        <v>0</v>
      </c>
      <c r="AK506">
        <v>0</v>
      </c>
      <c r="AL506">
        <v>0</v>
      </c>
      <c r="AM506">
        <v>0</v>
      </c>
      <c r="AN506">
        <v>23.760999999999999</v>
      </c>
      <c r="AO506">
        <v>27.6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27.6</v>
      </c>
      <c r="AV506">
        <v>0.1757</v>
      </c>
      <c r="AW506">
        <v>81.597999999999999</v>
      </c>
      <c r="AX506">
        <v>49.537999999999997</v>
      </c>
      <c r="AY506">
        <v>0</v>
      </c>
      <c r="AZ506">
        <v>17.971</v>
      </c>
      <c r="BA506">
        <v>6207.0990000000002</v>
      </c>
      <c r="BB506">
        <v>0</v>
      </c>
      <c r="BC506">
        <v>15</v>
      </c>
      <c r="BD506">
        <v>15</v>
      </c>
      <c r="BE506">
        <v>1</v>
      </c>
      <c r="BF506">
        <v>0</v>
      </c>
      <c r="BG506">
        <v>1</v>
      </c>
      <c r="BH506">
        <v>0</v>
      </c>
      <c r="BI506">
        <v>0</v>
      </c>
      <c r="BJ506">
        <v>10.143000000000001</v>
      </c>
      <c r="BK506">
        <v>5113.5839999999998</v>
      </c>
      <c r="BL506">
        <v>3141.1689999999999</v>
      </c>
      <c r="BM506">
        <v>954.71600000000001</v>
      </c>
      <c r="BN506">
        <v>61.145000000000003</v>
      </c>
      <c r="BO506">
        <v>658</v>
      </c>
      <c r="BP506">
        <v>144.68599999999998</v>
      </c>
      <c r="BQ506">
        <v>54.298999999999999</v>
      </c>
      <c r="BR506">
        <v>0</v>
      </c>
      <c r="BS506">
        <v>0</v>
      </c>
      <c r="BT506">
        <v>7.2354000000000003</v>
      </c>
      <c r="BU506">
        <v>4097.5320000000002</v>
      </c>
      <c r="BV506">
        <v>1.4076</v>
      </c>
      <c r="BW506">
        <v>410.38400000000001</v>
      </c>
      <c r="BX506">
        <v>0</v>
      </c>
      <c r="BY506">
        <v>0</v>
      </c>
      <c r="BZ506">
        <v>3.2378999999999998</v>
      </c>
      <c r="CA506">
        <v>1060.0729999999999</v>
      </c>
      <c r="CB506">
        <v>799.79899999999998</v>
      </c>
      <c r="CC506">
        <v>135.59699999999998</v>
      </c>
      <c r="CD506">
        <v>0</v>
      </c>
      <c r="CE506">
        <v>109.011</v>
      </c>
      <c r="CF506">
        <v>15.666</v>
      </c>
      <c r="CG506">
        <v>0</v>
      </c>
      <c r="CH506">
        <v>0</v>
      </c>
      <c r="CI506">
        <v>0</v>
      </c>
      <c r="CJ506">
        <v>6.2199999999999998E-2</v>
      </c>
      <c r="CK506">
        <v>16.754999999999999</v>
      </c>
      <c r="CL506">
        <v>1</v>
      </c>
      <c r="CM506">
        <v>331.36599999999999</v>
      </c>
      <c r="CN506">
        <v>2</v>
      </c>
      <c r="CO506">
        <v>662.41399999999999</v>
      </c>
      <c r="CP506">
        <v>0.1757</v>
      </c>
      <c r="CQ506">
        <v>49.537999999999997</v>
      </c>
      <c r="CR506">
        <v>8.1430000000000007</v>
      </c>
      <c r="CS506">
        <v>3583.3090000000002</v>
      </c>
      <c r="CT506">
        <v>2.9379</v>
      </c>
      <c r="CU506">
        <v>937.01199999999994</v>
      </c>
      <c r="CV506">
        <v>0</v>
      </c>
      <c r="CW506">
        <v>81.597999999999999</v>
      </c>
      <c r="CX506">
        <v>0</v>
      </c>
      <c r="CY506">
        <v>0</v>
      </c>
      <c r="CZ506">
        <v>0</v>
      </c>
      <c r="DA506">
        <v>0.1757</v>
      </c>
      <c r="DB506">
        <v>49.537999999999997</v>
      </c>
      <c r="DC506">
        <v>0</v>
      </c>
      <c r="DD506">
        <v>0</v>
      </c>
      <c r="DE506">
        <v>17.971</v>
      </c>
      <c r="DF506">
        <v>1.5</v>
      </c>
      <c r="DG506">
        <v>605.66800000000001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5147.0259999999998</v>
      </c>
      <c r="EA506">
        <v>0</v>
      </c>
      <c r="EB506">
        <v>1060.0729999999999</v>
      </c>
      <c r="EC506">
        <v>0</v>
      </c>
      <c r="ED506">
        <v>13.437700000000001</v>
      </c>
      <c r="EE506">
        <v>14.583399999999999</v>
      </c>
      <c r="EF506">
        <v>6197.4179999999997</v>
      </c>
      <c r="EG506">
        <v>10.199800000000002</v>
      </c>
      <c r="EH506">
        <v>5137.3449999999993</v>
      </c>
      <c r="EI506">
        <v>7.2922000000000002</v>
      </c>
      <c r="EJ506">
        <v>4121.2929999999997</v>
      </c>
      <c r="EK506">
        <v>1.4076</v>
      </c>
      <c r="EL506">
        <v>410.38400000000001</v>
      </c>
      <c r="EM506">
        <v>0</v>
      </c>
      <c r="EN506">
        <v>0</v>
      </c>
      <c r="EO506">
        <v>3.2378999999999998</v>
      </c>
      <c r="EP506">
        <v>1060.0729999999999</v>
      </c>
      <c r="EQ506">
        <v>27.6</v>
      </c>
      <c r="ER506">
        <v>27.6</v>
      </c>
      <c r="ES506">
        <v>0</v>
      </c>
      <c r="ET506">
        <v>6225.0179999999991</v>
      </c>
      <c r="EU506">
        <v>0</v>
      </c>
      <c r="EV506">
        <v>0</v>
      </c>
      <c r="EW506">
        <v>0</v>
      </c>
      <c r="EX506">
        <v>0</v>
      </c>
      <c r="EY506">
        <v>1.5</v>
      </c>
      <c r="EZ506">
        <v>605.66800000000001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0.1757</v>
      </c>
      <c r="FJ506">
        <v>49.537999999999997</v>
      </c>
      <c r="FK506">
        <v>0</v>
      </c>
      <c r="FL506">
        <v>0</v>
      </c>
      <c r="FM506">
        <v>0.1757</v>
      </c>
      <c r="FN506">
        <v>49.537999999999997</v>
      </c>
      <c r="FO506">
        <v>0</v>
      </c>
      <c r="FP506">
        <v>0</v>
      </c>
      <c r="FQ506">
        <v>0</v>
      </c>
      <c r="FR506">
        <v>49.537999999999997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</row>
    <row r="507" spans="1:184" customFormat="1" ht="12.75" x14ac:dyDescent="0.2">
      <c r="A507">
        <v>4202</v>
      </c>
      <c r="B507">
        <f t="shared" si="7"/>
        <v>504</v>
      </c>
      <c r="C507">
        <v>1</v>
      </c>
      <c r="D507" t="s">
        <v>1733</v>
      </c>
      <c r="E507" t="s">
        <v>290</v>
      </c>
      <c r="F507">
        <v>600112241</v>
      </c>
      <c r="G507">
        <v>12</v>
      </c>
      <c r="H507" t="s">
        <v>1734</v>
      </c>
      <c r="I507" t="s">
        <v>378</v>
      </c>
      <c r="J507">
        <v>1</v>
      </c>
      <c r="K507">
        <v>24</v>
      </c>
      <c r="L507" t="s">
        <v>1617</v>
      </c>
      <c r="M507" t="s">
        <v>1735</v>
      </c>
      <c r="N507" t="s">
        <v>1595</v>
      </c>
      <c r="O507">
        <v>2</v>
      </c>
      <c r="P507" t="s">
        <v>1596</v>
      </c>
      <c r="Q507" t="s">
        <v>1500</v>
      </c>
      <c r="R507" s="207">
        <v>45667.591828703706</v>
      </c>
      <c r="S507">
        <v>600112241</v>
      </c>
      <c r="W507">
        <v>22.421199999999999</v>
      </c>
      <c r="X507">
        <v>21.187999999999999</v>
      </c>
      <c r="Y507">
        <v>0.96050000000000002</v>
      </c>
      <c r="Z507">
        <v>0.2727</v>
      </c>
      <c r="AA507">
        <v>24.666599999999999</v>
      </c>
      <c r="AB507">
        <v>10314.424000000001</v>
      </c>
      <c r="AC507">
        <v>9907.2540000000008</v>
      </c>
      <c r="AD507">
        <v>6225.4479999999994</v>
      </c>
      <c r="AE507">
        <v>1682.1939999999997</v>
      </c>
      <c r="AF507">
        <v>404.33</v>
      </c>
      <c r="AG507">
        <v>978.65200000000004</v>
      </c>
      <c r="AH507">
        <v>284.02699999999999</v>
      </c>
      <c r="AI507">
        <v>140.97999999999999</v>
      </c>
      <c r="AJ507">
        <v>13.613999999999999</v>
      </c>
      <c r="AK507">
        <v>37.617999999999995</v>
      </c>
      <c r="AL507">
        <v>263.00099999999998</v>
      </c>
      <c r="AM507">
        <v>0</v>
      </c>
      <c r="AN507">
        <v>144.16899999999998</v>
      </c>
      <c r="AO507">
        <v>364.358</v>
      </c>
      <c r="AP507">
        <v>12.8</v>
      </c>
      <c r="AQ507">
        <v>12.8</v>
      </c>
      <c r="AR507">
        <v>0</v>
      </c>
      <c r="AS507">
        <v>0</v>
      </c>
      <c r="AT507">
        <v>0</v>
      </c>
      <c r="AU507">
        <v>351.55799999999999</v>
      </c>
      <c r="AV507">
        <v>0</v>
      </c>
      <c r="AW507">
        <v>120.89</v>
      </c>
      <c r="AX507">
        <v>0</v>
      </c>
      <c r="AY507">
        <v>12.8</v>
      </c>
      <c r="AZ507">
        <v>19.501000000000001</v>
      </c>
      <c r="BA507">
        <v>10025.848</v>
      </c>
      <c r="BB507">
        <v>12.8</v>
      </c>
      <c r="BC507">
        <v>25</v>
      </c>
      <c r="BD507">
        <v>25</v>
      </c>
      <c r="BE507">
        <v>2</v>
      </c>
      <c r="BF507">
        <v>0</v>
      </c>
      <c r="BG507">
        <v>0</v>
      </c>
      <c r="BH507">
        <v>0</v>
      </c>
      <c r="BI507">
        <v>0</v>
      </c>
      <c r="BJ507">
        <v>14.811500000000001</v>
      </c>
      <c r="BK507">
        <v>7810.799</v>
      </c>
      <c r="BL507">
        <v>4800.5389999999998</v>
      </c>
      <c r="BM507">
        <v>1417.721</v>
      </c>
      <c r="BN507">
        <v>290.59100000000001</v>
      </c>
      <c r="BO507">
        <v>755.53500000000008</v>
      </c>
      <c r="BP507">
        <v>248.636</v>
      </c>
      <c r="BQ507">
        <v>140.97999999999999</v>
      </c>
      <c r="BR507">
        <v>0</v>
      </c>
      <c r="BS507">
        <v>16.405999999999999</v>
      </c>
      <c r="BT507">
        <v>11.4901</v>
      </c>
      <c r="BU507">
        <v>6346.6280000000006</v>
      </c>
      <c r="BV507">
        <v>1.8347</v>
      </c>
      <c r="BW507">
        <v>941.80700000000002</v>
      </c>
      <c r="BX507">
        <v>0</v>
      </c>
      <c r="BY507">
        <v>0</v>
      </c>
      <c r="BZ507">
        <v>6.3765000000000001</v>
      </c>
      <c r="CA507">
        <v>2096.4549999999999</v>
      </c>
      <c r="CB507">
        <v>1424.9089999999999</v>
      </c>
      <c r="CC507">
        <v>264.47299999999996</v>
      </c>
      <c r="CD507">
        <v>113.739</v>
      </c>
      <c r="CE507">
        <v>223.11700000000002</v>
      </c>
      <c r="CF507">
        <v>35.390999999999998</v>
      </c>
      <c r="CG507">
        <v>0</v>
      </c>
      <c r="CH507">
        <v>13.613999999999999</v>
      </c>
      <c r="CI507">
        <v>21.212</v>
      </c>
      <c r="CJ507">
        <v>1</v>
      </c>
      <c r="CK507">
        <v>480.64100000000002</v>
      </c>
      <c r="CL507">
        <v>2.1554000000000002</v>
      </c>
      <c r="CM507">
        <v>539.66</v>
      </c>
      <c r="CN507">
        <v>3.2210999999999999</v>
      </c>
      <c r="CO507">
        <v>1076.154</v>
      </c>
      <c r="CP507">
        <v>0</v>
      </c>
      <c r="CQ507">
        <v>0</v>
      </c>
      <c r="CR507">
        <v>11.919400000000001</v>
      </c>
      <c r="CS507">
        <v>5842.8</v>
      </c>
      <c r="CT507">
        <v>5.4764999999999997</v>
      </c>
      <c r="CU507">
        <v>1753.9189999999999</v>
      </c>
      <c r="CV507">
        <v>0</v>
      </c>
      <c r="CW507">
        <v>120.89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12.8</v>
      </c>
      <c r="DD507">
        <v>0</v>
      </c>
      <c r="DE507">
        <v>19.501000000000001</v>
      </c>
      <c r="DF507">
        <v>1.4866999999999999</v>
      </c>
      <c r="DG507">
        <v>522.36400000000003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7872.2519999999995</v>
      </c>
      <c r="EA507">
        <v>12.8</v>
      </c>
      <c r="EB507">
        <v>2153.596</v>
      </c>
      <c r="EC507">
        <v>0</v>
      </c>
      <c r="ED507">
        <v>22.421199999999999</v>
      </c>
      <c r="EE507">
        <v>24.666599999999999</v>
      </c>
      <c r="EF507">
        <v>10314.424000000001</v>
      </c>
      <c r="EG507">
        <v>15.084200000000001</v>
      </c>
      <c r="EH507">
        <v>7954.9679999999998</v>
      </c>
      <c r="EI507">
        <v>11.762799999999999</v>
      </c>
      <c r="EJ507">
        <v>6490.7970000000005</v>
      </c>
      <c r="EK507">
        <v>1.8347</v>
      </c>
      <c r="EL507">
        <v>941.80700000000002</v>
      </c>
      <c r="EM507">
        <v>0</v>
      </c>
      <c r="EN507">
        <v>0</v>
      </c>
      <c r="EO507">
        <v>7.3370000000000006</v>
      </c>
      <c r="EP507">
        <v>2359.4560000000001</v>
      </c>
      <c r="EQ507">
        <v>364.358</v>
      </c>
      <c r="ER507">
        <v>103</v>
      </c>
      <c r="ES507">
        <v>261.358</v>
      </c>
      <c r="ET507">
        <v>10678.782000000001</v>
      </c>
      <c r="EU507">
        <v>0</v>
      </c>
      <c r="EV507">
        <v>0</v>
      </c>
      <c r="EW507">
        <v>0</v>
      </c>
      <c r="EX507">
        <v>0</v>
      </c>
      <c r="EY507">
        <v>1.4866999999999999</v>
      </c>
      <c r="EZ507">
        <v>522.36400000000003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12.8</v>
      </c>
      <c r="FP507">
        <v>12.8</v>
      </c>
      <c r="FQ507">
        <v>0</v>
      </c>
      <c r="FR507">
        <v>12.8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</row>
    <row r="508" spans="1:184" customFormat="1" ht="12.75" x14ac:dyDescent="0.2">
      <c r="A508">
        <v>4203</v>
      </c>
      <c r="B508">
        <f t="shared" si="7"/>
        <v>505</v>
      </c>
      <c r="C508">
        <v>1</v>
      </c>
      <c r="D508" t="s">
        <v>1736</v>
      </c>
      <c r="E508" t="s">
        <v>290</v>
      </c>
      <c r="F508">
        <v>600112136</v>
      </c>
      <c r="G508">
        <v>12</v>
      </c>
      <c r="H508" t="s">
        <v>1737</v>
      </c>
      <c r="I508" t="s">
        <v>378</v>
      </c>
      <c r="J508">
        <v>1</v>
      </c>
      <c r="K508">
        <v>24</v>
      </c>
      <c r="L508" t="s">
        <v>1617</v>
      </c>
      <c r="M508" t="s">
        <v>1738</v>
      </c>
      <c r="N508" t="s">
        <v>1595</v>
      </c>
      <c r="O508">
        <v>2</v>
      </c>
      <c r="P508" t="s">
        <v>1596</v>
      </c>
      <c r="Q508" t="s">
        <v>1500</v>
      </c>
      <c r="R508" s="207">
        <v>45666.710833333331</v>
      </c>
      <c r="S508">
        <v>600112136</v>
      </c>
      <c r="T508" t="s">
        <v>1500</v>
      </c>
      <c r="U508" s="207">
        <v>45666.713622685187</v>
      </c>
      <c r="V508">
        <v>600112136</v>
      </c>
      <c r="W508">
        <v>16.3475</v>
      </c>
      <c r="X508">
        <v>15.5387</v>
      </c>
      <c r="Y508">
        <v>0</v>
      </c>
      <c r="Z508">
        <v>0.80879999999999996</v>
      </c>
      <c r="AA508">
        <v>16.756</v>
      </c>
      <c r="AB508">
        <v>7731.1790000000001</v>
      </c>
      <c r="AC508">
        <v>7414.7870000000003</v>
      </c>
      <c r="AD508">
        <v>4622.9740000000002</v>
      </c>
      <c r="AE508">
        <v>1424.6480000000001</v>
      </c>
      <c r="AF508">
        <v>187.60199999999998</v>
      </c>
      <c r="AG508">
        <v>641.63599999999997</v>
      </c>
      <c r="AH508">
        <v>225.952</v>
      </c>
      <c r="AI508">
        <v>86.825000000000003</v>
      </c>
      <c r="AJ508">
        <v>1.486</v>
      </c>
      <c r="AK508">
        <v>18.170999999999999</v>
      </c>
      <c r="AL508">
        <v>0</v>
      </c>
      <c r="AM508">
        <v>0</v>
      </c>
      <c r="AN508">
        <v>316.392</v>
      </c>
      <c r="AO508">
        <v>54.92</v>
      </c>
      <c r="AP508">
        <v>0</v>
      </c>
      <c r="AQ508">
        <v>0</v>
      </c>
      <c r="AR508">
        <v>0</v>
      </c>
      <c r="AS508">
        <v>0</v>
      </c>
      <c r="AT508">
        <v>5.94</v>
      </c>
      <c r="AU508">
        <v>48.98</v>
      </c>
      <c r="AV508">
        <v>0</v>
      </c>
      <c r="AW508">
        <v>196.18899999999999</v>
      </c>
      <c r="AX508">
        <v>0</v>
      </c>
      <c r="AY508">
        <v>0</v>
      </c>
      <c r="AZ508">
        <v>9.3040000000000003</v>
      </c>
      <c r="BA508">
        <v>7482.5770000000002</v>
      </c>
      <c r="BB508">
        <v>0</v>
      </c>
      <c r="BC508">
        <v>16</v>
      </c>
      <c r="BD508">
        <v>15</v>
      </c>
      <c r="BE508">
        <v>1</v>
      </c>
      <c r="BF508">
        <v>0</v>
      </c>
      <c r="BG508">
        <v>1</v>
      </c>
      <c r="BH508">
        <v>0</v>
      </c>
      <c r="BI508">
        <v>0</v>
      </c>
      <c r="BJ508">
        <v>10.258900000000001</v>
      </c>
      <c r="BK508">
        <v>5674.4529999999995</v>
      </c>
      <c r="BL508">
        <v>3412.5419999999999</v>
      </c>
      <c r="BM508">
        <v>1214.8150000000001</v>
      </c>
      <c r="BN508">
        <v>115.702</v>
      </c>
      <c r="BO508">
        <v>430</v>
      </c>
      <c r="BP508">
        <v>196.965</v>
      </c>
      <c r="BQ508">
        <v>86.825000000000003</v>
      </c>
      <c r="BR508">
        <v>0</v>
      </c>
      <c r="BS508">
        <v>12.111000000000001</v>
      </c>
      <c r="BT508">
        <v>8.4453999999999994</v>
      </c>
      <c r="BU508">
        <v>4987.8069999999998</v>
      </c>
      <c r="BV508">
        <v>1.3125</v>
      </c>
      <c r="BW508">
        <v>556.45799999999997</v>
      </c>
      <c r="BX508">
        <v>0</v>
      </c>
      <c r="BY508">
        <v>0</v>
      </c>
      <c r="BZ508">
        <v>5.2797999999999998</v>
      </c>
      <c r="CA508">
        <v>1740.3340000000001</v>
      </c>
      <c r="CB508">
        <v>1210.432</v>
      </c>
      <c r="CC508">
        <v>209.833</v>
      </c>
      <c r="CD508">
        <v>71.900000000000006</v>
      </c>
      <c r="CE508">
        <v>211.636</v>
      </c>
      <c r="CF508">
        <v>28.986999999999998</v>
      </c>
      <c r="CG508">
        <v>0</v>
      </c>
      <c r="CH508">
        <v>1.486</v>
      </c>
      <c r="CI508">
        <v>6.0600000000000005</v>
      </c>
      <c r="CJ508">
        <v>1</v>
      </c>
      <c r="CK508">
        <v>467.74900000000002</v>
      </c>
      <c r="CL508">
        <v>1.7881</v>
      </c>
      <c r="CM508">
        <v>481.029</v>
      </c>
      <c r="CN508">
        <v>2.4916999999999998</v>
      </c>
      <c r="CO508">
        <v>791.55600000000004</v>
      </c>
      <c r="CP508">
        <v>0</v>
      </c>
      <c r="CQ508">
        <v>0</v>
      </c>
      <c r="CR508">
        <v>8.6755999999999993</v>
      </c>
      <c r="CS508">
        <v>4304.5099999999993</v>
      </c>
      <c r="CT508">
        <v>4.9798</v>
      </c>
      <c r="CU508">
        <v>1599.252</v>
      </c>
      <c r="CV508">
        <v>0</v>
      </c>
      <c r="CW508">
        <v>196.18899999999999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9.3040000000000003</v>
      </c>
      <c r="DF508">
        <v>0.501</v>
      </c>
      <c r="DG508">
        <v>130.18799999999999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5708.4369999999999</v>
      </c>
      <c r="EA508">
        <v>0</v>
      </c>
      <c r="EB508">
        <v>1774.14</v>
      </c>
      <c r="EC508">
        <v>0</v>
      </c>
      <c r="ED508">
        <v>16.3475</v>
      </c>
      <c r="EE508">
        <v>16.756</v>
      </c>
      <c r="EF508">
        <v>7731.1790000000001</v>
      </c>
      <c r="EG508">
        <v>10.6927</v>
      </c>
      <c r="EH508">
        <v>5870.0179999999991</v>
      </c>
      <c r="EI508">
        <v>8.8792000000000009</v>
      </c>
      <c r="EJ508">
        <v>5183.3719999999994</v>
      </c>
      <c r="EK508">
        <v>1.3125</v>
      </c>
      <c r="EL508">
        <v>556.45799999999997</v>
      </c>
      <c r="EM508">
        <v>0</v>
      </c>
      <c r="EN508">
        <v>0</v>
      </c>
      <c r="EO508">
        <v>5.6547999999999998</v>
      </c>
      <c r="EP508">
        <v>1861.1610000000001</v>
      </c>
      <c r="EQ508">
        <v>54.92</v>
      </c>
      <c r="ER508">
        <v>51.32</v>
      </c>
      <c r="ES508">
        <v>3.6</v>
      </c>
      <c r="ET508">
        <v>7786.0989999999983</v>
      </c>
      <c r="EU508">
        <v>0</v>
      </c>
      <c r="EV508">
        <v>0</v>
      </c>
      <c r="EW508">
        <v>0</v>
      </c>
      <c r="EX508">
        <v>0</v>
      </c>
      <c r="EY508">
        <v>0.501</v>
      </c>
      <c r="EZ508">
        <v>130.18799999999999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</row>
    <row r="509" spans="1:184" customFormat="1" ht="12.75" x14ac:dyDescent="0.2">
      <c r="A509">
        <v>4204</v>
      </c>
      <c r="B509">
        <f t="shared" si="7"/>
        <v>506</v>
      </c>
      <c r="C509">
        <v>1</v>
      </c>
      <c r="D509" t="s">
        <v>1739</v>
      </c>
      <c r="E509" t="s">
        <v>290</v>
      </c>
      <c r="F509">
        <v>600112306</v>
      </c>
      <c r="G509">
        <v>12</v>
      </c>
      <c r="H509" t="s">
        <v>1599</v>
      </c>
      <c r="I509" t="s">
        <v>100</v>
      </c>
      <c r="J509">
        <v>1</v>
      </c>
      <c r="K509">
        <v>24</v>
      </c>
      <c r="L509" t="s">
        <v>1600</v>
      </c>
      <c r="M509" t="s">
        <v>1740</v>
      </c>
      <c r="N509" t="s">
        <v>1595</v>
      </c>
      <c r="O509">
        <v>2</v>
      </c>
      <c r="P509" t="s">
        <v>1596</v>
      </c>
      <c r="Q509" t="s">
        <v>1741</v>
      </c>
      <c r="R509" s="207">
        <v>45674.048842592594</v>
      </c>
      <c r="S509">
        <v>600112306</v>
      </c>
      <c r="T509" t="s">
        <v>1741</v>
      </c>
      <c r="U509" s="207">
        <v>45674.446597222224</v>
      </c>
      <c r="V509">
        <v>600112306</v>
      </c>
      <c r="W509">
        <v>45.046100000000003</v>
      </c>
      <c r="X509">
        <v>44.296100000000003</v>
      </c>
      <c r="Y509">
        <v>0.75</v>
      </c>
      <c r="Z509">
        <v>0</v>
      </c>
      <c r="AA509">
        <v>49.583300000000001</v>
      </c>
      <c r="AB509">
        <v>22480.7</v>
      </c>
      <c r="AC509">
        <v>22209.772000000001</v>
      </c>
      <c r="AD509">
        <v>13957.271000000002</v>
      </c>
      <c r="AE509">
        <v>4487.2069999999994</v>
      </c>
      <c r="AF509">
        <v>1025.9169999999999</v>
      </c>
      <c r="AG509">
        <v>1596.5139999999999</v>
      </c>
      <c r="AH509">
        <v>527.28300000000002</v>
      </c>
      <c r="AI509">
        <v>319.40600000000001</v>
      </c>
      <c r="AJ509">
        <v>0</v>
      </c>
      <c r="AK509">
        <v>46.484999999999999</v>
      </c>
      <c r="AL509">
        <v>184.928</v>
      </c>
      <c r="AM509">
        <v>0</v>
      </c>
      <c r="AN509">
        <v>86</v>
      </c>
      <c r="AO509">
        <v>398.18899999999996</v>
      </c>
      <c r="AP509">
        <v>195.91399999999999</v>
      </c>
      <c r="AQ509">
        <v>61.25</v>
      </c>
      <c r="AR509">
        <v>134.66400000000002</v>
      </c>
      <c r="AS509">
        <v>0</v>
      </c>
      <c r="AT509">
        <v>0</v>
      </c>
      <c r="AU509">
        <v>202.27500000000001</v>
      </c>
      <c r="AV509">
        <v>0.69950000000000001</v>
      </c>
      <c r="AW509">
        <v>155.65299999999999</v>
      </c>
      <c r="AX509">
        <v>460.38299999999998</v>
      </c>
      <c r="AY509">
        <v>0</v>
      </c>
      <c r="AZ509">
        <v>94.036000000000001</v>
      </c>
      <c r="BA509">
        <v>22412.42</v>
      </c>
      <c r="BB509">
        <v>195.91399999999999</v>
      </c>
      <c r="BC509">
        <v>51</v>
      </c>
      <c r="BD509">
        <v>45</v>
      </c>
      <c r="BE509">
        <v>4</v>
      </c>
      <c r="BF509">
        <v>1</v>
      </c>
      <c r="BG509">
        <v>4</v>
      </c>
      <c r="BH509">
        <v>0</v>
      </c>
      <c r="BI509">
        <v>0</v>
      </c>
      <c r="BJ509">
        <v>32.031199999999998</v>
      </c>
      <c r="BK509">
        <v>18073.067000000003</v>
      </c>
      <c r="BL509">
        <v>11296.523000000001</v>
      </c>
      <c r="BM509">
        <v>3896.3420000000001</v>
      </c>
      <c r="BN509">
        <v>743.21400000000006</v>
      </c>
      <c r="BO509">
        <v>1190.2640000000001</v>
      </c>
      <c r="BP509">
        <v>361.798</v>
      </c>
      <c r="BQ509">
        <v>319.40600000000001</v>
      </c>
      <c r="BR509">
        <v>0</v>
      </c>
      <c r="BS509">
        <v>15.831</v>
      </c>
      <c r="BT509">
        <v>24.307200000000002</v>
      </c>
      <c r="BU509">
        <v>14920.352000000001</v>
      </c>
      <c r="BV509">
        <v>2.6166999999999998</v>
      </c>
      <c r="BW509">
        <v>1024.027</v>
      </c>
      <c r="BX509">
        <v>0</v>
      </c>
      <c r="BY509">
        <v>0</v>
      </c>
      <c r="BZ509">
        <v>12.264900000000001</v>
      </c>
      <c r="CA509">
        <v>4136.7049999999999</v>
      </c>
      <c r="CB509">
        <v>2660.748</v>
      </c>
      <c r="CC509">
        <v>590.86500000000001</v>
      </c>
      <c r="CD509">
        <v>282.70299999999997</v>
      </c>
      <c r="CE509">
        <v>406.25</v>
      </c>
      <c r="CF509">
        <v>165.48500000000001</v>
      </c>
      <c r="CG509">
        <v>0</v>
      </c>
      <c r="CH509">
        <v>0</v>
      </c>
      <c r="CI509">
        <v>30.654</v>
      </c>
      <c r="CJ509">
        <v>1</v>
      </c>
      <c r="CK509">
        <v>493.02499999999998</v>
      </c>
      <c r="CL509">
        <v>6.9907000000000004</v>
      </c>
      <c r="CM509">
        <v>2426.616</v>
      </c>
      <c r="CN509">
        <v>4.2742000000000004</v>
      </c>
      <c r="CO509">
        <v>1217.0640000000001</v>
      </c>
      <c r="CP509">
        <v>0</v>
      </c>
      <c r="CQ509">
        <v>0</v>
      </c>
      <c r="CR509">
        <v>27.9267</v>
      </c>
      <c r="CS509">
        <v>14886.332999999999</v>
      </c>
      <c r="CT509">
        <v>8.2649000000000008</v>
      </c>
      <c r="CU509">
        <v>2184.018</v>
      </c>
      <c r="CV509">
        <v>0.69950000000000001</v>
      </c>
      <c r="CW509">
        <v>155.65299999999999</v>
      </c>
      <c r="CX509">
        <v>445.38299999999998</v>
      </c>
      <c r="CY509">
        <v>0</v>
      </c>
      <c r="CZ509">
        <v>0</v>
      </c>
      <c r="DA509">
        <v>0</v>
      </c>
      <c r="DB509">
        <v>15</v>
      </c>
      <c r="DC509">
        <v>177.66399999999999</v>
      </c>
      <c r="DD509">
        <v>18.25</v>
      </c>
      <c r="DE509">
        <v>94.036000000000001</v>
      </c>
      <c r="DF509">
        <v>4.3072999999999997</v>
      </c>
      <c r="DG509">
        <v>1683.3050000000001</v>
      </c>
      <c r="DH509">
        <v>0.8</v>
      </c>
      <c r="DI509">
        <v>445.38299999999998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18229.788999999997</v>
      </c>
      <c r="EA509">
        <v>177.66399999999999</v>
      </c>
      <c r="EB509">
        <v>4182.6310000000003</v>
      </c>
      <c r="EC509">
        <v>18.25</v>
      </c>
      <c r="ED509">
        <v>45.046100000000003</v>
      </c>
      <c r="EE509">
        <v>49.583300000000001</v>
      </c>
      <c r="EF509">
        <v>22480.7</v>
      </c>
      <c r="EG509">
        <v>32.031199999999998</v>
      </c>
      <c r="EH509">
        <v>18159.067000000003</v>
      </c>
      <c r="EI509">
        <v>24.307200000000002</v>
      </c>
      <c r="EJ509">
        <v>14956.352000000001</v>
      </c>
      <c r="EK509">
        <v>2.6166999999999998</v>
      </c>
      <c r="EL509">
        <v>1074.027</v>
      </c>
      <c r="EM509">
        <v>0</v>
      </c>
      <c r="EN509">
        <v>0</v>
      </c>
      <c r="EO509">
        <v>13.014900000000001</v>
      </c>
      <c r="EP509">
        <v>4321.6329999999998</v>
      </c>
      <c r="EQ509">
        <v>398.18899999999996</v>
      </c>
      <c r="ER509">
        <v>302.91399999999999</v>
      </c>
      <c r="ES509">
        <v>95.275000000000006</v>
      </c>
      <c r="ET509">
        <v>22878.888999999999</v>
      </c>
      <c r="EU509">
        <v>0</v>
      </c>
      <c r="EV509">
        <v>0</v>
      </c>
      <c r="EW509">
        <v>0</v>
      </c>
      <c r="EX509">
        <v>0</v>
      </c>
      <c r="EY509">
        <v>4.3072999999999997</v>
      </c>
      <c r="EZ509">
        <v>1683.3050000000001</v>
      </c>
      <c r="FA509">
        <v>0.8</v>
      </c>
      <c r="FB509">
        <v>445.38299999999998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0.69950000000000001</v>
      </c>
      <c r="FJ509">
        <v>460.38299999999998</v>
      </c>
      <c r="FK509">
        <v>0.69950000000000001</v>
      </c>
      <c r="FL509">
        <v>445.38299999999998</v>
      </c>
      <c r="FM509">
        <v>0</v>
      </c>
      <c r="FN509">
        <v>15</v>
      </c>
      <c r="FO509">
        <v>0</v>
      </c>
      <c r="FP509">
        <v>0</v>
      </c>
      <c r="FQ509">
        <v>0</v>
      </c>
      <c r="FR509">
        <v>460.38299999999998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</row>
    <row r="510" spans="1:184" customFormat="1" ht="12.75" x14ac:dyDescent="0.2">
      <c r="A510">
        <v>4205</v>
      </c>
      <c r="B510">
        <f t="shared" si="7"/>
        <v>507</v>
      </c>
      <c r="C510">
        <v>1</v>
      </c>
      <c r="D510" t="s">
        <v>1742</v>
      </c>
      <c r="E510" t="s">
        <v>290</v>
      </c>
      <c r="F510">
        <v>600112292</v>
      </c>
      <c r="G510">
        <v>12</v>
      </c>
      <c r="H510" t="s">
        <v>1599</v>
      </c>
      <c r="I510" t="s">
        <v>378</v>
      </c>
      <c r="J510">
        <v>1</v>
      </c>
      <c r="K510">
        <v>24</v>
      </c>
      <c r="L510" t="s">
        <v>1600</v>
      </c>
      <c r="M510" t="s">
        <v>1743</v>
      </c>
      <c r="N510" t="s">
        <v>1595</v>
      </c>
      <c r="O510">
        <v>2</v>
      </c>
      <c r="P510" t="s">
        <v>1596</v>
      </c>
      <c r="Q510" t="s">
        <v>1500</v>
      </c>
      <c r="R510" s="207">
        <v>45670.660219907404</v>
      </c>
      <c r="S510">
        <v>600112292</v>
      </c>
      <c r="T510" t="s">
        <v>1500</v>
      </c>
      <c r="U510" s="207">
        <v>45670.679386574076</v>
      </c>
      <c r="V510">
        <v>600112292</v>
      </c>
      <c r="W510">
        <v>36.972899999999996</v>
      </c>
      <c r="X510">
        <v>36.69319999999999</v>
      </c>
      <c r="Y510">
        <v>8.2299999999999998E-2</v>
      </c>
      <c r="Z510">
        <v>0.19739999999999999</v>
      </c>
      <c r="AA510">
        <v>39.794400000000003</v>
      </c>
      <c r="AB510">
        <v>17849.396999999997</v>
      </c>
      <c r="AC510">
        <v>17530.256000000001</v>
      </c>
      <c r="AD510">
        <v>11095.823</v>
      </c>
      <c r="AE510">
        <v>2966.85</v>
      </c>
      <c r="AF510">
        <v>372.96500000000003</v>
      </c>
      <c r="AG510">
        <v>2113.9110000000001</v>
      </c>
      <c r="AH510">
        <v>507.3</v>
      </c>
      <c r="AI510">
        <v>205.83</v>
      </c>
      <c r="AJ510">
        <v>0</v>
      </c>
      <c r="AK510">
        <v>0.61699999999999999</v>
      </c>
      <c r="AL510">
        <v>79.712000000000003</v>
      </c>
      <c r="AM510">
        <v>0</v>
      </c>
      <c r="AN510">
        <v>239.429</v>
      </c>
      <c r="AO510">
        <v>189.55</v>
      </c>
      <c r="AP510">
        <v>110.77499999999999</v>
      </c>
      <c r="AQ510">
        <v>110.77499999999999</v>
      </c>
      <c r="AR510">
        <v>0</v>
      </c>
      <c r="AS510">
        <v>0</v>
      </c>
      <c r="AT510">
        <v>51.325000000000003</v>
      </c>
      <c r="AU510">
        <v>27.45</v>
      </c>
      <c r="AV510">
        <v>1.3720000000000001</v>
      </c>
      <c r="AW510">
        <v>195.423</v>
      </c>
      <c r="AX510">
        <v>537.505</v>
      </c>
      <c r="AY510">
        <v>19.774999999999999</v>
      </c>
      <c r="AZ510">
        <v>71.537000000000006</v>
      </c>
      <c r="BA510">
        <v>17667.488999999998</v>
      </c>
      <c r="BB510">
        <v>110.77499999999999</v>
      </c>
      <c r="BC510">
        <v>39</v>
      </c>
      <c r="BD510">
        <v>37</v>
      </c>
      <c r="BE510">
        <v>1</v>
      </c>
      <c r="BF510">
        <v>1</v>
      </c>
      <c r="BG510">
        <v>1</v>
      </c>
      <c r="BH510">
        <v>0</v>
      </c>
      <c r="BI510">
        <v>0</v>
      </c>
      <c r="BJ510">
        <v>25.320200000000003</v>
      </c>
      <c r="BK510">
        <v>13848.625</v>
      </c>
      <c r="BL510">
        <v>8445.6749999999993</v>
      </c>
      <c r="BM510">
        <v>2571.4630000000002</v>
      </c>
      <c r="BN510">
        <v>257.36599999999999</v>
      </c>
      <c r="BO510">
        <v>1719.4359999999999</v>
      </c>
      <c r="BP510">
        <v>381.27800000000002</v>
      </c>
      <c r="BQ510">
        <v>205.83</v>
      </c>
      <c r="BR510">
        <v>0</v>
      </c>
      <c r="BS510">
        <v>0.61699999999999999</v>
      </c>
      <c r="BT510">
        <v>18.996400000000001</v>
      </c>
      <c r="BU510">
        <v>11302.369000000001</v>
      </c>
      <c r="BV510">
        <v>1.7238</v>
      </c>
      <c r="BW510">
        <v>810.52800000000002</v>
      </c>
      <c r="BX510">
        <v>0</v>
      </c>
      <c r="BY510">
        <v>0</v>
      </c>
      <c r="BZ510">
        <v>11.373000000000001</v>
      </c>
      <c r="CA510">
        <v>3681.6309999999994</v>
      </c>
      <c r="CB510">
        <v>2650.1480000000001</v>
      </c>
      <c r="CC510">
        <v>395.387</v>
      </c>
      <c r="CD510">
        <v>115.599</v>
      </c>
      <c r="CE510">
        <v>394.47500000000002</v>
      </c>
      <c r="CF510">
        <v>126.02199999999999</v>
      </c>
      <c r="CG510">
        <v>0</v>
      </c>
      <c r="CH510">
        <v>0</v>
      </c>
      <c r="CI510">
        <v>0</v>
      </c>
      <c r="CJ510">
        <v>1.5</v>
      </c>
      <c r="CK510">
        <v>752.34</v>
      </c>
      <c r="CL510">
        <v>4.5832999999999995</v>
      </c>
      <c r="CM510">
        <v>1191.4760000000001</v>
      </c>
      <c r="CN510">
        <v>4.4177</v>
      </c>
      <c r="CO510">
        <v>1464.6949999999999</v>
      </c>
      <c r="CP510">
        <v>0.872</v>
      </c>
      <c r="CQ510">
        <v>273.12</v>
      </c>
      <c r="CR510">
        <v>21.3202</v>
      </c>
      <c r="CS510">
        <v>10700.304</v>
      </c>
      <c r="CT510">
        <v>8.9553000000000011</v>
      </c>
      <c r="CU510">
        <v>2467.277</v>
      </c>
      <c r="CV510">
        <v>0.5</v>
      </c>
      <c r="CW510">
        <v>195.423</v>
      </c>
      <c r="CX510">
        <v>264.38499999999999</v>
      </c>
      <c r="CY510">
        <v>0</v>
      </c>
      <c r="CZ510">
        <v>0</v>
      </c>
      <c r="DA510">
        <v>0.872</v>
      </c>
      <c r="DB510">
        <v>273.12</v>
      </c>
      <c r="DC510">
        <v>86.460999999999999</v>
      </c>
      <c r="DD510">
        <v>24.314</v>
      </c>
      <c r="DE510">
        <v>71.537000000000006</v>
      </c>
      <c r="DF510">
        <v>4.0999999999999996</v>
      </c>
      <c r="DG510">
        <v>1471.3429999999998</v>
      </c>
      <c r="DH510">
        <v>0.5</v>
      </c>
      <c r="DI510">
        <v>264.38499999999999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13922.047</v>
      </c>
      <c r="EA510">
        <v>86.460999999999999</v>
      </c>
      <c r="EB510">
        <v>3745.442</v>
      </c>
      <c r="EC510">
        <v>24.314</v>
      </c>
      <c r="ED510">
        <v>36.972899999999996</v>
      </c>
      <c r="EE510">
        <v>39.794400000000003</v>
      </c>
      <c r="EF510">
        <v>17849.396999999997</v>
      </c>
      <c r="EG510">
        <v>25.320200000000003</v>
      </c>
      <c r="EH510">
        <v>13950.866999999998</v>
      </c>
      <c r="EI510">
        <v>18.996400000000001</v>
      </c>
      <c r="EJ510">
        <v>11359.713</v>
      </c>
      <c r="EK510">
        <v>1.7238</v>
      </c>
      <c r="EL510">
        <v>855.42600000000004</v>
      </c>
      <c r="EM510">
        <v>0</v>
      </c>
      <c r="EN510">
        <v>0</v>
      </c>
      <c r="EO510">
        <v>11.652699999999999</v>
      </c>
      <c r="EP510">
        <v>3898.5299999999997</v>
      </c>
      <c r="EQ510">
        <v>189.55</v>
      </c>
      <c r="ER510">
        <v>112.711</v>
      </c>
      <c r="ES510">
        <v>76.838999999999999</v>
      </c>
      <c r="ET510">
        <v>18038.946999999996</v>
      </c>
      <c r="EU510">
        <v>0</v>
      </c>
      <c r="EV510">
        <v>0</v>
      </c>
      <c r="EW510">
        <v>0</v>
      </c>
      <c r="EX510">
        <v>0</v>
      </c>
      <c r="EY510">
        <v>4.0999999999999996</v>
      </c>
      <c r="EZ510">
        <v>1471.3429999999998</v>
      </c>
      <c r="FA510">
        <v>0.5</v>
      </c>
      <c r="FB510">
        <v>264.38499999999999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1.3720000000000001</v>
      </c>
      <c r="FJ510">
        <v>537.505</v>
      </c>
      <c r="FK510">
        <v>0.5</v>
      </c>
      <c r="FL510">
        <v>264.38499999999999</v>
      </c>
      <c r="FM510">
        <v>0.872</v>
      </c>
      <c r="FN510">
        <v>273.12</v>
      </c>
      <c r="FO510">
        <v>19.774999999999999</v>
      </c>
      <c r="FP510">
        <v>0</v>
      </c>
      <c r="FQ510">
        <v>19.774999999999999</v>
      </c>
      <c r="FR510">
        <v>557.28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</row>
    <row r="511" spans="1:184" customFormat="1" ht="12.75" x14ac:dyDescent="0.2">
      <c r="A511">
        <v>4206</v>
      </c>
      <c r="B511">
        <f t="shared" si="7"/>
        <v>508</v>
      </c>
      <c r="C511">
        <v>1</v>
      </c>
      <c r="D511" t="s">
        <v>1744</v>
      </c>
      <c r="E511" t="s">
        <v>290</v>
      </c>
      <c r="F511">
        <v>600112314</v>
      </c>
      <c r="G511">
        <v>12</v>
      </c>
      <c r="H511" t="s">
        <v>1599</v>
      </c>
      <c r="I511" t="s">
        <v>378</v>
      </c>
      <c r="J511">
        <v>1</v>
      </c>
      <c r="K511">
        <v>24</v>
      </c>
      <c r="L511" t="s">
        <v>1600</v>
      </c>
      <c r="M511" t="s">
        <v>1745</v>
      </c>
      <c r="N511" t="s">
        <v>1595</v>
      </c>
      <c r="O511">
        <v>2</v>
      </c>
      <c r="P511" t="s">
        <v>1596</v>
      </c>
      <c r="Q511" t="s">
        <v>1746</v>
      </c>
      <c r="R511" s="207">
        <v>45667.337175925924</v>
      </c>
      <c r="S511">
        <v>600112314</v>
      </c>
      <c r="T511" t="s">
        <v>1746</v>
      </c>
      <c r="U511" s="207">
        <v>45687.349328703705</v>
      </c>
      <c r="V511">
        <v>600112314</v>
      </c>
      <c r="W511">
        <v>102.38460000000001</v>
      </c>
      <c r="X511">
        <v>101.0513</v>
      </c>
      <c r="Y511">
        <v>0</v>
      </c>
      <c r="Z511">
        <v>1.3332999999999999</v>
      </c>
      <c r="AA511">
        <v>115.25020000000001</v>
      </c>
      <c r="AB511">
        <v>49114.135999999999</v>
      </c>
      <c r="AC511">
        <v>48229.065000000002</v>
      </c>
      <c r="AD511">
        <v>29699.255999999998</v>
      </c>
      <c r="AE511">
        <v>8812.4449999999997</v>
      </c>
      <c r="AF511">
        <v>557.625</v>
      </c>
      <c r="AG511">
        <v>6983.8310000000001</v>
      </c>
      <c r="AH511">
        <v>736.99400000000003</v>
      </c>
      <c r="AI511">
        <v>512.09900000000005</v>
      </c>
      <c r="AJ511">
        <v>2.056</v>
      </c>
      <c r="AK511">
        <v>148.322</v>
      </c>
      <c r="AL511">
        <v>174</v>
      </c>
      <c r="AM511">
        <v>0</v>
      </c>
      <c r="AN511">
        <v>711.07100000000003</v>
      </c>
      <c r="AO511">
        <v>319.90199999999999</v>
      </c>
      <c r="AP511">
        <v>203.864</v>
      </c>
      <c r="AQ511">
        <v>203.864</v>
      </c>
      <c r="AR511">
        <v>0</v>
      </c>
      <c r="AS511">
        <v>0</v>
      </c>
      <c r="AT511">
        <v>3.5920000000000001</v>
      </c>
      <c r="AU511">
        <v>112.446</v>
      </c>
      <c r="AV511">
        <v>1.7758</v>
      </c>
      <c r="AW511">
        <v>703.11199999999997</v>
      </c>
      <c r="AX511">
        <v>980.45899999999995</v>
      </c>
      <c r="AY511">
        <v>82.44</v>
      </c>
      <c r="AZ511">
        <v>73.325000000000003</v>
      </c>
      <c r="BA511">
        <v>48798.337999999996</v>
      </c>
      <c r="BB511">
        <v>203.864</v>
      </c>
      <c r="BC511">
        <v>115</v>
      </c>
      <c r="BD511">
        <v>100</v>
      </c>
      <c r="BE511">
        <v>6</v>
      </c>
      <c r="BF511">
        <v>1</v>
      </c>
      <c r="BG511">
        <v>0</v>
      </c>
      <c r="BH511">
        <v>0</v>
      </c>
      <c r="BI511">
        <v>0</v>
      </c>
      <c r="BJ511">
        <v>72.833799999999997</v>
      </c>
      <c r="BK511">
        <v>38067.39</v>
      </c>
      <c r="BL511">
        <v>23155.883999999998</v>
      </c>
      <c r="BM511">
        <v>7396.0290000000005</v>
      </c>
      <c r="BN511">
        <v>422.52000000000004</v>
      </c>
      <c r="BO511">
        <v>5198.491</v>
      </c>
      <c r="BP511">
        <v>553.09</v>
      </c>
      <c r="BQ511">
        <v>512.09900000000005</v>
      </c>
      <c r="BR511">
        <v>2.056</v>
      </c>
      <c r="BS511">
        <v>50.783999999999999</v>
      </c>
      <c r="BT511">
        <v>52.9191</v>
      </c>
      <c r="BU511">
        <v>29826.491000000002</v>
      </c>
      <c r="BV511">
        <v>4.4436</v>
      </c>
      <c r="BW511">
        <v>2099.047</v>
      </c>
      <c r="BX511">
        <v>0</v>
      </c>
      <c r="BY511">
        <v>0</v>
      </c>
      <c r="BZ511">
        <v>28.217499999999998</v>
      </c>
      <c r="CA511">
        <v>10161.674999999999</v>
      </c>
      <c r="CB511">
        <v>6543.3720000000003</v>
      </c>
      <c r="CC511">
        <v>1416.4159999999999</v>
      </c>
      <c r="CD511">
        <v>135.10499999999999</v>
      </c>
      <c r="CE511">
        <v>1785.34</v>
      </c>
      <c r="CF511">
        <v>183.904</v>
      </c>
      <c r="CG511">
        <v>0</v>
      </c>
      <c r="CH511">
        <v>0</v>
      </c>
      <c r="CI511">
        <v>97.537999999999997</v>
      </c>
      <c r="CJ511">
        <v>3.8</v>
      </c>
      <c r="CK511">
        <v>2353.1779999999999</v>
      </c>
      <c r="CL511">
        <v>9.3315999999999999</v>
      </c>
      <c r="CM511">
        <v>2801.6440000000002</v>
      </c>
      <c r="CN511">
        <v>14.4192</v>
      </c>
      <c r="CO511">
        <v>4759.9080000000004</v>
      </c>
      <c r="CP511">
        <v>0.66669999999999996</v>
      </c>
      <c r="CQ511">
        <v>246.94499999999999</v>
      </c>
      <c r="CR511">
        <v>67.500399999999999</v>
      </c>
      <c r="CS511">
        <v>33674.394</v>
      </c>
      <c r="CT511">
        <v>21.4175</v>
      </c>
      <c r="CU511">
        <v>6955.8509999999997</v>
      </c>
      <c r="CV511">
        <v>1.095</v>
      </c>
      <c r="CW511">
        <v>703.11199999999997</v>
      </c>
      <c r="CX511">
        <v>643.51400000000001</v>
      </c>
      <c r="CY511">
        <v>0</v>
      </c>
      <c r="CZ511">
        <v>0</v>
      </c>
      <c r="DA511">
        <v>0.68079999999999996</v>
      </c>
      <c r="DB511">
        <v>336.94499999999999</v>
      </c>
      <c r="DC511">
        <v>118.184</v>
      </c>
      <c r="DD511">
        <v>85.68</v>
      </c>
      <c r="DE511">
        <v>73.325000000000003</v>
      </c>
      <c r="DF511">
        <v>14.404399999999999</v>
      </c>
      <c r="DG511">
        <v>5553.338999999999</v>
      </c>
      <c r="DH511">
        <v>0.4</v>
      </c>
      <c r="DI511">
        <v>229.41300000000001</v>
      </c>
      <c r="DJ511">
        <v>0.66669999999999996</v>
      </c>
      <c r="DK511">
        <v>359.1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38533.716</v>
      </c>
      <c r="EA511">
        <v>118.184</v>
      </c>
      <c r="EB511">
        <v>10264.621999999999</v>
      </c>
      <c r="EC511">
        <v>85.68</v>
      </c>
      <c r="ED511">
        <v>102.38460000000001</v>
      </c>
      <c r="EE511">
        <v>115.25020000000001</v>
      </c>
      <c r="EF511">
        <v>49114.135999999999</v>
      </c>
      <c r="EG511">
        <v>74.167100000000005</v>
      </c>
      <c r="EH511">
        <v>38778.461000000003</v>
      </c>
      <c r="EI511">
        <v>52.9191</v>
      </c>
      <c r="EJ511">
        <v>29839.492000000002</v>
      </c>
      <c r="EK511">
        <v>4.4436</v>
      </c>
      <c r="EL511">
        <v>2099.047</v>
      </c>
      <c r="EM511">
        <v>0</v>
      </c>
      <c r="EN511">
        <v>0</v>
      </c>
      <c r="EO511">
        <v>28.217499999999998</v>
      </c>
      <c r="EP511">
        <v>10335.674999999999</v>
      </c>
      <c r="EQ511">
        <v>319.90199999999999</v>
      </c>
      <c r="ER511">
        <v>118.184</v>
      </c>
      <c r="ES511">
        <v>201.71799999999999</v>
      </c>
      <c r="ET511">
        <v>49434.038</v>
      </c>
      <c r="EU511">
        <v>0</v>
      </c>
      <c r="EV511">
        <v>0</v>
      </c>
      <c r="EW511">
        <v>0</v>
      </c>
      <c r="EX511">
        <v>0</v>
      </c>
      <c r="EY511">
        <v>14.404399999999999</v>
      </c>
      <c r="EZ511">
        <v>5558.1389999999992</v>
      </c>
      <c r="FA511">
        <v>0.4</v>
      </c>
      <c r="FB511">
        <v>229.41300000000001</v>
      </c>
      <c r="FC511">
        <v>2</v>
      </c>
      <c r="FD511">
        <v>1052.3699999999999</v>
      </c>
      <c r="FE511">
        <v>0</v>
      </c>
      <c r="FF511">
        <v>0</v>
      </c>
      <c r="FG511">
        <v>0</v>
      </c>
      <c r="FH511">
        <v>0</v>
      </c>
      <c r="FI511">
        <v>1.7758</v>
      </c>
      <c r="FJ511">
        <v>980.45899999999995</v>
      </c>
      <c r="FK511">
        <v>1.095</v>
      </c>
      <c r="FL511">
        <v>643.51400000000001</v>
      </c>
      <c r="FM511">
        <v>0.68079999999999996</v>
      </c>
      <c r="FN511">
        <v>336.94499999999999</v>
      </c>
      <c r="FO511">
        <v>82.44</v>
      </c>
      <c r="FP511">
        <v>4.8</v>
      </c>
      <c r="FQ511">
        <v>77.64</v>
      </c>
      <c r="FR511">
        <v>1062.8989999999999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</row>
    <row r="512" spans="1:184" customFormat="1" ht="12.75" x14ac:dyDescent="0.2">
      <c r="A512">
        <v>4207</v>
      </c>
      <c r="B512">
        <f t="shared" si="7"/>
        <v>509</v>
      </c>
      <c r="C512">
        <v>1</v>
      </c>
      <c r="D512" t="s">
        <v>1747</v>
      </c>
      <c r="E512" t="s">
        <v>290</v>
      </c>
      <c r="F512">
        <v>600112284</v>
      </c>
      <c r="G512">
        <v>12</v>
      </c>
      <c r="H512" t="s">
        <v>1599</v>
      </c>
      <c r="I512" t="s">
        <v>100</v>
      </c>
      <c r="J512">
        <v>1</v>
      </c>
      <c r="K512">
        <v>24</v>
      </c>
      <c r="L512" t="s">
        <v>1600</v>
      </c>
      <c r="M512" t="s">
        <v>1748</v>
      </c>
      <c r="N512" t="s">
        <v>1595</v>
      </c>
      <c r="O512">
        <v>2</v>
      </c>
      <c r="P512" t="s">
        <v>1596</v>
      </c>
      <c r="Q512" t="s">
        <v>1500</v>
      </c>
      <c r="R512" s="207">
        <v>45666.6721412037</v>
      </c>
      <c r="S512">
        <v>600112284</v>
      </c>
      <c r="T512" t="s">
        <v>1500</v>
      </c>
      <c r="U512" s="207">
        <v>45666.67863425926</v>
      </c>
      <c r="V512">
        <v>600112284</v>
      </c>
      <c r="W512">
        <v>48.530999999999999</v>
      </c>
      <c r="X512">
        <v>46.912300000000002</v>
      </c>
      <c r="Y512">
        <v>0.71250000000000002</v>
      </c>
      <c r="Z512">
        <v>0.90620000000000001</v>
      </c>
      <c r="AA512">
        <v>51.802699999999994</v>
      </c>
      <c r="AB512">
        <v>23072.585999999999</v>
      </c>
      <c r="AC512">
        <v>22579.703999999998</v>
      </c>
      <c r="AD512">
        <v>13772.468999999999</v>
      </c>
      <c r="AE512">
        <v>4584.2609999999995</v>
      </c>
      <c r="AF512">
        <v>248.58799999999999</v>
      </c>
      <c r="AG512">
        <v>2799.837</v>
      </c>
      <c r="AH512">
        <v>355.10500000000002</v>
      </c>
      <c r="AI512">
        <v>309.053</v>
      </c>
      <c r="AJ512">
        <v>0</v>
      </c>
      <c r="AK512">
        <v>22.187000000000001</v>
      </c>
      <c r="AL512">
        <v>186.88200000000001</v>
      </c>
      <c r="AM512">
        <v>0</v>
      </c>
      <c r="AN512">
        <v>306</v>
      </c>
      <c r="AO512">
        <v>292.79999999999995</v>
      </c>
      <c r="AP512">
        <v>247.67500000000001</v>
      </c>
      <c r="AQ512">
        <v>247.67500000000001</v>
      </c>
      <c r="AR512">
        <v>0</v>
      </c>
      <c r="AS512">
        <v>0</v>
      </c>
      <c r="AT512">
        <v>0</v>
      </c>
      <c r="AU512">
        <v>45.125</v>
      </c>
      <c r="AV512">
        <v>0</v>
      </c>
      <c r="AW512">
        <v>435.63299999999998</v>
      </c>
      <c r="AX512">
        <v>8</v>
      </c>
      <c r="AY512">
        <v>17.850000000000001</v>
      </c>
      <c r="AZ512">
        <v>52.570999999999998</v>
      </c>
      <c r="BA512">
        <v>22963.897000000001</v>
      </c>
      <c r="BB512">
        <v>247.67500000000001</v>
      </c>
      <c r="BC512">
        <v>51</v>
      </c>
      <c r="BD512">
        <v>45</v>
      </c>
      <c r="BE512">
        <v>3</v>
      </c>
      <c r="BF512">
        <v>0</v>
      </c>
      <c r="BG512">
        <v>2</v>
      </c>
      <c r="BH512">
        <v>0</v>
      </c>
      <c r="BI512">
        <v>0</v>
      </c>
      <c r="BJ512">
        <v>34.595399999999998</v>
      </c>
      <c r="BK512">
        <v>18291.343999999997</v>
      </c>
      <c r="BL512">
        <v>10974.550000000001</v>
      </c>
      <c r="BM512">
        <v>4118.2109999999993</v>
      </c>
      <c r="BN512">
        <v>149.91800000000001</v>
      </c>
      <c r="BO512">
        <v>1999.3420000000001</v>
      </c>
      <c r="BP512">
        <v>251.239</v>
      </c>
      <c r="BQ512">
        <v>309.053</v>
      </c>
      <c r="BR512">
        <v>0</v>
      </c>
      <c r="BS512">
        <v>0.82699999999999996</v>
      </c>
      <c r="BT512">
        <v>23.536200000000001</v>
      </c>
      <c r="BU512">
        <v>14115.184999999999</v>
      </c>
      <c r="BV512">
        <v>3.4636</v>
      </c>
      <c r="BW512">
        <v>1486.2090000000001</v>
      </c>
      <c r="BX512">
        <v>0</v>
      </c>
      <c r="BY512">
        <v>0</v>
      </c>
      <c r="BZ512">
        <v>12.3169</v>
      </c>
      <c r="CA512">
        <v>4288.3600000000006</v>
      </c>
      <c r="CB512">
        <v>2797.9189999999999</v>
      </c>
      <c r="CC512">
        <v>466.05000000000007</v>
      </c>
      <c r="CD512">
        <v>98.669999999999987</v>
      </c>
      <c r="CE512">
        <v>800.495</v>
      </c>
      <c r="CF512">
        <v>103.86600000000001</v>
      </c>
      <c r="CG512">
        <v>0</v>
      </c>
      <c r="CH512">
        <v>0</v>
      </c>
      <c r="CI512">
        <v>21.36</v>
      </c>
      <c r="CJ512">
        <v>3.1770999999999998</v>
      </c>
      <c r="CK512">
        <v>1521.4409999999998</v>
      </c>
      <c r="CL512">
        <v>3.8500999999999999</v>
      </c>
      <c r="CM512">
        <v>1139.325</v>
      </c>
      <c r="CN512">
        <v>4.7229999999999999</v>
      </c>
      <c r="CO512">
        <v>1442.6949999999999</v>
      </c>
      <c r="CP512">
        <v>0.56669999999999998</v>
      </c>
      <c r="CQ512">
        <v>184.899</v>
      </c>
      <c r="CR512">
        <v>32.262100000000004</v>
      </c>
      <c r="CS512">
        <v>16413.165000000001</v>
      </c>
      <c r="CT512">
        <v>9.3169000000000004</v>
      </c>
      <c r="CU512">
        <v>2935.4079999999999</v>
      </c>
      <c r="CV512">
        <v>0</v>
      </c>
      <c r="CW512">
        <v>435.63299999999998</v>
      </c>
      <c r="CX512">
        <v>8</v>
      </c>
      <c r="CY512">
        <v>0</v>
      </c>
      <c r="CZ512">
        <v>0</v>
      </c>
      <c r="DA512">
        <v>0</v>
      </c>
      <c r="DB512">
        <v>0</v>
      </c>
      <c r="DC512">
        <v>184.744</v>
      </c>
      <c r="DD512">
        <v>62.930999999999997</v>
      </c>
      <c r="DE512">
        <v>52.570999999999998</v>
      </c>
      <c r="DF512">
        <v>7.0956000000000001</v>
      </c>
      <c r="DG512">
        <v>2480.73</v>
      </c>
      <c r="DH512">
        <v>0.5</v>
      </c>
      <c r="DI512">
        <v>209.22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18594.947999999997</v>
      </c>
      <c r="EA512">
        <v>184.744</v>
      </c>
      <c r="EB512">
        <v>4368.9490000000005</v>
      </c>
      <c r="EC512">
        <v>62.930999999999997</v>
      </c>
      <c r="ED512">
        <v>48.530999999999999</v>
      </c>
      <c r="EE512">
        <v>51.802699999999994</v>
      </c>
      <c r="EF512">
        <v>23072.585999999999</v>
      </c>
      <c r="EG512">
        <v>34.595399999999998</v>
      </c>
      <c r="EH512">
        <v>18299.343999999997</v>
      </c>
      <c r="EI512">
        <v>23.536200000000001</v>
      </c>
      <c r="EJ512">
        <v>14123.184999999999</v>
      </c>
      <c r="EK512">
        <v>3.4636</v>
      </c>
      <c r="EL512">
        <v>1486.2090000000001</v>
      </c>
      <c r="EM512">
        <v>0</v>
      </c>
      <c r="EN512">
        <v>0</v>
      </c>
      <c r="EO512">
        <v>13.935600000000001</v>
      </c>
      <c r="EP512">
        <v>4773.2420000000002</v>
      </c>
      <c r="EQ512">
        <v>292.79999999999995</v>
      </c>
      <c r="ER512">
        <v>229.869</v>
      </c>
      <c r="ES512">
        <v>62.930999999999997</v>
      </c>
      <c r="ET512">
        <v>23365.385999999999</v>
      </c>
      <c r="EU512">
        <v>0</v>
      </c>
      <c r="EV512">
        <v>0</v>
      </c>
      <c r="EW512">
        <v>0</v>
      </c>
      <c r="EX512">
        <v>0</v>
      </c>
      <c r="EY512">
        <v>7.0956000000000001</v>
      </c>
      <c r="EZ512">
        <v>2480.73</v>
      </c>
      <c r="FA512">
        <v>0.5</v>
      </c>
      <c r="FB512">
        <v>209.22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8</v>
      </c>
      <c r="FK512">
        <v>0</v>
      </c>
      <c r="FL512">
        <v>8</v>
      </c>
      <c r="FM512">
        <v>0</v>
      </c>
      <c r="FN512">
        <v>0</v>
      </c>
      <c r="FO512">
        <v>17.850000000000001</v>
      </c>
      <c r="FP512">
        <v>0</v>
      </c>
      <c r="FQ512">
        <v>17.850000000000001</v>
      </c>
      <c r="FR512">
        <v>25.85</v>
      </c>
      <c r="FS512">
        <v>2.2572999999999999</v>
      </c>
      <c r="FT512">
        <v>803.81799999999998</v>
      </c>
      <c r="FU512">
        <v>1.6906000000000001</v>
      </c>
      <c r="FV512">
        <v>618.91899999999998</v>
      </c>
      <c r="FW512">
        <v>0.56669999999999998</v>
      </c>
      <c r="FX512">
        <v>184.899</v>
      </c>
      <c r="FY512">
        <v>149.82499999999999</v>
      </c>
      <c r="FZ512">
        <v>139.32499999999999</v>
      </c>
      <c r="GA512">
        <v>10.5</v>
      </c>
      <c r="GB512">
        <v>953.64300000000003</v>
      </c>
    </row>
    <row r="513" spans="1:184" customFormat="1" ht="12.75" x14ac:dyDescent="0.2">
      <c r="A513">
        <v>4209</v>
      </c>
      <c r="B513">
        <f t="shared" si="7"/>
        <v>510</v>
      </c>
      <c r="C513">
        <v>1</v>
      </c>
      <c r="D513" t="s">
        <v>1749</v>
      </c>
      <c r="E513" t="s">
        <v>290</v>
      </c>
      <c r="F513">
        <v>600112276</v>
      </c>
      <c r="G513">
        <v>12</v>
      </c>
      <c r="H513" t="s">
        <v>1599</v>
      </c>
      <c r="I513" t="s">
        <v>100</v>
      </c>
      <c r="J513">
        <v>1</v>
      </c>
      <c r="K513">
        <v>24</v>
      </c>
      <c r="L513" t="s">
        <v>1600</v>
      </c>
      <c r="M513" t="s">
        <v>1750</v>
      </c>
      <c r="N513" t="s">
        <v>1595</v>
      </c>
      <c r="O513">
        <v>2</v>
      </c>
      <c r="P513" t="s">
        <v>1596</v>
      </c>
      <c r="Q513" t="s">
        <v>1751</v>
      </c>
      <c r="R513" s="207">
        <v>45670.553993055553</v>
      </c>
      <c r="S513">
        <v>600112276</v>
      </c>
      <c r="T513" t="s">
        <v>1751</v>
      </c>
      <c r="U513" s="207">
        <v>45670.614270833335</v>
      </c>
      <c r="V513">
        <v>600112276</v>
      </c>
      <c r="W513">
        <v>89.863200000000006</v>
      </c>
      <c r="X513">
        <v>86.844000000000008</v>
      </c>
      <c r="Y513">
        <v>0</v>
      </c>
      <c r="Z513">
        <v>3.0192000000000001</v>
      </c>
      <c r="AA513">
        <v>98</v>
      </c>
      <c r="AB513">
        <v>47956.286999999997</v>
      </c>
      <c r="AC513">
        <v>46495.543999999994</v>
      </c>
      <c r="AD513">
        <v>27617.534</v>
      </c>
      <c r="AE513">
        <v>7789.6790000000001</v>
      </c>
      <c r="AF513">
        <v>1102.1859999999999</v>
      </c>
      <c r="AG513">
        <v>8672.9449999999997</v>
      </c>
      <c r="AH513">
        <v>503.48399999999998</v>
      </c>
      <c r="AI513">
        <v>562.61400000000003</v>
      </c>
      <c r="AJ513">
        <v>6.9489999999999998</v>
      </c>
      <c r="AK513">
        <v>60.583000000000006</v>
      </c>
      <c r="AL513">
        <v>80.855000000000004</v>
      </c>
      <c r="AM513">
        <v>0</v>
      </c>
      <c r="AN513">
        <v>1379.8879999999999</v>
      </c>
      <c r="AO513">
        <v>354.36099999999999</v>
      </c>
      <c r="AP513">
        <v>239.86099999999999</v>
      </c>
      <c r="AQ513">
        <v>176</v>
      </c>
      <c r="AR513">
        <v>63.860999999999997</v>
      </c>
      <c r="AS513">
        <v>0</v>
      </c>
      <c r="AT513">
        <v>31.45</v>
      </c>
      <c r="AU513">
        <v>83.05</v>
      </c>
      <c r="AV513">
        <v>2.1</v>
      </c>
      <c r="AW513">
        <v>165.40600000000001</v>
      </c>
      <c r="AX513">
        <v>1265.5160000000001</v>
      </c>
      <c r="AY513">
        <v>60</v>
      </c>
      <c r="AZ513">
        <v>14.164</v>
      </c>
      <c r="BA513">
        <v>46958.087</v>
      </c>
      <c r="BB513">
        <v>239.86099999999999</v>
      </c>
      <c r="BC513">
        <v>96</v>
      </c>
      <c r="BD513">
        <v>84</v>
      </c>
      <c r="BE513">
        <v>5</v>
      </c>
      <c r="BF513">
        <v>1</v>
      </c>
      <c r="BG513">
        <v>2</v>
      </c>
      <c r="BH513">
        <v>0</v>
      </c>
      <c r="BI513">
        <v>0</v>
      </c>
      <c r="BJ513">
        <v>66.437300000000008</v>
      </c>
      <c r="BK513">
        <v>39033.536</v>
      </c>
      <c r="BL513">
        <v>22782.107</v>
      </c>
      <c r="BM513">
        <v>7064.8549999999996</v>
      </c>
      <c r="BN513">
        <v>754.02399999999989</v>
      </c>
      <c r="BO513">
        <v>7210.2449999999999</v>
      </c>
      <c r="BP513">
        <v>414.33000000000004</v>
      </c>
      <c r="BQ513">
        <v>562.61400000000003</v>
      </c>
      <c r="BR513">
        <v>6.9489999999999998</v>
      </c>
      <c r="BS513">
        <v>58.841999999999999</v>
      </c>
      <c r="BT513">
        <v>51.785499999999999</v>
      </c>
      <c r="BU513">
        <v>32274.713</v>
      </c>
      <c r="BV513">
        <v>6.0078000000000005</v>
      </c>
      <c r="BW513">
        <v>3155.6390000000001</v>
      </c>
      <c r="BX513">
        <v>0</v>
      </c>
      <c r="BY513">
        <v>0</v>
      </c>
      <c r="BZ513">
        <v>20.406700000000001</v>
      </c>
      <c r="CA513">
        <v>7462.0079999999998</v>
      </c>
      <c r="CB513">
        <v>4835.4269999999997</v>
      </c>
      <c r="CC513">
        <v>724.82399999999996</v>
      </c>
      <c r="CD513">
        <v>348.16200000000003</v>
      </c>
      <c r="CE513">
        <v>1462.6999999999998</v>
      </c>
      <c r="CF513">
        <v>89.153999999999996</v>
      </c>
      <c r="CG513">
        <v>0</v>
      </c>
      <c r="CH513">
        <v>0</v>
      </c>
      <c r="CI513">
        <v>1.7410000000000001</v>
      </c>
      <c r="CJ513">
        <v>3.5</v>
      </c>
      <c r="CK513">
        <v>1956.6689999999999</v>
      </c>
      <c r="CL513">
        <v>7.8048999999999999</v>
      </c>
      <c r="CM513">
        <v>2201.857</v>
      </c>
      <c r="CN513">
        <v>8.1018000000000008</v>
      </c>
      <c r="CO513">
        <v>2691.6320000000001</v>
      </c>
      <c r="CP513">
        <v>1</v>
      </c>
      <c r="CQ513">
        <v>611.85</v>
      </c>
      <c r="CR513">
        <v>60.903799999999997</v>
      </c>
      <c r="CS513">
        <v>34313.300000000003</v>
      </c>
      <c r="CT513">
        <v>17.406700000000001</v>
      </c>
      <c r="CU513">
        <v>5888.1689999999999</v>
      </c>
      <c r="CV513">
        <v>1.1000000000000001</v>
      </c>
      <c r="CW513">
        <v>165.40600000000001</v>
      </c>
      <c r="CX513">
        <v>653.66600000000005</v>
      </c>
      <c r="CY513">
        <v>0</v>
      </c>
      <c r="CZ513">
        <v>0</v>
      </c>
      <c r="DA513">
        <v>1</v>
      </c>
      <c r="DB513">
        <v>611.85</v>
      </c>
      <c r="DC513">
        <v>106.866</v>
      </c>
      <c r="DD513">
        <v>132.995</v>
      </c>
      <c r="DE513">
        <v>14.164</v>
      </c>
      <c r="DF513">
        <v>6.7953999999999999</v>
      </c>
      <c r="DG513">
        <v>2660.8430000000003</v>
      </c>
      <c r="DH513">
        <v>1.8486</v>
      </c>
      <c r="DI513">
        <v>942.34100000000001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39369.496999999996</v>
      </c>
      <c r="EA513">
        <v>106.866</v>
      </c>
      <c r="EB513">
        <v>7588.59</v>
      </c>
      <c r="EC513">
        <v>132.995</v>
      </c>
      <c r="ED513">
        <v>89.863200000000006</v>
      </c>
      <c r="EE513">
        <v>98</v>
      </c>
      <c r="EF513">
        <v>47956.286999999997</v>
      </c>
      <c r="EG513">
        <v>68.456500000000005</v>
      </c>
      <c r="EH513">
        <v>39987.235999999997</v>
      </c>
      <c r="EI513">
        <v>51.845100000000002</v>
      </c>
      <c r="EJ513">
        <v>32284.312999999998</v>
      </c>
      <c r="EK513">
        <v>6.0078000000000005</v>
      </c>
      <c r="EL513">
        <v>3155.6390000000001</v>
      </c>
      <c r="EM513">
        <v>0</v>
      </c>
      <c r="EN513">
        <v>0</v>
      </c>
      <c r="EO513">
        <v>21.406700000000001</v>
      </c>
      <c r="EP513">
        <v>7969.0510000000004</v>
      </c>
      <c r="EQ513">
        <v>354.36099999999999</v>
      </c>
      <c r="ER513">
        <v>106.866</v>
      </c>
      <c r="ES513">
        <v>247.495</v>
      </c>
      <c r="ET513">
        <v>48310.648000000001</v>
      </c>
      <c r="EU513">
        <v>0</v>
      </c>
      <c r="EV513">
        <v>0</v>
      </c>
      <c r="EW513">
        <v>0</v>
      </c>
      <c r="EX513">
        <v>0</v>
      </c>
      <c r="EY513">
        <v>6.8554999999999993</v>
      </c>
      <c r="EZ513">
        <v>2677.502</v>
      </c>
      <c r="FA513">
        <v>2.7481</v>
      </c>
      <c r="FB513">
        <v>1333.9929999999999</v>
      </c>
      <c r="FC513">
        <v>1</v>
      </c>
      <c r="FD513">
        <v>535.78899999999999</v>
      </c>
      <c r="FE513">
        <v>0</v>
      </c>
      <c r="FF513">
        <v>0</v>
      </c>
      <c r="FG513">
        <v>0</v>
      </c>
      <c r="FH513">
        <v>0</v>
      </c>
      <c r="FI513">
        <v>2.1</v>
      </c>
      <c r="FJ513">
        <v>1265.5160000000001</v>
      </c>
      <c r="FK513">
        <v>1.1000000000000001</v>
      </c>
      <c r="FL513">
        <v>653.66600000000005</v>
      </c>
      <c r="FM513">
        <v>1</v>
      </c>
      <c r="FN513">
        <v>611.85</v>
      </c>
      <c r="FO513">
        <v>60</v>
      </c>
      <c r="FP513">
        <v>0</v>
      </c>
      <c r="FQ513">
        <v>60</v>
      </c>
      <c r="FR513">
        <v>1325.5160000000001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</row>
    <row r="514" spans="1:184" customFormat="1" ht="12.75" x14ac:dyDescent="0.2">
      <c r="A514">
        <v>4211</v>
      </c>
      <c r="B514">
        <f t="shared" si="7"/>
        <v>511</v>
      </c>
      <c r="C514">
        <v>1</v>
      </c>
      <c r="D514" t="s">
        <v>1752</v>
      </c>
      <c r="E514" t="s">
        <v>290</v>
      </c>
      <c r="F514">
        <v>600112225</v>
      </c>
      <c r="G514">
        <v>12</v>
      </c>
      <c r="H514" t="s">
        <v>1599</v>
      </c>
      <c r="I514" t="s">
        <v>100</v>
      </c>
      <c r="J514">
        <v>1</v>
      </c>
      <c r="K514">
        <v>24</v>
      </c>
      <c r="L514" t="s">
        <v>1600</v>
      </c>
      <c r="M514" t="s">
        <v>1753</v>
      </c>
      <c r="N514" t="s">
        <v>1595</v>
      </c>
      <c r="O514">
        <v>2</v>
      </c>
      <c r="P514" t="s">
        <v>1596</v>
      </c>
      <c r="Q514" t="s">
        <v>1500</v>
      </c>
      <c r="R514" s="207">
        <v>45666.664120370369</v>
      </c>
      <c r="S514">
        <v>600112225</v>
      </c>
      <c r="T514" t="s">
        <v>1500</v>
      </c>
      <c r="U514" s="207">
        <v>45666.667708333334</v>
      </c>
      <c r="V514">
        <v>600112225</v>
      </c>
      <c r="W514">
        <v>23.447099999999999</v>
      </c>
      <c r="X514">
        <v>22.853299999999997</v>
      </c>
      <c r="Y514">
        <v>0</v>
      </c>
      <c r="Z514">
        <v>0.59379999999999999</v>
      </c>
      <c r="AA514">
        <v>28.593699999999998</v>
      </c>
      <c r="AB514">
        <v>11676.315000000001</v>
      </c>
      <c r="AC514">
        <v>11300.536</v>
      </c>
      <c r="AD514">
        <v>7050.5350000000008</v>
      </c>
      <c r="AE514">
        <v>2003.6870000000001</v>
      </c>
      <c r="AF514">
        <v>135.44999999999999</v>
      </c>
      <c r="AG514">
        <v>1627.2429999999999</v>
      </c>
      <c r="AH514">
        <v>273.399</v>
      </c>
      <c r="AI514">
        <v>183.11600000000001</v>
      </c>
      <c r="AJ514">
        <v>0</v>
      </c>
      <c r="AK514">
        <v>0</v>
      </c>
      <c r="AL514">
        <v>2.9180000000000001</v>
      </c>
      <c r="AM514">
        <v>0</v>
      </c>
      <c r="AN514">
        <v>372.86099999999999</v>
      </c>
      <c r="AO514">
        <v>34</v>
      </c>
      <c r="AP514">
        <v>34</v>
      </c>
      <c r="AQ514">
        <v>34</v>
      </c>
      <c r="AR514">
        <v>0</v>
      </c>
      <c r="AS514">
        <v>0</v>
      </c>
      <c r="AT514">
        <v>0</v>
      </c>
      <c r="AU514">
        <v>0</v>
      </c>
      <c r="AV514">
        <v>0.16669999999999999</v>
      </c>
      <c r="AW514">
        <v>27.106000000000002</v>
      </c>
      <c r="AX514">
        <v>78.991</v>
      </c>
      <c r="AY514">
        <v>2</v>
      </c>
      <c r="AZ514">
        <v>0</v>
      </c>
      <c r="BA514">
        <v>11385.146999999999</v>
      </c>
      <c r="BB514">
        <v>34</v>
      </c>
      <c r="BC514">
        <v>30</v>
      </c>
      <c r="BD514">
        <v>27</v>
      </c>
      <c r="BE514">
        <v>1</v>
      </c>
      <c r="BF514">
        <v>0</v>
      </c>
      <c r="BG514">
        <v>0</v>
      </c>
      <c r="BH514">
        <v>0</v>
      </c>
      <c r="BI514">
        <v>0</v>
      </c>
      <c r="BJ514">
        <v>17.385100000000001</v>
      </c>
      <c r="BK514">
        <v>9245.0720000000001</v>
      </c>
      <c r="BL514">
        <v>5632.4920000000002</v>
      </c>
      <c r="BM514">
        <v>1780.5330000000001</v>
      </c>
      <c r="BN514">
        <v>99.16</v>
      </c>
      <c r="BO514">
        <v>1324.1000000000001</v>
      </c>
      <c r="BP514">
        <v>198.565</v>
      </c>
      <c r="BQ514">
        <v>183.11600000000001</v>
      </c>
      <c r="BR514">
        <v>0</v>
      </c>
      <c r="BS514">
        <v>0</v>
      </c>
      <c r="BT514">
        <v>10.7097</v>
      </c>
      <c r="BU514">
        <v>6538.3410000000003</v>
      </c>
      <c r="BV514">
        <v>2.2416</v>
      </c>
      <c r="BW514">
        <v>1037.115</v>
      </c>
      <c r="BX514">
        <v>0</v>
      </c>
      <c r="BY514">
        <v>0</v>
      </c>
      <c r="BZ514">
        <v>5.4681999999999995</v>
      </c>
      <c r="CA514">
        <v>2055.4639999999999</v>
      </c>
      <c r="CB514">
        <v>1418.0430000000001</v>
      </c>
      <c r="CC514">
        <v>223.154</v>
      </c>
      <c r="CD514">
        <v>36.29</v>
      </c>
      <c r="CE514">
        <v>303.14300000000003</v>
      </c>
      <c r="CF514">
        <v>74.834000000000003</v>
      </c>
      <c r="CG514">
        <v>0</v>
      </c>
      <c r="CH514">
        <v>0</v>
      </c>
      <c r="CI514">
        <v>0</v>
      </c>
      <c r="CJ514">
        <v>1</v>
      </c>
      <c r="CK514">
        <v>567.10699999999997</v>
      </c>
      <c r="CL514">
        <v>1.8944000000000001</v>
      </c>
      <c r="CM514">
        <v>607.24</v>
      </c>
      <c r="CN514">
        <v>2.4070999999999998</v>
      </c>
      <c r="CO514">
        <v>802.12599999999998</v>
      </c>
      <c r="CP514">
        <v>0.16669999999999999</v>
      </c>
      <c r="CQ514">
        <v>78.991</v>
      </c>
      <c r="CR514">
        <v>15.3851</v>
      </c>
      <c r="CS514">
        <v>7621.2849999999999</v>
      </c>
      <c r="CT514">
        <v>3.4682000000000004</v>
      </c>
      <c r="CU514">
        <v>1082.6489999999999</v>
      </c>
      <c r="CV514">
        <v>0</v>
      </c>
      <c r="CW514">
        <v>27.106000000000002</v>
      </c>
      <c r="CX514">
        <v>0</v>
      </c>
      <c r="CY514">
        <v>0</v>
      </c>
      <c r="CZ514">
        <v>0</v>
      </c>
      <c r="DA514">
        <v>0.16669999999999999</v>
      </c>
      <c r="DB514">
        <v>78.991</v>
      </c>
      <c r="DC514">
        <v>22.6</v>
      </c>
      <c r="DD514">
        <v>11.399999999999999</v>
      </c>
      <c r="DE514">
        <v>0</v>
      </c>
      <c r="DF514">
        <v>4.4337999999999997</v>
      </c>
      <c r="DG514">
        <v>1669.616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9320.6039999999994</v>
      </c>
      <c r="EA514">
        <v>22.6</v>
      </c>
      <c r="EB514">
        <v>2064.5430000000001</v>
      </c>
      <c r="EC514">
        <v>11.399999999999999</v>
      </c>
      <c r="ED514">
        <v>23.447099999999999</v>
      </c>
      <c r="EE514">
        <v>28.593699999999998</v>
      </c>
      <c r="EF514">
        <v>11676.315000000001</v>
      </c>
      <c r="EG514">
        <v>17.885100000000001</v>
      </c>
      <c r="EH514">
        <v>9572.0709999999999</v>
      </c>
      <c r="EI514">
        <v>10.7097</v>
      </c>
      <c r="EJ514">
        <v>6597.3410000000003</v>
      </c>
      <c r="EK514">
        <v>2.2416</v>
      </c>
      <c r="EL514">
        <v>1037.115</v>
      </c>
      <c r="EM514">
        <v>0</v>
      </c>
      <c r="EN514">
        <v>0</v>
      </c>
      <c r="EO514">
        <v>5.5619999999999994</v>
      </c>
      <c r="EP514">
        <v>2104.2440000000001</v>
      </c>
      <c r="EQ514">
        <v>34</v>
      </c>
      <c r="ER514">
        <v>22.6</v>
      </c>
      <c r="ES514">
        <v>11.399999999999999</v>
      </c>
      <c r="ET514">
        <v>11710.314999999999</v>
      </c>
      <c r="EU514">
        <v>0</v>
      </c>
      <c r="EV514">
        <v>0</v>
      </c>
      <c r="EW514">
        <v>0</v>
      </c>
      <c r="EX514">
        <v>0</v>
      </c>
      <c r="EY514">
        <v>4.4337999999999997</v>
      </c>
      <c r="EZ514">
        <v>1669.616</v>
      </c>
      <c r="FA514">
        <v>0.5</v>
      </c>
      <c r="FB514">
        <v>267.99900000000002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0.16669999999999999</v>
      </c>
      <c r="FJ514">
        <v>78.991</v>
      </c>
      <c r="FK514">
        <v>0</v>
      </c>
      <c r="FL514">
        <v>0</v>
      </c>
      <c r="FM514">
        <v>0.16669999999999999</v>
      </c>
      <c r="FN514">
        <v>78.991</v>
      </c>
      <c r="FO514">
        <v>2</v>
      </c>
      <c r="FP514">
        <v>2</v>
      </c>
      <c r="FQ514">
        <v>0</v>
      </c>
      <c r="FR514">
        <v>80.991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</row>
    <row r="515" spans="1:184" customFormat="1" ht="12.75" x14ac:dyDescent="0.2">
      <c r="A515">
        <v>4213</v>
      </c>
      <c r="B515">
        <f t="shared" si="7"/>
        <v>512</v>
      </c>
      <c r="C515">
        <v>1</v>
      </c>
      <c r="D515" t="s">
        <v>1754</v>
      </c>
      <c r="E515" t="s">
        <v>290</v>
      </c>
      <c r="F515">
        <v>600112322</v>
      </c>
      <c r="G515">
        <v>12</v>
      </c>
      <c r="H515" t="s">
        <v>1725</v>
      </c>
      <c r="I515" t="s">
        <v>378</v>
      </c>
      <c r="J515">
        <v>1</v>
      </c>
      <c r="K515">
        <v>24</v>
      </c>
      <c r="L515" t="s">
        <v>1593</v>
      </c>
      <c r="M515" t="s">
        <v>1755</v>
      </c>
      <c r="N515" t="s">
        <v>1595</v>
      </c>
      <c r="O515">
        <v>2</v>
      </c>
      <c r="P515" t="s">
        <v>1596</v>
      </c>
      <c r="Q515" t="s">
        <v>1756</v>
      </c>
      <c r="R515" s="207">
        <v>45659.605034722219</v>
      </c>
      <c r="S515">
        <v>600112322</v>
      </c>
      <c r="T515" t="s">
        <v>1756</v>
      </c>
      <c r="U515" s="207">
        <v>45663.631979166668</v>
      </c>
      <c r="V515">
        <v>600112322</v>
      </c>
      <c r="W515">
        <v>30.493500000000001</v>
      </c>
      <c r="X515">
        <v>29.595499999999998</v>
      </c>
      <c r="Y515">
        <v>0.57050000000000001</v>
      </c>
      <c r="Z515">
        <v>0.32750000000000001</v>
      </c>
      <c r="AA515">
        <v>35.706200000000003</v>
      </c>
      <c r="AB515">
        <v>15299.164999999999</v>
      </c>
      <c r="AC515">
        <v>14926.968999999999</v>
      </c>
      <c r="AD515">
        <v>8914.2720000000008</v>
      </c>
      <c r="AE515">
        <v>2706.2210000000005</v>
      </c>
      <c r="AF515">
        <v>168.71100000000001</v>
      </c>
      <c r="AG515">
        <v>2546.7829999999999</v>
      </c>
      <c r="AH515">
        <v>231.42599999999999</v>
      </c>
      <c r="AI515">
        <v>152.57499999999999</v>
      </c>
      <c r="AJ515">
        <v>6.548</v>
      </c>
      <c r="AK515">
        <v>26.385999999999999</v>
      </c>
      <c r="AL515">
        <v>186.62899999999999</v>
      </c>
      <c r="AM515">
        <v>80</v>
      </c>
      <c r="AN515">
        <v>105.56700000000001</v>
      </c>
      <c r="AO515">
        <v>137.73500000000001</v>
      </c>
      <c r="AP515">
        <v>100.634</v>
      </c>
      <c r="AQ515">
        <v>20</v>
      </c>
      <c r="AR515">
        <v>80.634</v>
      </c>
      <c r="AS515">
        <v>0</v>
      </c>
      <c r="AT515">
        <v>0</v>
      </c>
      <c r="AU515">
        <v>37.100999999999999</v>
      </c>
      <c r="AV515">
        <v>0</v>
      </c>
      <c r="AW515">
        <v>170.477</v>
      </c>
      <c r="AX515">
        <v>0</v>
      </c>
      <c r="AY515">
        <v>0</v>
      </c>
      <c r="AZ515">
        <v>3.57</v>
      </c>
      <c r="BA515">
        <v>14990.252</v>
      </c>
      <c r="BB515">
        <v>100.634</v>
      </c>
      <c r="BC515">
        <v>35</v>
      </c>
      <c r="BD515">
        <v>28</v>
      </c>
      <c r="BE515">
        <v>1</v>
      </c>
      <c r="BF515">
        <v>0</v>
      </c>
      <c r="BG515">
        <v>0</v>
      </c>
      <c r="BH515">
        <v>0</v>
      </c>
      <c r="BI515">
        <v>0</v>
      </c>
      <c r="BJ515">
        <v>22.288799999999998</v>
      </c>
      <c r="BK515">
        <v>12153.321</v>
      </c>
      <c r="BL515">
        <v>7209.3360000000002</v>
      </c>
      <c r="BM515">
        <v>2384.3180000000002</v>
      </c>
      <c r="BN515">
        <v>98.515000000000001</v>
      </c>
      <c r="BO515">
        <v>1909.71</v>
      </c>
      <c r="BP515">
        <v>213.572</v>
      </c>
      <c r="BQ515">
        <v>152.57499999999999</v>
      </c>
      <c r="BR515">
        <v>0.71599999999999997</v>
      </c>
      <c r="BS515">
        <v>10.532</v>
      </c>
      <c r="BT515">
        <v>15.6835</v>
      </c>
      <c r="BU515">
        <v>9320.2119999999995</v>
      </c>
      <c r="BV515">
        <v>1.9761</v>
      </c>
      <c r="BW515">
        <v>920.30899999999997</v>
      </c>
      <c r="BX515">
        <v>0</v>
      </c>
      <c r="BY515">
        <v>0</v>
      </c>
      <c r="BZ515">
        <v>7.3067000000000002</v>
      </c>
      <c r="CA515">
        <v>2773.6480000000001</v>
      </c>
      <c r="CB515">
        <v>1704.9360000000001</v>
      </c>
      <c r="CC515">
        <v>321.90300000000002</v>
      </c>
      <c r="CD515">
        <v>70.195999999999998</v>
      </c>
      <c r="CE515">
        <v>637.07300000000009</v>
      </c>
      <c r="CF515">
        <v>17.853999999999999</v>
      </c>
      <c r="CG515">
        <v>0</v>
      </c>
      <c r="CH515">
        <v>5.8320000000000007</v>
      </c>
      <c r="CI515">
        <v>15.853999999999999</v>
      </c>
      <c r="CJ515">
        <v>1.2548999999999999</v>
      </c>
      <c r="CK515">
        <v>723.51</v>
      </c>
      <c r="CL515">
        <v>3</v>
      </c>
      <c r="CM515">
        <v>972.12599999999998</v>
      </c>
      <c r="CN515">
        <v>3.0518000000000001</v>
      </c>
      <c r="CO515">
        <v>1078.0119999999999</v>
      </c>
      <c r="CP515">
        <v>0</v>
      </c>
      <c r="CQ515">
        <v>0</v>
      </c>
      <c r="CR515">
        <v>20.288799999999998</v>
      </c>
      <c r="CS515">
        <v>10380.548999999999</v>
      </c>
      <c r="CT515">
        <v>6.5931999999999995</v>
      </c>
      <c r="CU515">
        <v>2462.989</v>
      </c>
      <c r="CV515">
        <v>0</v>
      </c>
      <c r="CW515">
        <v>170.477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80.634</v>
      </c>
      <c r="DD515">
        <v>20</v>
      </c>
      <c r="DE515">
        <v>3.57</v>
      </c>
      <c r="DF515">
        <v>4.6292</v>
      </c>
      <c r="DG515">
        <v>1912.8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12198.393999999998</v>
      </c>
      <c r="EA515">
        <v>80.634</v>
      </c>
      <c r="EB515">
        <v>2791.8580000000002</v>
      </c>
      <c r="EC515">
        <v>20</v>
      </c>
      <c r="ED515">
        <v>30.493500000000001</v>
      </c>
      <c r="EE515">
        <v>35.706200000000003</v>
      </c>
      <c r="EF515">
        <v>15299.164999999999</v>
      </c>
      <c r="EG515">
        <v>22.288799999999998</v>
      </c>
      <c r="EH515">
        <v>12153.321</v>
      </c>
      <c r="EI515">
        <v>15.6835</v>
      </c>
      <c r="EJ515">
        <v>9320.2119999999995</v>
      </c>
      <c r="EK515">
        <v>1.9761</v>
      </c>
      <c r="EL515">
        <v>920.30899999999997</v>
      </c>
      <c r="EM515">
        <v>0</v>
      </c>
      <c r="EN515">
        <v>0</v>
      </c>
      <c r="EO515">
        <v>8.2047000000000008</v>
      </c>
      <c r="EP515">
        <v>3145.8440000000001</v>
      </c>
      <c r="EQ515">
        <v>137.73500000000001</v>
      </c>
      <c r="ER515">
        <v>89.634</v>
      </c>
      <c r="ES515">
        <v>48.100999999999999</v>
      </c>
      <c r="ET515">
        <v>15436.9</v>
      </c>
      <c r="EU515">
        <v>0</v>
      </c>
      <c r="EV515">
        <v>0</v>
      </c>
      <c r="EW515">
        <v>0</v>
      </c>
      <c r="EX515">
        <v>0</v>
      </c>
      <c r="EY515">
        <v>4.6292</v>
      </c>
      <c r="EZ515">
        <v>1912.8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</row>
    <row r="516" spans="1:184" customFormat="1" ht="12.75" x14ac:dyDescent="0.2">
      <c r="A516">
        <v>4214</v>
      </c>
      <c r="B516">
        <f t="shared" si="7"/>
        <v>513</v>
      </c>
      <c r="C516">
        <v>1</v>
      </c>
      <c r="D516" t="s">
        <v>1757</v>
      </c>
      <c r="E516" t="s">
        <v>290</v>
      </c>
      <c r="F516">
        <v>600112331</v>
      </c>
      <c r="G516">
        <v>12</v>
      </c>
      <c r="H516" t="s">
        <v>1758</v>
      </c>
      <c r="I516" t="s">
        <v>378</v>
      </c>
      <c r="J516">
        <v>1</v>
      </c>
      <c r="K516">
        <v>24</v>
      </c>
      <c r="L516" t="s">
        <v>1593</v>
      </c>
      <c r="M516" t="s">
        <v>1759</v>
      </c>
      <c r="N516" t="s">
        <v>1595</v>
      </c>
      <c r="O516">
        <v>2</v>
      </c>
      <c r="P516" t="s">
        <v>1596</v>
      </c>
      <c r="Q516" t="s">
        <v>1760</v>
      </c>
      <c r="R516" s="207">
        <v>45671.415879629632</v>
      </c>
      <c r="S516">
        <v>600112331</v>
      </c>
      <c r="T516" t="s">
        <v>1760</v>
      </c>
      <c r="U516" s="207">
        <v>45672.480787037035</v>
      </c>
      <c r="V516">
        <v>600112331</v>
      </c>
      <c r="W516">
        <v>41.007000000000005</v>
      </c>
      <c r="X516">
        <v>40.495400000000004</v>
      </c>
      <c r="Y516">
        <v>0.43580000000000002</v>
      </c>
      <c r="Z516">
        <v>7.5800000000000006E-2</v>
      </c>
      <c r="AA516">
        <v>44.061700000000002</v>
      </c>
      <c r="AB516">
        <v>19082.675999999999</v>
      </c>
      <c r="AC516">
        <v>18771.731000000003</v>
      </c>
      <c r="AD516">
        <v>11665.714</v>
      </c>
      <c r="AE516">
        <v>3536.8389999999999</v>
      </c>
      <c r="AF516">
        <v>48.719000000000001</v>
      </c>
      <c r="AG516">
        <v>2784.8959999999997</v>
      </c>
      <c r="AH516">
        <v>195.23999999999995</v>
      </c>
      <c r="AI516">
        <v>213.68199999999999</v>
      </c>
      <c r="AJ516">
        <v>17.159000000000002</v>
      </c>
      <c r="AK516">
        <v>44.288999999999994</v>
      </c>
      <c r="AL516">
        <v>244.51499999999999</v>
      </c>
      <c r="AM516">
        <v>0</v>
      </c>
      <c r="AN516">
        <v>66.430000000000007</v>
      </c>
      <c r="AO516">
        <v>194.84</v>
      </c>
      <c r="AP516">
        <v>151.1</v>
      </c>
      <c r="AQ516">
        <v>151.1</v>
      </c>
      <c r="AR516">
        <v>0</v>
      </c>
      <c r="AS516">
        <v>0</v>
      </c>
      <c r="AT516">
        <v>37.74</v>
      </c>
      <c r="AU516">
        <v>6</v>
      </c>
      <c r="AV516">
        <v>0.93340000000000001</v>
      </c>
      <c r="AW516">
        <v>215.816</v>
      </c>
      <c r="AX516">
        <v>451.66999999999996</v>
      </c>
      <c r="AY516">
        <v>101.1</v>
      </c>
      <c r="AZ516">
        <v>49.377000000000002</v>
      </c>
      <c r="BA516">
        <v>18950.724000000002</v>
      </c>
      <c r="BB516">
        <v>151.1</v>
      </c>
      <c r="BC516">
        <v>46</v>
      </c>
      <c r="BD516">
        <v>42</v>
      </c>
      <c r="BE516">
        <v>0</v>
      </c>
      <c r="BF516">
        <v>0</v>
      </c>
      <c r="BG516">
        <v>1</v>
      </c>
      <c r="BH516">
        <v>0</v>
      </c>
      <c r="BI516">
        <v>0</v>
      </c>
      <c r="BJ516">
        <v>28.625800000000002</v>
      </c>
      <c r="BK516">
        <v>14994.571000000002</v>
      </c>
      <c r="BL516">
        <v>8930.4359999999997</v>
      </c>
      <c r="BM516">
        <v>3067.1309999999999</v>
      </c>
      <c r="BN516">
        <v>48.719000000000001</v>
      </c>
      <c r="BO516">
        <v>2277.3000000000002</v>
      </c>
      <c r="BP516">
        <v>164.66099999999997</v>
      </c>
      <c r="BQ516">
        <v>213.68199999999999</v>
      </c>
      <c r="BR516">
        <v>4.1360000000000001</v>
      </c>
      <c r="BS516">
        <v>23.312999999999999</v>
      </c>
      <c r="BT516">
        <v>23.0717</v>
      </c>
      <c r="BU516">
        <v>12463.179</v>
      </c>
      <c r="BV516">
        <v>3.2357999999999998</v>
      </c>
      <c r="BW516">
        <v>1605.5740000000001</v>
      </c>
      <c r="BX516">
        <v>0</v>
      </c>
      <c r="BY516">
        <v>0</v>
      </c>
      <c r="BZ516">
        <v>11.869600000000002</v>
      </c>
      <c r="CA516">
        <v>3777.16</v>
      </c>
      <c r="CB516">
        <v>2735.2779999999998</v>
      </c>
      <c r="CC516">
        <v>469.70800000000008</v>
      </c>
      <c r="CD516">
        <v>0</v>
      </c>
      <c r="CE516">
        <v>507.596</v>
      </c>
      <c r="CF516">
        <v>30.579000000000001</v>
      </c>
      <c r="CG516">
        <v>0</v>
      </c>
      <c r="CH516">
        <v>13.023</v>
      </c>
      <c r="CI516">
        <v>20.975999999999999</v>
      </c>
      <c r="CJ516">
        <v>1</v>
      </c>
      <c r="CK516">
        <v>468.77800000000002</v>
      </c>
      <c r="CL516">
        <v>6.7271000000000001</v>
      </c>
      <c r="CM516">
        <v>2076.3710000000001</v>
      </c>
      <c r="CN516">
        <v>3.5097</v>
      </c>
      <c r="CO516">
        <v>988.22799999999995</v>
      </c>
      <c r="CP516">
        <v>0.63280000000000003</v>
      </c>
      <c r="CQ516">
        <v>243.78299999999999</v>
      </c>
      <c r="CR516">
        <v>24.728099999999998</v>
      </c>
      <c r="CS516">
        <v>12669.243</v>
      </c>
      <c r="CT516">
        <v>9.9874000000000009</v>
      </c>
      <c r="CU516">
        <v>3183.4980000000005</v>
      </c>
      <c r="CV516">
        <v>0.30059999999999998</v>
      </c>
      <c r="CW516">
        <v>215.816</v>
      </c>
      <c r="CX516">
        <v>207.887</v>
      </c>
      <c r="CY516">
        <v>0</v>
      </c>
      <c r="CZ516">
        <v>0</v>
      </c>
      <c r="DA516">
        <v>0.63280000000000003</v>
      </c>
      <c r="DB516">
        <v>243.78299999999999</v>
      </c>
      <c r="DC516">
        <v>135.60000000000002</v>
      </c>
      <c r="DD516">
        <v>15.5</v>
      </c>
      <c r="DE516">
        <v>49.377000000000002</v>
      </c>
      <c r="DF516">
        <v>2.0177</v>
      </c>
      <c r="DG516">
        <v>764.10899999999992</v>
      </c>
      <c r="DH516">
        <v>0.30059999999999998</v>
      </c>
      <c r="DI516">
        <v>161.709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15108.072</v>
      </c>
      <c r="EA516">
        <v>135.60000000000002</v>
      </c>
      <c r="EB516">
        <v>3842.652</v>
      </c>
      <c r="EC516">
        <v>15.5</v>
      </c>
      <c r="ED516">
        <v>41.007000000000005</v>
      </c>
      <c r="EE516">
        <v>44.061700000000002</v>
      </c>
      <c r="EF516">
        <v>19082.675999999999</v>
      </c>
      <c r="EG516">
        <v>28.701600000000003</v>
      </c>
      <c r="EH516">
        <v>15061.001</v>
      </c>
      <c r="EI516">
        <v>23.147499999999997</v>
      </c>
      <c r="EJ516">
        <v>12529.609</v>
      </c>
      <c r="EK516">
        <v>3.2357999999999998</v>
      </c>
      <c r="EL516">
        <v>1605.5740000000001</v>
      </c>
      <c r="EM516">
        <v>0</v>
      </c>
      <c r="EN516">
        <v>0</v>
      </c>
      <c r="EO516">
        <v>12.305400000000001</v>
      </c>
      <c r="EP516">
        <v>4021.6749999999997</v>
      </c>
      <c r="EQ516">
        <v>194.84</v>
      </c>
      <c r="ER516">
        <v>141.6</v>
      </c>
      <c r="ES516">
        <v>53.24</v>
      </c>
      <c r="ET516">
        <v>19277.516</v>
      </c>
      <c r="EU516">
        <v>0</v>
      </c>
      <c r="EV516">
        <v>0</v>
      </c>
      <c r="EW516">
        <v>0</v>
      </c>
      <c r="EX516">
        <v>0</v>
      </c>
      <c r="EY516">
        <v>2.0177</v>
      </c>
      <c r="EZ516">
        <v>764.10899999999992</v>
      </c>
      <c r="FA516">
        <v>0.30059999999999998</v>
      </c>
      <c r="FB516">
        <v>161.709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0.93340000000000001</v>
      </c>
      <c r="FJ516">
        <v>451.66999999999996</v>
      </c>
      <c r="FK516">
        <v>0.30059999999999998</v>
      </c>
      <c r="FL516">
        <v>207.887</v>
      </c>
      <c r="FM516">
        <v>0.63280000000000003</v>
      </c>
      <c r="FN516">
        <v>243.78299999999999</v>
      </c>
      <c r="FO516">
        <v>101.1</v>
      </c>
      <c r="FP516">
        <v>101.1</v>
      </c>
      <c r="FQ516">
        <v>0</v>
      </c>
      <c r="FR516">
        <v>552.77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</row>
    <row r="517" spans="1:184" customFormat="1" ht="12.75" x14ac:dyDescent="0.2">
      <c r="A517">
        <v>4215</v>
      </c>
      <c r="B517">
        <f t="shared" ref="B517:B580" si="8">ROW(A517)-3</f>
        <v>514</v>
      </c>
      <c r="C517">
        <v>1</v>
      </c>
      <c r="D517" t="s">
        <v>1761</v>
      </c>
      <c r="E517" t="s">
        <v>290</v>
      </c>
      <c r="F517">
        <v>600112349</v>
      </c>
      <c r="G517">
        <v>12</v>
      </c>
      <c r="H517" t="s">
        <v>1762</v>
      </c>
      <c r="I517" t="s">
        <v>100</v>
      </c>
      <c r="J517">
        <v>1</v>
      </c>
      <c r="K517">
        <v>24</v>
      </c>
      <c r="L517" t="s">
        <v>1593</v>
      </c>
      <c r="M517" t="s">
        <v>1763</v>
      </c>
      <c r="N517" t="s">
        <v>1595</v>
      </c>
      <c r="O517">
        <v>2</v>
      </c>
      <c r="P517" t="s">
        <v>1596</v>
      </c>
      <c r="Q517" t="s">
        <v>1500</v>
      </c>
      <c r="R517" s="207">
        <v>45671.55028935185</v>
      </c>
      <c r="S517">
        <v>600112349</v>
      </c>
      <c r="T517" t="s">
        <v>1500</v>
      </c>
      <c r="U517" s="207">
        <v>45671.551712962966</v>
      </c>
      <c r="V517">
        <v>600112349</v>
      </c>
      <c r="W517">
        <v>21.836000000000002</v>
      </c>
      <c r="X517">
        <v>21.586000000000002</v>
      </c>
      <c r="Y517">
        <v>0.25</v>
      </c>
      <c r="Z517">
        <v>0</v>
      </c>
      <c r="AA517">
        <v>24.094100000000001</v>
      </c>
      <c r="AB517">
        <v>11271.216999999999</v>
      </c>
      <c r="AC517">
        <v>11187.674999999997</v>
      </c>
      <c r="AD517">
        <v>7304.924</v>
      </c>
      <c r="AE517">
        <v>2036.0609999999999</v>
      </c>
      <c r="AF517">
        <v>0</v>
      </c>
      <c r="AG517">
        <v>1211.0650000000001</v>
      </c>
      <c r="AH517">
        <v>403.47400000000005</v>
      </c>
      <c r="AI517">
        <v>214.25299999999999</v>
      </c>
      <c r="AJ517">
        <v>11.936</v>
      </c>
      <c r="AK517">
        <v>5.9619999999999997</v>
      </c>
      <c r="AL517">
        <v>83.542000000000002</v>
      </c>
      <c r="AM517">
        <v>0</v>
      </c>
      <c r="AN517">
        <v>0</v>
      </c>
      <c r="AO517">
        <v>285.89</v>
      </c>
      <c r="AP517">
        <v>285.89</v>
      </c>
      <c r="AQ517">
        <v>285.89</v>
      </c>
      <c r="AR517">
        <v>0</v>
      </c>
      <c r="AS517">
        <v>0</v>
      </c>
      <c r="AT517">
        <v>0</v>
      </c>
      <c r="AU517">
        <v>0</v>
      </c>
      <c r="AV517">
        <v>0.33329999999999999</v>
      </c>
      <c r="AW517">
        <v>0</v>
      </c>
      <c r="AX517">
        <v>113.383</v>
      </c>
      <c r="AY517">
        <v>8</v>
      </c>
      <c r="AZ517">
        <v>0</v>
      </c>
      <c r="BA517">
        <v>11269.112000000001</v>
      </c>
      <c r="BB517">
        <v>285.89</v>
      </c>
      <c r="BC517">
        <v>25</v>
      </c>
      <c r="BD517">
        <v>19</v>
      </c>
      <c r="BE517">
        <v>2</v>
      </c>
      <c r="BF517">
        <v>0</v>
      </c>
      <c r="BG517">
        <v>1</v>
      </c>
      <c r="BH517">
        <v>0</v>
      </c>
      <c r="BI517">
        <v>0</v>
      </c>
      <c r="BJ517">
        <v>16.7028</v>
      </c>
      <c r="BK517">
        <v>9391.7059999999983</v>
      </c>
      <c r="BL517">
        <v>6074.7809999999999</v>
      </c>
      <c r="BM517">
        <v>1872.683</v>
      </c>
      <c r="BN517">
        <v>0</v>
      </c>
      <c r="BO517">
        <v>877.33500000000004</v>
      </c>
      <c r="BP517">
        <v>340.71799999999996</v>
      </c>
      <c r="BQ517">
        <v>214.25299999999999</v>
      </c>
      <c r="BR517">
        <v>11.936</v>
      </c>
      <c r="BS517">
        <v>0</v>
      </c>
      <c r="BT517">
        <v>13.3179</v>
      </c>
      <c r="BU517">
        <v>7792.7529999999997</v>
      </c>
      <c r="BV517">
        <v>1.9571000000000001</v>
      </c>
      <c r="BW517">
        <v>1097.2719999999999</v>
      </c>
      <c r="BX517">
        <v>0</v>
      </c>
      <c r="BY517">
        <v>0</v>
      </c>
      <c r="BZ517">
        <v>4.8832000000000004</v>
      </c>
      <c r="CA517">
        <v>1795.9690000000001</v>
      </c>
      <c r="CB517">
        <v>1230.143</v>
      </c>
      <c r="CC517">
        <v>163.37799999999999</v>
      </c>
      <c r="CD517">
        <v>0</v>
      </c>
      <c r="CE517">
        <v>333.72999999999996</v>
      </c>
      <c r="CF517">
        <v>62.756</v>
      </c>
      <c r="CG517">
        <v>0</v>
      </c>
      <c r="CH517">
        <v>0</v>
      </c>
      <c r="CI517">
        <v>5.9619999999999997</v>
      </c>
      <c r="CJ517">
        <v>1.1666000000000001</v>
      </c>
      <c r="CK517">
        <v>685.67</v>
      </c>
      <c r="CL517">
        <v>2.0499999999999998</v>
      </c>
      <c r="CM517">
        <v>627.92899999999997</v>
      </c>
      <c r="CN517">
        <v>1.3332999999999999</v>
      </c>
      <c r="CO517">
        <v>368.98700000000002</v>
      </c>
      <c r="CP517">
        <v>0.33329999999999999</v>
      </c>
      <c r="CQ517">
        <v>113.383</v>
      </c>
      <c r="CR517">
        <v>14.064699999999998</v>
      </c>
      <c r="CS517">
        <v>7509.8249999999998</v>
      </c>
      <c r="CT517">
        <v>4.0499000000000001</v>
      </c>
      <c r="CU517">
        <v>1295.057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0.33329999999999999</v>
      </c>
      <c r="DB517">
        <v>113.383</v>
      </c>
      <c r="DC517">
        <v>78.679999999999993</v>
      </c>
      <c r="DD517">
        <v>207.20999999999998</v>
      </c>
      <c r="DE517">
        <v>0</v>
      </c>
      <c r="DF517">
        <v>1.4278</v>
      </c>
      <c r="DG517">
        <v>501.68099999999998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9465.728000000001</v>
      </c>
      <c r="EA517">
        <v>78.679999999999993</v>
      </c>
      <c r="EB517">
        <v>1803.384</v>
      </c>
      <c r="EC517">
        <v>207.20999999999998</v>
      </c>
      <c r="ED517">
        <v>21.836000000000002</v>
      </c>
      <c r="EE517">
        <v>24.094100000000001</v>
      </c>
      <c r="EF517">
        <v>11271.216999999999</v>
      </c>
      <c r="EG517">
        <v>16.7028</v>
      </c>
      <c r="EH517">
        <v>9391.7059999999983</v>
      </c>
      <c r="EI517">
        <v>13.3179</v>
      </c>
      <c r="EJ517">
        <v>7792.7529999999997</v>
      </c>
      <c r="EK517">
        <v>1.9571000000000001</v>
      </c>
      <c r="EL517">
        <v>1097.2719999999999</v>
      </c>
      <c r="EM517">
        <v>0</v>
      </c>
      <c r="EN517">
        <v>0</v>
      </c>
      <c r="EO517">
        <v>5.1332000000000004</v>
      </c>
      <c r="EP517">
        <v>1879.511</v>
      </c>
      <c r="EQ517">
        <v>285.89</v>
      </c>
      <c r="ER517">
        <v>78.679999999999993</v>
      </c>
      <c r="ES517">
        <v>207.20999999999998</v>
      </c>
      <c r="ET517">
        <v>11557.107</v>
      </c>
      <c r="EU517">
        <v>0</v>
      </c>
      <c r="EV517">
        <v>0</v>
      </c>
      <c r="EW517">
        <v>0</v>
      </c>
      <c r="EX517">
        <v>0</v>
      </c>
      <c r="EY517">
        <v>1.4278</v>
      </c>
      <c r="EZ517">
        <v>501.68099999999998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0.33329999999999999</v>
      </c>
      <c r="FJ517">
        <v>113.383</v>
      </c>
      <c r="FK517">
        <v>0</v>
      </c>
      <c r="FL517">
        <v>0</v>
      </c>
      <c r="FM517">
        <v>0.33329999999999999</v>
      </c>
      <c r="FN517">
        <v>113.383</v>
      </c>
      <c r="FO517">
        <v>8</v>
      </c>
      <c r="FP517">
        <v>8</v>
      </c>
      <c r="FQ517">
        <v>0</v>
      </c>
      <c r="FR517">
        <v>121.383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</row>
    <row r="518" spans="1:184" customFormat="1" ht="12.75" x14ac:dyDescent="0.2">
      <c r="A518">
        <v>4216</v>
      </c>
      <c r="B518">
        <f t="shared" si="8"/>
        <v>515</v>
      </c>
      <c r="C518">
        <v>1</v>
      </c>
      <c r="D518" t="s">
        <v>1764</v>
      </c>
      <c r="E518" t="s">
        <v>290</v>
      </c>
      <c r="F518">
        <v>600112357</v>
      </c>
      <c r="G518">
        <v>12</v>
      </c>
      <c r="H518" t="s">
        <v>1765</v>
      </c>
      <c r="I518" t="s">
        <v>438</v>
      </c>
      <c r="J518">
        <v>1</v>
      </c>
      <c r="K518">
        <v>24</v>
      </c>
      <c r="L518" t="s">
        <v>1593</v>
      </c>
      <c r="M518" t="s">
        <v>1766</v>
      </c>
      <c r="N518" t="s">
        <v>1595</v>
      </c>
      <c r="O518">
        <v>2</v>
      </c>
      <c r="P518" t="s">
        <v>1596</v>
      </c>
      <c r="Q518" t="s">
        <v>1767</v>
      </c>
      <c r="R518" s="207">
        <v>45666.358194444445</v>
      </c>
      <c r="S518">
        <v>600112357</v>
      </c>
      <c r="W518">
        <v>55.670299999999997</v>
      </c>
      <c r="X518">
        <v>53.745699999999999</v>
      </c>
      <c r="Y518">
        <v>0.53100000000000003</v>
      </c>
      <c r="Z518">
        <v>1.3936000000000002</v>
      </c>
      <c r="AA518">
        <v>59.113399999999999</v>
      </c>
      <c r="AB518">
        <v>26568.657999999999</v>
      </c>
      <c r="AC518">
        <v>25902.489999999998</v>
      </c>
      <c r="AD518">
        <v>15467.52</v>
      </c>
      <c r="AE518">
        <v>4913.6840000000002</v>
      </c>
      <c r="AF518">
        <v>500.11700000000002</v>
      </c>
      <c r="AG518">
        <v>3494.085</v>
      </c>
      <c r="AH518">
        <v>369.54500000000002</v>
      </c>
      <c r="AI518">
        <v>404.54199999999997</v>
      </c>
      <c r="AJ518">
        <v>134.98099999999999</v>
      </c>
      <c r="AK518">
        <v>50.953999999999994</v>
      </c>
      <c r="AL518">
        <v>128.66800000000001</v>
      </c>
      <c r="AM518">
        <v>0</v>
      </c>
      <c r="AN518">
        <v>537.5</v>
      </c>
      <c r="AO518">
        <v>49.75</v>
      </c>
      <c r="AP518">
        <v>0</v>
      </c>
      <c r="AQ518">
        <v>0</v>
      </c>
      <c r="AR518">
        <v>0</v>
      </c>
      <c r="AS518">
        <v>0</v>
      </c>
      <c r="AT518">
        <v>5.6</v>
      </c>
      <c r="AU518">
        <v>44.15</v>
      </c>
      <c r="AV518">
        <v>0</v>
      </c>
      <c r="AW518">
        <v>512.721</v>
      </c>
      <c r="AX518">
        <v>0</v>
      </c>
      <c r="AY518">
        <v>0</v>
      </c>
      <c r="AZ518">
        <v>54.341000000000001</v>
      </c>
      <c r="BA518">
        <v>26230.400000000001</v>
      </c>
      <c r="BB518">
        <v>0</v>
      </c>
      <c r="BC518">
        <v>61</v>
      </c>
      <c r="BD518">
        <v>56</v>
      </c>
      <c r="BE518">
        <v>1</v>
      </c>
      <c r="BF518">
        <v>2</v>
      </c>
      <c r="BG518">
        <v>2</v>
      </c>
      <c r="BH518">
        <v>0</v>
      </c>
      <c r="BI518">
        <v>0</v>
      </c>
      <c r="BJ518">
        <v>41.034099999999995</v>
      </c>
      <c r="BK518">
        <v>21968.042999999998</v>
      </c>
      <c r="BL518">
        <v>12895.574000000001</v>
      </c>
      <c r="BM518">
        <v>4363.2569999999996</v>
      </c>
      <c r="BN518">
        <v>447.10299999999995</v>
      </c>
      <c r="BO518">
        <v>2986.2550000000001</v>
      </c>
      <c r="BP518">
        <v>274.45400000000006</v>
      </c>
      <c r="BQ518">
        <v>404.54199999999997</v>
      </c>
      <c r="BR518">
        <v>17.274999999999999</v>
      </c>
      <c r="BS518">
        <v>12.521000000000001</v>
      </c>
      <c r="BT518">
        <v>30.092300000000002</v>
      </c>
      <c r="BU518">
        <v>18137.976999999999</v>
      </c>
      <c r="BV518">
        <v>3.4491999999999998</v>
      </c>
      <c r="BW518">
        <v>1154.5170000000001</v>
      </c>
      <c r="BX518">
        <v>0</v>
      </c>
      <c r="BY518">
        <v>0</v>
      </c>
      <c r="BZ518">
        <v>12.711600000000001</v>
      </c>
      <c r="CA518">
        <v>3934.4470000000001</v>
      </c>
      <c r="CB518">
        <v>2571.9459999999999</v>
      </c>
      <c r="CC518">
        <v>550.42699999999991</v>
      </c>
      <c r="CD518">
        <v>53.014000000000003</v>
      </c>
      <c r="CE518">
        <v>507.83000000000004</v>
      </c>
      <c r="CF518">
        <v>95.091000000000008</v>
      </c>
      <c r="CG518">
        <v>0</v>
      </c>
      <c r="CH518">
        <v>117.706</v>
      </c>
      <c r="CI518">
        <v>38.433</v>
      </c>
      <c r="CJ518">
        <v>0.91249999999999998</v>
      </c>
      <c r="CK518">
        <v>333.16399999999999</v>
      </c>
      <c r="CL518">
        <v>6.4923999999999999</v>
      </c>
      <c r="CM518">
        <v>1804.912</v>
      </c>
      <c r="CN518">
        <v>5.3067000000000002</v>
      </c>
      <c r="CO518">
        <v>1796.3710000000001</v>
      </c>
      <c r="CP518">
        <v>0</v>
      </c>
      <c r="CQ518">
        <v>0</v>
      </c>
      <c r="CR518">
        <v>37.084099999999999</v>
      </c>
      <c r="CS518">
        <v>19275.847999999998</v>
      </c>
      <c r="CT518">
        <v>10.277100000000001</v>
      </c>
      <c r="CU518">
        <v>2945.9970000000003</v>
      </c>
      <c r="CV518">
        <v>0</v>
      </c>
      <c r="CW518">
        <v>512.721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54.341000000000001</v>
      </c>
      <c r="DF518">
        <v>7.4925999999999995</v>
      </c>
      <c r="DG518">
        <v>2675.549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22217.052</v>
      </c>
      <c r="EA518">
        <v>0</v>
      </c>
      <c r="EB518">
        <v>4013.348</v>
      </c>
      <c r="EC518">
        <v>0</v>
      </c>
      <c r="ED518">
        <v>55.670299999999997</v>
      </c>
      <c r="EE518">
        <v>59.113399999999999</v>
      </c>
      <c r="EF518">
        <v>26568.657999999999</v>
      </c>
      <c r="EG518">
        <v>41.207899999999995</v>
      </c>
      <c r="EH518">
        <v>22047.14</v>
      </c>
      <c r="EI518">
        <v>30.092300000000002</v>
      </c>
      <c r="EJ518">
        <v>18137.976999999999</v>
      </c>
      <c r="EK518">
        <v>3.4491999999999998</v>
      </c>
      <c r="EL518">
        <v>1154.5170000000001</v>
      </c>
      <c r="EM518">
        <v>0</v>
      </c>
      <c r="EN518">
        <v>0</v>
      </c>
      <c r="EO518">
        <v>14.462399999999999</v>
      </c>
      <c r="EP518">
        <v>4521.518</v>
      </c>
      <c r="EQ518">
        <v>49.75</v>
      </c>
      <c r="ER518">
        <v>36.049999999999997</v>
      </c>
      <c r="ES518">
        <v>13.7</v>
      </c>
      <c r="ET518">
        <v>26618.407999999999</v>
      </c>
      <c r="EU518">
        <v>0</v>
      </c>
      <c r="EV518">
        <v>0</v>
      </c>
      <c r="EW518">
        <v>0</v>
      </c>
      <c r="EX518">
        <v>0</v>
      </c>
      <c r="EY518">
        <v>7.4925999999999995</v>
      </c>
      <c r="EZ518">
        <v>2675.549</v>
      </c>
      <c r="FA518">
        <v>0.17380000000000001</v>
      </c>
      <c r="FB518">
        <v>79.096999999999994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</row>
    <row r="519" spans="1:184" customFormat="1" ht="12.75" x14ac:dyDescent="0.2">
      <c r="A519">
        <v>4217</v>
      </c>
      <c r="B519">
        <f t="shared" si="8"/>
        <v>516</v>
      </c>
      <c r="C519">
        <v>1</v>
      </c>
      <c r="D519" t="s">
        <v>1768</v>
      </c>
      <c r="E519" t="s">
        <v>290</v>
      </c>
      <c r="F519">
        <v>600112144</v>
      </c>
      <c r="G519">
        <v>12</v>
      </c>
      <c r="H519" t="s">
        <v>1769</v>
      </c>
      <c r="I519" t="s">
        <v>378</v>
      </c>
      <c r="J519">
        <v>1</v>
      </c>
      <c r="K519">
        <v>24</v>
      </c>
      <c r="L519" t="s">
        <v>1600</v>
      </c>
      <c r="M519" t="s">
        <v>1770</v>
      </c>
      <c r="N519" t="s">
        <v>1595</v>
      </c>
      <c r="O519">
        <v>2</v>
      </c>
      <c r="P519" t="s">
        <v>1596</v>
      </c>
      <c r="Q519" t="s">
        <v>1500</v>
      </c>
      <c r="R519" s="207">
        <v>45666.575196759259</v>
      </c>
      <c r="S519">
        <v>600112144</v>
      </c>
      <c r="T519" t="s">
        <v>1500</v>
      </c>
      <c r="U519" s="207">
        <v>45666.581296296295</v>
      </c>
      <c r="V519">
        <v>600112144</v>
      </c>
      <c r="W519">
        <v>16.866800000000001</v>
      </c>
      <c r="X519">
        <v>16.527699999999999</v>
      </c>
      <c r="Y519">
        <v>0</v>
      </c>
      <c r="Z519">
        <v>0.33910000000000001</v>
      </c>
      <c r="AA519">
        <v>18.3521</v>
      </c>
      <c r="AB519">
        <v>7923.5949999999993</v>
      </c>
      <c r="AC519">
        <v>7812.09</v>
      </c>
      <c r="AD519">
        <v>5121.7849999999999</v>
      </c>
      <c r="AE519">
        <v>1538.549</v>
      </c>
      <c r="AF519">
        <v>270.56799999999998</v>
      </c>
      <c r="AG519">
        <v>571.30700000000002</v>
      </c>
      <c r="AH519">
        <v>181.589</v>
      </c>
      <c r="AI519">
        <v>94.228999999999999</v>
      </c>
      <c r="AJ519">
        <v>0.90200000000000002</v>
      </c>
      <c r="AK519">
        <v>9.2089999999999996</v>
      </c>
      <c r="AL519">
        <v>0</v>
      </c>
      <c r="AM519">
        <v>0</v>
      </c>
      <c r="AN519">
        <v>111.505</v>
      </c>
      <c r="AO519">
        <v>21.439999999999998</v>
      </c>
      <c r="AP519">
        <v>20</v>
      </c>
      <c r="AQ519">
        <v>20</v>
      </c>
      <c r="AR519">
        <v>0</v>
      </c>
      <c r="AS519">
        <v>0</v>
      </c>
      <c r="AT519">
        <v>0</v>
      </c>
      <c r="AU519">
        <v>1.44</v>
      </c>
      <c r="AV519">
        <v>0</v>
      </c>
      <c r="AW519">
        <v>23.951999999999998</v>
      </c>
      <c r="AX519">
        <v>0</v>
      </c>
      <c r="AY519">
        <v>0</v>
      </c>
      <c r="AZ519">
        <v>0</v>
      </c>
      <c r="BA519">
        <v>7829.9080000000004</v>
      </c>
      <c r="BB519">
        <v>20</v>
      </c>
      <c r="BC519">
        <v>18</v>
      </c>
      <c r="BD519">
        <v>17</v>
      </c>
      <c r="BE519">
        <v>0</v>
      </c>
      <c r="BF519">
        <v>0</v>
      </c>
      <c r="BG519">
        <v>3</v>
      </c>
      <c r="BH519">
        <v>0</v>
      </c>
      <c r="BI519">
        <v>0</v>
      </c>
      <c r="BJ519">
        <v>11.8545</v>
      </c>
      <c r="BK519">
        <v>6324.3119999999999</v>
      </c>
      <c r="BL519">
        <v>4023.1440000000002</v>
      </c>
      <c r="BM519">
        <v>1376.0219999999999</v>
      </c>
      <c r="BN519">
        <v>208.84800000000001</v>
      </c>
      <c r="BO519">
        <v>431.30700000000002</v>
      </c>
      <c r="BP519">
        <v>166.81</v>
      </c>
      <c r="BQ519">
        <v>94.228999999999999</v>
      </c>
      <c r="BR519">
        <v>0</v>
      </c>
      <c r="BS519">
        <v>0</v>
      </c>
      <c r="BT519">
        <v>10.356400000000001</v>
      </c>
      <c r="BU519">
        <v>5793.098</v>
      </c>
      <c r="BV519">
        <v>0.61060000000000003</v>
      </c>
      <c r="BW519">
        <v>289.44900000000001</v>
      </c>
      <c r="BX519">
        <v>0</v>
      </c>
      <c r="BY519">
        <v>0</v>
      </c>
      <c r="BZ519">
        <v>4.6732000000000005</v>
      </c>
      <c r="CA519">
        <v>1487.778</v>
      </c>
      <c r="CB519">
        <v>1098.6410000000001</v>
      </c>
      <c r="CC519">
        <v>162.52699999999999</v>
      </c>
      <c r="CD519">
        <v>61.72</v>
      </c>
      <c r="CE519">
        <v>140</v>
      </c>
      <c r="CF519">
        <v>14.779</v>
      </c>
      <c r="CG519">
        <v>0</v>
      </c>
      <c r="CH519">
        <v>0.90200000000000002</v>
      </c>
      <c r="CI519">
        <v>9.2089999999999996</v>
      </c>
      <c r="CJ519">
        <v>0.56179999999999997</v>
      </c>
      <c r="CK519">
        <v>217.215</v>
      </c>
      <c r="CL519">
        <v>2</v>
      </c>
      <c r="CM519">
        <v>564.399</v>
      </c>
      <c r="CN519">
        <v>2.1114000000000002</v>
      </c>
      <c r="CO519">
        <v>706.16399999999999</v>
      </c>
      <c r="CP519">
        <v>0</v>
      </c>
      <c r="CQ519">
        <v>0</v>
      </c>
      <c r="CR519">
        <v>9.8760000000000012</v>
      </c>
      <c r="CS519">
        <v>4818.8450000000003</v>
      </c>
      <c r="CT519">
        <v>4.3231999999999999</v>
      </c>
      <c r="CU519">
        <v>1309.557</v>
      </c>
      <c r="CV519">
        <v>0</v>
      </c>
      <c r="CW519">
        <v>23.951999999999998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2.375</v>
      </c>
      <c r="DD519">
        <v>17.625</v>
      </c>
      <c r="DE519">
        <v>0</v>
      </c>
      <c r="DF519">
        <v>0.88749999999999996</v>
      </c>
      <c r="DG519">
        <v>241.76499999999999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6334.7460000000001</v>
      </c>
      <c r="EA519">
        <v>2.375</v>
      </c>
      <c r="EB519">
        <v>1495.162</v>
      </c>
      <c r="EC519">
        <v>17.625</v>
      </c>
      <c r="ED519">
        <v>16.866800000000001</v>
      </c>
      <c r="EE519">
        <v>18.3521</v>
      </c>
      <c r="EF519">
        <v>7923.5949999999993</v>
      </c>
      <c r="EG519">
        <v>11.954999999999998</v>
      </c>
      <c r="EH519">
        <v>6379.0020000000004</v>
      </c>
      <c r="EI519">
        <v>10.401900000000001</v>
      </c>
      <c r="EJ519">
        <v>5826.3069999999998</v>
      </c>
      <c r="EK519">
        <v>0.66559999999999997</v>
      </c>
      <c r="EL519">
        <v>310.93</v>
      </c>
      <c r="EM519">
        <v>0</v>
      </c>
      <c r="EN519">
        <v>0</v>
      </c>
      <c r="EO519">
        <v>4.9118000000000004</v>
      </c>
      <c r="EP519">
        <v>1544.5930000000001</v>
      </c>
      <c r="EQ519">
        <v>21.439999999999998</v>
      </c>
      <c r="ER519">
        <v>2.375</v>
      </c>
      <c r="ES519">
        <v>19.064999999999998</v>
      </c>
      <c r="ET519">
        <v>7945.0349999999999</v>
      </c>
      <c r="EU519">
        <v>0</v>
      </c>
      <c r="EV519">
        <v>0</v>
      </c>
      <c r="EW519">
        <v>0</v>
      </c>
      <c r="EX519">
        <v>0</v>
      </c>
      <c r="EY519">
        <v>0.88749999999999996</v>
      </c>
      <c r="EZ519">
        <v>241.76499999999999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</row>
    <row r="520" spans="1:184" customFormat="1" ht="12.75" x14ac:dyDescent="0.2">
      <c r="A520">
        <v>4218</v>
      </c>
      <c r="B520">
        <f t="shared" si="8"/>
        <v>517</v>
      </c>
      <c r="C520">
        <v>1</v>
      </c>
      <c r="D520" t="s">
        <v>1771</v>
      </c>
      <c r="E520" t="s">
        <v>290</v>
      </c>
      <c r="F520">
        <v>600112365</v>
      </c>
      <c r="G520">
        <v>12</v>
      </c>
      <c r="H520" t="s">
        <v>1620</v>
      </c>
      <c r="I520" t="s">
        <v>100</v>
      </c>
      <c r="J520">
        <v>1</v>
      </c>
      <c r="K520">
        <v>24</v>
      </c>
      <c r="L520" t="s">
        <v>1600</v>
      </c>
      <c r="M520" t="s">
        <v>1772</v>
      </c>
      <c r="N520" t="s">
        <v>1595</v>
      </c>
      <c r="O520">
        <v>2</v>
      </c>
      <c r="P520" t="s">
        <v>1596</v>
      </c>
      <c r="Q520" t="s">
        <v>3448</v>
      </c>
      <c r="R520" s="207">
        <v>45663.392164351855</v>
      </c>
      <c r="S520">
        <v>600112365</v>
      </c>
      <c r="T520" t="s">
        <v>1500</v>
      </c>
      <c r="U520" s="207">
        <v>45666.555925925924</v>
      </c>
      <c r="V520">
        <v>600112365</v>
      </c>
      <c r="W520">
        <v>9.9850000000000012</v>
      </c>
      <c r="X520">
        <v>9.6341999999999999</v>
      </c>
      <c r="Y520">
        <v>0</v>
      </c>
      <c r="Z520">
        <v>0.3508</v>
      </c>
      <c r="AA520">
        <v>10.333400000000001</v>
      </c>
      <c r="AB520">
        <v>5259.2449999999999</v>
      </c>
      <c r="AC520">
        <v>5030.9740000000002</v>
      </c>
      <c r="AD520">
        <v>3487.3969999999999</v>
      </c>
      <c r="AE520">
        <v>835.74800000000005</v>
      </c>
      <c r="AF520">
        <v>242.97699999999998</v>
      </c>
      <c r="AG520">
        <v>222.4</v>
      </c>
      <c r="AH520">
        <v>87.969000000000008</v>
      </c>
      <c r="AI520">
        <v>96.173000000000002</v>
      </c>
      <c r="AJ520">
        <v>0</v>
      </c>
      <c r="AK520">
        <v>0</v>
      </c>
      <c r="AL520">
        <v>0</v>
      </c>
      <c r="AM520">
        <v>58.009</v>
      </c>
      <c r="AN520">
        <v>170.262</v>
      </c>
      <c r="AO520">
        <v>166.35</v>
      </c>
      <c r="AP520">
        <v>75</v>
      </c>
      <c r="AQ520">
        <v>75</v>
      </c>
      <c r="AR520">
        <v>0</v>
      </c>
      <c r="AS520">
        <v>0</v>
      </c>
      <c r="AT520">
        <v>0</v>
      </c>
      <c r="AU520">
        <v>91.35</v>
      </c>
      <c r="AV520">
        <v>0</v>
      </c>
      <c r="AW520">
        <v>58.31</v>
      </c>
      <c r="AX520">
        <v>0</v>
      </c>
      <c r="AY520">
        <v>0</v>
      </c>
      <c r="AZ520">
        <v>0</v>
      </c>
      <c r="BA520">
        <v>5047.7070000000003</v>
      </c>
      <c r="BB520">
        <v>75</v>
      </c>
      <c r="BC520">
        <v>11</v>
      </c>
      <c r="BD520">
        <v>11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7.8675999999999995</v>
      </c>
      <c r="BK520">
        <v>4533.0830000000005</v>
      </c>
      <c r="BL520">
        <v>3085.5370000000003</v>
      </c>
      <c r="BM520">
        <v>783.48500000000001</v>
      </c>
      <c r="BN520">
        <v>210.209</v>
      </c>
      <c r="BO520">
        <v>211.4</v>
      </c>
      <c r="BP520">
        <v>87.969000000000008</v>
      </c>
      <c r="BQ520">
        <v>96.173000000000002</v>
      </c>
      <c r="BR520">
        <v>0</v>
      </c>
      <c r="BS520">
        <v>0</v>
      </c>
      <c r="BT520">
        <v>5.9659000000000004</v>
      </c>
      <c r="BU520">
        <v>3644.1750000000002</v>
      </c>
      <c r="BV520">
        <v>1.6934</v>
      </c>
      <c r="BW520">
        <v>804.57600000000002</v>
      </c>
      <c r="BX520">
        <v>0</v>
      </c>
      <c r="BY520">
        <v>0</v>
      </c>
      <c r="BZ520">
        <v>1.7665999999999999</v>
      </c>
      <c r="CA520">
        <v>497.89100000000002</v>
      </c>
      <c r="CB520">
        <v>401.86</v>
      </c>
      <c r="CC520">
        <v>52.262999999999998</v>
      </c>
      <c r="CD520">
        <v>32.768000000000001</v>
      </c>
      <c r="CE520">
        <v>11</v>
      </c>
      <c r="CF520">
        <v>0</v>
      </c>
      <c r="CG520">
        <v>0</v>
      </c>
      <c r="CH520">
        <v>0</v>
      </c>
      <c r="CI520">
        <v>0</v>
      </c>
      <c r="CJ520">
        <v>0.625</v>
      </c>
      <c r="CK520">
        <v>174.80600000000001</v>
      </c>
      <c r="CL520">
        <v>1.1415999999999999</v>
      </c>
      <c r="CM520">
        <v>323.08499999999998</v>
      </c>
      <c r="CN520">
        <v>0</v>
      </c>
      <c r="CO520">
        <v>0</v>
      </c>
      <c r="CP520">
        <v>0</v>
      </c>
      <c r="CQ520">
        <v>0</v>
      </c>
      <c r="CR520">
        <v>5.8675999999999995</v>
      </c>
      <c r="CS520">
        <v>3215.2579999999998</v>
      </c>
      <c r="CT520">
        <v>1.7665999999999999</v>
      </c>
      <c r="CU520">
        <v>497.89100000000002</v>
      </c>
      <c r="CV520">
        <v>0</v>
      </c>
      <c r="CW520">
        <v>58.31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21.38</v>
      </c>
      <c r="DD520">
        <v>53.62</v>
      </c>
      <c r="DE520">
        <v>0</v>
      </c>
      <c r="DF520">
        <v>0.20830000000000001</v>
      </c>
      <c r="DG520">
        <v>84.331999999999994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4549.8159999999998</v>
      </c>
      <c r="EA520">
        <v>21.38</v>
      </c>
      <c r="EB520">
        <v>497.89100000000002</v>
      </c>
      <c r="EC520">
        <v>53.62</v>
      </c>
      <c r="ED520">
        <v>9.9850000000000012</v>
      </c>
      <c r="EE520">
        <v>10.333400000000001</v>
      </c>
      <c r="EF520">
        <v>5259.2449999999999</v>
      </c>
      <c r="EG520">
        <v>7.9016999999999999</v>
      </c>
      <c r="EH520">
        <v>4669.7739999999994</v>
      </c>
      <c r="EI520">
        <v>6</v>
      </c>
      <c r="EJ520">
        <v>3776.866</v>
      </c>
      <c r="EK520">
        <v>1.6934</v>
      </c>
      <c r="EL520">
        <v>804.57600000000002</v>
      </c>
      <c r="EM520">
        <v>0</v>
      </c>
      <c r="EN520">
        <v>0</v>
      </c>
      <c r="EO520">
        <v>2.0832999999999999</v>
      </c>
      <c r="EP520">
        <v>589.471</v>
      </c>
      <c r="EQ520">
        <v>166.35</v>
      </c>
      <c r="ER520">
        <v>21.38</v>
      </c>
      <c r="ES520">
        <v>144.97</v>
      </c>
      <c r="ET520">
        <v>5425.5950000000003</v>
      </c>
      <c r="EU520">
        <v>0</v>
      </c>
      <c r="EV520">
        <v>0</v>
      </c>
      <c r="EW520">
        <v>0</v>
      </c>
      <c r="EX520">
        <v>0</v>
      </c>
      <c r="EY520">
        <v>0.20830000000000001</v>
      </c>
      <c r="EZ520">
        <v>88.331999999999994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</row>
    <row r="521" spans="1:184" customFormat="1" ht="12.75" x14ac:dyDescent="0.2">
      <c r="A521">
        <v>4219</v>
      </c>
      <c r="B521">
        <f t="shared" si="8"/>
        <v>518</v>
      </c>
      <c r="C521">
        <v>1</v>
      </c>
      <c r="D521" t="s">
        <v>1773</v>
      </c>
      <c r="E521" t="s">
        <v>290</v>
      </c>
      <c r="F521">
        <v>600112373</v>
      </c>
      <c r="G521">
        <v>12</v>
      </c>
      <c r="H521" t="s">
        <v>1623</v>
      </c>
      <c r="I521" t="s">
        <v>100</v>
      </c>
      <c r="J521">
        <v>1</v>
      </c>
      <c r="K521">
        <v>24</v>
      </c>
      <c r="L521" t="s">
        <v>1617</v>
      </c>
      <c r="M521" t="s">
        <v>1774</v>
      </c>
      <c r="N521" t="s">
        <v>1595</v>
      </c>
      <c r="O521">
        <v>2</v>
      </c>
      <c r="P521" t="s">
        <v>1596</v>
      </c>
      <c r="Q521" t="s">
        <v>1775</v>
      </c>
      <c r="R521" s="207">
        <v>45660.523553240739</v>
      </c>
      <c r="S521">
        <v>600112373</v>
      </c>
      <c r="W521">
        <v>82.632000000000005</v>
      </c>
      <c r="X521">
        <v>79.098700000000008</v>
      </c>
      <c r="Y521">
        <v>3.5333000000000001</v>
      </c>
      <c r="Z521">
        <v>0</v>
      </c>
      <c r="AA521">
        <v>88.916599999999988</v>
      </c>
      <c r="AB521">
        <v>40774.97</v>
      </c>
      <c r="AC521">
        <v>39705.528000000006</v>
      </c>
      <c r="AD521">
        <v>24362.386999999999</v>
      </c>
      <c r="AE521">
        <v>7588.3760000000002</v>
      </c>
      <c r="AF521">
        <v>404.67500000000001</v>
      </c>
      <c r="AG521">
        <v>5540.4869999999992</v>
      </c>
      <c r="AH521">
        <v>695.95799999999997</v>
      </c>
      <c r="AI521">
        <v>553.62</v>
      </c>
      <c r="AJ521">
        <v>37.122</v>
      </c>
      <c r="AK521">
        <v>7.8719999999999999</v>
      </c>
      <c r="AL521">
        <v>1069.442</v>
      </c>
      <c r="AM521">
        <v>0</v>
      </c>
      <c r="AN521">
        <v>0</v>
      </c>
      <c r="AO521">
        <v>519.18700000000001</v>
      </c>
      <c r="AP521">
        <v>381.05700000000002</v>
      </c>
      <c r="AQ521">
        <v>319.5</v>
      </c>
      <c r="AR521">
        <v>61.557000000000002</v>
      </c>
      <c r="AS521">
        <v>0</v>
      </c>
      <c r="AT521">
        <v>0</v>
      </c>
      <c r="AU521">
        <v>138.13</v>
      </c>
      <c r="AV521">
        <v>1.7937000000000001</v>
      </c>
      <c r="AW521">
        <v>464.11499999999995</v>
      </c>
      <c r="AX521">
        <v>879.41300000000001</v>
      </c>
      <c r="AY521">
        <v>239.5</v>
      </c>
      <c r="AZ521">
        <v>50.915999999999997</v>
      </c>
      <c r="BA521">
        <v>40133.586000000003</v>
      </c>
      <c r="BB521">
        <v>381.05700000000002</v>
      </c>
      <c r="BC521">
        <v>86</v>
      </c>
      <c r="BD521">
        <v>73</v>
      </c>
      <c r="BE521">
        <v>4</v>
      </c>
      <c r="BF521">
        <v>3</v>
      </c>
      <c r="BG521">
        <v>6</v>
      </c>
      <c r="BH521">
        <v>0</v>
      </c>
      <c r="BI521">
        <v>0</v>
      </c>
      <c r="BJ521">
        <v>57.4739</v>
      </c>
      <c r="BK521">
        <v>32530.526999999998</v>
      </c>
      <c r="BL521">
        <v>19736.147000000001</v>
      </c>
      <c r="BM521">
        <v>6582.6350000000002</v>
      </c>
      <c r="BN521">
        <v>108.57299999999999</v>
      </c>
      <c r="BO521">
        <v>4454.5999999999995</v>
      </c>
      <c r="BP521">
        <v>556.04600000000005</v>
      </c>
      <c r="BQ521">
        <v>553.62</v>
      </c>
      <c r="BR521">
        <v>17.033999999999999</v>
      </c>
      <c r="BS521">
        <v>6.8409999999999993</v>
      </c>
      <c r="BT521">
        <v>39.290900000000001</v>
      </c>
      <c r="BU521">
        <v>24469.144</v>
      </c>
      <c r="BV521">
        <v>5.8651999999999997</v>
      </c>
      <c r="BW521">
        <v>2699.6189999999997</v>
      </c>
      <c r="BX521">
        <v>0</v>
      </c>
      <c r="BY521">
        <v>0</v>
      </c>
      <c r="BZ521">
        <v>21.6248</v>
      </c>
      <c r="CA521">
        <v>7175.0010000000002</v>
      </c>
      <c r="CB521">
        <v>4626.24</v>
      </c>
      <c r="CC521">
        <v>1005.741</v>
      </c>
      <c r="CD521">
        <v>296.10199999999998</v>
      </c>
      <c r="CE521">
        <v>1085.8870000000002</v>
      </c>
      <c r="CF521">
        <v>139.91199999999998</v>
      </c>
      <c r="CG521">
        <v>0</v>
      </c>
      <c r="CH521">
        <v>20.088000000000001</v>
      </c>
      <c r="CI521">
        <v>1.0309999999999999</v>
      </c>
      <c r="CJ521">
        <v>4.5298999999999996</v>
      </c>
      <c r="CK521">
        <v>2228.21</v>
      </c>
      <c r="CL521">
        <v>8.5583999999999989</v>
      </c>
      <c r="CM521">
        <v>2484.6179999999999</v>
      </c>
      <c r="CN521">
        <v>8.5365000000000002</v>
      </c>
      <c r="CO521">
        <v>2462.1729999999998</v>
      </c>
      <c r="CP521">
        <v>0</v>
      </c>
      <c r="CQ521">
        <v>0</v>
      </c>
      <c r="CR521">
        <v>53.597700000000003</v>
      </c>
      <c r="CS521">
        <v>29021.030000000002</v>
      </c>
      <c r="CT521">
        <v>18.9832</v>
      </c>
      <c r="CU521">
        <v>5741.3279999999995</v>
      </c>
      <c r="CV521">
        <v>1.7937000000000001</v>
      </c>
      <c r="CW521">
        <v>464.11499999999995</v>
      </c>
      <c r="CX521">
        <v>879.41300000000001</v>
      </c>
      <c r="CY521">
        <v>0</v>
      </c>
      <c r="CZ521">
        <v>0</v>
      </c>
      <c r="DA521">
        <v>0</v>
      </c>
      <c r="DB521">
        <v>0</v>
      </c>
      <c r="DC521">
        <v>90.710000000000008</v>
      </c>
      <c r="DD521">
        <v>290.34699999999998</v>
      </c>
      <c r="DE521">
        <v>50.915999999999997</v>
      </c>
      <c r="DF521">
        <v>9.7041000000000004</v>
      </c>
      <c r="DG521">
        <v>3836.7710000000002</v>
      </c>
      <c r="DH521">
        <v>1.6136999999999999</v>
      </c>
      <c r="DI521">
        <v>937.00400000000002</v>
      </c>
      <c r="DJ521">
        <v>1</v>
      </c>
      <c r="DK521">
        <v>587.98900000000003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32888.213000000003</v>
      </c>
      <c r="EA521">
        <v>90.710000000000008</v>
      </c>
      <c r="EB521">
        <v>7245.3729999999996</v>
      </c>
      <c r="EC521">
        <v>290.34699999999998</v>
      </c>
      <c r="ED521">
        <v>82.632000000000005</v>
      </c>
      <c r="EE521">
        <v>88.916599999999988</v>
      </c>
      <c r="EF521">
        <v>40774.97</v>
      </c>
      <c r="EG521">
        <v>57.4739</v>
      </c>
      <c r="EH521">
        <v>32530.526999999998</v>
      </c>
      <c r="EI521">
        <v>39.290900000000001</v>
      </c>
      <c r="EJ521">
        <v>24469.144</v>
      </c>
      <c r="EK521">
        <v>5.8651999999999997</v>
      </c>
      <c r="EL521">
        <v>2699.6189999999997</v>
      </c>
      <c r="EM521">
        <v>0</v>
      </c>
      <c r="EN521">
        <v>0</v>
      </c>
      <c r="EO521">
        <v>25.158100000000001</v>
      </c>
      <c r="EP521">
        <v>8244.4429999999993</v>
      </c>
      <c r="EQ521">
        <v>519.18700000000001</v>
      </c>
      <c r="ER521">
        <v>228.84</v>
      </c>
      <c r="ES521">
        <v>290.34699999999998</v>
      </c>
      <c r="ET521">
        <v>41294.157000000007</v>
      </c>
      <c r="EU521">
        <v>0</v>
      </c>
      <c r="EV521">
        <v>0</v>
      </c>
      <c r="EW521">
        <v>0</v>
      </c>
      <c r="EX521">
        <v>0</v>
      </c>
      <c r="EY521">
        <v>9.7041000000000004</v>
      </c>
      <c r="EZ521">
        <v>3836.7710000000002</v>
      </c>
      <c r="FA521">
        <v>1.6136999999999999</v>
      </c>
      <c r="FB521">
        <v>937.00400000000002</v>
      </c>
      <c r="FC521">
        <v>1</v>
      </c>
      <c r="FD521">
        <v>587.98900000000003</v>
      </c>
      <c r="FE521">
        <v>0</v>
      </c>
      <c r="FF521">
        <v>0</v>
      </c>
      <c r="FG521">
        <v>0</v>
      </c>
      <c r="FH521">
        <v>0</v>
      </c>
      <c r="FI521">
        <v>1.7937000000000001</v>
      </c>
      <c r="FJ521">
        <v>879.41300000000001</v>
      </c>
      <c r="FK521">
        <v>1.7937000000000001</v>
      </c>
      <c r="FL521">
        <v>879.41300000000001</v>
      </c>
      <c r="FM521">
        <v>0</v>
      </c>
      <c r="FN521">
        <v>0</v>
      </c>
      <c r="FO521">
        <v>239.5</v>
      </c>
      <c r="FP521">
        <v>19.8</v>
      </c>
      <c r="FQ521">
        <v>219.7</v>
      </c>
      <c r="FR521">
        <v>1118.913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</row>
    <row r="522" spans="1:184" customFormat="1" ht="12.75" x14ac:dyDescent="0.2">
      <c r="A522">
        <v>4220</v>
      </c>
      <c r="B522">
        <f t="shared" si="8"/>
        <v>519</v>
      </c>
      <c r="C522">
        <v>1</v>
      </c>
      <c r="D522" t="s">
        <v>1776</v>
      </c>
      <c r="E522" t="s">
        <v>290</v>
      </c>
      <c r="F522">
        <v>600112381</v>
      </c>
      <c r="G522">
        <v>12</v>
      </c>
      <c r="H522" t="s">
        <v>1623</v>
      </c>
      <c r="I522" t="s">
        <v>100</v>
      </c>
      <c r="J522">
        <v>1</v>
      </c>
      <c r="K522">
        <v>24</v>
      </c>
      <c r="L522" t="s">
        <v>1617</v>
      </c>
      <c r="M522" t="s">
        <v>1777</v>
      </c>
      <c r="N522" t="s">
        <v>1595</v>
      </c>
      <c r="O522">
        <v>2</v>
      </c>
      <c r="P522" t="s">
        <v>1596</v>
      </c>
      <c r="Q522" t="s">
        <v>1778</v>
      </c>
      <c r="R522" s="207">
        <v>45665.390775462962</v>
      </c>
      <c r="S522">
        <v>600112381</v>
      </c>
      <c r="W522">
        <v>40.032899999999998</v>
      </c>
      <c r="X522">
        <v>40.032899999999998</v>
      </c>
      <c r="Y522">
        <v>0</v>
      </c>
      <c r="Z522">
        <v>0</v>
      </c>
      <c r="AA522">
        <v>41.5</v>
      </c>
      <c r="AB522">
        <v>22138.008999999998</v>
      </c>
      <c r="AC522">
        <v>22138.008999999998</v>
      </c>
      <c r="AD522">
        <v>13863.924000000001</v>
      </c>
      <c r="AE522">
        <v>3303.8250000000003</v>
      </c>
      <c r="AF522">
        <v>477.81700000000001</v>
      </c>
      <c r="AG522">
        <v>3301.5190000000002</v>
      </c>
      <c r="AH522">
        <v>363.23500000000001</v>
      </c>
      <c r="AI522">
        <v>513.29700000000003</v>
      </c>
      <c r="AJ522">
        <v>0</v>
      </c>
      <c r="AK522">
        <v>26.802</v>
      </c>
      <c r="AL522">
        <v>0</v>
      </c>
      <c r="AM522">
        <v>0</v>
      </c>
      <c r="AN522">
        <v>0</v>
      </c>
      <c r="AO522">
        <v>143.36000000000001</v>
      </c>
      <c r="AP522">
        <v>117.56</v>
      </c>
      <c r="AQ522">
        <v>117.56</v>
      </c>
      <c r="AR522">
        <v>0</v>
      </c>
      <c r="AS522">
        <v>0</v>
      </c>
      <c r="AT522">
        <v>25.8</v>
      </c>
      <c r="AU522">
        <v>0</v>
      </c>
      <c r="AV522">
        <v>0.8</v>
      </c>
      <c r="AW522">
        <v>257.26</v>
      </c>
      <c r="AX522">
        <v>344.88299999999998</v>
      </c>
      <c r="AY522">
        <v>94.91</v>
      </c>
      <c r="AZ522">
        <v>30.33</v>
      </c>
      <c r="BA522">
        <v>22249.331000000002</v>
      </c>
      <c r="BB522">
        <v>117.56</v>
      </c>
      <c r="BC522">
        <v>43</v>
      </c>
      <c r="BD522">
        <v>37</v>
      </c>
      <c r="BE522">
        <v>0</v>
      </c>
      <c r="BF522">
        <v>4</v>
      </c>
      <c r="BG522">
        <v>0</v>
      </c>
      <c r="BH522">
        <v>0</v>
      </c>
      <c r="BI522">
        <v>0</v>
      </c>
      <c r="BJ522">
        <v>32.959899999999998</v>
      </c>
      <c r="BK522">
        <v>19490.310000000001</v>
      </c>
      <c r="BL522">
        <v>12096.477000000001</v>
      </c>
      <c r="BM522">
        <v>3052.1379999999999</v>
      </c>
      <c r="BN522">
        <v>186.05399999999997</v>
      </c>
      <c r="BO522">
        <v>2991.5190000000002</v>
      </c>
      <c r="BP522">
        <v>363.23500000000001</v>
      </c>
      <c r="BQ522">
        <v>513.29700000000003</v>
      </c>
      <c r="BR522">
        <v>0</v>
      </c>
      <c r="BS522">
        <v>0</v>
      </c>
      <c r="BT522">
        <v>23.9543</v>
      </c>
      <c r="BU522">
        <v>15753.438</v>
      </c>
      <c r="BV522">
        <v>3.9670000000000001</v>
      </c>
      <c r="BW522">
        <v>1856.3920000000001</v>
      </c>
      <c r="BX522">
        <v>0</v>
      </c>
      <c r="BY522">
        <v>0</v>
      </c>
      <c r="BZ522">
        <v>7.0730000000000004</v>
      </c>
      <c r="CA522">
        <v>2647.6990000000001</v>
      </c>
      <c r="CB522">
        <v>1767.4469999999999</v>
      </c>
      <c r="CC522">
        <v>251.68700000000001</v>
      </c>
      <c r="CD522">
        <v>291.76299999999998</v>
      </c>
      <c r="CE522">
        <v>310</v>
      </c>
      <c r="CF522">
        <v>0</v>
      </c>
      <c r="CG522">
        <v>0</v>
      </c>
      <c r="CH522">
        <v>0</v>
      </c>
      <c r="CI522">
        <v>26.802</v>
      </c>
      <c r="CJ522">
        <v>2</v>
      </c>
      <c r="CK522">
        <v>1044.6669999999999</v>
      </c>
      <c r="CL522">
        <v>3.7395999999999998</v>
      </c>
      <c r="CM522">
        <v>1213.644</v>
      </c>
      <c r="CN522">
        <v>1.3333999999999999</v>
      </c>
      <c r="CO522">
        <v>389.38799999999998</v>
      </c>
      <c r="CP522">
        <v>0</v>
      </c>
      <c r="CQ522">
        <v>0</v>
      </c>
      <c r="CR522">
        <v>30.959899999999998</v>
      </c>
      <c r="CS522">
        <v>17511.633000000002</v>
      </c>
      <c r="CT522">
        <v>7.0730000000000004</v>
      </c>
      <c r="CU522">
        <v>2647.6990000000001</v>
      </c>
      <c r="CV522">
        <v>0.8</v>
      </c>
      <c r="CW522">
        <v>257.26</v>
      </c>
      <c r="CX522">
        <v>344.88299999999998</v>
      </c>
      <c r="CY522">
        <v>0</v>
      </c>
      <c r="CZ522">
        <v>0</v>
      </c>
      <c r="DA522">
        <v>0</v>
      </c>
      <c r="DB522">
        <v>0</v>
      </c>
      <c r="DC522">
        <v>110.81</v>
      </c>
      <c r="DD522">
        <v>6.75</v>
      </c>
      <c r="DE522">
        <v>30.33</v>
      </c>
      <c r="DF522">
        <v>4.2385999999999999</v>
      </c>
      <c r="DG522">
        <v>1535.597</v>
      </c>
      <c r="DH522">
        <v>0.8</v>
      </c>
      <c r="DI522">
        <v>344.88299999999998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19583.259000000002</v>
      </c>
      <c r="EA522">
        <v>110.81</v>
      </c>
      <c r="EB522">
        <v>2666.0720000000001</v>
      </c>
      <c r="EC522">
        <v>6.75</v>
      </c>
      <c r="ED522">
        <v>40.032899999999998</v>
      </c>
      <c r="EE522">
        <v>41.5</v>
      </c>
      <c r="EF522">
        <v>22138.008999999998</v>
      </c>
      <c r="EG522">
        <v>32.959899999999998</v>
      </c>
      <c r="EH522">
        <v>19490.310000000001</v>
      </c>
      <c r="EI522">
        <v>23.9543</v>
      </c>
      <c r="EJ522">
        <v>15753.438</v>
      </c>
      <c r="EK522">
        <v>3.9670000000000001</v>
      </c>
      <c r="EL522">
        <v>1856.3920000000001</v>
      </c>
      <c r="EM522">
        <v>0</v>
      </c>
      <c r="EN522">
        <v>0</v>
      </c>
      <c r="EO522">
        <v>7.0730000000000004</v>
      </c>
      <c r="EP522">
        <v>2647.6990000000001</v>
      </c>
      <c r="EQ522">
        <v>143.36000000000001</v>
      </c>
      <c r="ER522">
        <v>110.81</v>
      </c>
      <c r="ES522">
        <v>32.549999999999997</v>
      </c>
      <c r="ET522">
        <v>22281.368999999999</v>
      </c>
      <c r="EU522">
        <v>0</v>
      </c>
      <c r="EV522">
        <v>0</v>
      </c>
      <c r="EW522">
        <v>0</v>
      </c>
      <c r="EX522">
        <v>0</v>
      </c>
      <c r="EY522">
        <v>4.2385999999999999</v>
      </c>
      <c r="EZ522">
        <v>1535.597</v>
      </c>
      <c r="FA522">
        <v>0.8</v>
      </c>
      <c r="FB522">
        <v>344.88299999999998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0.8</v>
      </c>
      <c r="FJ522">
        <v>344.88299999999998</v>
      </c>
      <c r="FK522">
        <v>0.8</v>
      </c>
      <c r="FL522">
        <v>344.88299999999998</v>
      </c>
      <c r="FM522">
        <v>0</v>
      </c>
      <c r="FN522">
        <v>0</v>
      </c>
      <c r="FO522">
        <v>94.91</v>
      </c>
      <c r="FP522">
        <v>94.91</v>
      </c>
      <c r="FQ522">
        <v>0</v>
      </c>
      <c r="FR522">
        <v>439.79300000000001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</row>
    <row r="523" spans="1:184" customFormat="1" ht="12.75" x14ac:dyDescent="0.2">
      <c r="A523">
        <v>4222</v>
      </c>
      <c r="B523">
        <f t="shared" si="8"/>
        <v>520</v>
      </c>
      <c r="C523">
        <v>1</v>
      </c>
      <c r="D523" t="s">
        <v>1779</v>
      </c>
      <c r="E523" t="s">
        <v>290</v>
      </c>
      <c r="F523">
        <v>600112390</v>
      </c>
      <c r="G523">
        <v>12</v>
      </c>
      <c r="H523" t="s">
        <v>1631</v>
      </c>
      <c r="I523" t="s">
        <v>100</v>
      </c>
      <c r="J523">
        <v>1</v>
      </c>
      <c r="K523">
        <v>24</v>
      </c>
      <c r="L523" t="s">
        <v>1617</v>
      </c>
      <c r="M523" t="s">
        <v>1780</v>
      </c>
      <c r="N523" t="s">
        <v>1595</v>
      </c>
      <c r="O523">
        <v>2</v>
      </c>
      <c r="P523" t="s">
        <v>1596</v>
      </c>
      <c r="Q523" t="s">
        <v>1781</v>
      </c>
      <c r="R523" s="207">
        <v>45665.646261574075</v>
      </c>
      <c r="S523">
        <v>600112390</v>
      </c>
      <c r="T523" t="s">
        <v>1781</v>
      </c>
      <c r="U523" s="207">
        <v>45665.689641203702</v>
      </c>
      <c r="V523">
        <v>600112390</v>
      </c>
      <c r="W523">
        <v>57.538800000000009</v>
      </c>
      <c r="X523">
        <v>57.538800000000009</v>
      </c>
      <c r="Y523">
        <v>0</v>
      </c>
      <c r="Z523">
        <v>0</v>
      </c>
      <c r="AA523">
        <v>67.58250000000001</v>
      </c>
      <c r="AB523">
        <v>28973.352000000003</v>
      </c>
      <c r="AC523">
        <v>28896.713000000003</v>
      </c>
      <c r="AD523">
        <v>18074.496999999999</v>
      </c>
      <c r="AE523">
        <v>4947.8050000000003</v>
      </c>
      <c r="AF523">
        <v>1884.8170000000002</v>
      </c>
      <c r="AG523">
        <v>2682.7779999999998</v>
      </c>
      <c r="AH523">
        <v>641.76700000000005</v>
      </c>
      <c r="AI523">
        <v>401.86900000000003</v>
      </c>
      <c r="AJ523">
        <v>0</v>
      </c>
      <c r="AK523">
        <v>0</v>
      </c>
      <c r="AL523">
        <v>76.638999999999996</v>
      </c>
      <c r="AM523">
        <v>0</v>
      </c>
      <c r="AN523">
        <v>0</v>
      </c>
      <c r="AO523">
        <v>768.2</v>
      </c>
      <c r="AP523">
        <v>678.3</v>
      </c>
      <c r="AQ523">
        <v>678.3</v>
      </c>
      <c r="AR523">
        <v>0</v>
      </c>
      <c r="AS523">
        <v>0</v>
      </c>
      <c r="AT523">
        <v>89.9</v>
      </c>
      <c r="AU523">
        <v>0</v>
      </c>
      <c r="AV523">
        <v>1.2432000000000001</v>
      </c>
      <c r="AW523">
        <v>199.87100000000001</v>
      </c>
      <c r="AX523">
        <v>678.58</v>
      </c>
      <c r="AY523">
        <v>78.3</v>
      </c>
      <c r="AZ523">
        <v>63.308999999999997</v>
      </c>
      <c r="BA523">
        <v>29177.683000000005</v>
      </c>
      <c r="BB523">
        <v>678.3</v>
      </c>
      <c r="BC523">
        <v>70</v>
      </c>
      <c r="BD523">
        <v>59</v>
      </c>
      <c r="BE523">
        <v>4</v>
      </c>
      <c r="BF523">
        <v>0</v>
      </c>
      <c r="BG523">
        <v>0</v>
      </c>
      <c r="BH523">
        <v>0</v>
      </c>
      <c r="BI523">
        <v>0</v>
      </c>
      <c r="BJ523">
        <v>43.564400000000006</v>
      </c>
      <c r="BK523">
        <v>23877.885000000002</v>
      </c>
      <c r="BL523">
        <v>14823.739</v>
      </c>
      <c r="BM523">
        <v>4462.0390000000007</v>
      </c>
      <c r="BN523">
        <v>1309.7150000000001</v>
      </c>
      <c r="BO523">
        <v>2121.7279999999996</v>
      </c>
      <c r="BP523">
        <v>495.61500000000001</v>
      </c>
      <c r="BQ523">
        <v>401.86900000000003</v>
      </c>
      <c r="BR523">
        <v>0</v>
      </c>
      <c r="BS523">
        <v>0</v>
      </c>
      <c r="BT523">
        <v>31.5731</v>
      </c>
      <c r="BU523">
        <v>19110.834999999999</v>
      </c>
      <c r="BV523">
        <v>3.2979000000000003</v>
      </c>
      <c r="BW523">
        <v>1511.0120000000002</v>
      </c>
      <c r="BX523">
        <v>0</v>
      </c>
      <c r="BY523">
        <v>0</v>
      </c>
      <c r="BZ523">
        <v>13.974399999999999</v>
      </c>
      <c r="CA523">
        <v>5018.8280000000004</v>
      </c>
      <c r="CB523">
        <v>3250.7579999999998</v>
      </c>
      <c r="CC523">
        <v>485.76599999999996</v>
      </c>
      <c r="CD523">
        <v>575.10199999999998</v>
      </c>
      <c r="CE523">
        <v>561.04999999999995</v>
      </c>
      <c r="CF523">
        <v>146.15200000000002</v>
      </c>
      <c r="CG523">
        <v>0</v>
      </c>
      <c r="CH523">
        <v>0</v>
      </c>
      <c r="CI523">
        <v>0</v>
      </c>
      <c r="CJ523">
        <v>3</v>
      </c>
      <c r="CK523">
        <v>1644.798</v>
      </c>
      <c r="CL523">
        <v>4.2156000000000002</v>
      </c>
      <c r="CM523">
        <v>1376.5</v>
      </c>
      <c r="CN523">
        <v>6.7419000000000002</v>
      </c>
      <c r="CO523">
        <v>1990.2670000000001</v>
      </c>
      <c r="CP523">
        <v>1.6899999999999998E-2</v>
      </c>
      <c r="CQ523">
        <v>7.2629999999999999</v>
      </c>
      <c r="CR523">
        <v>38.564400000000006</v>
      </c>
      <c r="CS523">
        <v>19692.977999999999</v>
      </c>
      <c r="CT523">
        <v>11.074400000000001</v>
      </c>
      <c r="CU523">
        <v>3386.6279999999997</v>
      </c>
      <c r="CV523">
        <v>1.2432000000000001</v>
      </c>
      <c r="CW523">
        <v>199.87100000000001</v>
      </c>
      <c r="CX523">
        <v>678.58</v>
      </c>
      <c r="CY523">
        <v>0</v>
      </c>
      <c r="CZ523">
        <v>0</v>
      </c>
      <c r="DA523">
        <v>0</v>
      </c>
      <c r="DB523">
        <v>0</v>
      </c>
      <c r="DC523">
        <v>524.04999999999995</v>
      </c>
      <c r="DD523">
        <v>154.25</v>
      </c>
      <c r="DE523">
        <v>63.308999999999997</v>
      </c>
      <c r="DF523">
        <v>7.0940000000000003</v>
      </c>
      <c r="DG523">
        <v>2420.8719999999998</v>
      </c>
      <c r="DH523">
        <v>1</v>
      </c>
      <c r="DI523">
        <v>551.15300000000002</v>
      </c>
      <c r="DJ523">
        <v>0.59940000000000004</v>
      </c>
      <c r="DK523">
        <v>284.01299999999998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24132.313000000002</v>
      </c>
      <c r="EA523">
        <v>524.04999999999995</v>
      </c>
      <c r="EB523">
        <v>5045.37</v>
      </c>
      <c r="EC523">
        <v>154.25</v>
      </c>
      <c r="ED523">
        <v>57.538800000000009</v>
      </c>
      <c r="EE523">
        <v>67.58250000000001</v>
      </c>
      <c r="EF523">
        <v>28973.352000000003</v>
      </c>
      <c r="EG523">
        <v>43.564400000000006</v>
      </c>
      <c r="EH523">
        <v>23877.885000000002</v>
      </c>
      <c r="EI523">
        <v>31.5731</v>
      </c>
      <c r="EJ523">
        <v>19110.834999999999</v>
      </c>
      <c r="EK523">
        <v>3.2979000000000003</v>
      </c>
      <c r="EL523">
        <v>1511.0120000000002</v>
      </c>
      <c r="EM523">
        <v>0</v>
      </c>
      <c r="EN523">
        <v>0</v>
      </c>
      <c r="EO523">
        <v>13.974399999999999</v>
      </c>
      <c r="EP523">
        <v>5095.4670000000006</v>
      </c>
      <c r="EQ523">
        <v>768.2</v>
      </c>
      <c r="ER523">
        <v>613.95000000000005</v>
      </c>
      <c r="ES523">
        <v>154.25</v>
      </c>
      <c r="ET523">
        <v>29741.552</v>
      </c>
      <c r="EU523">
        <v>0</v>
      </c>
      <c r="EV523">
        <v>0</v>
      </c>
      <c r="EW523">
        <v>0</v>
      </c>
      <c r="EX523">
        <v>0</v>
      </c>
      <c r="EY523">
        <v>7.0940000000000003</v>
      </c>
      <c r="EZ523">
        <v>2420.8719999999998</v>
      </c>
      <c r="FA523">
        <v>1</v>
      </c>
      <c r="FB523">
        <v>551.15300000000002</v>
      </c>
      <c r="FC523">
        <v>0.59940000000000004</v>
      </c>
      <c r="FD523">
        <v>284.01299999999998</v>
      </c>
      <c r="FE523">
        <v>0</v>
      </c>
      <c r="FF523">
        <v>0</v>
      </c>
      <c r="FG523">
        <v>0</v>
      </c>
      <c r="FH523">
        <v>0</v>
      </c>
      <c r="FI523">
        <v>1.2432000000000001</v>
      </c>
      <c r="FJ523">
        <v>678.58</v>
      </c>
      <c r="FK523">
        <v>1.2432000000000001</v>
      </c>
      <c r="FL523">
        <v>678.58</v>
      </c>
      <c r="FM523">
        <v>0</v>
      </c>
      <c r="FN523">
        <v>0</v>
      </c>
      <c r="FO523">
        <v>78.3</v>
      </c>
      <c r="FP523">
        <v>78.3</v>
      </c>
      <c r="FQ523">
        <v>0</v>
      </c>
      <c r="FR523">
        <v>756.88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</row>
    <row r="524" spans="1:184" customFormat="1" ht="12.75" x14ac:dyDescent="0.2">
      <c r="A524">
        <v>4223</v>
      </c>
      <c r="B524">
        <f t="shared" si="8"/>
        <v>521</v>
      </c>
      <c r="C524">
        <v>1</v>
      </c>
      <c r="D524" t="s">
        <v>1782</v>
      </c>
      <c r="E524" t="s">
        <v>290</v>
      </c>
      <c r="F524">
        <v>600112659</v>
      </c>
      <c r="G524">
        <v>12</v>
      </c>
      <c r="H524" t="s">
        <v>1634</v>
      </c>
      <c r="I524" t="s">
        <v>100</v>
      </c>
      <c r="J524">
        <v>1</v>
      </c>
      <c r="K524">
        <v>24</v>
      </c>
      <c r="L524" t="s">
        <v>1617</v>
      </c>
      <c r="M524" t="s">
        <v>1783</v>
      </c>
      <c r="N524" t="s">
        <v>1595</v>
      </c>
      <c r="O524">
        <v>2</v>
      </c>
      <c r="P524" t="s">
        <v>1596</v>
      </c>
      <c r="Q524" t="s">
        <v>3421</v>
      </c>
      <c r="R524" s="207">
        <v>45670.579930555556</v>
      </c>
      <c r="S524">
        <v>600112659</v>
      </c>
      <c r="T524" t="s">
        <v>3421</v>
      </c>
      <c r="U524" s="207">
        <v>45672.706053240741</v>
      </c>
      <c r="V524">
        <v>600112659</v>
      </c>
      <c r="W524">
        <v>41.831600000000002</v>
      </c>
      <c r="X524">
        <v>39.493499999999997</v>
      </c>
      <c r="Y524">
        <v>1.0459000000000001</v>
      </c>
      <c r="Z524">
        <v>1.2922</v>
      </c>
      <c r="AA524">
        <v>45</v>
      </c>
      <c r="AB524">
        <v>21511.54</v>
      </c>
      <c r="AC524">
        <v>20712.179</v>
      </c>
      <c r="AD524">
        <v>11020.28</v>
      </c>
      <c r="AE524">
        <v>5194.7329999999993</v>
      </c>
      <c r="AF524">
        <v>427.03899999999999</v>
      </c>
      <c r="AG524">
        <v>3056.8869999999997</v>
      </c>
      <c r="AH524">
        <v>378.83099999999996</v>
      </c>
      <c r="AI524">
        <v>243.09299999999999</v>
      </c>
      <c r="AJ524">
        <v>0</v>
      </c>
      <c r="AK524">
        <v>14.183</v>
      </c>
      <c r="AL524">
        <v>384.77199999999999</v>
      </c>
      <c r="AM524">
        <v>0</v>
      </c>
      <c r="AN524">
        <v>414.589</v>
      </c>
      <c r="AO524">
        <v>350.25799999999998</v>
      </c>
      <c r="AP524">
        <v>225</v>
      </c>
      <c r="AQ524">
        <v>225</v>
      </c>
      <c r="AR524">
        <v>0</v>
      </c>
      <c r="AS524">
        <v>0</v>
      </c>
      <c r="AT524">
        <v>0</v>
      </c>
      <c r="AU524">
        <v>125.258</v>
      </c>
      <c r="AV524">
        <v>0.79059999999999997</v>
      </c>
      <c r="AW524">
        <v>329.63299999999998</v>
      </c>
      <c r="AX524">
        <v>270.11500000000001</v>
      </c>
      <c r="AY524">
        <v>0</v>
      </c>
      <c r="AZ524">
        <v>47.5</v>
      </c>
      <c r="BA524">
        <v>20841.086000000003</v>
      </c>
      <c r="BB524">
        <v>225</v>
      </c>
      <c r="BC524">
        <v>45</v>
      </c>
      <c r="BD524">
        <v>45</v>
      </c>
      <c r="BE524">
        <v>1</v>
      </c>
      <c r="BF524">
        <v>2</v>
      </c>
      <c r="BG524">
        <v>2</v>
      </c>
      <c r="BH524">
        <v>0</v>
      </c>
      <c r="BI524">
        <v>0</v>
      </c>
      <c r="BJ524">
        <v>28.826899999999998</v>
      </c>
      <c r="BK524">
        <v>17091.705999999998</v>
      </c>
      <c r="BL524">
        <v>8630.6929999999993</v>
      </c>
      <c r="BM524">
        <v>4693.7159999999994</v>
      </c>
      <c r="BN524">
        <v>316.39400000000001</v>
      </c>
      <c r="BO524">
        <v>2512.2539999999999</v>
      </c>
      <c r="BP524">
        <v>318.423</v>
      </c>
      <c r="BQ524">
        <v>243.09299999999999</v>
      </c>
      <c r="BR524">
        <v>0</v>
      </c>
      <c r="BS524">
        <v>0</v>
      </c>
      <c r="BT524">
        <v>22.162400000000002</v>
      </c>
      <c r="BU524">
        <v>14227.805</v>
      </c>
      <c r="BV524">
        <v>2.1576</v>
      </c>
      <c r="BW524">
        <v>1205.2619999999999</v>
      </c>
      <c r="BX524">
        <v>0</v>
      </c>
      <c r="BY524">
        <v>0</v>
      </c>
      <c r="BZ524">
        <v>10.666600000000001</v>
      </c>
      <c r="CA524">
        <v>3620.473</v>
      </c>
      <c r="CB524">
        <v>2389.587</v>
      </c>
      <c r="CC524">
        <v>501.01699999999994</v>
      </c>
      <c r="CD524">
        <v>110.645</v>
      </c>
      <c r="CE524">
        <v>544.63300000000004</v>
      </c>
      <c r="CF524">
        <v>60.408000000000001</v>
      </c>
      <c r="CG524">
        <v>0</v>
      </c>
      <c r="CH524">
        <v>0</v>
      </c>
      <c r="CI524">
        <v>14.183</v>
      </c>
      <c r="CJ524">
        <v>2.4832999999999998</v>
      </c>
      <c r="CK524">
        <v>1049.7239999999999</v>
      </c>
      <c r="CL524">
        <v>3.5832999999999999</v>
      </c>
      <c r="CM524">
        <v>1101.673</v>
      </c>
      <c r="CN524">
        <v>3.9</v>
      </c>
      <c r="CO524">
        <v>1229.9770000000001</v>
      </c>
      <c r="CP524">
        <v>0.7</v>
      </c>
      <c r="CQ524">
        <v>239.09899999999999</v>
      </c>
      <c r="CR524">
        <v>25.826899999999998</v>
      </c>
      <c r="CS524">
        <v>14843.643</v>
      </c>
      <c r="CT524">
        <v>8.3332999999999995</v>
      </c>
      <c r="CU524">
        <v>2591.7750000000001</v>
      </c>
      <c r="CV524">
        <v>9.06E-2</v>
      </c>
      <c r="CW524">
        <v>329.63299999999998</v>
      </c>
      <c r="CX524">
        <v>31.015999999999998</v>
      </c>
      <c r="CY524">
        <v>0</v>
      </c>
      <c r="CZ524">
        <v>0</v>
      </c>
      <c r="DA524">
        <v>0.7</v>
      </c>
      <c r="DB524">
        <v>239.09899999999999</v>
      </c>
      <c r="DC524">
        <v>225</v>
      </c>
      <c r="DD524">
        <v>0</v>
      </c>
      <c r="DE524">
        <v>47.5</v>
      </c>
      <c r="DF524">
        <v>4.5068999999999999</v>
      </c>
      <c r="DG524">
        <v>1658.6389999999999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17197.7</v>
      </c>
      <c r="EA524">
        <v>225</v>
      </c>
      <c r="EB524">
        <v>3643.386</v>
      </c>
      <c r="EC524">
        <v>0</v>
      </c>
      <c r="ED524">
        <v>41.831600000000002</v>
      </c>
      <c r="EE524">
        <v>45</v>
      </c>
      <c r="EF524">
        <v>21511.54</v>
      </c>
      <c r="EG524">
        <v>28.985899999999997</v>
      </c>
      <c r="EH524">
        <v>17158.591</v>
      </c>
      <c r="EI524">
        <v>22.321400000000001</v>
      </c>
      <c r="EJ524">
        <v>14294.69</v>
      </c>
      <c r="EK524">
        <v>2.1576</v>
      </c>
      <c r="EL524">
        <v>1205.2619999999999</v>
      </c>
      <c r="EM524">
        <v>0</v>
      </c>
      <c r="EN524">
        <v>0</v>
      </c>
      <c r="EO524">
        <v>12.845700000000001</v>
      </c>
      <c r="EP524">
        <v>4352.9490000000005</v>
      </c>
      <c r="EQ524">
        <v>350.25799999999998</v>
      </c>
      <c r="ER524">
        <v>313.60000000000002</v>
      </c>
      <c r="ES524">
        <v>36.658000000000001</v>
      </c>
      <c r="ET524">
        <v>21861.798000000003</v>
      </c>
      <c r="EU524">
        <v>0</v>
      </c>
      <c r="EV524">
        <v>0</v>
      </c>
      <c r="EW524">
        <v>0</v>
      </c>
      <c r="EX524">
        <v>0</v>
      </c>
      <c r="EY524">
        <v>4.5068999999999999</v>
      </c>
      <c r="EZ524">
        <v>1658.6389999999999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0.79059999999999997</v>
      </c>
      <c r="FJ524">
        <v>270.11500000000001</v>
      </c>
      <c r="FK524">
        <v>9.06E-2</v>
      </c>
      <c r="FL524">
        <v>31.015999999999998</v>
      </c>
      <c r="FM524">
        <v>0.7</v>
      </c>
      <c r="FN524">
        <v>239.09899999999999</v>
      </c>
      <c r="FO524">
        <v>0</v>
      </c>
      <c r="FP524">
        <v>0</v>
      </c>
      <c r="FQ524">
        <v>0</v>
      </c>
      <c r="FR524">
        <v>270.11500000000001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</row>
    <row r="525" spans="1:184" customFormat="1" ht="12.75" x14ac:dyDescent="0.2">
      <c r="A525">
        <v>4224</v>
      </c>
      <c r="B525">
        <f t="shared" si="8"/>
        <v>522</v>
      </c>
      <c r="C525">
        <v>1</v>
      </c>
      <c r="D525" t="s">
        <v>1784</v>
      </c>
      <c r="E525" t="s">
        <v>290</v>
      </c>
      <c r="F525">
        <v>600112152</v>
      </c>
      <c r="G525">
        <v>12</v>
      </c>
      <c r="H525" t="s">
        <v>1785</v>
      </c>
      <c r="I525" t="s">
        <v>378</v>
      </c>
      <c r="J525">
        <v>1</v>
      </c>
      <c r="K525">
        <v>24</v>
      </c>
      <c r="L525" t="s">
        <v>1617</v>
      </c>
      <c r="M525" t="s">
        <v>1384</v>
      </c>
      <c r="N525" t="s">
        <v>1595</v>
      </c>
      <c r="O525">
        <v>2</v>
      </c>
      <c r="P525" t="s">
        <v>1596</v>
      </c>
      <c r="Q525" t="s">
        <v>1500</v>
      </c>
      <c r="R525" s="207">
        <v>45666.563877314817</v>
      </c>
      <c r="S525">
        <v>600112152</v>
      </c>
      <c r="W525">
        <v>20.010199999999998</v>
      </c>
      <c r="X525">
        <v>20.010199999999998</v>
      </c>
      <c r="Y525">
        <v>0</v>
      </c>
      <c r="Z525">
        <v>0</v>
      </c>
      <c r="AA525">
        <v>21.4771</v>
      </c>
      <c r="AB525">
        <v>9156.7349999999988</v>
      </c>
      <c r="AC525">
        <v>9156.7349999999988</v>
      </c>
      <c r="AD525">
        <v>5991.2949999999992</v>
      </c>
      <c r="AE525">
        <v>1519.385</v>
      </c>
      <c r="AF525">
        <v>223.721</v>
      </c>
      <c r="AG525">
        <v>1064.653</v>
      </c>
      <c r="AH525">
        <v>145.11700000000002</v>
      </c>
      <c r="AI525">
        <v>102.17</v>
      </c>
      <c r="AJ525">
        <v>0</v>
      </c>
      <c r="AK525">
        <v>21.519000000000002</v>
      </c>
      <c r="AL525">
        <v>0</v>
      </c>
      <c r="AM525">
        <v>0</v>
      </c>
      <c r="AN525">
        <v>0</v>
      </c>
      <c r="AO525">
        <v>69.16</v>
      </c>
      <c r="AP525">
        <v>26.45</v>
      </c>
      <c r="AQ525">
        <v>26.45</v>
      </c>
      <c r="AR525">
        <v>0</v>
      </c>
      <c r="AS525">
        <v>0</v>
      </c>
      <c r="AT525">
        <v>0</v>
      </c>
      <c r="AU525">
        <v>42.71</v>
      </c>
      <c r="AV525">
        <v>0</v>
      </c>
      <c r="AW525">
        <v>70.597000000000008</v>
      </c>
      <c r="AX525">
        <v>0</v>
      </c>
      <c r="AY525">
        <v>0</v>
      </c>
      <c r="AZ525">
        <v>18.277999999999999</v>
      </c>
      <c r="BA525">
        <v>9219.978000000001</v>
      </c>
      <c r="BB525">
        <v>26.45</v>
      </c>
      <c r="BC525">
        <v>22</v>
      </c>
      <c r="BD525">
        <v>21</v>
      </c>
      <c r="BE525">
        <v>0</v>
      </c>
      <c r="BF525">
        <v>0</v>
      </c>
      <c r="BG525">
        <v>1</v>
      </c>
      <c r="BH525">
        <v>0</v>
      </c>
      <c r="BI525">
        <v>0</v>
      </c>
      <c r="BJ525">
        <v>13.646599999999999</v>
      </c>
      <c r="BK525">
        <v>7218.6030000000001</v>
      </c>
      <c r="BL525">
        <v>4598.6339999999991</v>
      </c>
      <c r="BM525">
        <v>1292.7930000000001</v>
      </c>
      <c r="BN525">
        <v>156.21899999999999</v>
      </c>
      <c r="BO525">
        <v>849.65300000000002</v>
      </c>
      <c r="BP525">
        <v>130.25900000000001</v>
      </c>
      <c r="BQ525">
        <v>102.17</v>
      </c>
      <c r="BR525">
        <v>0</v>
      </c>
      <c r="BS525">
        <v>0</v>
      </c>
      <c r="BT525">
        <v>9.9863</v>
      </c>
      <c r="BU525">
        <v>5816.4930000000004</v>
      </c>
      <c r="BV525">
        <v>1.43</v>
      </c>
      <c r="BW525">
        <v>654.84299999999996</v>
      </c>
      <c r="BX525">
        <v>0</v>
      </c>
      <c r="BY525">
        <v>0</v>
      </c>
      <c r="BZ525">
        <v>6.3635999999999999</v>
      </c>
      <c r="CA525">
        <v>1938.1320000000001</v>
      </c>
      <c r="CB525">
        <v>1392.6610000000001</v>
      </c>
      <c r="CC525">
        <v>226.59199999999998</v>
      </c>
      <c r="CD525">
        <v>67.50200000000001</v>
      </c>
      <c r="CE525">
        <v>215</v>
      </c>
      <c r="CF525">
        <v>14.858000000000001</v>
      </c>
      <c r="CG525">
        <v>0</v>
      </c>
      <c r="CH525">
        <v>0</v>
      </c>
      <c r="CI525">
        <v>21.519000000000002</v>
      </c>
      <c r="CJ525">
        <v>0.63</v>
      </c>
      <c r="CK525">
        <v>220.70400000000001</v>
      </c>
      <c r="CL525">
        <v>2.8136000000000001</v>
      </c>
      <c r="CM525">
        <v>732.44499999999994</v>
      </c>
      <c r="CN525">
        <v>2.92</v>
      </c>
      <c r="CO525">
        <v>984.98299999999995</v>
      </c>
      <c r="CP525">
        <v>0</v>
      </c>
      <c r="CQ525">
        <v>0</v>
      </c>
      <c r="CR525">
        <v>11.646599999999999</v>
      </c>
      <c r="CS525">
        <v>5915.1149999999998</v>
      </c>
      <c r="CT525">
        <v>5.6936</v>
      </c>
      <c r="CU525">
        <v>1632.4740000000002</v>
      </c>
      <c r="CV525">
        <v>0</v>
      </c>
      <c r="CW525">
        <v>70.597000000000008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26.45</v>
      </c>
      <c r="DE525">
        <v>18.277999999999999</v>
      </c>
      <c r="DF525">
        <v>2.2302999999999997</v>
      </c>
      <c r="DG525">
        <v>747.26700000000005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7252.5010000000002</v>
      </c>
      <c r="EA525">
        <v>0</v>
      </c>
      <c r="EB525">
        <v>1967.4769999999999</v>
      </c>
      <c r="EC525">
        <v>26.45</v>
      </c>
      <c r="ED525">
        <v>20.010199999999998</v>
      </c>
      <c r="EE525">
        <v>21.4771</v>
      </c>
      <c r="EF525">
        <v>9156.7349999999988</v>
      </c>
      <c r="EG525">
        <v>13.646599999999999</v>
      </c>
      <c r="EH525">
        <v>7218.6030000000001</v>
      </c>
      <c r="EI525">
        <v>9.9863</v>
      </c>
      <c r="EJ525">
        <v>5816.4930000000004</v>
      </c>
      <c r="EK525">
        <v>1.43</v>
      </c>
      <c r="EL525">
        <v>654.84299999999996</v>
      </c>
      <c r="EM525">
        <v>0</v>
      </c>
      <c r="EN525">
        <v>0</v>
      </c>
      <c r="EO525">
        <v>6.3635999999999999</v>
      </c>
      <c r="EP525">
        <v>1938.1320000000001</v>
      </c>
      <c r="EQ525">
        <v>69.16</v>
      </c>
      <c r="ER525">
        <v>3.2</v>
      </c>
      <c r="ES525">
        <v>65.960000000000008</v>
      </c>
      <c r="ET525">
        <v>9225.8950000000004</v>
      </c>
      <c r="EU525">
        <v>0</v>
      </c>
      <c r="EV525">
        <v>0</v>
      </c>
      <c r="EW525">
        <v>0</v>
      </c>
      <c r="EX525">
        <v>0</v>
      </c>
      <c r="EY525">
        <v>2.2302999999999997</v>
      </c>
      <c r="EZ525">
        <v>747.26700000000005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</row>
    <row r="526" spans="1:184" customFormat="1" ht="12.75" x14ac:dyDescent="0.2">
      <c r="A526">
        <v>4225</v>
      </c>
      <c r="B526">
        <f t="shared" si="8"/>
        <v>523</v>
      </c>
      <c r="C526">
        <v>1</v>
      </c>
      <c r="D526" t="s">
        <v>1786</v>
      </c>
      <c r="E526" t="s">
        <v>290</v>
      </c>
      <c r="F526">
        <v>600112161</v>
      </c>
      <c r="G526">
        <v>12</v>
      </c>
      <c r="H526" t="s">
        <v>1640</v>
      </c>
      <c r="I526" t="s">
        <v>100</v>
      </c>
      <c r="J526">
        <v>1</v>
      </c>
      <c r="K526">
        <v>24</v>
      </c>
      <c r="L526" t="s">
        <v>1617</v>
      </c>
      <c r="M526" t="s">
        <v>578</v>
      </c>
      <c r="N526" t="s">
        <v>1595</v>
      </c>
      <c r="O526">
        <v>2</v>
      </c>
      <c r="P526" t="s">
        <v>1596</v>
      </c>
      <c r="Q526" t="s">
        <v>3458</v>
      </c>
      <c r="R526" s="207">
        <v>45659.578634259262</v>
      </c>
      <c r="S526">
        <v>600112161</v>
      </c>
      <c r="T526" t="s">
        <v>1045</v>
      </c>
      <c r="U526" s="207">
        <v>45671.503460648149</v>
      </c>
      <c r="V526">
        <v>600112161</v>
      </c>
      <c r="W526">
        <v>9.3896999999999995</v>
      </c>
      <c r="X526">
        <v>8.9540999999999986</v>
      </c>
      <c r="Y526">
        <v>0</v>
      </c>
      <c r="Z526">
        <v>0.43559999999999999</v>
      </c>
      <c r="AA526">
        <v>11.2904</v>
      </c>
      <c r="AB526">
        <v>4804.4190000000008</v>
      </c>
      <c r="AC526">
        <v>4594.5620000000008</v>
      </c>
      <c r="AD526">
        <v>2808.558</v>
      </c>
      <c r="AE526">
        <v>825.57899999999995</v>
      </c>
      <c r="AF526">
        <v>88.144000000000005</v>
      </c>
      <c r="AG526">
        <v>634.86300000000006</v>
      </c>
      <c r="AH526">
        <v>117.66500000000001</v>
      </c>
      <c r="AI526">
        <v>84.918000000000006</v>
      </c>
      <c r="AJ526">
        <v>2.794</v>
      </c>
      <c r="AK526">
        <v>0</v>
      </c>
      <c r="AL526">
        <v>0</v>
      </c>
      <c r="AM526">
        <v>0</v>
      </c>
      <c r="AN526">
        <v>209.857</v>
      </c>
      <c r="AO526">
        <v>134.1</v>
      </c>
      <c r="AP526">
        <v>9.3000000000000007</v>
      </c>
      <c r="AQ526">
        <v>9.3000000000000007</v>
      </c>
      <c r="AR526">
        <v>0</v>
      </c>
      <c r="AS526">
        <v>0</v>
      </c>
      <c r="AT526">
        <v>0</v>
      </c>
      <c r="AU526">
        <v>124.80000000000001</v>
      </c>
      <c r="AV526">
        <v>0</v>
      </c>
      <c r="AW526">
        <v>32.040999999999997</v>
      </c>
      <c r="AX526">
        <v>44.817999999999998</v>
      </c>
      <c r="AY526">
        <v>0</v>
      </c>
      <c r="AZ526">
        <v>0</v>
      </c>
      <c r="BA526">
        <v>4639.0300000000007</v>
      </c>
      <c r="BB526">
        <v>9.3000000000000007</v>
      </c>
      <c r="BC526">
        <v>13</v>
      </c>
      <c r="BD526">
        <v>13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7.0636000000000001</v>
      </c>
      <c r="BK526">
        <v>4025.8320000000003</v>
      </c>
      <c r="BL526">
        <v>2407.3650000000002</v>
      </c>
      <c r="BM526">
        <v>772.36099999999999</v>
      </c>
      <c r="BN526">
        <v>66.400999999999996</v>
      </c>
      <c r="BO526">
        <v>542.86300000000006</v>
      </c>
      <c r="BP526">
        <v>117.66500000000001</v>
      </c>
      <c r="BQ526">
        <v>84.918000000000006</v>
      </c>
      <c r="BR526">
        <v>2.218</v>
      </c>
      <c r="BS526">
        <v>0</v>
      </c>
      <c r="BT526">
        <v>5.0273000000000003</v>
      </c>
      <c r="BU526">
        <v>3107.902</v>
      </c>
      <c r="BV526">
        <v>0.95299999999999996</v>
      </c>
      <c r="BW526">
        <v>488.71499999999997</v>
      </c>
      <c r="BX526">
        <v>0</v>
      </c>
      <c r="BY526">
        <v>0</v>
      </c>
      <c r="BZ526">
        <v>1.8905000000000001</v>
      </c>
      <c r="CA526">
        <v>568.73</v>
      </c>
      <c r="CB526">
        <v>401.19299999999998</v>
      </c>
      <c r="CC526">
        <v>53.218000000000004</v>
      </c>
      <c r="CD526">
        <v>21.742999999999999</v>
      </c>
      <c r="CE526">
        <v>92</v>
      </c>
      <c r="CF526">
        <v>0</v>
      </c>
      <c r="CG526">
        <v>0</v>
      </c>
      <c r="CH526">
        <v>0.57599999999999996</v>
      </c>
      <c r="CI526">
        <v>0</v>
      </c>
      <c r="CJ526">
        <v>0.2</v>
      </c>
      <c r="CK526">
        <v>77.078999999999994</v>
      </c>
      <c r="CL526">
        <v>1.2490000000000001</v>
      </c>
      <c r="CM526">
        <v>394.68900000000002</v>
      </c>
      <c r="CN526">
        <v>0.4415</v>
      </c>
      <c r="CO526">
        <v>96.962000000000003</v>
      </c>
      <c r="CP526">
        <v>0</v>
      </c>
      <c r="CQ526">
        <v>0</v>
      </c>
      <c r="CR526">
        <v>6.0636000000000001</v>
      </c>
      <c r="CS526">
        <v>3179.3879999999999</v>
      </c>
      <c r="CT526">
        <v>1.8905000000000001</v>
      </c>
      <c r="CU526">
        <v>568.73</v>
      </c>
      <c r="CV526">
        <v>0</v>
      </c>
      <c r="CW526">
        <v>32.040999999999997</v>
      </c>
      <c r="CX526">
        <v>44.817999999999998</v>
      </c>
      <c r="CY526">
        <v>0</v>
      </c>
      <c r="CZ526">
        <v>0</v>
      </c>
      <c r="DA526">
        <v>0</v>
      </c>
      <c r="DB526">
        <v>0</v>
      </c>
      <c r="DC526">
        <v>9.3000000000000007</v>
      </c>
      <c r="DD526">
        <v>0</v>
      </c>
      <c r="DE526">
        <v>0</v>
      </c>
      <c r="DF526">
        <v>1.0832999999999999</v>
      </c>
      <c r="DG526">
        <v>429.21499999999997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4070.3</v>
      </c>
      <c r="EA526">
        <v>9.3000000000000007</v>
      </c>
      <c r="EB526">
        <v>568.73</v>
      </c>
      <c r="EC526">
        <v>0</v>
      </c>
      <c r="ED526">
        <v>9.3896999999999995</v>
      </c>
      <c r="EE526">
        <v>11.2904</v>
      </c>
      <c r="EF526">
        <v>4804.4190000000008</v>
      </c>
      <c r="EG526">
        <v>7.4992000000000001</v>
      </c>
      <c r="EH526">
        <v>4235.6890000000003</v>
      </c>
      <c r="EI526">
        <v>5.4629000000000003</v>
      </c>
      <c r="EJ526">
        <v>3317.759</v>
      </c>
      <c r="EK526">
        <v>0.95299999999999996</v>
      </c>
      <c r="EL526">
        <v>488.71499999999997</v>
      </c>
      <c r="EM526">
        <v>0</v>
      </c>
      <c r="EN526">
        <v>0</v>
      </c>
      <c r="EO526">
        <v>1.8905000000000001</v>
      </c>
      <c r="EP526">
        <v>568.73</v>
      </c>
      <c r="EQ526">
        <v>134.1</v>
      </c>
      <c r="ER526">
        <v>53.7</v>
      </c>
      <c r="ES526">
        <v>80.400000000000006</v>
      </c>
      <c r="ET526">
        <v>4938.5190000000002</v>
      </c>
      <c r="EU526">
        <v>0</v>
      </c>
      <c r="EV526">
        <v>0</v>
      </c>
      <c r="EW526">
        <v>0</v>
      </c>
      <c r="EX526">
        <v>0</v>
      </c>
      <c r="EY526">
        <v>1.0832999999999999</v>
      </c>
      <c r="EZ526">
        <v>429.21499999999997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44.817999999999998</v>
      </c>
      <c r="FK526">
        <v>0</v>
      </c>
      <c r="FL526">
        <v>44.817999999999998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44.817999999999998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</row>
    <row r="527" spans="1:184" customFormat="1" ht="12.75" x14ac:dyDescent="0.2">
      <c r="A527">
        <v>4226</v>
      </c>
      <c r="B527">
        <f t="shared" si="8"/>
        <v>524</v>
      </c>
      <c r="C527">
        <v>1</v>
      </c>
      <c r="D527" t="s">
        <v>1787</v>
      </c>
      <c r="E527" t="s">
        <v>290</v>
      </c>
      <c r="F527">
        <v>600112403</v>
      </c>
      <c r="G527">
        <v>12</v>
      </c>
      <c r="H527" t="s">
        <v>1643</v>
      </c>
      <c r="I527" t="s">
        <v>935</v>
      </c>
      <c r="J527">
        <v>1</v>
      </c>
      <c r="K527">
        <v>24</v>
      </c>
      <c r="L527" t="s">
        <v>1600</v>
      </c>
      <c r="M527" t="s">
        <v>1788</v>
      </c>
      <c r="N527" t="s">
        <v>1595</v>
      </c>
      <c r="O527">
        <v>2</v>
      </c>
      <c r="P527" t="s">
        <v>1596</v>
      </c>
      <c r="Q527" t="s">
        <v>1500</v>
      </c>
      <c r="R527" s="207">
        <v>45671.525011574071</v>
      </c>
      <c r="S527">
        <v>600112403</v>
      </c>
      <c r="T527" t="s">
        <v>1500</v>
      </c>
      <c r="U527" s="207">
        <v>45671.538900462961</v>
      </c>
      <c r="V527">
        <v>600112403</v>
      </c>
      <c r="W527">
        <v>36.288499999999999</v>
      </c>
      <c r="X527">
        <v>35.886099999999999</v>
      </c>
      <c r="Y527">
        <v>0.375</v>
      </c>
      <c r="Z527">
        <v>2.7400000000000001E-2</v>
      </c>
      <c r="AA527">
        <v>39.3249</v>
      </c>
      <c r="AB527">
        <v>19722.053</v>
      </c>
      <c r="AC527">
        <v>19580.847000000002</v>
      </c>
      <c r="AD527">
        <v>11235.584000000001</v>
      </c>
      <c r="AE527">
        <v>3169.357</v>
      </c>
      <c r="AF527">
        <v>685.94299999999998</v>
      </c>
      <c r="AG527">
        <v>3256.2139999999999</v>
      </c>
      <c r="AH527">
        <v>289.67100000000005</v>
      </c>
      <c r="AI527">
        <v>322.48599999999999</v>
      </c>
      <c r="AJ527">
        <v>14.087999999999999</v>
      </c>
      <c r="AK527">
        <v>40.771999999999998</v>
      </c>
      <c r="AL527">
        <v>119.965</v>
      </c>
      <c r="AM527">
        <v>10</v>
      </c>
      <c r="AN527">
        <v>11.241</v>
      </c>
      <c r="AO527">
        <v>169</v>
      </c>
      <c r="AP527">
        <v>75</v>
      </c>
      <c r="AQ527">
        <v>75</v>
      </c>
      <c r="AR527">
        <v>0</v>
      </c>
      <c r="AS527">
        <v>0</v>
      </c>
      <c r="AT527">
        <v>0</v>
      </c>
      <c r="AU527">
        <v>94</v>
      </c>
      <c r="AV527">
        <v>0</v>
      </c>
      <c r="AW527">
        <v>566.73199999999997</v>
      </c>
      <c r="AX527">
        <v>0</v>
      </c>
      <c r="AY527">
        <v>20</v>
      </c>
      <c r="AZ527">
        <v>0</v>
      </c>
      <c r="BA527">
        <v>19804.223999999998</v>
      </c>
      <c r="BB527">
        <v>75</v>
      </c>
      <c r="BC527">
        <v>40</v>
      </c>
      <c r="BD527">
        <v>33</v>
      </c>
      <c r="BE527">
        <v>6</v>
      </c>
      <c r="BF527">
        <v>0</v>
      </c>
      <c r="BG527">
        <v>0</v>
      </c>
      <c r="BH527">
        <v>0</v>
      </c>
      <c r="BI527">
        <v>0</v>
      </c>
      <c r="BJ527">
        <v>26.573600000000003</v>
      </c>
      <c r="BK527">
        <v>16013.084999999999</v>
      </c>
      <c r="BL527">
        <v>9077.5020000000004</v>
      </c>
      <c r="BM527">
        <v>2806.413</v>
      </c>
      <c r="BN527">
        <v>499.28700000000003</v>
      </c>
      <c r="BO527">
        <v>2524.8999999999996</v>
      </c>
      <c r="BP527">
        <v>186.732</v>
      </c>
      <c r="BQ527">
        <v>322.48599999999999</v>
      </c>
      <c r="BR527">
        <v>14.087999999999999</v>
      </c>
      <c r="BS527">
        <v>14.945</v>
      </c>
      <c r="BT527">
        <v>22.855599999999999</v>
      </c>
      <c r="BU527">
        <v>14232.64</v>
      </c>
      <c r="BV527">
        <v>1.7341</v>
      </c>
      <c r="BW527">
        <v>952.32600000000002</v>
      </c>
      <c r="BX527">
        <v>0</v>
      </c>
      <c r="BY527">
        <v>0</v>
      </c>
      <c r="BZ527">
        <v>9.3125</v>
      </c>
      <c r="CA527">
        <v>3567.7620000000002</v>
      </c>
      <c r="CB527">
        <v>2158.0819999999999</v>
      </c>
      <c r="CC527">
        <v>362.94400000000002</v>
      </c>
      <c r="CD527">
        <v>186.65600000000001</v>
      </c>
      <c r="CE527">
        <v>731.31400000000008</v>
      </c>
      <c r="CF527">
        <v>102.93899999999999</v>
      </c>
      <c r="CG527">
        <v>0</v>
      </c>
      <c r="CH527">
        <v>0</v>
      </c>
      <c r="CI527">
        <v>25.827000000000002</v>
      </c>
      <c r="CJ527">
        <v>1.6875</v>
      </c>
      <c r="CK527">
        <v>1024.2139999999999</v>
      </c>
      <c r="CL527">
        <v>4</v>
      </c>
      <c r="CM527">
        <v>1329.3</v>
      </c>
      <c r="CN527">
        <v>3.625</v>
      </c>
      <c r="CO527">
        <v>1214.248</v>
      </c>
      <c r="CP527">
        <v>0</v>
      </c>
      <c r="CQ527">
        <v>0</v>
      </c>
      <c r="CR527">
        <v>23.639100000000003</v>
      </c>
      <c r="CS527">
        <v>13328.816000000001</v>
      </c>
      <c r="CT527">
        <v>6.3125</v>
      </c>
      <c r="CU527">
        <v>1955.4359999999999</v>
      </c>
      <c r="CV527">
        <v>0</v>
      </c>
      <c r="CW527">
        <v>566.73199999999997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55</v>
      </c>
      <c r="DD527">
        <v>20</v>
      </c>
      <c r="DE527">
        <v>0</v>
      </c>
      <c r="DF527">
        <v>1.9839</v>
      </c>
      <c r="DG527">
        <v>828.11900000000003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16216.811</v>
      </c>
      <c r="EA527">
        <v>55</v>
      </c>
      <c r="EB527">
        <v>3587.4129999999996</v>
      </c>
      <c r="EC527">
        <v>20</v>
      </c>
      <c r="ED527">
        <v>36.288499999999999</v>
      </c>
      <c r="EE527">
        <v>39.3249</v>
      </c>
      <c r="EF527">
        <v>19722.053</v>
      </c>
      <c r="EG527">
        <v>26.601000000000003</v>
      </c>
      <c r="EH527">
        <v>16034.326000000001</v>
      </c>
      <c r="EI527">
        <v>22.882999999999999</v>
      </c>
      <c r="EJ527">
        <v>14253.880999999999</v>
      </c>
      <c r="EK527">
        <v>1.7341</v>
      </c>
      <c r="EL527">
        <v>952.32600000000002</v>
      </c>
      <c r="EM527">
        <v>0</v>
      </c>
      <c r="EN527">
        <v>0</v>
      </c>
      <c r="EO527">
        <v>9.6875</v>
      </c>
      <c r="EP527">
        <v>3687.7269999999999</v>
      </c>
      <c r="EQ527">
        <v>169</v>
      </c>
      <c r="ER527">
        <v>147.80000000000001</v>
      </c>
      <c r="ES527">
        <v>21.2</v>
      </c>
      <c r="ET527">
        <v>19891.053</v>
      </c>
      <c r="EU527">
        <v>0</v>
      </c>
      <c r="EV527">
        <v>0</v>
      </c>
      <c r="EW527">
        <v>0</v>
      </c>
      <c r="EX527">
        <v>0</v>
      </c>
      <c r="EY527">
        <v>1.9839</v>
      </c>
      <c r="EZ527">
        <v>828.11900000000003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20</v>
      </c>
      <c r="FP527">
        <v>0</v>
      </c>
      <c r="FQ527">
        <v>20</v>
      </c>
      <c r="FR527">
        <v>20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</row>
    <row r="528" spans="1:184" customFormat="1" ht="12.75" x14ac:dyDescent="0.2">
      <c r="A528">
        <v>4227</v>
      </c>
      <c r="B528">
        <f t="shared" si="8"/>
        <v>525</v>
      </c>
      <c r="C528">
        <v>1</v>
      </c>
      <c r="D528" t="s">
        <v>1789</v>
      </c>
      <c r="E528" t="s">
        <v>290</v>
      </c>
      <c r="F528">
        <v>600112411</v>
      </c>
      <c r="G528">
        <v>12</v>
      </c>
      <c r="H528" t="s">
        <v>1646</v>
      </c>
      <c r="I528" t="s">
        <v>100</v>
      </c>
      <c r="J528">
        <v>1</v>
      </c>
      <c r="K528">
        <v>24</v>
      </c>
      <c r="L528" t="s">
        <v>1600</v>
      </c>
      <c r="M528" t="s">
        <v>1790</v>
      </c>
      <c r="N528" t="s">
        <v>1595</v>
      </c>
      <c r="O528">
        <v>2</v>
      </c>
      <c r="P528" t="s">
        <v>1596</v>
      </c>
      <c r="Q528" t="s">
        <v>1791</v>
      </c>
      <c r="R528" s="207">
        <v>45670.455972222226</v>
      </c>
      <c r="S528">
        <v>600112411</v>
      </c>
      <c r="T528" t="s">
        <v>1791</v>
      </c>
      <c r="U528" s="207">
        <v>45671.519641203704</v>
      </c>
      <c r="V528">
        <v>600112411</v>
      </c>
      <c r="W528">
        <v>42.618400000000001</v>
      </c>
      <c r="X528">
        <v>42.118400000000001</v>
      </c>
      <c r="Y528">
        <v>0</v>
      </c>
      <c r="Z528">
        <v>0.5</v>
      </c>
      <c r="AA528">
        <v>46.5002</v>
      </c>
      <c r="AB528">
        <v>20653.021000000001</v>
      </c>
      <c r="AC528">
        <v>20534.205000000002</v>
      </c>
      <c r="AD528">
        <v>12619.592999999999</v>
      </c>
      <c r="AE528">
        <v>3908.2820000000002</v>
      </c>
      <c r="AF528">
        <v>393.88899999999995</v>
      </c>
      <c r="AG528">
        <v>2536.9589999999998</v>
      </c>
      <c r="AH528">
        <v>221.58099999999999</v>
      </c>
      <c r="AI528">
        <v>286.041</v>
      </c>
      <c r="AJ528">
        <v>17.774999999999999</v>
      </c>
      <c r="AK528">
        <v>43.396999999999998</v>
      </c>
      <c r="AL528">
        <v>0</v>
      </c>
      <c r="AM528">
        <v>0</v>
      </c>
      <c r="AN528">
        <v>118.816</v>
      </c>
      <c r="AO528">
        <v>305.30500000000001</v>
      </c>
      <c r="AP528">
        <v>200</v>
      </c>
      <c r="AQ528">
        <v>200</v>
      </c>
      <c r="AR528">
        <v>0</v>
      </c>
      <c r="AS528">
        <v>0</v>
      </c>
      <c r="AT528">
        <v>0</v>
      </c>
      <c r="AU528">
        <v>105.30499999999999</v>
      </c>
      <c r="AV528">
        <v>0.32079999999999997</v>
      </c>
      <c r="AW528">
        <v>506.68799999999999</v>
      </c>
      <c r="AX528">
        <v>133.91900000000001</v>
      </c>
      <c r="AY528">
        <v>0</v>
      </c>
      <c r="AZ528">
        <v>0</v>
      </c>
      <c r="BA528">
        <v>20655.042999999998</v>
      </c>
      <c r="BB528">
        <v>200</v>
      </c>
      <c r="BC528">
        <v>49</v>
      </c>
      <c r="BD528">
        <v>42</v>
      </c>
      <c r="BE528">
        <v>3</v>
      </c>
      <c r="BF528">
        <v>1</v>
      </c>
      <c r="BG528">
        <v>2</v>
      </c>
      <c r="BH528">
        <v>0</v>
      </c>
      <c r="BI528">
        <v>0</v>
      </c>
      <c r="BJ528">
        <v>30.973300000000002</v>
      </c>
      <c r="BK528">
        <v>16856.895</v>
      </c>
      <c r="BL528">
        <v>10166.888999999999</v>
      </c>
      <c r="BM528">
        <v>3421.8330000000001</v>
      </c>
      <c r="BN528">
        <v>274.46899999999999</v>
      </c>
      <c r="BO528">
        <v>2010.4590000000001</v>
      </c>
      <c r="BP528">
        <v>160.61500000000001</v>
      </c>
      <c r="BQ528">
        <v>286.041</v>
      </c>
      <c r="BR528">
        <v>13.891</v>
      </c>
      <c r="BS528">
        <v>16.010000000000002</v>
      </c>
      <c r="BT528">
        <v>25.159400000000002</v>
      </c>
      <c r="BU528">
        <v>14274.254000000001</v>
      </c>
      <c r="BV528">
        <v>2.3275000000000001</v>
      </c>
      <c r="BW528">
        <v>1266.4649999999999</v>
      </c>
      <c r="BX528">
        <v>0</v>
      </c>
      <c r="BY528">
        <v>0</v>
      </c>
      <c r="BZ528">
        <v>11.145099999999999</v>
      </c>
      <c r="CA528">
        <v>3677.31</v>
      </c>
      <c r="CB528">
        <v>2452.7039999999997</v>
      </c>
      <c r="CC528">
        <v>486.44900000000001</v>
      </c>
      <c r="CD528">
        <v>119.41999999999999</v>
      </c>
      <c r="CE528">
        <v>526.5</v>
      </c>
      <c r="CF528">
        <v>60.965999999999994</v>
      </c>
      <c r="CG528">
        <v>0</v>
      </c>
      <c r="CH528">
        <v>3.8839999999999999</v>
      </c>
      <c r="CI528">
        <v>27.387</v>
      </c>
      <c r="CJ528">
        <v>1.25</v>
      </c>
      <c r="CK528">
        <v>746.47199999999998</v>
      </c>
      <c r="CL528">
        <v>5.125</v>
      </c>
      <c r="CM528">
        <v>1594.2190000000001</v>
      </c>
      <c r="CN528">
        <v>4.7701000000000002</v>
      </c>
      <c r="CO528">
        <v>1336.6189999999999</v>
      </c>
      <c r="CP528">
        <v>0</v>
      </c>
      <c r="CQ528">
        <v>0</v>
      </c>
      <c r="CR528">
        <v>28.973300000000002</v>
      </c>
      <c r="CS528">
        <v>14949.312</v>
      </c>
      <c r="CT528">
        <v>8.5200999999999993</v>
      </c>
      <c r="CU528">
        <v>2476.4870000000001</v>
      </c>
      <c r="CV528">
        <v>0.32079999999999997</v>
      </c>
      <c r="CW528">
        <v>506.68799999999999</v>
      </c>
      <c r="CX528">
        <v>133.91900000000001</v>
      </c>
      <c r="CY528">
        <v>0</v>
      </c>
      <c r="CZ528">
        <v>0</v>
      </c>
      <c r="DA528">
        <v>0</v>
      </c>
      <c r="DB528">
        <v>0</v>
      </c>
      <c r="DC528">
        <v>100</v>
      </c>
      <c r="DD528">
        <v>100</v>
      </c>
      <c r="DE528">
        <v>0</v>
      </c>
      <c r="DF528">
        <v>3.2031000000000001</v>
      </c>
      <c r="DG528">
        <v>1198.5920000000001</v>
      </c>
      <c r="DH528">
        <v>0.2833</v>
      </c>
      <c r="DI528">
        <v>117.584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16942.503000000001</v>
      </c>
      <c r="EA528">
        <v>100</v>
      </c>
      <c r="EB528">
        <v>3712.54</v>
      </c>
      <c r="EC528">
        <v>100</v>
      </c>
      <c r="ED528">
        <v>42.618400000000001</v>
      </c>
      <c r="EE528">
        <v>46.5002</v>
      </c>
      <c r="EF528">
        <v>20653.021000000001</v>
      </c>
      <c r="EG528">
        <v>30.973300000000002</v>
      </c>
      <c r="EH528">
        <v>16859.451000000001</v>
      </c>
      <c r="EI528">
        <v>25.159400000000002</v>
      </c>
      <c r="EJ528">
        <v>14276.81</v>
      </c>
      <c r="EK528">
        <v>2.3275000000000001</v>
      </c>
      <c r="EL528">
        <v>1266.4649999999999</v>
      </c>
      <c r="EM528">
        <v>0</v>
      </c>
      <c r="EN528">
        <v>0</v>
      </c>
      <c r="EO528">
        <v>11.645099999999999</v>
      </c>
      <c r="EP528">
        <v>3793.5699999999997</v>
      </c>
      <c r="EQ528">
        <v>305.30500000000001</v>
      </c>
      <c r="ER528">
        <v>170.35</v>
      </c>
      <c r="ES528">
        <v>134.95500000000001</v>
      </c>
      <c r="ET528">
        <v>20958.326000000001</v>
      </c>
      <c r="EU528">
        <v>0</v>
      </c>
      <c r="EV528">
        <v>0</v>
      </c>
      <c r="EW528">
        <v>0</v>
      </c>
      <c r="EX528">
        <v>0</v>
      </c>
      <c r="EY528">
        <v>3.2031000000000001</v>
      </c>
      <c r="EZ528">
        <v>1198.5920000000001</v>
      </c>
      <c r="FA528">
        <v>0.2833</v>
      </c>
      <c r="FB528">
        <v>117.584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0.32079999999999997</v>
      </c>
      <c r="FJ528">
        <v>133.91900000000001</v>
      </c>
      <c r="FK528">
        <v>0.32079999999999997</v>
      </c>
      <c r="FL528">
        <v>133.91900000000001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133.91900000000001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</row>
    <row r="529" spans="1:184" customFormat="1" ht="12.75" x14ac:dyDescent="0.2">
      <c r="A529">
        <v>4228</v>
      </c>
      <c r="B529">
        <f t="shared" si="8"/>
        <v>526</v>
      </c>
      <c r="C529">
        <v>1</v>
      </c>
      <c r="D529" t="s">
        <v>1792</v>
      </c>
      <c r="E529" t="s">
        <v>290</v>
      </c>
      <c r="F529">
        <v>600112667</v>
      </c>
      <c r="G529">
        <v>12</v>
      </c>
      <c r="H529" t="s">
        <v>1649</v>
      </c>
      <c r="I529" t="s">
        <v>100</v>
      </c>
      <c r="J529">
        <v>1</v>
      </c>
      <c r="K529">
        <v>24</v>
      </c>
      <c r="L529" t="s">
        <v>1593</v>
      </c>
      <c r="M529" t="s">
        <v>1793</v>
      </c>
      <c r="N529" t="s">
        <v>1595</v>
      </c>
      <c r="O529">
        <v>2</v>
      </c>
      <c r="P529" t="s">
        <v>1596</v>
      </c>
      <c r="Q529" t="s">
        <v>1794</v>
      </c>
      <c r="R529" s="207">
        <v>45664.459490740737</v>
      </c>
      <c r="S529">
        <v>600112667</v>
      </c>
      <c r="T529" t="s">
        <v>1794</v>
      </c>
      <c r="U529" s="207">
        <v>45666.582187499997</v>
      </c>
      <c r="V529">
        <v>600112667</v>
      </c>
      <c r="W529">
        <v>59.410499999999999</v>
      </c>
      <c r="X529">
        <v>57.749300000000005</v>
      </c>
      <c r="Y529">
        <v>1.0339</v>
      </c>
      <c r="Z529">
        <v>0.62729999999999997</v>
      </c>
      <c r="AA529">
        <v>61.347000000000001</v>
      </c>
      <c r="AB529">
        <v>30249.523999999998</v>
      </c>
      <c r="AC529">
        <v>29394.441999999999</v>
      </c>
      <c r="AD529">
        <v>17803.258999999998</v>
      </c>
      <c r="AE529">
        <v>5803.973</v>
      </c>
      <c r="AF529">
        <v>943.07100000000003</v>
      </c>
      <c r="AG529">
        <v>3328.5389999999998</v>
      </c>
      <c r="AH529">
        <v>494.60599999999994</v>
      </c>
      <c r="AI529">
        <v>462.17500000000001</v>
      </c>
      <c r="AJ529">
        <v>44.642999999999994</v>
      </c>
      <c r="AK529">
        <v>115.923</v>
      </c>
      <c r="AL529">
        <v>600.46399999999994</v>
      </c>
      <c r="AM529">
        <v>0</v>
      </c>
      <c r="AN529">
        <v>254.61799999999999</v>
      </c>
      <c r="AO529">
        <v>178.2</v>
      </c>
      <c r="AP529">
        <v>115</v>
      </c>
      <c r="AQ529">
        <v>115</v>
      </c>
      <c r="AR529">
        <v>0</v>
      </c>
      <c r="AS529">
        <v>0</v>
      </c>
      <c r="AT529">
        <v>57.2</v>
      </c>
      <c r="AU529">
        <v>6</v>
      </c>
      <c r="AV529">
        <v>1</v>
      </c>
      <c r="AW529">
        <v>356.52000000000004</v>
      </c>
      <c r="AX529">
        <v>603.572</v>
      </c>
      <c r="AY529">
        <v>66</v>
      </c>
      <c r="AZ529">
        <v>41.732999999999997</v>
      </c>
      <c r="BA529">
        <v>29733.027999999998</v>
      </c>
      <c r="BB529">
        <v>115</v>
      </c>
      <c r="BC529">
        <v>61</v>
      </c>
      <c r="BD529">
        <v>52</v>
      </c>
      <c r="BE529">
        <v>7</v>
      </c>
      <c r="BF529">
        <v>1</v>
      </c>
      <c r="BG529">
        <v>1</v>
      </c>
      <c r="BH529">
        <v>0</v>
      </c>
      <c r="BI529">
        <v>0</v>
      </c>
      <c r="BJ529">
        <v>44.0229</v>
      </c>
      <c r="BK529">
        <v>25321.25</v>
      </c>
      <c r="BL529">
        <v>15140.002</v>
      </c>
      <c r="BM529">
        <v>5148.1710000000003</v>
      </c>
      <c r="BN529">
        <v>791.33600000000001</v>
      </c>
      <c r="BO529">
        <v>2853.0389999999998</v>
      </c>
      <c r="BP529">
        <v>430.46099999999996</v>
      </c>
      <c r="BQ529">
        <v>462.17500000000001</v>
      </c>
      <c r="BR529">
        <v>26.335999999999999</v>
      </c>
      <c r="BS529">
        <v>71.477000000000004</v>
      </c>
      <c r="BT529">
        <v>31.151700000000002</v>
      </c>
      <c r="BU529">
        <v>19357.132000000001</v>
      </c>
      <c r="BV529">
        <v>3.7454999999999998</v>
      </c>
      <c r="BW529">
        <v>1749.152</v>
      </c>
      <c r="BX529">
        <v>0</v>
      </c>
      <c r="BY529">
        <v>0</v>
      </c>
      <c r="BZ529">
        <v>13.7264</v>
      </c>
      <c r="CA529">
        <v>4073.192</v>
      </c>
      <c r="CB529">
        <v>2663.2570000000001</v>
      </c>
      <c r="CC529">
        <v>655.80199999999991</v>
      </c>
      <c r="CD529">
        <v>151.73499999999999</v>
      </c>
      <c r="CE529">
        <v>475.5</v>
      </c>
      <c r="CF529">
        <v>64.144999999999996</v>
      </c>
      <c r="CG529">
        <v>0</v>
      </c>
      <c r="CH529">
        <v>18.307000000000002</v>
      </c>
      <c r="CI529">
        <v>44.445999999999998</v>
      </c>
      <c r="CJ529">
        <v>1.5</v>
      </c>
      <c r="CK529">
        <v>660.30200000000002</v>
      </c>
      <c r="CL529">
        <v>5.9138000000000002</v>
      </c>
      <c r="CM529">
        <v>1701.143</v>
      </c>
      <c r="CN529">
        <v>6.3125999999999998</v>
      </c>
      <c r="CO529">
        <v>1711.7470000000001</v>
      </c>
      <c r="CP529">
        <v>0</v>
      </c>
      <c r="CQ529">
        <v>0</v>
      </c>
      <c r="CR529">
        <v>40.0229</v>
      </c>
      <c r="CS529">
        <v>22131.307999999997</v>
      </c>
      <c r="CT529">
        <v>12.3264</v>
      </c>
      <c r="CU529">
        <v>3275.0440000000003</v>
      </c>
      <c r="CV529">
        <v>1</v>
      </c>
      <c r="CW529">
        <v>356.52000000000004</v>
      </c>
      <c r="CX529">
        <v>603.572</v>
      </c>
      <c r="CY529">
        <v>0</v>
      </c>
      <c r="CZ529">
        <v>0</v>
      </c>
      <c r="DA529">
        <v>0</v>
      </c>
      <c r="DB529">
        <v>0</v>
      </c>
      <c r="DC529">
        <v>89.8</v>
      </c>
      <c r="DD529">
        <v>25.2</v>
      </c>
      <c r="DE529">
        <v>41.732999999999997</v>
      </c>
      <c r="DF529">
        <v>6.6037999999999997</v>
      </c>
      <c r="DG529">
        <v>2746.154</v>
      </c>
      <c r="DH529">
        <v>1.5219</v>
      </c>
      <c r="DI529">
        <v>991.04</v>
      </c>
      <c r="DJ529">
        <v>1</v>
      </c>
      <c r="DK529">
        <v>477.77199999999999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25546.983</v>
      </c>
      <c r="EA529">
        <v>89.8</v>
      </c>
      <c r="EB529">
        <v>4186.0450000000001</v>
      </c>
      <c r="EC529">
        <v>25.2</v>
      </c>
      <c r="ED529">
        <v>59.410499999999999</v>
      </c>
      <c r="EE529">
        <v>61.347000000000001</v>
      </c>
      <c r="EF529">
        <v>30249.523999999998</v>
      </c>
      <c r="EG529">
        <v>44.0229</v>
      </c>
      <c r="EH529">
        <v>25555.879000000001</v>
      </c>
      <c r="EI529">
        <v>31.151700000000002</v>
      </c>
      <c r="EJ529">
        <v>19591.760999999999</v>
      </c>
      <c r="EK529">
        <v>3.7454999999999998</v>
      </c>
      <c r="EL529">
        <v>1749.152</v>
      </c>
      <c r="EM529">
        <v>0</v>
      </c>
      <c r="EN529">
        <v>0</v>
      </c>
      <c r="EO529">
        <v>15.387599999999999</v>
      </c>
      <c r="EP529">
        <v>4693.6450000000004</v>
      </c>
      <c r="EQ529">
        <v>178.2</v>
      </c>
      <c r="ER529">
        <v>94.6</v>
      </c>
      <c r="ES529">
        <v>83.6</v>
      </c>
      <c r="ET529">
        <v>30427.723999999995</v>
      </c>
      <c r="EU529">
        <v>0</v>
      </c>
      <c r="EV529">
        <v>0</v>
      </c>
      <c r="EW529">
        <v>0</v>
      </c>
      <c r="EX529">
        <v>0</v>
      </c>
      <c r="EY529">
        <v>6.6037999999999997</v>
      </c>
      <c r="EZ529">
        <v>2746.154</v>
      </c>
      <c r="FA529">
        <v>1.5219</v>
      </c>
      <c r="FB529">
        <v>991.04</v>
      </c>
      <c r="FC529">
        <v>1</v>
      </c>
      <c r="FD529">
        <v>477.77199999999999</v>
      </c>
      <c r="FE529">
        <v>0</v>
      </c>
      <c r="FF529">
        <v>0</v>
      </c>
      <c r="FG529">
        <v>0</v>
      </c>
      <c r="FH529">
        <v>0</v>
      </c>
      <c r="FI529">
        <v>1</v>
      </c>
      <c r="FJ529">
        <v>603.572</v>
      </c>
      <c r="FK529">
        <v>1</v>
      </c>
      <c r="FL529">
        <v>603.572</v>
      </c>
      <c r="FM529">
        <v>0</v>
      </c>
      <c r="FN529">
        <v>0</v>
      </c>
      <c r="FO529">
        <v>66</v>
      </c>
      <c r="FP529">
        <v>40.799999999999997</v>
      </c>
      <c r="FQ529">
        <v>25.2</v>
      </c>
      <c r="FR529">
        <v>669.572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</row>
    <row r="530" spans="1:184" customFormat="1" ht="12.75" x14ac:dyDescent="0.2">
      <c r="A530">
        <v>4230</v>
      </c>
      <c r="B530">
        <f t="shared" si="8"/>
        <v>527</v>
      </c>
      <c r="C530">
        <v>1</v>
      </c>
      <c r="D530" t="s">
        <v>1795</v>
      </c>
      <c r="E530" t="s">
        <v>290</v>
      </c>
      <c r="F530">
        <v>600112420</v>
      </c>
      <c r="G530">
        <v>12</v>
      </c>
      <c r="H530" t="s">
        <v>1649</v>
      </c>
      <c r="I530" t="s">
        <v>100</v>
      </c>
      <c r="J530">
        <v>1</v>
      </c>
      <c r="K530">
        <v>24</v>
      </c>
      <c r="L530" t="s">
        <v>1593</v>
      </c>
      <c r="M530" t="s">
        <v>1796</v>
      </c>
      <c r="N530" t="s">
        <v>1595</v>
      </c>
      <c r="O530">
        <v>2</v>
      </c>
      <c r="P530" t="s">
        <v>1596</v>
      </c>
      <c r="Q530" t="s">
        <v>1797</v>
      </c>
      <c r="R530" s="207">
        <v>45671.554942129631</v>
      </c>
      <c r="S530">
        <v>600112420</v>
      </c>
      <c r="T530" t="s">
        <v>1797</v>
      </c>
      <c r="U530" s="207">
        <v>45672.51085648148</v>
      </c>
      <c r="V530">
        <v>600112420</v>
      </c>
      <c r="W530">
        <v>60.172599999999996</v>
      </c>
      <c r="X530">
        <v>59.391599999999997</v>
      </c>
      <c r="Y530">
        <v>0.78100000000000003</v>
      </c>
      <c r="Z530">
        <v>0</v>
      </c>
      <c r="AA530">
        <v>62.4998</v>
      </c>
      <c r="AB530">
        <v>31110.064999999999</v>
      </c>
      <c r="AC530">
        <v>30745.064999999999</v>
      </c>
      <c r="AD530">
        <v>18688.751</v>
      </c>
      <c r="AE530">
        <v>5939.1720000000005</v>
      </c>
      <c r="AF530">
        <v>2139.424</v>
      </c>
      <c r="AG530">
        <v>2527.9639999999999</v>
      </c>
      <c r="AH530">
        <v>666.48800000000006</v>
      </c>
      <c r="AI530">
        <v>402.601</v>
      </c>
      <c r="AJ530">
        <v>0</v>
      </c>
      <c r="AK530">
        <v>80.801000000000002</v>
      </c>
      <c r="AL530">
        <v>321</v>
      </c>
      <c r="AM530">
        <v>44</v>
      </c>
      <c r="AN530">
        <v>0</v>
      </c>
      <c r="AO530">
        <v>83.97</v>
      </c>
      <c r="AP530">
        <v>19.75</v>
      </c>
      <c r="AQ530">
        <v>19.75</v>
      </c>
      <c r="AR530">
        <v>0</v>
      </c>
      <c r="AS530">
        <v>0</v>
      </c>
      <c r="AT530">
        <v>0</v>
      </c>
      <c r="AU530">
        <v>64.22</v>
      </c>
      <c r="AV530">
        <v>1.75</v>
      </c>
      <c r="AW530">
        <v>281.238</v>
      </c>
      <c r="AX530">
        <v>634.76099999999997</v>
      </c>
      <c r="AY530">
        <v>19.75</v>
      </c>
      <c r="AZ530">
        <v>18.626000000000001</v>
      </c>
      <c r="BA530">
        <v>30957.258999999998</v>
      </c>
      <c r="BB530">
        <v>19.75</v>
      </c>
      <c r="BC530">
        <v>63</v>
      </c>
      <c r="BD530">
        <v>54</v>
      </c>
      <c r="BE530">
        <v>4</v>
      </c>
      <c r="BF530">
        <v>0</v>
      </c>
      <c r="BG530">
        <v>3</v>
      </c>
      <c r="BH530">
        <v>0</v>
      </c>
      <c r="BI530">
        <v>0</v>
      </c>
      <c r="BJ530">
        <v>44.733800000000002</v>
      </c>
      <c r="BK530">
        <v>25348.229999999996</v>
      </c>
      <c r="BL530">
        <v>15187.934000000001</v>
      </c>
      <c r="BM530">
        <v>5167.2820000000002</v>
      </c>
      <c r="BN530">
        <v>1593.857</v>
      </c>
      <c r="BO530">
        <v>2136.0500000000002</v>
      </c>
      <c r="BP530">
        <v>521.78500000000008</v>
      </c>
      <c r="BQ530">
        <v>402.601</v>
      </c>
      <c r="BR530">
        <v>0</v>
      </c>
      <c r="BS530">
        <v>38.856999999999999</v>
      </c>
      <c r="BT530">
        <v>32.309399999999997</v>
      </c>
      <c r="BU530">
        <v>20145.756000000001</v>
      </c>
      <c r="BV530">
        <v>5.9220999999999995</v>
      </c>
      <c r="BW530">
        <v>2911.8799999999997</v>
      </c>
      <c r="BX530">
        <v>0</v>
      </c>
      <c r="BY530">
        <v>0</v>
      </c>
      <c r="BZ530">
        <v>14.6578</v>
      </c>
      <c r="CA530">
        <v>5396.835</v>
      </c>
      <c r="CB530">
        <v>3500.817</v>
      </c>
      <c r="CC530">
        <v>771.8900000000001</v>
      </c>
      <c r="CD530">
        <v>545.56700000000001</v>
      </c>
      <c r="CE530">
        <v>391.91399999999999</v>
      </c>
      <c r="CF530">
        <v>144.703</v>
      </c>
      <c r="CG530">
        <v>0</v>
      </c>
      <c r="CH530">
        <v>0</v>
      </c>
      <c r="CI530">
        <v>41.944000000000003</v>
      </c>
      <c r="CJ530">
        <v>2</v>
      </c>
      <c r="CK530">
        <v>985.76300000000003</v>
      </c>
      <c r="CL530">
        <v>5.0575000000000001</v>
      </c>
      <c r="CM530">
        <v>1687.42</v>
      </c>
      <c r="CN530">
        <v>6.1836000000000002</v>
      </c>
      <c r="CO530">
        <v>2219.0010000000002</v>
      </c>
      <c r="CP530">
        <v>1.4167000000000001</v>
      </c>
      <c r="CQ530">
        <v>504.65100000000001</v>
      </c>
      <c r="CR530">
        <v>39.000500000000002</v>
      </c>
      <c r="CS530">
        <v>21203.265999999996</v>
      </c>
      <c r="CT530">
        <v>9.6470000000000002</v>
      </c>
      <c r="CU530">
        <v>3319.4290000000001</v>
      </c>
      <c r="CV530">
        <v>1</v>
      </c>
      <c r="CW530">
        <v>281.238</v>
      </c>
      <c r="CX530">
        <v>452.483</v>
      </c>
      <c r="CY530">
        <v>0</v>
      </c>
      <c r="CZ530">
        <v>0</v>
      </c>
      <c r="DA530">
        <v>0.75</v>
      </c>
      <c r="DB530">
        <v>182.27799999999999</v>
      </c>
      <c r="DC530">
        <v>19.75</v>
      </c>
      <c r="DD530">
        <v>0</v>
      </c>
      <c r="DE530">
        <v>18.626000000000001</v>
      </c>
      <c r="DF530">
        <v>5.5023</v>
      </c>
      <c r="DG530">
        <v>1838.1110000000001</v>
      </c>
      <c r="DH530">
        <v>1</v>
      </c>
      <c r="DI530">
        <v>452.483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25508.945</v>
      </c>
      <c r="EA530">
        <v>19.75</v>
      </c>
      <c r="EB530">
        <v>5448.3140000000003</v>
      </c>
      <c r="EC530">
        <v>0</v>
      </c>
      <c r="ED530">
        <v>60.172599999999996</v>
      </c>
      <c r="EE530">
        <v>62.4998</v>
      </c>
      <c r="EF530">
        <v>31110.064999999999</v>
      </c>
      <c r="EG530">
        <v>44.733800000000002</v>
      </c>
      <c r="EH530">
        <v>25348.229999999996</v>
      </c>
      <c r="EI530">
        <v>32.309399999999997</v>
      </c>
      <c r="EJ530">
        <v>20145.756000000001</v>
      </c>
      <c r="EK530">
        <v>5.9220999999999995</v>
      </c>
      <c r="EL530">
        <v>2911.8799999999997</v>
      </c>
      <c r="EM530">
        <v>0</v>
      </c>
      <c r="EN530">
        <v>0</v>
      </c>
      <c r="EO530">
        <v>15.438800000000001</v>
      </c>
      <c r="EP530">
        <v>5761.835</v>
      </c>
      <c r="EQ530">
        <v>83.97</v>
      </c>
      <c r="ER530">
        <v>24.55</v>
      </c>
      <c r="ES530">
        <v>59.42</v>
      </c>
      <c r="ET530">
        <v>31194.034999999996</v>
      </c>
      <c r="EU530">
        <v>0</v>
      </c>
      <c r="EV530">
        <v>0</v>
      </c>
      <c r="EW530">
        <v>0</v>
      </c>
      <c r="EX530">
        <v>0</v>
      </c>
      <c r="EY530">
        <v>5.5023</v>
      </c>
      <c r="EZ530">
        <v>1838.1110000000001</v>
      </c>
      <c r="FA530">
        <v>1</v>
      </c>
      <c r="FB530">
        <v>452.483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1.75</v>
      </c>
      <c r="FJ530">
        <v>634.76099999999997</v>
      </c>
      <c r="FK530">
        <v>1</v>
      </c>
      <c r="FL530">
        <v>452.483</v>
      </c>
      <c r="FM530">
        <v>0.75</v>
      </c>
      <c r="FN530">
        <v>182.27799999999999</v>
      </c>
      <c r="FO530">
        <v>19.75</v>
      </c>
      <c r="FP530">
        <v>19.75</v>
      </c>
      <c r="FQ530">
        <v>0</v>
      </c>
      <c r="FR530">
        <v>654.51099999999997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</row>
    <row r="531" spans="1:184" customFormat="1" ht="12.75" x14ac:dyDescent="0.2">
      <c r="A531">
        <v>4231</v>
      </c>
      <c r="B531">
        <f t="shared" si="8"/>
        <v>528</v>
      </c>
      <c r="C531">
        <v>1</v>
      </c>
      <c r="D531" t="s">
        <v>1798</v>
      </c>
      <c r="E531" t="s">
        <v>290</v>
      </c>
      <c r="F531">
        <v>600112438</v>
      </c>
      <c r="G531">
        <v>12</v>
      </c>
      <c r="H531" t="s">
        <v>1655</v>
      </c>
      <c r="I531" t="s">
        <v>100</v>
      </c>
      <c r="J531">
        <v>1</v>
      </c>
      <c r="K531">
        <v>24</v>
      </c>
      <c r="L531" t="s">
        <v>1600</v>
      </c>
      <c r="M531" t="s">
        <v>1799</v>
      </c>
      <c r="N531" t="s">
        <v>1595</v>
      </c>
      <c r="O531">
        <v>2</v>
      </c>
      <c r="P531" t="s">
        <v>1596</v>
      </c>
      <c r="Q531" t="s">
        <v>1500</v>
      </c>
      <c r="R531" s="207">
        <v>45671.516030092593</v>
      </c>
      <c r="S531">
        <v>600112438</v>
      </c>
      <c r="T531" t="s">
        <v>1500</v>
      </c>
      <c r="U531" s="207">
        <v>45671.517951388887</v>
      </c>
      <c r="V531">
        <v>600112438</v>
      </c>
      <c r="W531">
        <v>30.5108</v>
      </c>
      <c r="X531">
        <v>30.5108</v>
      </c>
      <c r="Y531">
        <v>0</v>
      </c>
      <c r="Z531">
        <v>0</v>
      </c>
      <c r="AA531">
        <v>32.462299999999999</v>
      </c>
      <c r="AB531">
        <v>16823.831000000002</v>
      </c>
      <c r="AC531">
        <v>16808.581000000002</v>
      </c>
      <c r="AD531">
        <v>10379.717999999999</v>
      </c>
      <c r="AE531">
        <v>2726.5569999999998</v>
      </c>
      <c r="AF531">
        <v>296.15699999999998</v>
      </c>
      <c r="AG531">
        <v>2641.6120000000001</v>
      </c>
      <c r="AH531">
        <v>406.73199999999997</v>
      </c>
      <c r="AI531">
        <v>270.62799999999999</v>
      </c>
      <c r="AJ531">
        <v>0</v>
      </c>
      <c r="AK531">
        <v>0</v>
      </c>
      <c r="AL531">
        <v>0</v>
      </c>
      <c r="AM531">
        <v>15.25</v>
      </c>
      <c r="AN531">
        <v>0</v>
      </c>
      <c r="AO531">
        <v>109.58</v>
      </c>
      <c r="AP531">
        <v>50</v>
      </c>
      <c r="AQ531">
        <v>50</v>
      </c>
      <c r="AR531">
        <v>0</v>
      </c>
      <c r="AS531">
        <v>0</v>
      </c>
      <c r="AT531">
        <v>0</v>
      </c>
      <c r="AU531">
        <v>59.58</v>
      </c>
      <c r="AV531">
        <v>0</v>
      </c>
      <c r="AW531">
        <v>52.976999999999997</v>
      </c>
      <c r="AX531">
        <v>0</v>
      </c>
      <c r="AY531">
        <v>0</v>
      </c>
      <c r="AZ531">
        <v>34.200000000000003</v>
      </c>
      <c r="BA531">
        <v>16912.034</v>
      </c>
      <c r="BB531">
        <v>50</v>
      </c>
      <c r="BC531">
        <v>33</v>
      </c>
      <c r="BD531">
        <v>28</v>
      </c>
      <c r="BE531">
        <v>3</v>
      </c>
      <c r="BF531">
        <v>0</v>
      </c>
      <c r="BG531">
        <v>2</v>
      </c>
      <c r="BH531">
        <v>0</v>
      </c>
      <c r="BI531">
        <v>0</v>
      </c>
      <c r="BJ531">
        <v>25.2775</v>
      </c>
      <c r="BK531">
        <v>14961.320000000002</v>
      </c>
      <c r="BL531">
        <v>9115.1859999999997</v>
      </c>
      <c r="BM531">
        <v>2541.4780000000001</v>
      </c>
      <c r="BN531">
        <v>260.02299999999997</v>
      </c>
      <c r="BO531">
        <v>2310.1</v>
      </c>
      <c r="BP531">
        <v>376.72799999999995</v>
      </c>
      <c r="BQ531">
        <v>270.62799999999999</v>
      </c>
      <c r="BR531">
        <v>0</v>
      </c>
      <c r="BS531">
        <v>0</v>
      </c>
      <c r="BT531">
        <v>19.8629</v>
      </c>
      <c r="BU531">
        <v>12568.528</v>
      </c>
      <c r="BV531">
        <v>2.6368</v>
      </c>
      <c r="BW531">
        <v>1321.9969999999998</v>
      </c>
      <c r="BX531">
        <v>0</v>
      </c>
      <c r="BY531">
        <v>0</v>
      </c>
      <c r="BZ531">
        <v>5.2332999999999998</v>
      </c>
      <c r="CA531">
        <v>1847.261</v>
      </c>
      <c r="CB531">
        <v>1264.5319999999999</v>
      </c>
      <c r="CC531">
        <v>185.07900000000001</v>
      </c>
      <c r="CD531">
        <v>36.134</v>
      </c>
      <c r="CE531">
        <v>331.512</v>
      </c>
      <c r="CF531">
        <v>30.004000000000001</v>
      </c>
      <c r="CG531">
        <v>0</v>
      </c>
      <c r="CH531">
        <v>0</v>
      </c>
      <c r="CI531">
        <v>0</v>
      </c>
      <c r="CJ531">
        <v>1</v>
      </c>
      <c r="CK531">
        <v>471.61799999999999</v>
      </c>
      <c r="CL531">
        <v>4.2332999999999998</v>
      </c>
      <c r="CM531">
        <v>1375.643</v>
      </c>
      <c r="CN531">
        <v>0</v>
      </c>
      <c r="CO531">
        <v>0</v>
      </c>
      <c r="CP531">
        <v>0</v>
      </c>
      <c r="CQ531">
        <v>0</v>
      </c>
      <c r="CR531">
        <v>21.2775</v>
      </c>
      <c r="CS531">
        <v>11850.466</v>
      </c>
      <c r="CT531">
        <v>4.2332999999999998</v>
      </c>
      <c r="CU531">
        <v>1378.261</v>
      </c>
      <c r="CV531">
        <v>0</v>
      </c>
      <c r="CW531">
        <v>52.976999999999997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50</v>
      </c>
      <c r="DD531">
        <v>0</v>
      </c>
      <c r="DE531">
        <v>34.200000000000003</v>
      </c>
      <c r="DF531">
        <v>2.7778</v>
      </c>
      <c r="DG531">
        <v>1070.7950000000001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15053.377</v>
      </c>
      <c r="EA531">
        <v>50</v>
      </c>
      <c r="EB531">
        <v>1858.6569999999999</v>
      </c>
      <c r="EC531">
        <v>0</v>
      </c>
      <c r="ED531">
        <v>30.5108</v>
      </c>
      <c r="EE531">
        <v>32.462299999999999</v>
      </c>
      <c r="EF531">
        <v>16823.831000000002</v>
      </c>
      <c r="EG531">
        <v>25.2775</v>
      </c>
      <c r="EH531">
        <v>14976.570000000002</v>
      </c>
      <c r="EI531">
        <v>19.8629</v>
      </c>
      <c r="EJ531">
        <v>12583.778</v>
      </c>
      <c r="EK531">
        <v>2.6368</v>
      </c>
      <c r="EL531">
        <v>1321.9969999999998</v>
      </c>
      <c r="EM531">
        <v>0</v>
      </c>
      <c r="EN531">
        <v>0</v>
      </c>
      <c r="EO531">
        <v>5.2332999999999998</v>
      </c>
      <c r="EP531">
        <v>1847.261</v>
      </c>
      <c r="EQ531">
        <v>109.58</v>
      </c>
      <c r="ER531">
        <v>109.58</v>
      </c>
      <c r="ES531">
        <v>0</v>
      </c>
      <c r="ET531">
        <v>16933.411</v>
      </c>
      <c r="EU531">
        <v>0</v>
      </c>
      <c r="EV531">
        <v>0</v>
      </c>
      <c r="EW531">
        <v>0</v>
      </c>
      <c r="EX531">
        <v>0</v>
      </c>
      <c r="EY531">
        <v>2.7778</v>
      </c>
      <c r="EZ531">
        <v>1070.7950000000001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</row>
    <row r="532" spans="1:184" customFormat="1" ht="12.75" x14ac:dyDescent="0.2">
      <c r="A532">
        <v>4232</v>
      </c>
      <c r="B532">
        <f t="shared" si="8"/>
        <v>529</v>
      </c>
      <c r="C532">
        <v>1</v>
      </c>
      <c r="D532" t="s">
        <v>1800</v>
      </c>
      <c r="E532" t="s">
        <v>290</v>
      </c>
      <c r="F532">
        <v>600112446</v>
      </c>
      <c r="G532">
        <v>12</v>
      </c>
      <c r="H532" t="s">
        <v>1658</v>
      </c>
      <c r="I532" t="s">
        <v>1295</v>
      </c>
      <c r="J532">
        <v>1</v>
      </c>
      <c r="K532">
        <v>24</v>
      </c>
      <c r="L532" t="s">
        <v>1600</v>
      </c>
      <c r="M532" t="s">
        <v>1801</v>
      </c>
      <c r="N532" t="s">
        <v>1595</v>
      </c>
      <c r="O532">
        <v>2</v>
      </c>
      <c r="P532" t="s">
        <v>1596</v>
      </c>
      <c r="Q532" t="s">
        <v>3457</v>
      </c>
      <c r="R532" s="207">
        <v>45667.444050925929</v>
      </c>
      <c r="S532">
        <v>600112446</v>
      </c>
      <c r="T532" t="s">
        <v>3457</v>
      </c>
      <c r="U532" s="207">
        <v>45667.677233796298</v>
      </c>
      <c r="V532">
        <v>600112446</v>
      </c>
      <c r="W532">
        <v>20.697600000000001</v>
      </c>
      <c r="X532">
        <v>20.478899999999999</v>
      </c>
      <c r="Y532">
        <v>0</v>
      </c>
      <c r="Z532">
        <v>0.21870000000000001</v>
      </c>
      <c r="AA532">
        <v>22.75</v>
      </c>
      <c r="AB532">
        <v>10650.264999999999</v>
      </c>
      <c r="AC532">
        <v>10582.339</v>
      </c>
      <c r="AD532">
        <v>6502.9579999999996</v>
      </c>
      <c r="AE532">
        <v>1961.8</v>
      </c>
      <c r="AF532">
        <v>240.94</v>
      </c>
      <c r="AG532">
        <v>1236.0269999999998</v>
      </c>
      <c r="AH532">
        <v>192.55</v>
      </c>
      <c r="AI532">
        <v>188.17</v>
      </c>
      <c r="AJ532">
        <v>0</v>
      </c>
      <c r="AK532">
        <v>13.523999999999999</v>
      </c>
      <c r="AL532">
        <v>0</v>
      </c>
      <c r="AM532">
        <v>0</v>
      </c>
      <c r="AN532">
        <v>67.926000000000002</v>
      </c>
      <c r="AO532">
        <v>220.06399999999999</v>
      </c>
      <c r="AP532">
        <v>140.01</v>
      </c>
      <c r="AQ532">
        <v>140.01</v>
      </c>
      <c r="AR532">
        <v>0</v>
      </c>
      <c r="AS532">
        <v>0</v>
      </c>
      <c r="AT532">
        <v>0</v>
      </c>
      <c r="AU532">
        <v>80.054000000000002</v>
      </c>
      <c r="AV532">
        <v>0</v>
      </c>
      <c r="AW532">
        <v>234.46899999999999</v>
      </c>
      <c r="AX532">
        <v>0</v>
      </c>
      <c r="AY532">
        <v>11.01</v>
      </c>
      <c r="AZ532">
        <v>11.901</v>
      </c>
      <c r="BA532">
        <v>10696.823999999999</v>
      </c>
      <c r="BB532">
        <v>140.01</v>
      </c>
      <c r="BC532">
        <v>24</v>
      </c>
      <c r="BD532">
        <v>21</v>
      </c>
      <c r="BE532">
        <v>2</v>
      </c>
      <c r="BF532">
        <v>1</v>
      </c>
      <c r="BG532">
        <v>0</v>
      </c>
      <c r="BH532">
        <v>0</v>
      </c>
      <c r="BI532">
        <v>0</v>
      </c>
      <c r="BJ532">
        <v>17.519200000000001</v>
      </c>
      <c r="BK532">
        <v>9443.6170000000002</v>
      </c>
      <c r="BL532">
        <v>5749.0829999999996</v>
      </c>
      <c r="BM532">
        <v>1810.287</v>
      </c>
      <c r="BN532">
        <v>146.50700000000001</v>
      </c>
      <c r="BO532">
        <v>1110.6499999999999</v>
      </c>
      <c r="BP532">
        <v>192.55</v>
      </c>
      <c r="BQ532">
        <v>188.17</v>
      </c>
      <c r="BR532">
        <v>0</v>
      </c>
      <c r="BS532">
        <v>0</v>
      </c>
      <c r="BT532">
        <v>13.1991</v>
      </c>
      <c r="BU532">
        <v>7768.3620000000001</v>
      </c>
      <c r="BV532">
        <v>0.8</v>
      </c>
      <c r="BW532">
        <v>402.18400000000003</v>
      </c>
      <c r="BX532">
        <v>0</v>
      </c>
      <c r="BY532">
        <v>0</v>
      </c>
      <c r="BZ532">
        <v>2.9597000000000002</v>
      </c>
      <c r="CA532">
        <v>1138.722</v>
      </c>
      <c r="CB532">
        <v>753.875</v>
      </c>
      <c r="CC532">
        <v>151.51300000000001</v>
      </c>
      <c r="CD532">
        <v>94.433000000000007</v>
      </c>
      <c r="CE532">
        <v>125.377</v>
      </c>
      <c r="CF532">
        <v>0</v>
      </c>
      <c r="CG532">
        <v>0</v>
      </c>
      <c r="CH532">
        <v>0</v>
      </c>
      <c r="CI532">
        <v>13.523999999999999</v>
      </c>
      <c r="CJ532">
        <v>1.02</v>
      </c>
      <c r="CK532">
        <v>571.52800000000002</v>
      </c>
      <c r="CL532">
        <v>1.9397</v>
      </c>
      <c r="CM532">
        <v>567.19399999999996</v>
      </c>
      <c r="CN532">
        <v>0</v>
      </c>
      <c r="CO532">
        <v>0</v>
      </c>
      <c r="CP532">
        <v>0</v>
      </c>
      <c r="CQ532">
        <v>0</v>
      </c>
      <c r="CR532">
        <v>15.519200000000001</v>
      </c>
      <c r="CS532">
        <v>7824.3550000000005</v>
      </c>
      <c r="CT532">
        <v>2.9597000000000002</v>
      </c>
      <c r="CU532">
        <v>1138.722</v>
      </c>
      <c r="CV532">
        <v>0</v>
      </c>
      <c r="CW532">
        <v>234.46899999999999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101.994</v>
      </c>
      <c r="DD532">
        <v>38.015999999999998</v>
      </c>
      <c r="DE532">
        <v>11.901</v>
      </c>
      <c r="DF532">
        <v>3.5200999999999998</v>
      </c>
      <c r="DG532">
        <v>1273.0709999999999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9551.5819999999985</v>
      </c>
      <c r="EA532">
        <v>101.994</v>
      </c>
      <c r="EB532">
        <v>1145.242</v>
      </c>
      <c r="EC532">
        <v>38.015999999999998</v>
      </c>
      <c r="ED532">
        <v>20.697600000000001</v>
      </c>
      <c r="EE532">
        <v>22.75</v>
      </c>
      <c r="EF532">
        <v>10650.264999999999</v>
      </c>
      <c r="EG532">
        <v>17.519200000000001</v>
      </c>
      <c r="EH532">
        <v>9443.6170000000002</v>
      </c>
      <c r="EI532">
        <v>13.1991</v>
      </c>
      <c r="EJ532">
        <v>7768.3620000000001</v>
      </c>
      <c r="EK532">
        <v>0.8</v>
      </c>
      <c r="EL532">
        <v>402.18400000000003</v>
      </c>
      <c r="EM532">
        <v>0</v>
      </c>
      <c r="EN532">
        <v>0</v>
      </c>
      <c r="EO532">
        <v>3.1783999999999999</v>
      </c>
      <c r="EP532">
        <v>1206.6479999999999</v>
      </c>
      <c r="EQ532">
        <v>220.06399999999999</v>
      </c>
      <c r="ER532">
        <v>162.23500000000001</v>
      </c>
      <c r="ES532">
        <v>57.829000000000001</v>
      </c>
      <c r="ET532">
        <v>10870.329</v>
      </c>
      <c r="EU532">
        <v>0</v>
      </c>
      <c r="EV532">
        <v>0</v>
      </c>
      <c r="EW532">
        <v>0</v>
      </c>
      <c r="EX532">
        <v>0</v>
      </c>
      <c r="EY532">
        <v>3.5200999999999998</v>
      </c>
      <c r="EZ532">
        <v>1273.0709999999999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11.01</v>
      </c>
      <c r="FP532">
        <v>11.01</v>
      </c>
      <c r="FQ532">
        <v>0</v>
      </c>
      <c r="FR532">
        <v>11.01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</row>
    <row r="533" spans="1:184" customFormat="1" ht="12.75" x14ac:dyDescent="0.2">
      <c r="A533">
        <v>4233</v>
      </c>
      <c r="B533">
        <f t="shared" si="8"/>
        <v>530</v>
      </c>
      <c r="C533">
        <v>1</v>
      </c>
      <c r="D533" t="s">
        <v>1802</v>
      </c>
      <c r="E533" t="s">
        <v>290</v>
      </c>
      <c r="F533">
        <v>600111814</v>
      </c>
      <c r="G533">
        <v>12</v>
      </c>
      <c r="H533" t="s">
        <v>1128</v>
      </c>
      <c r="I533" t="s">
        <v>438</v>
      </c>
      <c r="J533">
        <v>1</v>
      </c>
      <c r="K533">
        <v>24</v>
      </c>
      <c r="L533" t="s">
        <v>1617</v>
      </c>
      <c r="M533" t="s">
        <v>358</v>
      </c>
      <c r="N533" t="s">
        <v>1595</v>
      </c>
      <c r="O533">
        <v>2</v>
      </c>
      <c r="P533" t="s">
        <v>1596</v>
      </c>
      <c r="Q533" t="s">
        <v>1496</v>
      </c>
      <c r="R533" s="207">
        <v>45671.404490740744</v>
      </c>
      <c r="S533">
        <v>600111814</v>
      </c>
      <c r="W533">
        <v>9.8680000000000003</v>
      </c>
      <c r="X533">
        <v>9.7847000000000008</v>
      </c>
      <c r="Y533">
        <v>8.3299999999999999E-2</v>
      </c>
      <c r="Z533">
        <v>0</v>
      </c>
      <c r="AA533">
        <v>11.833200000000001</v>
      </c>
      <c r="AB533">
        <v>4974.2079999999996</v>
      </c>
      <c r="AC533">
        <v>4913.5529999999999</v>
      </c>
      <c r="AD533">
        <v>2724.8539999999998</v>
      </c>
      <c r="AE533">
        <v>788.4559999999999</v>
      </c>
      <c r="AF533">
        <v>165.96899999999999</v>
      </c>
      <c r="AG533">
        <v>1015.6370000000001</v>
      </c>
      <c r="AH533">
        <v>136.749</v>
      </c>
      <c r="AI533">
        <v>68.617999999999995</v>
      </c>
      <c r="AJ533">
        <v>0</v>
      </c>
      <c r="AK533">
        <v>13.27</v>
      </c>
      <c r="AL533">
        <v>58.331000000000003</v>
      </c>
      <c r="AM533">
        <v>0</v>
      </c>
      <c r="AN533">
        <v>2.3239999999999998</v>
      </c>
      <c r="AO533">
        <v>196.44</v>
      </c>
      <c r="AP533">
        <v>117</v>
      </c>
      <c r="AQ533">
        <v>117</v>
      </c>
      <c r="AR533">
        <v>0</v>
      </c>
      <c r="AS533">
        <v>0</v>
      </c>
      <c r="AT533">
        <v>0</v>
      </c>
      <c r="AU533">
        <v>79.44</v>
      </c>
      <c r="AV533">
        <v>0.33329999999999999</v>
      </c>
      <c r="AW533">
        <v>0</v>
      </c>
      <c r="AX533">
        <v>94.745000000000005</v>
      </c>
      <c r="AY533">
        <v>117</v>
      </c>
      <c r="AZ533">
        <v>0</v>
      </c>
      <c r="BA533">
        <v>4957.2439999999997</v>
      </c>
      <c r="BB533">
        <v>117</v>
      </c>
      <c r="BC533">
        <v>11</v>
      </c>
      <c r="BD533">
        <v>9</v>
      </c>
      <c r="BE533">
        <v>0</v>
      </c>
      <c r="BF533">
        <v>0</v>
      </c>
      <c r="BG533">
        <v>1</v>
      </c>
      <c r="BH533">
        <v>0</v>
      </c>
      <c r="BI533">
        <v>0</v>
      </c>
      <c r="BJ533">
        <v>6.8346999999999998</v>
      </c>
      <c r="BK533">
        <v>3959.9859999999999</v>
      </c>
      <c r="BL533">
        <v>2158.88</v>
      </c>
      <c r="BM533">
        <v>659.39300000000003</v>
      </c>
      <c r="BN533">
        <v>131.917</v>
      </c>
      <c r="BO533">
        <v>804.8</v>
      </c>
      <c r="BP533">
        <v>132.54599999999999</v>
      </c>
      <c r="BQ533">
        <v>68.617999999999995</v>
      </c>
      <c r="BR533">
        <v>0</v>
      </c>
      <c r="BS533">
        <v>3.8319999999999999</v>
      </c>
      <c r="BT533">
        <v>6.1231</v>
      </c>
      <c r="BU533">
        <v>3717.9369999999999</v>
      </c>
      <c r="BV533">
        <v>0.71160000000000001</v>
      </c>
      <c r="BW533">
        <v>242.04900000000001</v>
      </c>
      <c r="BX533">
        <v>0</v>
      </c>
      <c r="BY533">
        <v>0</v>
      </c>
      <c r="BZ533">
        <v>2.95</v>
      </c>
      <c r="CA533">
        <v>953.56700000000001</v>
      </c>
      <c r="CB533">
        <v>565.97399999999993</v>
      </c>
      <c r="CC533">
        <v>129.06299999999999</v>
      </c>
      <c r="CD533">
        <v>34.052</v>
      </c>
      <c r="CE533">
        <v>210.83699999999999</v>
      </c>
      <c r="CF533">
        <v>4.2030000000000003</v>
      </c>
      <c r="CG533">
        <v>0</v>
      </c>
      <c r="CH533">
        <v>0</v>
      </c>
      <c r="CI533">
        <v>9.4380000000000006</v>
      </c>
      <c r="CJ533">
        <v>0</v>
      </c>
      <c r="CK533">
        <v>0</v>
      </c>
      <c r="CL533">
        <v>1.2</v>
      </c>
      <c r="CM533">
        <v>479.255</v>
      </c>
      <c r="CN533">
        <v>1.4167000000000001</v>
      </c>
      <c r="CO533">
        <v>379.56700000000001</v>
      </c>
      <c r="CP533">
        <v>0.33329999999999999</v>
      </c>
      <c r="CQ533">
        <v>94.745000000000005</v>
      </c>
      <c r="CR533">
        <v>3.8921999999999999</v>
      </c>
      <c r="CS533">
        <v>1724.259</v>
      </c>
      <c r="CT533">
        <v>2.75</v>
      </c>
      <c r="CU533">
        <v>792.28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0.33329999999999999</v>
      </c>
      <c r="DB533">
        <v>94.745000000000005</v>
      </c>
      <c r="DC533">
        <v>117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3994.48</v>
      </c>
      <c r="EA533">
        <v>117</v>
      </c>
      <c r="EB533">
        <v>962.76400000000012</v>
      </c>
      <c r="EC533">
        <v>0</v>
      </c>
      <c r="ED533">
        <v>9.8680000000000003</v>
      </c>
      <c r="EE533">
        <v>11.833200000000001</v>
      </c>
      <c r="EF533">
        <v>4974.2079999999996</v>
      </c>
      <c r="EG533">
        <v>6.8346999999999998</v>
      </c>
      <c r="EH533">
        <v>3959.9859999999999</v>
      </c>
      <c r="EI533">
        <v>6.1231</v>
      </c>
      <c r="EJ533">
        <v>3717.9369999999999</v>
      </c>
      <c r="EK533">
        <v>0.71160000000000001</v>
      </c>
      <c r="EL533">
        <v>242.04900000000001</v>
      </c>
      <c r="EM533">
        <v>0</v>
      </c>
      <c r="EN533">
        <v>0</v>
      </c>
      <c r="EO533">
        <v>3.0332999999999997</v>
      </c>
      <c r="EP533">
        <v>1014.222</v>
      </c>
      <c r="EQ533">
        <v>196.44</v>
      </c>
      <c r="ER533">
        <v>126.6</v>
      </c>
      <c r="ES533">
        <v>69.84</v>
      </c>
      <c r="ET533">
        <v>5170.6479999999992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0.33329999999999999</v>
      </c>
      <c r="FJ533">
        <v>94.745000000000005</v>
      </c>
      <c r="FK533">
        <v>0</v>
      </c>
      <c r="FL533">
        <v>0</v>
      </c>
      <c r="FM533">
        <v>0.33329999999999999</v>
      </c>
      <c r="FN533">
        <v>94.745000000000005</v>
      </c>
      <c r="FO533">
        <v>117</v>
      </c>
      <c r="FP533">
        <v>117</v>
      </c>
      <c r="FQ533">
        <v>0</v>
      </c>
      <c r="FR533">
        <v>211.745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</row>
    <row r="534" spans="1:184" customFormat="1" ht="12.75" x14ac:dyDescent="0.2">
      <c r="A534">
        <v>4234</v>
      </c>
      <c r="B534">
        <f t="shared" si="8"/>
        <v>531</v>
      </c>
      <c r="C534">
        <v>1</v>
      </c>
      <c r="D534" t="s">
        <v>1803</v>
      </c>
      <c r="E534" t="s">
        <v>290</v>
      </c>
      <c r="F534">
        <v>600112454</v>
      </c>
      <c r="G534">
        <v>12</v>
      </c>
      <c r="H534" t="s">
        <v>1804</v>
      </c>
      <c r="I534" t="s">
        <v>378</v>
      </c>
      <c r="J534">
        <v>1</v>
      </c>
      <c r="K534">
        <v>24</v>
      </c>
      <c r="L534" t="s">
        <v>1617</v>
      </c>
      <c r="M534" t="s">
        <v>1805</v>
      </c>
      <c r="N534" t="s">
        <v>1595</v>
      </c>
      <c r="O534">
        <v>2</v>
      </c>
      <c r="P534" t="s">
        <v>1596</v>
      </c>
      <c r="Q534" t="s">
        <v>3442</v>
      </c>
      <c r="R534" s="207">
        <v>45670.378310185188</v>
      </c>
      <c r="S534">
        <v>600112454</v>
      </c>
      <c r="T534" t="s">
        <v>1496</v>
      </c>
      <c r="U534" s="207">
        <v>45679.593402777777</v>
      </c>
      <c r="V534">
        <v>600112454</v>
      </c>
      <c r="W534">
        <v>36.7502</v>
      </c>
      <c r="X534">
        <v>36.566299999999998</v>
      </c>
      <c r="Y534">
        <v>0.18390000000000001</v>
      </c>
      <c r="Z534">
        <v>0</v>
      </c>
      <c r="AA534">
        <v>41</v>
      </c>
      <c r="AB534">
        <v>16745.777999999998</v>
      </c>
      <c r="AC534">
        <v>16694.776000000002</v>
      </c>
      <c r="AD534">
        <v>10848.603999999999</v>
      </c>
      <c r="AE534">
        <v>3554.9719999999998</v>
      </c>
      <c r="AF534">
        <v>74.322999999999993</v>
      </c>
      <c r="AG534">
        <v>1428.915</v>
      </c>
      <c r="AH534">
        <v>364.50300000000004</v>
      </c>
      <c r="AI534">
        <v>166.81200000000001</v>
      </c>
      <c r="AJ534">
        <v>9.2729999999999997</v>
      </c>
      <c r="AK534">
        <v>29.724000000000004</v>
      </c>
      <c r="AL534">
        <v>51.002000000000002</v>
      </c>
      <c r="AM534">
        <v>0</v>
      </c>
      <c r="AN534">
        <v>0</v>
      </c>
      <c r="AO534">
        <v>381.846</v>
      </c>
      <c r="AP534">
        <v>310.49599999999998</v>
      </c>
      <c r="AQ534">
        <v>310.49599999999998</v>
      </c>
      <c r="AR534">
        <v>0</v>
      </c>
      <c r="AS534">
        <v>0</v>
      </c>
      <c r="AT534">
        <v>0</v>
      </c>
      <c r="AU534">
        <v>71.349999999999994</v>
      </c>
      <c r="AV534">
        <v>0</v>
      </c>
      <c r="AW534">
        <v>202.41</v>
      </c>
      <c r="AX534">
        <v>94.4</v>
      </c>
      <c r="AY534">
        <v>247.49600000000001</v>
      </c>
      <c r="AZ534">
        <v>15.24</v>
      </c>
      <c r="BA534">
        <v>16856.531000000003</v>
      </c>
      <c r="BB534">
        <v>310.49599999999998</v>
      </c>
      <c r="BC534">
        <v>37</v>
      </c>
      <c r="BD534">
        <v>31</v>
      </c>
      <c r="BE534">
        <v>0</v>
      </c>
      <c r="BF534">
        <v>1</v>
      </c>
      <c r="BG534">
        <v>0</v>
      </c>
      <c r="BH534">
        <v>0</v>
      </c>
      <c r="BI534">
        <v>0</v>
      </c>
      <c r="BJ534">
        <v>27.421700000000001</v>
      </c>
      <c r="BK534">
        <v>13801.288</v>
      </c>
      <c r="BL534">
        <v>8767.5789999999997</v>
      </c>
      <c r="BM534">
        <v>3108.4740000000002</v>
      </c>
      <c r="BN534">
        <v>50.280999999999999</v>
      </c>
      <c r="BO534">
        <v>1141.673</v>
      </c>
      <c r="BP534">
        <v>328.50400000000002</v>
      </c>
      <c r="BQ534">
        <v>166.81200000000001</v>
      </c>
      <c r="BR534">
        <v>0</v>
      </c>
      <c r="BS534">
        <v>20.315000000000001</v>
      </c>
      <c r="BT534">
        <v>19.498999999999999</v>
      </c>
      <c r="BU534">
        <v>10869.942999999999</v>
      </c>
      <c r="BV534">
        <v>2.2315999999999998</v>
      </c>
      <c r="BW534">
        <v>853.726</v>
      </c>
      <c r="BX534">
        <v>0</v>
      </c>
      <c r="BY534">
        <v>0</v>
      </c>
      <c r="BZ534">
        <v>9.1446000000000005</v>
      </c>
      <c r="CA534">
        <v>2893.4879999999998</v>
      </c>
      <c r="CB534">
        <v>2081.0250000000001</v>
      </c>
      <c r="CC534">
        <v>446.49799999999999</v>
      </c>
      <c r="CD534">
        <v>24.042000000000002</v>
      </c>
      <c r="CE534">
        <v>287.24199999999996</v>
      </c>
      <c r="CF534">
        <v>35.999000000000002</v>
      </c>
      <c r="CG534">
        <v>0</v>
      </c>
      <c r="CH534">
        <v>9.2729999999999997</v>
      </c>
      <c r="CI534">
        <v>9.4090000000000007</v>
      </c>
      <c r="CJ534">
        <v>1</v>
      </c>
      <c r="CK534">
        <v>373.12</v>
      </c>
      <c r="CL534">
        <v>5.0495000000000001</v>
      </c>
      <c r="CM534">
        <v>1580.521</v>
      </c>
      <c r="CN534">
        <v>3.0951</v>
      </c>
      <c r="CO534">
        <v>939.84699999999998</v>
      </c>
      <c r="CP534">
        <v>0</v>
      </c>
      <c r="CQ534">
        <v>0</v>
      </c>
      <c r="CR534">
        <v>24.350899999999996</v>
      </c>
      <c r="CS534">
        <v>11692.769</v>
      </c>
      <c r="CT534">
        <v>8.6446000000000005</v>
      </c>
      <c r="CU534">
        <v>2614.0919999999996</v>
      </c>
      <c r="CV534">
        <v>0</v>
      </c>
      <c r="CW534">
        <v>202.41</v>
      </c>
      <c r="CX534">
        <v>75.400000000000006</v>
      </c>
      <c r="CY534">
        <v>0</v>
      </c>
      <c r="CZ534">
        <v>0</v>
      </c>
      <c r="DA534">
        <v>0</v>
      </c>
      <c r="DB534">
        <v>19</v>
      </c>
      <c r="DC534">
        <v>109.65</v>
      </c>
      <c r="DD534">
        <v>200.846</v>
      </c>
      <c r="DE534">
        <v>15.24</v>
      </c>
      <c r="DF534">
        <v>5.5160999999999998</v>
      </c>
      <c r="DG534">
        <v>2004.8520000000001</v>
      </c>
      <c r="DH534">
        <v>0.17499999999999999</v>
      </c>
      <c r="DI534">
        <v>72.766999999999996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13954.694</v>
      </c>
      <c r="EA534">
        <v>109.65</v>
      </c>
      <c r="EB534">
        <v>2901.837</v>
      </c>
      <c r="EC534">
        <v>200.846</v>
      </c>
      <c r="ED534">
        <v>36.7502</v>
      </c>
      <c r="EE534">
        <v>41</v>
      </c>
      <c r="EF534">
        <v>16745.777999999998</v>
      </c>
      <c r="EG534">
        <v>27.421700000000001</v>
      </c>
      <c r="EH534">
        <v>13801.288</v>
      </c>
      <c r="EI534">
        <v>19.498999999999999</v>
      </c>
      <c r="EJ534">
        <v>10869.942999999999</v>
      </c>
      <c r="EK534">
        <v>2.2315999999999998</v>
      </c>
      <c r="EL534">
        <v>853.726</v>
      </c>
      <c r="EM534">
        <v>0</v>
      </c>
      <c r="EN534">
        <v>0</v>
      </c>
      <c r="EO534">
        <v>9.3285</v>
      </c>
      <c r="EP534">
        <v>2944.49</v>
      </c>
      <c r="EQ534">
        <v>381.846</v>
      </c>
      <c r="ER534">
        <v>175.8</v>
      </c>
      <c r="ES534">
        <v>206.04599999999999</v>
      </c>
      <c r="ET534">
        <v>17127.624000000003</v>
      </c>
      <c r="EU534">
        <v>0</v>
      </c>
      <c r="EV534">
        <v>0</v>
      </c>
      <c r="EW534">
        <v>0</v>
      </c>
      <c r="EX534">
        <v>0</v>
      </c>
      <c r="EY534">
        <v>5.5160999999999998</v>
      </c>
      <c r="EZ534">
        <v>2004.8520000000001</v>
      </c>
      <c r="FA534">
        <v>0.17499999999999999</v>
      </c>
      <c r="FB534">
        <v>72.766999999999996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94.4</v>
      </c>
      <c r="FK534">
        <v>0</v>
      </c>
      <c r="FL534">
        <v>75.400000000000006</v>
      </c>
      <c r="FM534">
        <v>0</v>
      </c>
      <c r="FN534">
        <v>19</v>
      </c>
      <c r="FO534">
        <v>247.49600000000001</v>
      </c>
      <c r="FP534">
        <v>83</v>
      </c>
      <c r="FQ534">
        <v>164.49600000000001</v>
      </c>
      <c r="FR534">
        <v>341.89600000000002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</row>
    <row r="535" spans="1:184" customFormat="1" ht="12.75" x14ac:dyDescent="0.2">
      <c r="A535">
        <v>4235</v>
      </c>
      <c r="B535">
        <f t="shared" si="8"/>
        <v>532</v>
      </c>
      <c r="C535">
        <v>1</v>
      </c>
      <c r="D535" t="s">
        <v>1806</v>
      </c>
      <c r="E535" t="s">
        <v>290</v>
      </c>
      <c r="F535">
        <v>600112179</v>
      </c>
      <c r="G535">
        <v>12</v>
      </c>
      <c r="H535" t="s">
        <v>1662</v>
      </c>
      <c r="I535" t="s">
        <v>100</v>
      </c>
      <c r="J535">
        <v>1</v>
      </c>
      <c r="K535">
        <v>24</v>
      </c>
      <c r="L535" t="s">
        <v>1593</v>
      </c>
      <c r="M535" t="s">
        <v>435</v>
      </c>
      <c r="N535" t="s">
        <v>1595</v>
      </c>
      <c r="O535">
        <v>2</v>
      </c>
      <c r="P535" t="s">
        <v>1596</v>
      </c>
      <c r="Q535" t="s">
        <v>1807</v>
      </c>
      <c r="R535" s="207">
        <v>45671.323437500003</v>
      </c>
      <c r="S535">
        <v>600112179</v>
      </c>
      <c r="T535" t="s">
        <v>1807</v>
      </c>
      <c r="U535" s="207">
        <v>45671.376527777778</v>
      </c>
      <c r="V535">
        <v>600112179</v>
      </c>
      <c r="W535">
        <v>14.2447</v>
      </c>
      <c r="X535">
        <v>14.145099999999999</v>
      </c>
      <c r="Y535">
        <v>0</v>
      </c>
      <c r="Z535">
        <v>9.9599999999999994E-2</v>
      </c>
      <c r="AA535">
        <v>15.3306</v>
      </c>
      <c r="AB535">
        <v>6378.7659999999996</v>
      </c>
      <c r="AC535">
        <v>6324.6980000000003</v>
      </c>
      <c r="AD535">
        <v>3933.3550000000005</v>
      </c>
      <c r="AE535">
        <v>1349.751</v>
      </c>
      <c r="AF535">
        <v>334.86500000000001</v>
      </c>
      <c r="AG535">
        <v>279.73500000000001</v>
      </c>
      <c r="AH535">
        <v>125.25</v>
      </c>
      <c r="AI535">
        <v>126.545</v>
      </c>
      <c r="AJ535">
        <v>6.827</v>
      </c>
      <c r="AK535">
        <v>0</v>
      </c>
      <c r="AL535">
        <v>0</v>
      </c>
      <c r="AM535">
        <v>0</v>
      </c>
      <c r="AN535">
        <v>54.067999999999998</v>
      </c>
      <c r="AO535">
        <v>199.172</v>
      </c>
      <c r="AP535">
        <v>119.773</v>
      </c>
      <c r="AQ535">
        <v>70.962999999999994</v>
      </c>
      <c r="AR535">
        <v>48.81</v>
      </c>
      <c r="AS535">
        <v>0</v>
      </c>
      <c r="AT535">
        <v>40</v>
      </c>
      <c r="AU535">
        <v>39.399000000000001</v>
      </c>
      <c r="AV535">
        <v>0.4153</v>
      </c>
      <c r="AW535">
        <v>162.744</v>
      </c>
      <c r="AX535">
        <v>141.572</v>
      </c>
      <c r="AY535">
        <v>21</v>
      </c>
      <c r="AZ535">
        <v>5.6260000000000003</v>
      </c>
      <c r="BA535">
        <v>6382.9369999999999</v>
      </c>
      <c r="BB535">
        <v>119.773</v>
      </c>
      <c r="BC535">
        <v>15</v>
      </c>
      <c r="BD535">
        <v>14</v>
      </c>
      <c r="BE535">
        <v>0</v>
      </c>
      <c r="BF535">
        <v>0</v>
      </c>
      <c r="BG535">
        <v>1</v>
      </c>
      <c r="BH535">
        <v>0</v>
      </c>
      <c r="BI535">
        <v>0</v>
      </c>
      <c r="BJ535">
        <v>10.5182</v>
      </c>
      <c r="BK535">
        <v>5395.5519999999997</v>
      </c>
      <c r="BL535">
        <v>3330.4440000000004</v>
      </c>
      <c r="BM535">
        <v>1201.1849999999999</v>
      </c>
      <c r="BN535">
        <v>263.75299999999999</v>
      </c>
      <c r="BO535">
        <v>206.61</v>
      </c>
      <c r="BP535">
        <v>105.84699999999999</v>
      </c>
      <c r="BQ535">
        <v>118.432</v>
      </c>
      <c r="BR535">
        <v>0.91100000000000003</v>
      </c>
      <c r="BS535">
        <v>0</v>
      </c>
      <c r="BT535">
        <v>7.1844999999999999</v>
      </c>
      <c r="BU535">
        <v>3992.7730000000001</v>
      </c>
      <c r="BV535">
        <v>2.3759999999999999</v>
      </c>
      <c r="BW535">
        <v>1119.4839999999999</v>
      </c>
      <c r="BX535">
        <v>0</v>
      </c>
      <c r="BY535">
        <v>0</v>
      </c>
      <c r="BZ535">
        <v>3.6269</v>
      </c>
      <c r="CA535">
        <v>929.14599999999996</v>
      </c>
      <c r="CB535">
        <v>602.91099999999994</v>
      </c>
      <c r="CC535">
        <v>148.566</v>
      </c>
      <c r="CD535">
        <v>71.111999999999995</v>
      </c>
      <c r="CE535">
        <v>73.125</v>
      </c>
      <c r="CF535">
        <v>19.402999999999999</v>
      </c>
      <c r="CG535">
        <v>8.1129999999999995</v>
      </c>
      <c r="CH535">
        <v>5.9160000000000004</v>
      </c>
      <c r="CI535">
        <v>0</v>
      </c>
      <c r="CJ535">
        <v>0.99170000000000003</v>
      </c>
      <c r="CK535">
        <v>508.44499999999999</v>
      </c>
      <c r="CL535">
        <v>2.2199</v>
      </c>
      <c r="CM535">
        <v>279.12900000000002</v>
      </c>
      <c r="CN535">
        <v>0</v>
      </c>
      <c r="CO535">
        <v>0</v>
      </c>
      <c r="CP535">
        <v>0.4153</v>
      </c>
      <c r="CQ535">
        <v>141.572</v>
      </c>
      <c r="CR535">
        <v>8.7315000000000005</v>
      </c>
      <c r="CS535">
        <v>4160.28</v>
      </c>
      <c r="CT535">
        <v>2.8351999999999999</v>
      </c>
      <c r="CU535">
        <v>719.19600000000003</v>
      </c>
      <c r="CV535">
        <v>0</v>
      </c>
      <c r="CW535">
        <v>162.744</v>
      </c>
      <c r="CX535">
        <v>0</v>
      </c>
      <c r="CY535">
        <v>0</v>
      </c>
      <c r="CZ535">
        <v>0</v>
      </c>
      <c r="DA535">
        <v>0.4153</v>
      </c>
      <c r="DB535">
        <v>141.572</v>
      </c>
      <c r="DC535">
        <v>111.023</v>
      </c>
      <c r="DD535">
        <v>8.75</v>
      </c>
      <c r="DE535">
        <v>5.6260000000000003</v>
      </c>
      <c r="DF535">
        <v>0.9577</v>
      </c>
      <c r="DG535">
        <v>283.29500000000002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5436.2520000000004</v>
      </c>
      <c r="EA535">
        <v>111.023</v>
      </c>
      <c r="EB535">
        <v>946.68499999999995</v>
      </c>
      <c r="EC535">
        <v>8.75</v>
      </c>
      <c r="ED535">
        <v>14.2447</v>
      </c>
      <c r="EE535">
        <v>15.3306</v>
      </c>
      <c r="EF535">
        <v>6378.7659999999996</v>
      </c>
      <c r="EG535">
        <v>10.617799999999999</v>
      </c>
      <c r="EH535">
        <v>5449.6200000000008</v>
      </c>
      <c r="EI535">
        <v>7.2840999999999996</v>
      </c>
      <c r="EJ535">
        <v>4046.8409999999999</v>
      </c>
      <c r="EK535">
        <v>2.3759999999999999</v>
      </c>
      <c r="EL535">
        <v>1119.4839999999999</v>
      </c>
      <c r="EM535">
        <v>0</v>
      </c>
      <c r="EN535">
        <v>0</v>
      </c>
      <c r="EO535">
        <v>3.6269</v>
      </c>
      <c r="EP535">
        <v>929.14599999999996</v>
      </c>
      <c r="EQ535">
        <v>199.172</v>
      </c>
      <c r="ER535">
        <v>151.023</v>
      </c>
      <c r="ES535">
        <v>48.149000000000001</v>
      </c>
      <c r="ET535">
        <v>6577.9380000000001</v>
      </c>
      <c r="EU535">
        <v>0</v>
      </c>
      <c r="EV535">
        <v>0</v>
      </c>
      <c r="EW535">
        <v>0</v>
      </c>
      <c r="EX535">
        <v>0</v>
      </c>
      <c r="EY535">
        <v>0.9577</v>
      </c>
      <c r="EZ535">
        <v>283.29500000000002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0.4153</v>
      </c>
      <c r="FJ535">
        <v>141.572</v>
      </c>
      <c r="FK535">
        <v>0</v>
      </c>
      <c r="FL535">
        <v>0</v>
      </c>
      <c r="FM535">
        <v>0.4153</v>
      </c>
      <c r="FN535">
        <v>141.572</v>
      </c>
      <c r="FO535">
        <v>21</v>
      </c>
      <c r="FP535">
        <v>21</v>
      </c>
      <c r="FQ535">
        <v>0</v>
      </c>
      <c r="FR535">
        <v>162.572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</row>
    <row r="536" spans="1:184" customFormat="1" ht="12.75" x14ac:dyDescent="0.2">
      <c r="A536">
        <v>4236</v>
      </c>
      <c r="B536">
        <f t="shared" si="8"/>
        <v>533</v>
      </c>
      <c r="C536">
        <v>1</v>
      </c>
      <c r="D536" t="s">
        <v>1808</v>
      </c>
      <c r="E536" t="s">
        <v>290</v>
      </c>
      <c r="F536">
        <v>600112462</v>
      </c>
      <c r="G536">
        <v>12</v>
      </c>
      <c r="H536" t="s">
        <v>1672</v>
      </c>
      <c r="I536" t="s">
        <v>100</v>
      </c>
      <c r="J536">
        <v>1</v>
      </c>
      <c r="K536">
        <v>24</v>
      </c>
      <c r="L536" t="s">
        <v>1600</v>
      </c>
      <c r="M536" t="s">
        <v>1809</v>
      </c>
      <c r="N536" t="s">
        <v>1595</v>
      </c>
      <c r="O536">
        <v>2</v>
      </c>
      <c r="P536" t="s">
        <v>1596</v>
      </c>
      <c r="Q536" t="s">
        <v>3437</v>
      </c>
      <c r="R536" s="207">
        <v>45666.347268518519</v>
      </c>
      <c r="S536">
        <v>600112462</v>
      </c>
      <c r="T536" t="s">
        <v>1500</v>
      </c>
      <c r="U536" s="207">
        <v>45667.409201388888</v>
      </c>
      <c r="V536">
        <v>600112462</v>
      </c>
      <c r="W536">
        <v>26.567700000000002</v>
      </c>
      <c r="X536">
        <v>26.567700000000002</v>
      </c>
      <c r="Y536">
        <v>0</v>
      </c>
      <c r="Z536">
        <v>0</v>
      </c>
      <c r="AA536">
        <v>30.0883</v>
      </c>
      <c r="AB536">
        <v>15117.535000000002</v>
      </c>
      <c r="AC536">
        <v>15099.735000000001</v>
      </c>
      <c r="AD536">
        <v>8593.2309999999998</v>
      </c>
      <c r="AE536">
        <v>2968.027</v>
      </c>
      <c r="AF536">
        <v>1093.5239999999999</v>
      </c>
      <c r="AG536">
        <v>1920.5140000000001</v>
      </c>
      <c r="AH536">
        <v>157.08099999999999</v>
      </c>
      <c r="AI536">
        <v>211.09100000000001</v>
      </c>
      <c r="AJ536">
        <v>1.5860000000000001</v>
      </c>
      <c r="AK536">
        <v>21.530999999999999</v>
      </c>
      <c r="AL536">
        <v>0</v>
      </c>
      <c r="AM536">
        <v>0</v>
      </c>
      <c r="AN536">
        <v>17.8</v>
      </c>
      <c r="AO536">
        <v>263.02499999999998</v>
      </c>
      <c r="AP536">
        <v>126</v>
      </c>
      <c r="AQ536">
        <v>126</v>
      </c>
      <c r="AR536">
        <v>0</v>
      </c>
      <c r="AS536">
        <v>0</v>
      </c>
      <c r="AT536">
        <v>0</v>
      </c>
      <c r="AU536">
        <v>137.02500000000001</v>
      </c>
      <c r="AV536">
        <v>1.25</v>
      </c>
      <c r="AW536">
        <v>115.152</v>
      </c>
      <c r="AX536">
        <v>631.38699999999994</v>
      </c>
      <c r="AY536">
        <v>0</v>
      </c>
      <c r="AZ536">
        <v>17.998000000000001</v>
      </c>
      <c r="BA536">
        <v>15255.763000000001</v>
      </c>
      <c r="BB536">
        <v>126</v>
      </c>
      <c r="BC536">
        <v>32</v>
      </c>
      <c r="BD536">
        <v>28</v>
      </c>
      <c r="BE536">
        <v>1</v>
      </c>
      <c r="BF536">
        <v>0</v>
      </c>
      <c r="BG536">
        <v>0</v>
      </c>
      <c r="BH536">
        <v>0</v>
      </c>
      <c r="BI536">
        <v>0</v>
      </c>
      <c r="BJ536">
        <v>21.8322</v>
      </c>
      <c r="BK536">
        <v>13220.726000000001</v>
      </c>
      <c r="BL536">
        <v>7428.4160000000002</v>
      </c>
      <c r="BM536">
        <v>2788.46</v>
      </c>
      <c r="BN536">
        <v>950.22499999999991</v>
      </c>
      <c r="BO536">
        <v>1560.76</v>
      </c>
      <c r="BP536">
        <v>136.37899999999999</v>
      </c>
      <c r="BQ536">
        <v>211.09100000000001</v>
      </c>
      <c r="BR536">
        <v>0</v>
      </c>
      <c r="BS536">
        <v>12.244999999999999</v>
      </c>
      <c r="BT536">
        <v>16.130800000000001</v>
      </c>
      <c r="BU536">
        <v>10570.179</v>
      </c>
      <c r="BV536">
        <v>2.1410999999999998</v>
      </c>
      <c r="BW536">
        <v>1059.893</v>
      </c>
      <c r="BX536">
        <v>0</v>
      </c>
      <c r="BY536">
        <v>0</v>
      </c>
      <c r="BZ536">
        <v>4.7355</v>
      </c>
      <c r="CA536">
        <v>1879.0089999999998</v>
      </c>
      <c r="CB536">
        <v>1164.8150000000001</v>
      </c>
      <c r="CC536">
        <v>179.56700000000001</v>
      </c>
      <c r="CD536">
        <v>143.29900000000001</v>
      </c>
      <c r="CE536">
        <v>359.75400000000002</v>
      </c>
      <c r="CF536">
        <v>20.702000000000002</v>
      </c>
      <c r="CG536">
        <v>0</v>
      </c>
      <c r="CH536">
        <v>1.5860000000000001</v>
      </c>
      <c r="CI536">
        <v>9.2859999999999996</v>
      </c>
      <c r="CJ536">
        <v>1</v>
      </c>
      <c r="CK536">
        <v>567.30600000000004</v>
      </c>
      <c r="CL536">
        <v>3.7355</v>
      </c>
      <c r="CM536">
        <v>1311.703</v>
      </c>
      <c r="CN536">
        <v>0</v>
      </c>
      <c r="CO536">
        <v>0</v>
      </c>
      <c r="CP536">
        <v>0</v>
      </c>
      <c r="CQ536">
        <v>0</v>
      </c>
      <c r="CR536">
        <v>19.8322</v>
      </c>
      <c r="CS536">
        <v>12036.985000000001</v>
      </c>
      <c r="CT536">
        <v>3.7355</v>
      </c>
      <c r="CU536">
        <v>1466.8799999999999</v>
      </c>
      <c r="CV536">
        <v>1.25</v>
      </c>
      <c r="CW536">
        <v>115.152</v>
      </c>
      <c r="CX536">
        <v>631.38699999999994</v>
      </c>
      <c r="CY536">
        <v>0</v>
      </c>
      <c r="CZ536">
        <v>0</v>
      </c>
      <c r="DA536">
        <v>0</v>
      </c>
      <c r="DB536">
        <v>0</v>
      </c>
      <c r="DC536">
        <v>126</v>
      </c>
      <c r="DD536">
        <v>0</v>
      </c>
      <c r="DE536">
        <v>17.998000000000001</v>
      </c>
      <c r="DF536">
        <v>2.3102999999999998</v>
      </c>
      <c r="DG536">
        <v>959.26700000000005</v>
      </c>
      <c r="DH536">
        <v>0.75</v>
      </c>
      <c r="DI536">
        <v>356.38299999999998</v>
      </c>
      <c r="DJ536">
        <v>0.5</v>
      </c>
      <c r="DK536">
        <v>275.00400000000002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13368.155999999999</v>
      </c>
      <c r="EA536">
        <v>126</v>
      </c>
      <c r="EB536">
        <v>1887.607</v>
      </c>
      <c r="EC536">
        <v>0</v>
      </c>
      <c r="ED536">
        <v>26.567700000000002</v>
      </c>
      <c r="EE536">
        <v>30.0883</v>
      </c>
      <c r="EF536">
        <v>15117.535000000002</v>
      </c>
      <c r="EG536">
        <v>21.8322</v>
      </c>
      <c r="EH536">
        <v>13235.726000000001</v>
      </c>
      <c r="EI536">
        <v>16.130800000000001</v>
      </c>
      <c r="EJ536">
        <v>10580.179</v>
      </c>
      <c r="EK536">
        <v>2.1410999999999998</v>
      </c>
      <c r="EL536">
        <v>1059.893</v>
      </c>
      <c r="EM536">
        <v>0</v>
      </c>
      <c r="EN536">
        <v>0</v>
      </c>
      <c r="EO536">
        <v>4.7355</v>
      </c>
      <c r="EP536">
        <v>1881.809</v>
      </c>
      <c r="EQ536">
        <v>263.02499999999998</v>
      </c>
      <c r="ER536">
        <v>160.29</v>
      </c>
      <c r="ES536">
        <v>102.735</v>
      </c>
      <c r="ET536">
        <v>15380.560000000001</v>
      </c>
      <c r="EU536">
        <v>0</v>
      </c>
      <c r="EV536">
        <v>0</v>
      </c>
      <c r="EW536">
        <v>0</v>
      </c>
      <c r="EX536">
        <v>0</v>
      </c>
      <c r="EY536">
        <v>2.3102999999999998</v>
      </c>
      <c r="EZ536">
        <v>959.26700000000005</v>
      </c>
      <c r="FA536">
        <v>0.75</v>
      </c>
      <c r="FB536">
        <v>356.38299999999998</v>
      </c>
      <c r="FC536">
        <v>0.5</v>
      </c>
      <c r="FD536">
        <v>280.00400000000002</v>
      </c>
      <c r="FE536">
        <v>0</v>
      </c>
      <c r="FF536">
        <v>0</v>
      </c>
      <c r="FG536">
        <v>0</v>
      </c>
      <c r="FH536">
        <v>0</v>
      </c>
      <c r="FI536">
        <v>1.25</v>
      </c>
      <c r="FJ536">
        <v>631.38699999999994</v>
      </c>
      <c r="FK536">
        <v>1.25</v>
      </c>
      <c r="FL536">
        <v>631.38699999999994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631.38699999999994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</row>
    <row r="537" spans="1:184" customFormat="1" ht="12.75" x14ac:dyDescent="0.2">
      <c r="A537">
        <v>4238</v>
      </c>
      <c r="B537">
        <f t="shared" si="8"/>
        <v>534</v>
      </c>
      <c r="C537">
        <v>1</v>
      </c>
      <c r="D537" t="s">
        <v>1810</v>
      </c>
      <c r="E537" t="s">
        <v>290</v>
      </c>
      <c r="F537">
        <v>600112187</v>
      </c>
      <c r="G537">
        <v>12</v>
      </c>
      <c r="H537" t="s">
        <v>1811</v>
      </c>
      <c r="I537" t="s">
        <v>378</v>
      </c>
      <c r="J537">
        <v>1</v>
      </c>
      <c r="K537">
        <v>24</v>
      </c>
      <c r="L537" t="s">
        <v>1617</v>
      </c>
      <c r="M537" t="s">
        <v>1812</v>
      </c>
      <c r="N537" t="s">
        <v>1595</v>
      </c>
      <c r="O537">
        <v>2</v>
      </c>
      <c r="P537" t="s">
        <v>1596</v>
      </c>
      <c r="Q537" t="s">
        <v>1500</v>
      </c>
      <c r="R537" s="207">
        <v>45666.77915509259</v>
      </c>
      <c r="S537">
        <v>600112187</v>
      </c>
      <c r="T537" t="s">
        <v>1500</v>
      </c>
      <c r="U537" s="207">
        <v>45666.779976851853</v>
      </c>
      <c r="V537">
        <v>600112187</v>
      </c>
      <c r="W537">
        <v>15.409000000000001</v>
      </c>
      <c r="X537">
        <v>15.409000000000001</v>
      </c>
      <c r="Y537">
        <v>0</v>
      </c>
      <c r="Z537">
        <v>0</v>
      </c>
      <c r="AA537">
        <v>16.175900000000002</v>
      </c>
      <c r="AB537">
        <v>6567.6</v>
      </c>
      <c r="AC537">
        <v>6562.59</v>
      </c>
      <c r="AD537">
        <v>4366.0789999999997</v>
      </c>
      <c r="AE537">
        <v>1161.1500000000001</v>
      </c>
      <c r="AF537">
        <v>259.738</v>
      </c>
      <c r="AG537">
        <v>493.49900000000002</v>
      </c>
      <c r="AH537">
        <v>138.80100000000002</v>
      </c>
      <c r="AI537">
        <v>85.968000000000004</v>
      </c>
      <c r="AJ537">
        <v>0</v>
      </c>
      <c r="AK537">
        <v>7.4580000000000002</v>
      </c>
      <c r="AL537">
        <v>0</v>
      </c>
      <c r="AM537">
        <v>0</v>
      </c>
      <c r="AN537">
        <v>5.01</v>
      </c>
      <c r="AO537">
        <v>114.375</v>
      </c>
      <c r="AP537">
        <v>49.6</v>
      </c>
      <c r="AQ537">
        <v>49.6</v>
      </c>
      <c r="AR537">
        <v>0</v>
      </c>
      <c r="AS537">
        <v>0</v>
      </c>
      <c r="AT537">
        <v>31.35</v>
      </c>
      <c r="AU537">
        <v>33.424999999999997</v>
      </c>
      <c r="AV537">
        <v>0.63329999999999997</v>
      </c>
      <c r="AW537">
        <v>40.47</v>
      </c>
      <c r="AX537">
        <v>163.148</v>
      </c>
      <c r="AY537">
        <v>0</v>
      </c>
      <c r="AZ537">
        <v>9.4269999999999996</v>
      </c>
      <c r="BA537">
        <v>6626.2930000000006</v>
      </c>
      <c r="BB537">
        <v>49.6</v>
      </c>
      <c r="BC537">
        <v>17</v>
      </c>
      <c r="BD537">
        <v>16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9.6928999999999998</v>
      </c>
      <c r="BK537">
        <v>5000.0619999999999</v>
      </c>
      <c r="BL537">
        <v>3213.2719999999999</v>
      </c>
      <c r="BM537">
        <v>965.79699999999991</v>
      </c>
      <c r="BN537">
        <v>181.08500000000001</v>
      </c>
      <c r="BO537">
        <v>378.49900000000002</v>
      </c>
      <c r="BP537">
        <v>124.541</v>
      </c>
      <c r="BQ537">
        <v>85.968000000000004</v>
      </c>
      <c r="BR537">
        <v>0</v>
      </c>
      <c r="BS537">
        <v>1.0029999999999999</v>
      </c>
      <c r="BT537">
        <v>7.8521999999999998</v>
      </c>
      <c r="BU537">
        <v>4343.982</v>
      </c>
      <c r="BV537">
        <v>0.6532</v>
      </c>
      <c r="BW537">
        <v>298.01</v>
      </c>
      <c r="BX537">
        <v>0</v>
      </c>
      <c r="BY537">
        <v>0</v>
      </c>
      <c r="BZ537">
        <v>5.7161000000000008</v>
      </c>
      <c r="CA537">
        <v>1562.528</v>
      </c>
      <c r="CB537">
        <v>1152.807</v>
      </c>
      <c r="CC537">
        <v>195.35300000000001</v>
      </c>
      <c r="CD537">
        <v>78.653000000000006</v>
      </c>
      <c r="CE537">
        <v>115</v>
      </c>
      <c r="CF537">
        <v>14.26</v>
      </c>
      <c r="CG537">
        <v>0</v>
      </c>
      <c r="CH537">
        <v>0</v>
      </c>
      <c r="CI537">
        <v>6.4550000000000001</v>
      </c>
      <c r="CJ537">
        <v>0.8417</v>
      </c>
      <c r="CK537">
        <v>325.178</v>
      </c>
      <c r="CL537">
        <v>2.3765000000000001</v>
      </c>
      <c r="CM537">
        <v>503.31700000000001</v>
      </c>
      <c r="CN537">
        <v>1.8646</v>
      </c>
      <c r="CO537">
        <v>570.88499999999999</v>
      </c>
      <c r="CP537">
        <v>0.63329999999999997</v>
      </c>
      <c r="CQ537">
        <v>163.148</v>
      </c>
      <c r="CR537">
        <v>7.6928999999999998</v>
      </c>
      <c r="CS537">
        <v>3628.393</v>
      </c>
      <c r="CT537">
        <v>5.0202</v>
      </c>
      <c r="CU537">
        <v>1283.9279999999999</v>
      </c>
      <c r="CV537">
        <v>0</v>
      </c>
      <c r="CW537">
        <v>40.47</v>
      </c>
      <c r="CX537">
        <v>0</v>
      </c>
      <c r="CY537">
        <v>0</v>
      </c>
      <c r="CZ537">
        <v>0</v>
      </c>
      <c r="DA537">
        <v>0.63329999999999997</v>
      </c>
      <c r="DB537">
        <v>163.148</v>
      </c>
      <c r="DC537">
        <v>7.2450000000000001</v>
      </c>
      <c r="DD537">
        <v>42.354999999999997</v>
      </c>
      <c r="DE537">
        <v>9.4269999999999996</v>
      </c>
      <c r="DF537">
        <v>1.1875</v>
      </c>
      <c r="DG537">
        <v>358.07000000000005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5038.2860000000001</v>
      </c>
      <c r="EA537">
        <v>7.2450000000000001</v>
      </c>
      <c r="EB537">
        <v>1588.0070000000001</v>
      </c>
      <c r="EC537">
        <v>42.354999999999997</v>
      </c>
      <c r="ED537">
        <v>15.409000000000001</v>
      </c>
      <c r="EE537">
        <v>16.175900000000002</v>
      </c>
      <c r="EF537">
        <v>6567.6</v>
      </c>
      <c r="EG537">
        <v>9.6928999999999998</v>
      </c>
      <c r="EH537">
        <v>5000.0619999999999</v>
      </c>
      <c r="EI537">
        <v>7.8521999999999998</v>
      </c>
      <c r="EJ537">
        <v>4343.982</v>
      </c>
      <c r="EK537">
        <v>0.6532</v>
      </c>
      <c r="EL537">
        <v>298.01</v>
      </c>
      <c r="EM537">
        <v>0</v>
      </c>
      <c r="EN537">
        <v>0</v>
      </c>
      <c r="EO537">
        <v>5.7161000000000008</v>
      </c>
      <c r="EP537">
        <v>1567.538</v>
      </c>
      <c r="EQ537">
        <v>114.375</v>
      </c>
      <c r="ER537">
        <v>47.594999999999999</v>
      </c>
      <c r="ES537">
        <v>66.78</v>
      </c>
      <c r="ET537">
        <v>6681.9749999999995</v>
      </c>
      <c r="EU537">
        <v>0</v>
      </c>
      <c r="EV537">
        <v>0</v>
      </c>
      <c r="EW537">
        <v>0</v>
      </c>
      <c r="EX537">
        <v>0</v>
      </c>
      <c r="EY537">
        <v>1.1875</v>
      </c>
      <c r="EZ537">
        <v>358.07000000000005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0.63329999999999997</v>
      </c>
      <c r="FJ537">
        <v>163.148</v>
      </c>
      <c r="FK537">
        <v>0</v>
      </c>
      <c r="FL537">
        <v>0</v>
      </c>
      <c r="FM537">
        <v>0.63329999999999997</v>
      </c>
      <c r="FN537">
        <v>163.148</v>
      </c>
      <c r="FO537">
        <v>0</v>
      </c>
      <c r="FP537">
        <v>0</v>
      </c>
      <c r="FQ537">
        <v>0</v>
      </c>
      <c r="FR537">
        <v>163.148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</row>
    <row r="538" spans="1:184" customFormat="1" ht="12.75" x14ac:dyDescent="0.2">
      <c r="A538">
        <v>4239</v>
      </c>
      <c r="B538">
        <f t="shared" si="8"/>
        <v>535</v>
      </c>
      <c r="C538">
        <v>1</v>
      </c>
      <c r="D538" t="s">
        <v>1813</v>
      </c>
      <c r="E538" t="s">
        <v>290</v>
      </c>
      <c r="F538">
        <v>600112195</v>
      </c>
      <c r="G538">
        <v>12</v>
      </c>
      <c r="H538" t="s">
        <v>1675</v>
      </c>
      <c r="I538" t="s">
        <v>100</v>
      </c>
      <c r="J538">
        <v>1</v>
      </c>
      <c r="K538">
        <v>24</v>
      </c>
      <c r="L538" t="s">
        <v>1617</v>
      </c>
      <c r="M538" t="s">
        <v>1814</v>
      </c>
      <c r="N538" t="s">
        <v>1595</v>
      </c>
      <c r="O538">
        <v>2</v>
      </c>
      <c r="P538" t="s">
        <v>1596</v>
      </c>
      <c r="Q538" t="s">
        <v>393</v>
      </c>
      <c r="R538" s="207">
        <v>45664.739374999997</v>
      </c>
      <c r="S538">
        <v>600112195</v>
      </c>
      <c r="W538">
        <v>5.1149000000000004</v>
      </c>
      <c r="X538">
        <v>5.1149000000000004</v>
      </c>
      <c r="Y538">
        <v>0</v>
      </c>
      <c r="Z538">
        <v>0</v>
      </c>
      <c r="AA538">
        <v>5</v>
      </c>
      <c r="AB538">
        <v>2709.84</v>
      </c>
      <c r="AC538">
        <v>2709.84</v>
      </c>
      <c r="AD538">
        <v>1688.2910000000002</v>
      </c>
      <c r="AE538">
        <v>523.95799999999997</v>
      </c>
      <c r="AF538">
        <v>99.088999999999999</v>
      </c>
      <c r="AG538">
        <v>117.5</v>
      </c>
      <c r="AH538">
        <v>102.084</v>
      </c>
      <c r="AI538">
        <v>47.968000000000004</v>
      </c>
      <c r="AJ538">
        <v>0</v>
      </c>
      <c r="AK538">
        <v>7.5460000000000003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95.799000000000007</v>
      </c>
      <c r="AX538">
        <v>0</v>
      </c>
      <c r="AY538">
        <v>0</v>
      </c>
      <c r="AZ538">
        <v>27.605</v>
      </c>
      <c r="BA538">
        <v>2720.8849999999998</v>
      </c>
      <c r="BB538">
        <v>0</v>
      </c>
      <c r="BC538">
        <v>5</v>
      </c>
      <c r="BD538">
        <v>3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4.1149000000000004</v>
      </c>
      <c r="BK538">
        <v>2441.1710000000003</v>
      </c>
      <c r="BL538">
        <v>1468.0439999999999</v>
      </c>
      <c r="BM538">
        <v>498.00400000000002</v>
      </c>
      <c r="BN538">
        <v>91.466999999999999</v>
      </c>
      <c r="BO538">
        <v>110.2</v>
      </c>
      <c r="BP538">
        <v>102.084</v>
      </c>
      <c r="BQ538">
        <v>47.968000000000004</v>
      </c>
      <c r="BR538">
        <v>0</v>
      </c>
      <c r="BS538">
        <v>0</v>
      </c>
      <c r="BT538">
        <v>3.0152000000000001</v>
      </c>
      <c r="BU538">
        <v>1993.1690000000001</v>
      </c>
      <c r="BV538">
        <v>1.0996999999999999</v>
      </c>
      <c r="BW538">
        <v>448.00200000000001</v>
      </c>
      <c r="BX538">
        <v>0</v>
      </c>
      <c r="BY538">
        <v>0</v>
      </c>
      <c r="BZ538">
        <v>1</v>
      </c>
      <c r="CA538">
        <v>268.66899999999998</v>
      </c>
      <c r="CB538">
        <v>220.24700000000001</v>
      </c>
      <c r="CC538">
        <v>25.954000000000001</v>
      </c>
      <c r="CD538">
        <v>7.6219999999999999</v>
      </c>
      <c r="CE538">
        <v>7.3</v>
      </c>
      <c r="CF538">
        <v>0</v>
      </c>
      <c r="CG538">
        <v>0</v>
      </c>
      <c r="CH538">
        <v>0</v>
      </c>
      <c r="CI538">
        <v>7.5460000000000003</v>
      </c>
      <c r="CJ538">
        <v>0</v>
      </c>
      <c r="CK538">
        <v>0</v>
      </c>
      <c r="CL538">
        <v>1</v>
      </c>
      <c r="CM538">
        <v>268.66899999999998</v>
      </c>
      <c r="CN538">
        <v>0</v>
      </c>
      <c r="CO538">
        <v>0</v>
      </c>
      <c r="CP538">
        <v>0</v>
      </c>
      <c r="CQ538">
        <v>0</v>
      </c>
      <c r="CR538">
        <v>3.1149</v>
      </c>
      <c r="CS538">
        <v>1558.171</v>
      </c>
      <c r="CT538">
        <v>1</v>
      </c>
      <c r="CU538">
        <v>268.66899999999998</v>
      </c>
      <c r="CV538">
        <v>0</v>
      </c>
      <c r="CW538">
        <v>95.799000000000007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27.605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2452.2159999999999</v>
      </c>
      <c r="EA538">
        <v>0</v>
      </c>
      <c r="EB538">
        <v>268.66899999999998</v>
      </c>
      <c r="EC538">
        <v>0</v>
      </c>
      <c r="ED538">
        <v>5.1149000000000004</v>
      </c>
      <c r="EE538">
        <v>5</v>
      </c>
      <c r="EF538">
        <v>2709.84</v>
      </c>
      <c r="EG538">
        <v>4.1149000000000004</v>
      </c>
      <c r="EH538">
        <v>2441.1710000000003</v>
      </c>
      <c r="EI538">
        <v>3.0152000000000001</v>
      </c>
      <c r="EJ538">
        <v>1993.1690000000001</v>
      </c>
      <c r="EK538">
        <v>1.0996999999999999</v>
      </c>
      <c r="EL538">
        <v>448.00200000000001</v>
      </c>
      <c r="EM538">
        <v>0</v>
      </c>
      <c r="EN538">
        <v>0</v>
      </c>
      <c r="EO538">
        <v>1</v>
      </c>
      <c r="EP538">
        <v>268.66899999999998</v>
      </c>
      <c r="EQ538">
        <v>0</v>
      </c>
      <c r="ER538">
        <v>0</v>
      </c>
      <c r="ES538">
        <v>0</v>
      </c>
      <c r="ET538">
        <v>2709.84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</row>
    <row r="539" spans="1:184" customFormat="1" ht="12.75" x14ac:dyDescent="0.2">
      <c r="A539">
        <v>4241</v>
      </c>
      <c r="B539">
        <f t="shared" si="8"/>
        <v>536</v>
      </c>
      <c r="C539">
        <v>1</v>
      </c>
      <c r="D539" t="s">
        <v>1815</v>
      </c>
      <c r="E539" t="s">
        <v>290</v>
      </c>
      <c r="F539">
        <v>600112489</v>
      </c>
      <c r="G539">
        <v>12</v>
      </c>
      <c r="H539" t="s">
        <v>1816</v>
      </c>
      <c r="I539" t="s">
        <v>378</v>
      </c>
      <c r="J539">
        <v>1</v>
      </c>
      <c r="K539">
        <v>24</v>
      </c>
      <c r="L539" t="s">
        <v>1600</v>
      </c>
      <c r="M539" t="s">
        <v>1817</v>
      </c>
      <c r="N539" t="s">
        <v>1595</v>
      </c>
      <c r="O539">
        <v>2</v>
      </c>
      <c r="P539" t="s">
        <v>1596</v>
      </c>
      <c r="Q539" t="s">
        <v>1500</v>
      </c>
      <c r="R539" s="207">
        <v>45670.764074074075</v>
      </c>
      <c r="S539">
        <v>600112489</v>
      </c>
      <c r="T539" t="s">
        <v>1500</v>
      </c>
      <c r="U539" s="207">
        <v>45670.768958333334</v>
      </c>
      <c r="V539">
        <v>600112489</v>
      </c>
      <c r="W539">
        <v>46.2164</v>
      </c>
      <c r="X539">
        <v>44.537599999999998</v>
      </c>
      <c r="Y539">
        <v>0.84550000000000003</v>
      </c>
      <c r="Z539">
        <v>0.83329999999999993</v>
      </c>
      <c r="AA539">
        <v>48.180099999999996</v>
      </c>
      <c r="AB539">
        <v>23042.093000000001</v>
      </c>
      <c r="AC539">
        <v>22324.940999999999</v>
      </c>
      <c r="AD539">
        <v>13278.784</v>
      </c>
      <c r="AE539">
        <v>3799.3770000000004</v>
      </c>
      <c r="AF539">
        <v>360.661</v>
      </c>
      <c r="AG539">
        <v>3721.4380000000001</v>
      </c>
      <c r="AH539">
        <v>401.48600000000005</v>
      </c>
      <c r="AI539">
        <v>235.785</v>
      </c>
      <c r="AJ539">
        <v>72.706999999999994</v>
      </c>
      <c r="AK539">
        <v>17.61</v>
      </c>
      <c r="AL539">
        <v>267.30799999999999</v>
      </c>
      <c r="AM539">
        <v>0</v>
      </c>
      <c r="AN539">
        <v>449.84399999999994</v>
      </c>
      <c r="AO539">
        <v>362.82</v>
      </c>
      <c r="AP539">
        <v>197</v>
      </c>
      <c r="AQ539">
        <v>197</v>
      </c>
      <c r="AR539">
        <v>0</v>
      </c>
      <c r="AS539">
        <v>0</v>
      </c>
      <c r="AT539">
        <v>0</v>
      </c>
      <c r="AU539">
        <v>165.82</v>
      </c>
      <c r="AV539">
        <v>0</v>
      </c>
      <c r="AW539">
        <v>388.09800000000001</v>
      </c>
      <c r="AX539">
        <v>0</v>
      </c>
      <c r="AY539">
        <v>0</v>
      </c>
      <c r="AZ539">
        <v>48.994999999999997</v>
      </c>
      <c r="BA539">
        <v>22507.977999999999</v>
      </c>
      <c r="BB539">
        <v>197</v>
      </c>
      <c r="BC539">
        <v>48</v>
      </c>
      <c r="BD539">
        <v>42</v>
      </c>
      <c r="BE539">
        <v>1</v>
      </c>
      <c r="BF539">
        <v>1</v>
      </c>
      <c r="BG539">
        <v>0</v>
      </c>
      <c r="BH539">
        <v>0</v>
      </c>
      <c r="BI539">
        <v>0</v>
      </c>
      <c r="BJ539">
        <v>32.776899999999998</v>
      </c>
      <c r="BK539">
        <v>18072.004000000001</v>
      </c>
      <c r="BL539">
        <v>10509.092000000001</v>
      </c>
      <c r="BM539">
        <v>3427.2090000000003</v>
      </c>
      <c r="BN539">
        <v>159.44800000000001</v>
      </c>
      <c r="BO539">
        <v>2940.4380000000001</v>
      </c>
      <c r="BP539">
        <v>342.77200000000005</v>
      </c>
      <c r="BQ539">
        <v>235.785</v>
      </c>
      <c r="BR539">
        <v>20.167000000000002</v>
      </c>
      <c r="BS539">
        <v>0</v>
      </c>
      <c r="BT539">
        <v>25.013400000000004</v>
      </c>
      <c r="BU539">
        <v>14802.677</v>
      </c>
      <c r="BV539">
        <v>2.6059999999999999</v>
      </c>
      <c r="BW539">
        <v>1174.1590000000001</v>
      </c>
      <c r="BX539">
        <v>0</v>
      </c>
      <c r="BY539">
        <v>0</v>
      </c>
      <c r="BZ539">
        <v>11.7607</v>
      </c>
      <c r="CA539">
        <v>4252.9369999999999</v>
      </c>
      <c r="CB539">
        <v>2769.692</v>
      </c>
      <c r="CC539">
        <v>372.16800000000001</v>
      </c>
      <c r="CD539">
        <v>201.21300000000002</v>
      </c>
      <c r="CE539">
        <v>781</v>
      </c>
      <c r="CF539">
        <v>58.713999999999999</v>
      </c>
      <c r="CG539">
        <v>0</v>
      </c>
      <c r="CH539">
        <v>52.540000000000006</v>
      </c>
      <c r="CI539">
        <v>17.61</v>
      </c>
      <c r="CJ539">
        <v>1</v>
      </c>
      <c r="CK539">
        <v>607.25099999999998</v>
      </c>
      <c r="CL539">
        <v>5.9424999999999999</v>
      </c>
      <c r="CM539">
        <v>1859.3619999999999</v>
      </c>
      <c r="CN539">
        <v>4.8182</v>
      </c>
      <c r="CO539">
        <v>1786.3240000000001</v>
      </c>
      <c r="CP539">
        <v>0</v>
      </c>
      <c r="CQ539">
        <v>0</v>
      </c>
      <c r="CR539">
        <v>29.776899999999998</v>
      </c>
      <c r="CS539">
        <v>15738.232999999998</v>
      </c>
      <c r="CT539">
        <v>8.942499999999999</v>
      </c>
      <c r="CU539">
        <v>3012.8989999999999</v>
      </c>
      <c r="CV539">
        <v>0</v>
      </c>
      <c r="CW539">
        <v>388.09800000000001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177.81399999999999</v>
      </c>
      <c r="DD539">
        <v>19.186</v>
      </c>
      <c r="DE539">
        <v>48.994999999999997</v>
      </c>
      <c r="DF539">
        <v>5.1575000000000006</v>
      </c>
      <c r="DG539">
        <v>2095.1680000000001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18230.691999999999</v>
      </c>
      <c r="EA539">
        <v>177.81399999999999</v>
      </c>
      <c r="EB539">
        <v>4277.2860000000001</v>
      </c>
      <c r="EC539">
        <v>19.186</v>
      </c>
      <c r="ED539">
        <v>46.2164</v>
      </c>
      <c r="EE539">
        <v>48.180099999999996</v>
      </c>
      <c r="EF539">
        <v>23042.093000000001</v>
      </c>
      <c r="EG539">
        <v>33.110199999999999</v>
      </c>
      <c r="EH539">
        <v>18253.879999999997</v>
      </c>
      <c r="EI539">
        <v>25.013400000000004</v>
      </c>
      <c r="EJ539">
        <v>14802.677</v>
      </c>
      <c r="EK539">
        <v>2.6059999999999999</v>
      </c>
      <c r="EL539">
        <v>1174.1590000000001</v>
      </c>
      <c r="EM539">
        <v>0</v>
      </c>
      <c r="EN539">
        <v>0</v>
      </c>
      <c r="EO539">
        <v>13.106200000000001</v>
      </c>
      <c r="EP539">
        <v>4788.2129999999997</v>
      </c>
      <c r="EQ539">
        <v>362.82</v>
      </c>
      <c r="ER539">
        <v>225.01400000000001</v>
      </c>
      <c r="ES539">
        <v>137.80600000000001</v>
      </c>
      <c r="ET539">
        <v>23404.913</v>
      </c>
      <c r="EU539">
        <v>0</v>
      </c>
      <c r="EV539">
        <v>0</v>
      </c>
      <c r="EW539">
        <v>0</v>
      </c>
      <c r="EX539">
        <v>0</v>
      </c>
      <c r="EY539">
        <v>5.4908000000000001</v>
      </c>
      <c r="EZ539">
        <v>2277.0439999999999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</row>
    <row r="540" spans="1:184" customFormat="1" ht="12.75" x14ac:dyDescent="0.2">
      <c r="A540">
        <v>4242</v>
      </c>
      <c r="B540">
        <f t="shared" si="8"/>
        <v>537</v>
      </c>
      <c r="C540">
        <v>1</v>
      </c>
      <c r="D540" t="s">
        <v>1818</v>
      </c>
      <c r="E540" t="s">
        <v>290</v>
      </c>
      <c r="F540">
        <v>600112110</v>
      </c>
      <c r="G540">
        <v>12</v>
      </c>
      <c r="H540" t="s">
        <v>1819</v>
      </c>
      <c r="I540" t="s">
        <v>378</v>
      </c>
      <c r="J540">
        <v>1</v>
      </c>
      <c r="K540">
        <v>24</v>
      </c>
      <c r="L540" t="s">
        <v>1593</v>
      </c>
      <c r="M540" t="s">
        <v>541</v>
      </c>
      <c r="N540" t="s">
        <v>1595</v>
      </c>
      <c r="O540">
        <v>2</v>
      </c>
      <c r="P540" t="s">
        <v>1596</v>
      </c>
      <c r="Q540" t="s">
        <v>1820</v>
      </c>
      <c r="R540" s="207">
        <v>45665.754942129628</v>
      </c>
      <c r="S540">
        <v>600112110</v>
      </c>
      <c r="T540" t="s">
        <v>1820</v>
      </c>
      <c r="U540" s="207">
        <v>45688.671597222223</v>
      </c>
      <c r="V540">
        <v>600112110</v>
      </c>
      <c r="W540">
        <v>12.4566</v>
      </c>
      <c r="X540">
        <v>12.396599999999999</v>
      </c>
      <c r="Y540">
        <v>0</v>
      </c>
      <c r="Z540">
        <v>6.0000000000000005E-2</v>
      </c>
      <c r="AA540">
        <v>13.663399999999999</v>
      </c>
      <c r="AB540">
        <v>5407.8609999999999</v>
      </c>
      <c r="AC540">
        <v>5293.26</v>
      </c>
      <c r="AD540">
        <v>3726.8720000000003</v>
      </c>
      <c r="AE540">
        <v>911.18899999999996</v>
      </c>
      <c r="AF540">
        <v>17.158999999999999</v>
      </c>
      <c r="AG540">
        <v>382.81099999999998</v>
      </c>
      <c r="AH540">
        <v>209.51400000000001</v>
      </c>
      <c r="AI540">
        <v>18.279</v>
      </c>
      <c r="AJ540">
        <v>0</v>
      </c>
      <c r="AK540">
        <v>8.609</v>
      </c>
      <c r="AL540">
        <v>4.6399999999999997</v>
      </c>
      <c r="AM540">
        <v>94.031000000000006</v>
      </c>
      <c r="AN540">
        <v>15.93</v>
      </c>
      <c r="AO540">
        <v>130.75</v>
      </c>
      <c r="AP540">
        <v>75.259999999999991</v>
      </c>
      <c r="AQ540">
        <v>75.259999999999991</v>
      </c>
      <c r="AR540">
        <v>0</v>
      </c>
      <c r="AS540">
        <v>0</v>
      </c>
      <c r="AT540">
        <v>0</v>
      </c>
      <c r="AU540">
        <v>55.489999999999995</v>
      </c>
      <c r="AV540">
        <v>0</v>
      </c>
      <c r="AW540">
        <v>0</v>
      </c>
      <c r="AX540">
        <v>0</v>
      </c>
      <c r="AY540">
        <v>0</v>
      </c>
      <c r="AZ540">
        <v>18.826999999999998</v>
      </c>
      <c r="BA540">
        <v>5371.4660000000003</v>
      </c>
      <c r="BB540">
        <v>75.259999999999991</v>
      </c>
      <c r="BC540">
        <v>14</v>
      </c>
      <c r="BD540">
        <v>14</v>
      </c>
      <c r="BE540">
        <v>2</v>
      </c>
      <c r="BF540">
        <v>0</v>
      </c>
      <c r="BG540">
        <v>0</v>
      </c>
      <c r="BH540">
        <v>0</v>
      </c>
      <c r="BI540">
        <v>0</v>
      </c>
      <c r="BJ540">
        <v>9.2024000000000008</v>
      </c>
      <c r="BK540">
        <v>4307.6819999999998</v>
      </c>
      <c r="BL540">
        <v>2967.9269999999997</v>
      </c>
      <c r="BM540">
        <v>788.58400000000006</v>
      </c>
      <c r="BN540">
        <v>17.158999999999999</v>
      </c>
      <c r="BO540">
        <v>308.303</v>
      </c>
      <c r="BP540">
        <v>188.60300000000001</v>
      </c>
      <c r="BQ540">
        <v>18.279</v>
      </c>
      <c r="BR540">
        <v>0</v>
      </c>
      <c r="BS540">
        <v>0</v>
      </c>
      <c r="BT540">
        <v>5.9863</v>
      </c>
      <c r="BU540">
        <v>2983.6679999999997</v>
      </c>
      <c r="BV540">
        <v>0.58009999999999995</v>
      </c>
      <c r="BW540">
        <v>248.96</v>
      </c>
      <c r="BX540">
        <v>0</v>
      </c>
      <c r="BY540">
        <v>0</v>
      </c>
      <c r="BZ540">
        <v>3.1941999999999999</v>
      </c>
      <c r="CA540">
        <v>985.57799999999997</v>
      </c>
      <c r="CB540">
        <v>758.94499999999994</v>
      </c>
      <c r="CC540">
        <v>122.605</v>
      </c>
      <c r="CD540">
        <v>0</v>
      </c>
      <c r="CE540">
        <v>74.507999999999996</v>
      </c>
      <c r="CF540">
        <v>20.911000000000001</v>
      </c>
      <c r="CG540">
        <v>0</v>
      </c>
      <c r="CH540">
        <v>0</v>
      </c>
      <c r="CI540">
        <v>8.609</v>
      </c>
      <c r="CJ540">
        <v>0</v>
      </c>
      <c r="CK540">
        <v>0</v>
      </c>
      <c r="CL540">
        <v>1.1941999999999999</v>
      </c>
      <c r="CM540">
        <v>352.63200000000001</v>
      </c>
      <c r="CN540">
        <v>2</v>
      </c>
      <c r="CO540">
        <v>632.94600000000003</v>
      </c>
      <c r="CP540">
        <v>0</v>
      </c>
      <c r="CQ540">
        <v>0</v>
      </c>
      <c r="CR540">
        <v>7.2023999999999999</v>
      </c>
      <c r="CS540">
        <v>3194.6469999999999</v>
      </c>
      <c r="CT540">
        <v>2.1941999999999999</v>
      </c>
      <c r="CU540">
        <v>653.61799999999994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8.4</v>
      </c>
      <c r="DD540">
        <v>66.86</v>
      </c>
      <c r="DE540">
        <v>18.826999999999998</v>
      </c>
      <c r="DF540">
        <v>2.6360000000000001</v>
      </c>
      <c r="DG540">
        <v>1075.0540000000001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4385.8879999999999</v>
      </c>
      <c r="EA540">
        <v>8.4</v>
      </c>
      <c r="EB540">
        <v>985.57799999999997</v>
      </c>
      <c r="EC540">
        <v>66.86</v>
      </c>
      <c r="ED540">
        <v>12.4566</v>
      </c>
      <c r="EE540">
        <v>13.663399999999999</v>
      </c>
      <c r="EF540">
        <v>5407.8609999999999</v>
      </c>
      <c r="EG540">
        <v>9.2024000000000008</v>
      </c>
      <c r="EH540">
        <v>4401.7129999999997</v>
      </c>
      <c r="EI540">
        <v>5.9863</v>
      </c>
      <c r="EJ540">
        <v>3077.6990000000001</v>
      </c>
      <c r="EK540">
        <v>0.58009999999999995</v>
      </c>
      <c r="EL540">
        <v>248.96</v>
      </c>
      <c r="EM540">
        <v>0</v>
      </c>
      <c r="EN540">
        <v>0</v>
      </c>
      <c r="EO540">
        <v>3.2542</v>
      </c>
      <c r="EP540">
        <v>1006.148</v>
      </c>
      <c r="EQ540">
        <v>130.75</v>
      </c>
      <c r="ER540">
        <v>22.95</v>
      </c>
      <c r="ES540">
        <v>107.80000000000001</v>
      </c>
      <c r="ET540">
        <v>5538.6109999999999</v>
      </c>
      <c r="EU540">
        <v>0</v>
      </c>
      <c r="EV540">
        <v>0</v>
      </c>
      <c r="EW540">
        <v>0</v>
      </c>
      <c r="EX540">
        <v>0</v>
      </c>
      <c r="EY540">
        <v>2.6360000000000001</v>
      </c>
      <c r="EZ540">
        <v>1075.0540000000001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</row>
    <row r="541" spans="1:184" customFormat="1" ht="12.75" x14ac:dyDescent="0.2">
      <c r="A541">
        <v>4243</v>
      </c>
      <c r="B541">
        <f t="shared" si="8"/>
        <v>538</v>
      </c>
      <c r="C541">
        <v>1</v>
      </c>
      <c r="D541" t="s">
        <v>1821</v>
      </c>
      <c r="E541" t="s">
        <v>290</v>
      </c>
      <c r="F541">
        <v>600112594</v>
      </c>
      <c r="G541">
        <v>12</v>
      </c>
      <c r="H541" t="s">
        <v>1822</v>
      </c>
      <c r="I541" t="s">
        <v>378</v>
      </c>
      <c r="J541">
        <v>1</v>
      </c>
      <c r="K541">
        <v>24</v>
      </c>
      <c r="L541" t="s">
        <v>1617</v>
      </c>
      <c r="M541" t="s">
        <v>1823</v>
      </c>
      <c r="N541" t="s">
        <v>1595</v>
      </c>
      <c r="O541">
        <v>2</v>
      </c>
      <c r="P541" t="s">
        <v>1596</v>
      </c>
      <c r="Q541" t="s">
        <v>1705</v>
      </c>
      <c r="R541" s="207">
        <v>45661.92328703704</v>
      </c>
      <c r="S541">
        <v>600112594</v>
      </c>
      <c r="T541" t="s">
        <v>1705</v>
      </c>
      <c r="U541" s="207">
        <v>45661.929340277777</v>
      </c>
      <c r="V541">
        <v>600112594</v>
      </c>
      <c r="W541">
        <v>14.044</v>
      </c>
      <c r="X541">
        <v>14.044</v>
      </c>
      <c r="Y541">
        <v>0</v>
      </c>
      <c r="Z541">
        <v>0</v>
      </c>
      <c r="AA541">
        <v>17</v>
      </c>
      <c r="AB541">
        <v>6552.7130000000006</v>
      </c>
      <c r="AC541">
        <v>6552.7130000000006</v>
      </c>
      <c r="AD541">
        <v>4206.3450000000003</v>
      </c>
      <c r="AE541">
        <v>1364.317</v>
      </c>
      <c r="AF541">
        <v>197.92100000000002</v>
      </c>
      <c r="AG541">
        <v>289.08199999999999</v>
      </c>
      <c r="AH541">
        <v>126.9</v>
      </c>
      <c r="AI541">
        <v>79.236999999999995</v>
      </c>
      <c r="AJ541">
        <v>0</v>
      </c>
      <c r="AK541">
        <v>8.8040000000000003</v>
      </c>
      <c r="AL541">
        <v>0</v>
      </c>
      <c r="AM541">
        <v>0</v>
      </c>
      <c r="AN541">
        <v>0</v>
      </c>
      <c r="AO541">
        <v>22.25</v>
      </c>
      <c r="AP541">
        <v>22.25</v>
      </c>
      <c r="AQ541">
        <v>22.25</v>
      </c>
      <c r="AR541">
        <v>0</v>
      </c>
      <c r="AS541">
        <v>0</v>
      </c>
      <c r="AT541">
        <v>0</v>
      </c>
      <c r="AU541">
        <v>0</v>
      </c>
      <c r="AV541">
        <v>0.5</v>
      </c>
      <c r="AW541">
        <v>261.01600000000002</v>
      </c>
      <c r="AX541">
        <v>154.86199999999999</v>
      </c>
      <c r="AY541">
        <v>17.25</v>
      </c>
      <c r="AZ541">
        <v>19.091000000000001</v>
      </c>
      <c r="BA541">
        <v>6591.1620000000003</v>
      </c>
      <c r="BB541">
        <v>22.25</v>
      </c>
      <c r="BC541">
        <v>19</v>
      </c>
      <c r="BD541">
        <v>18</v>
      </c>
      <c r="BE541">
        <v>0</v>
      </c>
      <c r="BF541">
        <v>0</v>
      </c>
      <c r="BG541">
        <v>2</v>
      </c>
      <c r="BH541">
        <v>0</v>
      </c>
      <c r="BI541">
        <v>0</v>
      </c>
      <c r="BJ541">
        <v>9.0815000000000001</v>
      </c>
      <c r="BK541">
        <v>5010.97</v>
      </c>
      <c r="BL541">
        <v>3109.9320000000002</v>
      </c>
      <c r="BM541">
        <v>1093.6210000000001</v>
      </c>
      <c r="BN541">
        <v>130.35</v>
      </c>
      <c r="BO541">
        <v>205</v>
      </c>
      <c r="BP541">
        <v>112.723</v>
      </c>
      <c r="BQ541">
        <v>79.236999999999995</v>
      </c>
      <c r="BR541">
        <v>0</v>
      </c>
      <c r="BS541">
        <v>0</v>
      </c>
      <c r="BT541">
        <v>7.8570000000000002</v>
      </c>
      <c r="BU541">
        <v>4496.4380000000001</v>
      </c>
      <c r="BV541">
        <v>0.89390000000000003</v>
      </c>
      <c r="BW541">
        <v>396.16899999999998</v>
      </c>
      <c r="BX541">
        <v>0</v>
      </c>
      <c r="BY541">
        <v>0</v>
      </c>
      <c r="BZ541">
        <v>4.9625000000000004</v>
      </c>
      <c r="CA541">
        <v>1541.7429999999999</v>
      </c>
      <c r="CB541">
        <v>1096.413</v>
      </c>
      <c r="CC541">
        <v>270.69600000000003</v>
      </c>
      <c r="CD541">
        <v>67.570999999999998</v>
      </c>
      <c r="CE541">
        <v>84.081999999999994</v>
      </c>
      <c r="CF541">
        <v>14.177</v>
      </c>
      <c r="CG541">
        <v>0</v>
      </c>
      <c r="CH541">
        <v>0</v>
      </c>
      <c r="CI541">
        <v>8.8040000000000003</v>
      </c>
      <c r="CJ541">
        <v>0.4</v>
      </c>
      <c r="CK541">
        <v>144.34899999999999</v>
      </c>
      <c r="CL541">
        <v>2.5625</v>
      </c>
      <c r="CM541">
        <v>784.83899999999994</v>
      </c>
      <c r="CN541">
        <v>1.5</v>
      </c>
      <c r="CO541">
        <v>457.69299999999998</v>
      </c>
      <c r="CP541">
        <v>0.5</v>
      </c>
      <c r="CQ541">
        <v>154.86199999999999</v>
      </c>
      <c r="CR541">
        <v>7.0815000000000001</v>
      </c>
      <c r="CS541">
        <v>3370.2269999999999</v>
      </c>
      <c r="CT541">
        <v>4.5625</v>
      </c>
      <c r="CU541">
        <v>1397.3939999999998</v>
      </c>
      <c r="CV541">
        <v>0</v>
      </c>
      <c r="CW541">
        <v>261.01600000000002</v>
      </c>
      <c r="CX541">
        <v>0</v>
      </c>
      <c r="CY541">
        <v>0</v>
      </c>
      <c r="CZ541">
        <v>0</v>
      </c>
      <c r="DA541">
        <v>0.5</v>
      </c>
      <c r="DB541">
        <v>154.86199999999999</v>
      </c>
      <c r="DC541">
        <v>5</v>
      </c>
      <c r="DD541">
        <v>17.25</v>
      </c>
      <c r="DE541">
        <v>19.091000000000001</v>
      </c>
      <c r="DF541">
        <v>0.3306</v>
      </c>
      <c r="DG541">
        <v>118.363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5044.1389999999992</v>
      </c>
      <c r="EA541">
        <v>5</v>
      </c>
      <c r="EB541">
        <v>1547.0230000000001</v>
      </c>
      <c r="EC541">
        <v>17.25</v>
      </c>
      <c r="ED541">
        <v>14.044</v>
      </c>
      <c r="EE541">
        <v>17</v>
      </c>
      <c r="EF541">
        <v>6552.7130000000006</v>
      </c>
      <c r="EG541">
        <v>9.0815000000000001</v>
      </c>
      <c r="EH541">
        <v>5010.97</v>
      </c>
      <c r="EI541">
        <v>7.8570000000000002</v>
      </c>
      <c r="EJ541">
        <v>4496.4380000000001</v>
      </c>
      <c r="EK541">
        <v>0.89390000000000003</v>
      </c>
      <c r="EL541">
        <v>396.16899999999998</v>
      </c>
      <c r="EM541">
        <v>0</v>
      </c>
      <c r="EN541">
        <v>0</v>
      </c>
      <c r="EO541">
        <v>4.9625000000000004</v>
      </c>
      <c r="EP541">
        <v>1541.7429999999999</v>
      </c>
      <c r="EQ541">
        <v>22.25</v>
      </c>
      <c r="ER541">
        <v>5</v>
      </c>
      <c r="ES541">
        <v>17.25</v>
      </c>
      <c r="ET541">
        <v>6574.9630000000006</v>
      </c>
      <c r="EU541">
        <v>0</v>
      </c>
      <c r="EV541">
        <v>0</v>
      </c>
      <c r="EW541">
        <v>0</v>
      </c>
      <c r="EX541">
        <v>0</v>
      </c>
      <c r="EY541">
        <v>0.3306</v>
      </c>
      <c r="EZ541">
        <v>118.363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0.5</v>
      </c>
      <c r="FJ541">
        <v>154.86199999999999</v>
      </c>
      <c r="FK541">
        <v>0</v>
      </c>
      <c r="FL541">
        <v>0</v>
      </c>
      <c r="FM541">
        <v>0.5</v>
      </c>
      <c r="FN541">
        <v>154.86199999999999</v>
      </c>
      <c r="FO541">
        <v>17.25</v>
      </c>
      <c r="FP541">
        <v>0</v>
      </c>
      <c r="FQ541">
        <v>17.25</v>
      </c>
      <c r="FR541">
        <v>172.11199999999999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</row>
    <row r="542" spans="1:184" customFormat="1" ht="12.75" x14ac:dyDescent="0.2">
      <c r="A542">
        <v>4244</v>
      </c>
      <c r="B542">
        <f t="shared" si="8"/>
        <v>539</v>
      </c>
      <c r="C542">
        <v>1</v>
      </c>
      <c r="D542" t="s">
        <v>1824</v>
      </c>
      <c r="E542" t="s">
        <v>290</v>
      </c>
      <c r="F542">
        <v>600112497</v>
      </c>
      <c r="G542">
        <v>12</v>
      </c>
      <c r="H542" t="s">
        <v>1825</v>
      </c>
      <c r="I542" t="s">
        <v>378</v>
      </c>
      <c r="J542">
        <v>1</v>
      </c>
      <c r="K542">
        <v>24</v>
      </c>
      <c r="L542" t="s">
        <v>1617</v>
      </c>
      <c r="M542" t="s">
        <v>1826</v>
      </c>
      <c r="N542" t="s">
        <v>1595</v>
      </c>
      <c r="O542">
        <v>2</v>
      </c>
      <c r="P542" t="s">
        <v>1596</v>
      </c>
      <c r="Q542" t="s">
        <v>1500</v>
      </c>
      <c r="R542" s="207">
        <v>45666.586678240739</v>
      </c>
      <c r="S542">
        <v>600112497</v>
      </c>
      <c r="W542">
        <v>35.183</v>
      </c>
      <c r="X542">
        <v>35.073900000000002</v>
      </c>
      <c r="Y542">
        <v>0.1091</v>
      </c>
      <c r="Z542">
        <v>0</v>
      </c>
      <c r="AA542">
        <v>39.961400000000005</v>
      </c>
      <c r="AB542">
        <v>16409.743999999999</v>
      </c>
      <c r="AC542">
        <v>16379.960999999999</v>
      </c>
      <c r="AD542">
        <v>9891.7980000000007</v>
      </c>
      <c r="AE542">
        <v>2971.1369999999997</v>
      </c>
      <c r="AF542">
        <v>896.04300000000001</v>
      </c>
      <c r="AG542">
        <v>2007.576</v>
      </c>
      <c r="AH542">
        <v>213.48400000000001</v>
      </c>
      <c r="AI542">
        <v>179.607</v>
      </c>
      <c r="AJ542">
        <v>0</v>
      </c>
      <c r="AK542">
        <v>29.978999999999999</v>
      </c>
      <c r="AL542">
        <v>29.783000000000001</v>
      </c>
      <c r="AM542">
        <v>0</v>
      </c>
      <c r="AN542">
        <v>0</v>
      </c>
      <c r="AO542">
        <v>185.56200000000001</v>
      </c>
      <c r="AP542">
        <v>103.7</v>
      </c>
      <c r="AQ542">
        <v>103.7</v>
      </c>
      <c r="AR542">
        <v>0</v>
      </c>
      <c r="AS542">
        <v>0</v>
      </c>
      <c r="AT542">
        <v>0</v>
      </c>
      <c r="AU542">
        <v>81.861999999999995</v>
      </c>
      <c r="AV542">
        <v>0.5</v>
      </c>
      <c r="AW542">
        <v>190.33699999999999</v>
      </c>
      <c r="AX542">
        <v>173.922</v>
      </c>
      <c r="AY542">
        <v>53.7</v>
      </c>
      <c r="AZ542">
        <v>0</v>
      </c>
      <c r="BA542">
        <v>16526.774999999998</v>
      </c>
      <c r="BB542">
        <v>103.7</v>
      </c>
      <c r="BC542">
        <v>41</v>
      </c>
      <c r="BD542">
        <v>39</v>
      </c>
      <c r="BE542">
        <v>2</v>
      </c>
      <c r="BF542">
        <v>1</v>
      </c>
      <c r="BG542">
        <v>0</v>
      </c>
      <c r="BH542">
        <v>0</v>
      </c>
      <c r="BI542">
        <v>0</v>
      </c>
      <c r="BJ542">
        <v>24.164899999999999</v>
      </c>
      <c r="BK542">
        <v>13081.437</v>
      </c>
      <c r="BL542">
        <v>7695.9220000000005</v>
      </c>
      <c r="BM542">
        <v>2555.1570000000002</v>
      </c>
      <c r="BN542">
        <v>698.22700000000009</v>
      </c>
      <c r="BO542">
        <v>1577.93</v>
      </c>
      <c r="BP542">
        <v>155.828</v>
      </c>
      <c r="BQ542">
        <v>179.607</v>
      </c>
      <c r="BR542">
        <v>0</v>
      </c>
      <c r="BS542">
        <v>28.428999999999998</v>
      </c>
      <c r="BT542">
        <v>18.072900000000001</v>
      </c>
      <c r="BU542">
        <v>10364.847</v>
      </c>
      <c r="BV542">
        <v>1.879</v>
      </c>
      <c r="BW542">
        <v>992.49199999999996</v>
      </c>
      <c r="BX542">
        <v>0</v>
      </c>
      <c r="BY542">
        <v>0</v>
      </c>
      <c r="BZ542">
        <v>10.909000000000001</v>
      </c>
      <c r="CA542">
        <v>3298.5240000000003</v>
      </c>
      <c r="CB542">
        <v>2195.8760000000002</v>
      </c>
      <c r="CC542">
        <v>415.98</v>
      </c>
      <c r="CD542">
        <v>197.81599999999997</v>
      </c>
      <c r="CE542">
        <v>429.64600000000002</v>
      </c>
      <c r="CF542">
        <v>57.655999999999999</v>
      </c>
      <c r="CG542">
        <v>0</v>
      </c>
      <c r="CH542">
        <v>0</v>
      </c>
      <c r="CI542">
        <v>1.55</v>
      </c>
      <c r="CJ542">
        <v>1</v>
      </c>
      <c r="CK542">
        <v>736.86599999999999</v>
      </c>
      <c r="CL542">
        <v>6.3347999999999995</v>
      </c>
      <c r="CM542">
        <v>1372.4290000000001</v>
      </c>
      <c r="CN542">
        <v>3.0741999999999998</v>
      </c>
      <c r="CO542">
        <v>1015.307</v>
      </c>
      <c r="CP542">
        <v>0.5</v>
      </c>
      <c r="CQ542">
        <v>173.922</v>
      </c>
      <c r="CR542">
        <v>20.831599999999998</v>
      </c>
      <c r="CS542">
        <v>10595.821</v>
      </c>
      <c r="CT542">
        <v>9.9089999999999989</v>
      </c>
      <c r="CU542">
        <v>2561.6580000000004</v>
      </c>
      <c r="CV542">
        <v>0</v>
      </c>
      <c r="CW542">
        <v>190.33699999999999</v>
      </c>
      <c r="CX542">
        <v>0</v>
      </c>
      <c r="CY542">
        <v>0</v>
      </c>
      <c r="CZ542">
        <v>0</v>
      </c>
      <c r="DA542">
        <v>0.5</v>
      </c>
      <c r="DB542">
        <v>173.922</v>
      </c>
      <c r="DC542">
        <v>65.37</v>
      </c>
      <c r="DD542">
        <v>38.33</v>
      </c>
      <c r="DE542">
        <v>0</v>
      </c>
      <c r="DF542">
        <v>3.7130000000000001</v>
      </c>
      <c r="DG542">
        <v>1417.0120000000002</v>
      </c>
      <c r="DH542">
        <v>0.5</v>
      </c>
      <c r="DI542">
        <v>307.08600000000001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13200.641000000001</v>
      </c>
      <c r="EA542">
        <v>65.37</v>
      </c>
      <c r="EB542">
        <v>3326.134</v>
      </c>
      <c r="EC542">
        <v>38.33</v>
      </c>
      <c r="ED542">
        <v>35.183</v>
      </c>
      <c r="EE542">
        <v>39.961400000000005</v>
      </c>
      <c r="EF542">
        <v>16409.743999999999</v>
      </c>
      <c r="EG542">
        <v>24.164899999999999</v>
      </c>
      <c r="EH542">
        <v>13081.437</v>
      </c>
      <c r="EI542">
        <v>18.072900000000001</v>
      </c>
      <c r="EJ542">
        <v>10364.847</v>
      </c>
      <c r="EK542">
        <v>1.879</v>
      </c>
      <c r="EL542">
        <v>992.49199999999996</v>
      </c>
      <c r="EM542">
        <v>0</v>
      </c>
      <c r="EN542">
        <v>0</v>
      </c>
      <c r="EO542">
        <v>11.0181</v>
      </c>
      <c r="EP542">
        <v>3328.3069999999998</v>
      </c>
      <c r="EQ542">
        <v>185.56200000000001</v>
      </c>
      <c r="ER542">
        <v>106.12</v>
      </c>
      <c r="ES542">
        <v>79.441999999999993</v>
      </c>
      <c r="ET542">
        <v>16595.306</v>
      </c>
      <c r="EU542">
        <v>0</v>
      </c>
      <c r="EV542">
        <v>0</v>
      </c>
      <c r="EW542">
        <v>0</v>
      </c>
      <c r="EX542">
        <v>0</v>
      </c>
      <c r="EY542">
        <v>3.7130000000000001</v>
      </c>
      <c r="EZ542">
        <v>1417.0120000000002</v>
      </c>
      <c r="FA542">
        <v>0.5</v>
      </c>
      <c r="FB542">
        <v>307.08600000000001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0.5</v>
      </c>
      <c r="FJ542">
        <v>173.922</v>
      </c>
      <c r="FK542">
        <v>0</v>
      </c>
      <c r="FL542">
        <v>0</v>
      </c>
      <c r="FM542">
        <v>0.5</v>
      </c>
      <c r="FN542">
        <v>173.922</v>
      </c>
      <c r="FO542">
        <v>53.7</v>
      </c>
      <c r="FP542">
        <v>20.100000000000001</v>
      </c>
      <c r="FQ542">
        <v>33.6</v>
      </c>
      <c r="FR542">
        <v>227.62200000000001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</row>
    <row r="543" spans="1:184" customFormat="1" ht="12.75" x14ac:dyDescent="0.2">
      <c r="A543">
        <v>4245</v>
      </c>
      <c r="B543">
        <f t="shared" si="8"/>
        <v>540</v>
      </c>
      <c r="C543">
        <v>1</v>
      </c>
      <c r="D543" t="s">
        <v>1827</v>
      </c>
      <c r="E543" t="s">
        <v>290</v>
      </c>
      <c r="F543">
        <v>600112268</v>
      </c>
      <c r="G543">
        <v>12</v>
      </c>
      <c r="H543" t="s">
        <v>1828</v>
      </c>
      <c r="I543" t="s">
        <v>438</v>
      </c>
      <c r="J543">
        <v>1</v>
      </c>
      <c r="K543">
        <v>24</v>
      </c>
      <c r="L543" t="s">
        <v>1617</v>
      </c>
      <c r="M543" t="s">
        <v>1829</v>
      </c>
      <c r="N543" t="s">
        <v>1595</v>
      </c>
      <c r="O543">
        <v>2</v>
      </c>
      <c r="P543" t="s">
        <v>1596</v>
      </c>
      <c r="Q543" t="s">
        <v>1701</v>
      </c>
      <c r="R543" s="207">
        <v>45663.503888888888</v>
      </c>
      <c r="S543">
        <v>600112268</v>
      </c>
      <c r="W543">
        <v>51.801600000000001</v>
      </c>
      <c r="X543">
        <v>51.762</v>
      </c>
      <c r="Y543">
        <v>3.9600000000000003E-2</v>
      </c>
      <c r="Z543">
        <v>0</v>
      </c>
      <c r="AA543">
        <v>58.25</v>
      </c>
      <c r="AB543">
        <v>24537.66</v>
      </c>
      <c r="AC543">
        <v>24517.106</v>
      </c>
      <c r="AD543">
        <v>15788.42</v>
      </c>
      <c r="AE543">
        <v>4637.1769999999997</v>
      </c>
      <c r="AF543">
        <v>952.91499999999985</v>
      </c>
      <c r="AG543">
        <v>2021.3489999999999</v>
      </c>
      <c r="AH543">
        <v>664.798</v>
      </c>
      <c r="AI543">
        <v>230.91499999999999</v>
      </c>
      <c r="AJ543">
        <v>21.478000000000002</v>
      </c>
      <c r="AK543">
        <v>14.907999999999998</v>
      </c>
      <c r="AL543">
        <v>17.241</v>
      </c>
      <c r="AM543">
        <v>0</v>
      </c>
      <c r="AN543">
        <v>3.3130000000000002</v>
      </c>
      <c r="AO543">
        <v>124.5</v>
      </c>
      <c r="AP543">
        <v>111.94</v>
      </c>
      <c r="AQ543">
        <v>111.94</v>
      </c>
      <c r="AR543">
        <v>0</v>
      </c>
      <c r="AS543">
        <v>0</v>
      </c>
      <c r="AT543">
        <v>0</v>
      </c>
      <c r="AU543">
        <v>12.559999999999999</v>
      </c>
      <c r="AV543">
        <v>0.75960000000000005</v>
      </c>
      <c r="AW543">
        <v>106.401</v>
      </c>
      <c r="AX543">
        <v>531.46400000000006</v>
      </c>
      <c r="AY543">
        <v>61.5</v>
      </c>
      <c r="AZ543">
        <v>78.745000000000005</v>
      </c>
      <c r="BA543">
        <v>24671.654999999999</v>
      </c>
      <c r="BB543">
        <v>111.94</v>
      </c>
      <c r="BC543">
        <v>60</v>
      </c>
      <c r="BD543">
        <v>53</v>
      </c>
      <c r="BE543">
        <v>5</v>
      </c>
      <c r="BF543">
        <v>0</v>
      </c>
      <c r="BG543">
        <v>1</v>
      </c>
      <c r="BH543">
        <v>0</v>
      </c>
      <c r="BI543">
        <v>0</v>
      </c>
      <c r="BJ543">
        <v>37.345300000000002</v>
      </c>
      <c r="BK543">
        <v>19260.98</v>
      </c>
      <c r="BL543">
        <v>12374.4</v>
      </c>
      <c r="BM543">
        <v>3952.1310000000003</v>
      </c>
      <c r="BN543">
        <v>534.56799999999998</v>
      </c>
      <c r="BO543">
        <v>1492.9490000000001</v>
      </c>
      <c r="BP543">
        <v>468.63299999999998</v>
      </c>
      <c r="BQ543">
        <v>230.91499999999999</v>
      </c>
      <c r="BR543">
        <v>12.429</v>
      </c>
      <c r="BS543">
        <v>9.8090000000000011</v>
      </c>
      <c r="BT543">
        <v>27.095100000000002</v>
      </c>
      <c r="BU543">
        <v>14962.561000000002</v>
      </c>
      <c r="BV543">
        <v>3.9053</v>
      </c>
      <c r="BW543">
        <v>1907.7280000000001</v>
      </c>
      <c r="BX543">
        <v>0</v>
      </c>
      <c r="BY543">
        <v>0</v>
      </c>
      <c r="BZ543">
        <v>14.416699999999999</v>
      </c>
      <c r="CA543">
        <v>5256.1260000000002</v>
      </c>
      <c r="CB543">
        <v>3414.02</v>
      </c>
      <c r="CC543">
        <v>685.04600000000005</v>
      </c>
      <c r="CD543">
        <v>418.34699999999998</v>
      </c>
      <c r="CE543">
        <v>528.4</v>
      </c>
      <c r="CF543">
        <v>196.16499999999999</v>
      </c>
      <c r="CG543">
        <v>0</v>
      </c>
      <c r="CH543">
        <v>9.0489999999999995</v>
      </c>
      <c r="CI543">
        <v>5.0990000000000002</v>
      </c>
      <c r="CJ543">
        <v>0.95830000000000004</v>
      </c>
      <c r="CK543">
        <v>486.80899999999997</v>
      </c>
      <c r="CL543">
        <v>8.5416999999999987</v>
      </c>
      <c r="CM543">
        <v>3228.6310000000003</v>
      </c>
      <c r="CN543">
        <v>4.9166999999999996</v>
      </c>
      <c r="CO543">
        <v>1540.6859999999999</v>
      </c>
      <c r="CP543">
        <v>0</v>
      </c>
      <c r="CQ543">
        <v>0</v>
      </c>
      <c r="CR543">
        <v>30.345299999999998</v>
      </c>
      <c r="CS543">
        <v>14489.929999999998</v>
      </c>
      <c r="CT543">
        <v>10.799999999999999</v>
      </c>
      <c r="CU543">
        <v>3433.1149999999998</v>
      </c>
      <c r="CV543">
        <v>0.75960000000000005</v>
      </c>
      <c r="CW543">
        <v>106.401</v>
      </c>
      <c r="CX543">
        <v>531.46400000000006</v>
      </c>
      <c r="CY543">
        <v>0</v>
      </c>
      <c r="CZ543">
        <v>0</v>
      </c>
      <c r="DA543">
        <v>0</v>
      </c>
      <c r="DB543">
        <v>0</v>
      </c>
      <c r="DC543">
        <v>61.5</v>
      </c>
      <c r="DD543">
        <v>50.44</v>
      </c>
      <c r="DE543">
        <v>78.745000000000005</v>
      </c>
      <c r="DF543">
        <v>5.8449</v>
      </c>
      <c r="DG543">
        <v>2163.7350000000001</v>
      </c>
      <c r="DH543">
        <v>0</v>
      </c>
      <c r="DI543">
        <v>0</v>
      </c>
      <c r="DJ543">
        <v>0.5</v>
      </c>
      <c r="DK543">
        <v>226.95599999999999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19368.143</v>
      </c>
      <c r="EA543">
        <v>61.5</v>
      </c>
      <c r="EB543">
        <v>5303.5120000000006</v>
      </c>
      <c r="EC543">
        <v>50.44</v>
      </c>
      <c r="ED543">
        <v>51.801600000000001</v>
      </c>
      <c r="EE543">
        <v>58.25</v>
      </c>
      <c r="EF543">
        <v>24537.66</v>
      </c>
      <c r="EG543">
        <v>37.345300000000002</v>
      </c>
      <c r="EH543">
        <v>19264.293000000001</v>
      </c>
      <c r="EI543">
        <v>27.095100000000002</v>
      </c>
      <c r="EJ543">
        <v>14965.874</v>
      </c>
      <c r="EK543">
        <v>3.9053</v>
      </c>
      <c r="EL543">
        <v>1907.7280000000001</v>
      </c>
      <c r="EM543">
        <v>0</v>
      </c>
      <c r="EN543">
        <v>0</v>
      </c>
      <c r="EO543">
        <v>14.456299999999999</v>
      </c>
      <c r="EP543">
        <v>5273.3670000000002</v>
      </c>
      <c r="EQ543">
        <v>124.5</v>
      </c>
      <c r="ER543">
        <v>61.5</v>
      </c>
      <c r="ES543">
        <v>63</v>
      </c>
      <c r="ET543">
        <v>24662.16</v>
      </c>
      <c r="EU543">
        <v>0</v>
      </c>
      <c r="EV543">
        <v>0</v>
      </c>
      <c r="EW543">
        <v>0</v>
      </c>
      <c r="EX543">
        <v>0</v>
      </c>
      <c r="EY543">
        <v>5.8449</v>
      </c>
      <c r="EZ543">
        <v>2163.7350000000001</v>
      </c>
      <c r="FA543">
        <v>0</v>
      </c>
      <c r="FB543">
        <v>0</v>
      </c>
      <c r="FC543">
        <v>0.5</v>
      </c>
      <c r="FD543">
        <v>226.95599999999999</v>
      </c>
      <c r="FE543">
        <v>0</v>
      </c>
      <c r="FF543">
        <v>0</v>
      </c>
      <c r="FG543">
        <v>0</v>
      </c>
      <c r="FH543">
        <v>0</v>
      </c>
      <c r="FI543">
        <v>0.75960000000000005</v>
      </c>
      <c r="FJ543">
        <v>531.46400000000006</v>
      </c>
      <c r="FK543">
        <v>0.75960000000000005</v>
      </c>
      <c r="FL543">
        <v>531.46400000000006</v>
      </c>
      <c r="FM543">
        <v>0</v>
      </c>
      <c r="FN543">
        <v>0</v>
      </c>
      <c r="FO543">
        <v>61.5</v>
      </c>
      <c r="FP543">
        <v>61.5</v>
      </c>
      <c r="FQ543">
        <v>0</v>
      </c>
      <c r="FR543">
        <v>592.96399999999994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</row>
    <row r="544" spans="1:184" customFormat="1" ht="12.75" x14ac:dyDescent="0.2">
      <c r="A544">
        <v>4246</v>
      </c>
      <c r="B544">
        <f t="shared" si="8"/>
        <v>541</v>
      </c>
      <c r="C544">
        <v>1</v>
      </c>
      <c r="D544" t="s">
        <v>1830</v>
      </c>
      <c r="E544" t="s">
        <v>290</v>
      </c>
      <c r="F544">
        <v>600112501</v>
      </c>
      <c r="G544">
        <v>12</v>
      </c>
      <c r="H544" t="s">
        <v>1687</v>
      </c>
      <c r="I544" t="s">
        <v>100</v>
      </c>
      <c r="J544">
        <v>1</v>
      </c>
      <c r="K544">
        <v>24</v>
      </c>
      <c r="L544" t="s">
        <v>1600</v>
      </c>
      <c r="M544" t="s">
        <v>1831</v>
      </c>
      <c r="N544" t="s">
        <v>1595</v>
      </c>
      <c r="O544">
        <v>2</v>
      </c>
      <c r="P544" t="s">
        <v>1596</v>
      </c>
      <c r="Q544" t="s">
        <v>1500</v>
      </c>
      <c r="R544" s="207">
        <v>45666.79247685185</v>
      </c>
      <c r="S544">
        <v>600112501</v>
      </c>
      <c r="T544" t="s">
        <v>1500</v>
      </c>
      <c r="U544" s="207">
        <v>45666.793645833335</v>
      </c>
      <c r="V544">
        <v>600112501</v>
      </c>
      <c r="W544">
        <v>35.249299999999998</v>
      </c>
      <c r="X544">
        <v>34.815999999999995</v>
      </c>
      <c r="Y544">
        <v>0.1</v>
      </c>
      <c r="Z544">
        <v>0.33329999999999999</v>
      </c>
      <c r="AA544">
        <v>36.913899999999998</v>
      </c>
      <c r="AB544">
        <v>18722.697000000004</v>
      </c>
      <c r="AC544">
        <v>18508.921000000002</v>
      </c>
      <c r="AD544">
        <v>10491.847000000002</v>
      </c>
      <c r="AE544">
        <v>3649.1869999999999</v>
      </c>
      <c r="AF544">
        <v>472.459</v>
      </c>
      <c r="AG544">
        <v>3033.8669999999997</v>
      </c>
      <c r="AH544">
        <v>270.56599999999997</v>
      </c>
      <c r="AI544">
        <v>298.54399999999998</v>
      </c>
      <c r="AJ544">
        <v>0</v>
      </c>
      <c r="AK544">
        <v>22.213999999999999</v>
      </c>
      <c r="AL544">
        <v>23.664000000000001</v>
      </c>
      <c r="AM544">
        <v>0</v>
      </c>
      <c r="AN544">
        <v>190.11199999999999</v>
      </c>
      <c r="AO544">
        <v>185</v>
      </c>
      <c r="AP544">
        <v>185</v>
      </c>
      <c r="AQ544">
        <v>185</v>
      </c>
      <c r="AR544">
        <v>0</v>
      </c>
      <c r="AS544">
        <v>0</v>
      </c>
      <c r="AT544">
        <v>0</v>
      </c>
      <c r="AU544">
        <v>0</v>
      </c>
      <c r="AV544">
        <v>0.5</v>
      </c>
      <c r="AW544">
        <v>240.17699999999999</v>
      </c>
      <c r="AX544">
        <v>208.874</v>
      </c>
      <c r="AY544">
        <v>0</v>
      </c>
      <c r="AZ544">
        <v>30.06</v>
      </c>
      <c r="BA544">
        <v>18650.671000000002</v>
      </c>
      <c r="BB544">
        <v>186.94399999999999</v>
      </c>
      <c r="BC544">
        <v>36</v>
      </c>
      <c r="BD544">
        <v>31</v>
      </c>
      <c r="BE544">
        <v>2</v>
      </c>
      <c r="BF544">
        <v>0</v>
      </c>
      <c r="BG544">
        <v>2</v>
      </c>
      <c r="BH544">
        <v>0</v>
      </c>
      <c r="BI544">
        <v>0</v>
      </c>
      <c r="BJ544">
        <v>25.200999999999997</v>
      </c>
      <c r="BK544">
        <v>15207.271000000001</v>
      </c>
      <c r="BL544">
        <v>8431.8169999999991</v>
      </c>
      <c r="BM544">
        <v>3214.0720000000001</v>
      </c>
      <c r="BN544">
        <v>363.21299999999997</v>
      </c>
      <c r="BO544">
        <v>2389.15</v>
      </c>
      <c r="BP544">
        <v>226.04300000000001</v>
      </c>
      <c r="BQ544">
        <v>298.54399999999998</v>
      </c>
      <c r="BR544">
        <v>0</v>
      </c>
      <c r="BS544">
        <v>14.195</v>
      </c>
      <c r="BT544">
        <v>21.5411</v>
      </c>
      <c r="BU544">
        <v>13595.182000000001</v>
      </c>
      <c r="BV544">
        <v>2.2246999999999999</v>
      </c>
      <c r="BW544">
        <v>1079.3610000000001</v>
      </c>
      <c r="BX544">
        <v>0</v>
      </c>
      <c r="BY544">
        <v>0</v>
      </c>
      <c r="BZ544">
        <v>9.6150000000000002</v>
      </c>
      <c r="CA544">
        <v>3301.6499999999996</v>
      </c>
      <c r="CB544">
        <v>2060.0300000000002</v>
      </c>
      <c r="CC544">
        <v>435.11500000000001</v>
      </c>
      <c r="CD544">
        <v>109.246</v>
      </c>
      <c r="CE544">
        <v>644.71699999999998</v>
      </c>
      <c r="CF544">
        <v>44.522999999999996</v>
      </c>
      <c r="CG544">
        <v>0</v>
      </c>
      <c r="CH544">
        <v>0</v>
      </c>
      <c r="CI544">
        <v>8.0190000000000001</v>
      </c>
      <c r="CJ544">
        <v>1</v>
      </c>
      <c r="CK544">
        <v>623.09400000000005</v>
      </c>
      <c r="CL544">
        <v>3.5</v>
      </c>
      <c r="CM544">
        <v>1117.5360000000001</v>
      </c>
      <c r="CN544">
        <v>4.6150000000000002</v>
      </c>
      <c r="CO544">
        <v>1372.146</v>
      </c>
      <c r="CP544">
        <v>0.5</v>
      </c>
      <c r="CQ544">
        <v>188.874</v>
      </c>
      <c r="CR544">
        <v>23.200999999999997</v>
      </c>
      <c r="CS544">
        <v>13099.47</v>
      </c>
      <c r="CT544">
        <v>7.7149999999999999</v>
      </c>
      <c r="CU544">
        <v>2459.9470000000001</v>
      </c>
      <c r="CV544">
        <v>0</v>
      </c>
      <c r="CW544">
        <v>240.17699999999999</v>
      </c>
      <c r="CX544">
        <v>0</v>
      </c>
      <c r="CY544">
        <v>0</v>
      </c>
      <c r="CZ544">
        <v>0</v>
      </c>
      <c r="DA544">
        <v>0.5</v>
      </c>
      <c r="DB544">
        <v>208.874</v>
      </c>
      <c r="DC544">
        <v>163.94</v>
      </c>
      <c r="DD544">
        <v>21.06</v>
      </c>
      <c r="DE544">
        <v>30.06</v>
      </c>
      <c r="DF544">
        <v>1.4352</v>
      </c>
      <c r="DG544">
        <v>532.72799999999995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15302.803</v>
      </c>
      <c r="EA544">
        <v>165.88399999999999</v>
      </c>
      <c r="EB544">
        <v>3347.8679999999999</v>
      </c>
      <c r="EC544">
        <v>21.06</v>
      </c>
      <c r="ED544">
        <v>35.249299999999998</v>
      </c>
      <c r="EE544">
        <v>36.913899999999998</v>
      </c>
      <c r="EF544">
        <v>18722.697000000004</v>
      </c>
      <c r="EG544">
        <v>25.534299999999998</v>
      </c>
      <c r="EH544">
        <v>15397.383</v>
      </c>
      <c r="EI544">
        <v>21.874400000000001</v>
      </c>
      <c r="EJ544">
        <v>13785.294</v>
      </c>
      <c r="EK544">
        <v>2.2246999999999999</v>
      </c>
      <c r="EL544">
        <v>1079.3610000000001</v>
      </c>
      <c r="EM544">
        <v>0</v>
      </c>
      <c r="EN544">
        <v>0</v>
      </c>
      <c r="EO544">
        <v>9.7149999999999999</v>
      </c>
      <c r="EP544">
        <v>3325.3139999999999</v>
      </c>
      <c r="EQ544">
        <v>185</v>
      </c>
      <c r="ER544">
        <v>163.94</v>
      </c>
      <c r="ES544">
        <v>21.06</v>
      </c>
      <c r="ET544">
        <v>18907.697</v>
      </c>
      <c r="EU544">
        <v>0</v>
      </c>
      <c r="EV544">
        <v>0</v>
      </c>
      <c r="EW544">
        <v>0</v>
      </c>
      <c r="EX544">
        <v>0</v>
      </c>
      <c r="EY544">
        <v>1.4352</v>
      </c>
      <c r="EZ544">
        <v>532.72799999999995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0.5</v>
      </c>
      <c r="FJ544">
        <v>208.874</v>
      </c>
      <c r="FK544">
        <v>0</v>
      </c>
      <c r="FL544">
        <v>0</v>
      </c>
      <c r="FM544">
        <v>0.5</v>
      </c>
      <c r="FN544">
        <v>208.874</v>
      </c>
      <c r="FO544">
        <v>0</v>
      </c>
      <c r="FP544">
        <v>0</v>
      </c>
      <c r="FQ544">
        <v>0</v>
      </c>
      <c r="FR544">
        <v>208.874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</row>
    <row r="545" spans="1:184" customFormat="1" ht="12.75" x14ac:dyDescent="0.2">
      <c r="A545">
        <v>4247</v>
      </c>
      <c r="B545">
        <f t="shared" si="8"/>
        <v>542</v>
      </c>
      <c r="C545">
        <v>1</v>
      </c>
      <c r="D545" t="s">
        <v>1832</v>
      </c>
      <c r="E545" t="s">
        <v>290</v>
      </c>
      <c r="F545">
        <v>600112624</v>
      </c>
      <c r="G545">
        <v>12</v>
      </c>
      <c r="H545" t="s">
        <v>1833</v>
      </c>
      <c r="I545" t="s">
        <v>378</v>
      </c>
      <c r="J545">
        <v>1</v>
      </c>
      <c r="K545">
        <v>24</v>
      </c>
      <c r="L545" t="s">
        <v>1600</v>
      </c>
      <c r="M545" t="s">
        <v>1834</v>
      </c>
      <c r="N545" t="s">
        <v>1595</v>
      </c>
      <c r="O545">
        <v>2</v>
      </c>
      <c r="P545" t="s">
        <v>1596</v>
      </c>
      <c r="Q545" t="s">
        <v>3429</v>
      </c>
      <c r="R545" s="207">
        <v>45662.749108796299</v>
      </c>
      <c r="S545">
        <v>600112624</v>
      </c>
      <c r="T545" t="s">
        <v>1500</v>
      </c>
      <c r="U545" s="207">
        <v>45670.710879629631</v>
      </c>
      <c r="V545">
        <v>600112624</v>
      </c>
      <c r="W545">
        <v>14.196099999999999</v>
      </c>
      <c r="X545">
        <v>13.943599999999998</v>
      </c>
      <c r="Y545">
        <v>0</v>
      </c>
      <c r="Z545">
        <v>0.2525</v>
      </c>
      <c r="AA545">
        <v>15.000500000000001</v>
      </c>
      <c r="AB545">
        <v>6611.5920000000006</v>
      </c>
      <c r="AC545">
        <v>6477.6119999999992</v>
      </c>
      <c r="AD545">
        <v>4406.9380000000001</v>
      </c>
      <c r="AE545">
        <v>1327.732</v>
      </c>
      <c r="AF545">
        <v>134.596</v>
      </c>
      <c r="AG545">
        <v>338.35500000000002</v>
      </c>
      <c r="AH545">
        <v>180.46899999999999</v>
      </c>
      <c r="AI545">
        <v>47.167000000000002</v>
      </c>
      <c r="AJ545">
        <v>0</v>
      </c>
      <c r="AK545">
        <v>0</v>
      </c>
      <c r="AL545">
        <v>35.209000000000003</v>
      </c>
      <c r="AM545">
        <v>0</v>
      </c>
      <c r="AN545">
        <v>98.771000000000001</v>
      </c>
      <c r="AO545">
        <v>28.55</v>
      </c>
      <c r="AP545">
        <v>13.3</v>
      </c>
      <c r="AQ545">
        <v>13.3</v>
      </c>
      <c r="AR545">
        <v>0</v>
      </c>
      <c r="AS545">
        <v>0</v>
      </c>
      <c r="AT545">
        <v>0</v>
      </c>
      <c r="AU545">
        <v>15.25</v>
      </c>
      <c r="AV545">
        <v>0.48339999999999994</v>
      </c>
      <c r="AW545">
        <v>0</v>
      </c>
      <c r="AX545">
        <v>157.32</v>
      </c>
      <c r="AY545">
        <v>0</v>
      </c>
      <c r="AZ545">
        <v>42.354999999999997</v>
      </c>
      <c r="BA545">
        <v>6481.1189999999997</v>
      </c>
      <c r="BB545">
        <v>13.3</v>
      </c>
      <c r="BC545">
        <v>14</v>
      </c>
      <c r="BD545">
        <v>14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10.161899999999999</v>
      </c>
      <c r="BK545">
        <v>5323.755000000001</v>
      </c>
      <c r="BL545">
        <v>3529.3189999999995</v>
      </c>
      <c r="BM545">
        <v>1177.6179999999999</v>
      </c>
      <c r="BN545">
        <v>89.165000000000006</v>
      </c>
      <c r="BO545">
        <v>269.75300000000004</v>
      </c>
      <c r="BP545">
        <v>168.37799999999999</v>
      </c>
      <c r="BQ545">
        <v>47.167000000000002</v>
      </c>
      <c r="BR545">
        <v>0</v>
      </c>
      <c r="BS545">
        <v>0</v>
      </c>
      <c r="BT545">
        <v>8.4863</v>
      </c>
      <c r="BU545">
        <v>4664.41</v>
      </c>
      <c r="BV545">
        <v>0.76</v>
      </c>
      <c r="BW545">
        <v>318.15499999999997</v>
      </c>
      <c r="BX545">
        <v>0</v>
      </c>
      <c r="BY545">
        <v>0</v>
      </c>
      <c r="BZ545">
        <v>3.7816999999999998</v>
      </c>
      <c r="CA545">
        <v>1153.857</v>
      </c>
      <c r="CB545">
        <v>877.61900000000003</v>
      </c>
      <c r="CC545">
        <v>150.11399999999998</v>
      </c>
      <c r="CD545">
        <v>45.430999999999997</v>
      </c>
      <c r="CE545">
        <v>68.602000000000004</v>
      </c>
      <c r="CF545">
        <v>12.090999999999999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1</v>
      </c>
      <c r="CM545">
        <v>287.51799999999997</v>
      </c>
      <c r="CN545">
        <v>2.2982999999999998</v>
      </c>
      <c r="CO545">
        <v>712.94399999999996</v>
      </c>
      <c r="CP545">
        <v>0.48339999999999994</v>
      </c>
      <c r="CQ545">
        <v>153.39499999999998</v>
      </c>
      <c r="CR545">
        <v>8.1618999999999993</v>
      </c>
      <c r="CS545">
        <v>3991.9590000000003</v>
      </c>
      <c r="CT545">
        <v>3.04</v>
      </c>
      <c r="CU545">
        <v>875.48599999999999</v>
      </c>
      <c r="CV545">
        <v>0</v>
      </c>
      <c r="CW545">
        <v>0</v>
      </c>
      <c r="CX545">
        <v>3.9249999999999998</v>
      </c>
      <c r="CY545">
        <v>0</v>
      </c>
      <c r="CZ545">
        <v>0</v>
      </c>
      <c r="DA545">
        <v>0.48339999999999994</v>
      </c>
      <c r="DB545">
        <v>153.39499999999998</v>
      </c>
      <c r="DC545">
        <v>7.3000000000000007</v>
      </c>
      <c r="DD545">
        <v>6</v>
      </c>
      <c r="DE545">
        <v>42.354999999999997</v>
      </c>
      <c r="DF545">
        <v>0.89290000000000003</v>
      </c>
      <c r="DG545">
        <v>332.12</v>
      </c>
      <c r="DH545">
        <v>2.2700000000000001E-2</v>
      </c>
      <c r="DI545">
        <v>9.07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5323.755000000001</v>
      </c>
      <c r="EA545">
        <v>7.3000000000000007</v>
      </c>
      <c r="EB545">
        <v>1157.364</v>
      </c>
      <c r="EC545">
        <v>6</v>
      </c>
      <c r="ED545">
        <v>14.196099999999999</v>
      </c>
      <c r="EE545">
        <v>15.000500000000001</v>
      </c>
      <c r="EF545">
        <v>6611.5920000000006</v>
      </c>
      <c r="EG545">
        <v>10.321</v>
      </c>
      <c r="EH545">
        <v>5399.7929999999997</v>
      </c>
      <c r="EI545">
        <v>8.6454000000000004</v>
      </c>
      <c r="EJ545">
        <v>4740.4480000000003</v>
      </c>
      <c r="EK545">
        <v>0.76</v>
      </c>
      <c r="EL545">
        <v>318.15499999999997</v>
      </c>
      <c r="EM545">
        <v>0</v>
      </c>
      <c r="EN545">
        <v>0</v>
      </c>
      <c r="EO545">
        <v>3.8750999999999998</v>
      </c>
      <c r="EP545">
        <v>1211.799</v>
      </c>
      <c r="EQ545">
        <v>28.55</v>
      </c>
      <c r="ER545">
        <v>22.55</v>
      </c>
      <c r="ES545">
        <v>6</v>
      </c>
      <c r="ET545">
        <v>6640.1420000000007</v>
      </c>
      <c r="EU545">
        <v>0</v>
      </c>
      <c r="EV545">
        <v>0</v>
      </c>
      <c r="EW545">
        <v>0</v>
      </c>
      <c r="EX545">
        <v>0</v>
      </c>
      <c r="EY545">
        <v>0.89290000000000003</v>
      </c>
      <c r="EZ545">
        <v>332.12</v>
      </c>
      <c r="FA545">
        <v>2.2700000000000001E-2</v>
      </c>
      <c r="FB545">
        <v>9.07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0.48339999999999994</v>
      </c>
      <c r="FJ545">
        <v>157.32</v>
      </c>
      <c r="FK545">
        <v>0</v>
      </c>
      <c r="FL545">
        <v>3.9249999999999998</v>
      </c>
      <c r="FM545">
        <v>0.48339999999999994</v>
      </c>
      <c r="FN545">
        <v>153.39499999999998</v>
      </c>
      <c r="FO545">
        <v>0</v>
      </c>
      <c r="FP545">
        <v>0</v>
      </c>
      <c r="FQ545">
        <v>0</v>
      </c>
      <c r="FR545">
        <v>157.32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</row>
    <row r="546" spans="1:184" customFormat="1" ht="12.75" x14ac:dyDescent="0.2">
      <c r="A546">
        <v>4248</v>
      </c>
      <c r="B546">
        <f t="shared" si="8"/>
        <v>543</v>
      </c>
      <c r="C546">
        <v>1</v>
      </c>
      <c r="D546" t="s">
        <v>1835</v>
      </c>
      <c r="E546" t="s">
        <v>290</v>
      </c>
      <c r="F546">
        <v>600112209</v>
      </c>
      <c r="G546">
        <v>12</v>
      </c>
      <c r="H546" t="s">
        <v>1836</v>
      </c>
      <c r="I546" t="s">
        <v>378</v>
      </c>
      <c r="J546">
        <v>1</v>
      </c>
      <c r="K546">
        <v>24</v>
      </c>
      <c r="L546" t="s">
        <v>1617</v>
      </c>
      <c r="M546" t="s">
        <v>1629</v>
      </c>
      <c r="N546" t="s">
        <v>1595</v>
      </c>
      <c r="O546">
        <v>2</v>
      </c>
      <c r="P546" t="s">
        <v>1596</v>
      </c>
      <c r="Q546" t="s">
        <v>1500</v>
      </c>
      <c r="R546" s="207">
        <v>45666.731793981482</v>
      </c>
      <c r="S546">
        <v>600112209</v>
      </c>
      <c r="T546" t="s">
        <v>1500</v>
      </c>
      <c r="U546" s="207">
        <v>45666.734166666669</v>
      </c>
      <c r="V546">
        <v>600112209</v>
      </c>
      <c r="W546">
        <v>23.535300000000003</v>
      </c>
      <c r="X546">
        <v>23.443600000000004</v>
      </c>
      <c r="Y546">
        <v>9.1700000000000004E-2</v>
      </c>
      <c r="Z546">
        <v>0</v>
      </c>
      <c r="AA546">
        <v>24.876000000000001</v>
      </c>
      <c r="AB546">
        <v>10636.419</v>
      </c>
      <c r="AC546">
        <v>10596.581</v>
      </c>
      <c r="AD546">
        <v>7057.2250000000004</v>
      </c>
      <c r="AE546">
        <v>1529.8670000000002</v>
      </c>
      <c r="AF546">
        <v>445.13600000000002</v>
      </c>
      <c r="AG546">
        <v>1029.6390000000001</v>
      </c>
      <c r="AH546">
        <v>219.14</v>
      </c>
      <c r="AI546">
        <v>109.254</v>
      </c>
      <c r="AJ546">
        <v>0</v>
      </c>
      <c r="AK546">
        <v>52.345999999999997</v>
      </c>
      <c r="AL546">
        <v>39.838000000000001</v>
      </c>
      <c r="AM546">
        <v>0</v>
      </c>
      <c r="AN546">
        <v>0</v>
      </c>
      <c r="AO546">
        <v>195.91499999999999</v>
      </c>
      <c r="AP546">
        <v>108.8</v>
      </c>
      <c r="AQ546">
        <v>108.8</v>
      </c>
      <c r="AR546">
        <v>0</v>
      </c>
      <c r="AS546">
        <v>0</v>
      </c>
      <c r="AT546">
        <v>0</v>
      </c>
      <c r="AU546">
        <v>87.114999999999995</v>
      </c>
      <c r="AV546">
        <v>0.27089999999999997</v>
      </c>
      <c r="AW546">
        <v>153.97400000000002</v>
      </c>
      <c r="AX546">
        <v>88.501999999999995</v>
      </c>
      <c r="AY546">
        <v>108.8</v>
      </c>
      <c r="AZ546">
        <v>0</v>
      </c>
      <c r="BA546">
        <v>10646.603000000001</v>
      </c>
      <c r="BB546">
        <v>108.8</v>
      </c>
      <c r="BC546">
        <v>27</v>
      </c>
      <c r="BD546">
        <v>25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15.939399999999999</v>
      </c>
      <c r="BK546">
        <v>8152.0860000000002</v>
      </c>
      <c r="BL546">
        <v>5251.8140000000003</v>
      </c>
      <c r="BM546">
        <v>1283.239</v>
      </c>
      <c r="BN546">
        <v>340.69499999999999</v>
      </c>
      <c r="BO546">
        <v>798.1</v>
      </c>
      <c r="BP546">
        <v>179.53100000000001</v>
      </c>
      <c r="BQ546">
        <v>109.254</v>
      </c>
      <c r="BR546">
        <v>0</v>
      </c>
      <c r="BS546">
        <v>35.478999999999999</v>
      </c>
      <c r="BT546">
        <v>12.363099999999999</v>
      </c>
      <c r="BU546">
        <v>6551.3279999999995</v>
      </c>
      <c r="BV546">
        <v>2.9203999999999999</v>
      </c>
      <c r="BW546">
        <v>1379.2329999999999</v>
      </c>
      <c r="BX546">
        <v>0</v>
      </c>
      <c r="BY546">
        <v>0</v>
      </c>
      <c r="BZ546">
        <v>7.5042</v>
      </c>
      <c r="CA546">
        <v>2444.4949999999999</v>
      </c>
      <c r="CB546">
        <v>1805.4110000000001</v>
      </c>
      <c r="CC546">
        <v>246.62799999999999</v>
      </c>
      <c r="CD546">
        <v>104.441</v>
      </c>
      <c r="CE546">
        <v>231.53899999999999</v>
      </c>
      <c r="CF546">
        <v>39.608999999999995</v>
      </c>
      <c r="CG546">
        <v>0</v>
      </c>
      <c r="CH546">
        <v>0</v>
      </c>
      <c r="CI546">
        <v>16.866999999999997</v>
      </c>
      <c r="CJ546">
        <v>1.1000000000000001</v>
      </c>
      <c r="CK546">
        <v>510.57900000000001</v>
      </c>
      <c r="CL546">
        <v>2.75</v>
      </c>
      <c r="CM546">
        <v>806.52199999999993</v>
      </c>
      <c r="CN546">
        <v>3.3833000000000002</v>
      </c>
      <c r="CO546">
        <v>1038.8920000000001</v>
      </c>
      <c r="CP546">
        <v>0.27089999999999997</v>
      </c>
      <c r="CQ546">
        <v>88.501999999999995</v>
      </c>
      <c r="CR546">
        <v>12.439500000000001</v>
      </c>
      <c r="CS546">
        <v>5730.8530000000001</v>
      </c>
      <c r="CT546">
        <v>6.3041999999999998</v>
      </c>
      <c r="CU546">
        <v>1853.96</v>
      </c>
      <c r="CV546">
        <v>0</v>
      </c>
      <c r="CW546">
        <v>153.97400000000002</v>
      </c>
      <c r="CX546">
        <v>0</v>
      </c>
      <c r="CY546">
        <v>0</v>
      </c>
      <c r="CZ546">
        <v>0</v>
      </c>
      <c r="DA546">
        <v>0.27089999999999997</v>
      </c>
      <c r="DB546">
        <v>88.501999999999995</v>
      </c>
      <c r="DC546">
        <v>42.8</v>
      </c>
      <c r="DD546">
        <v>66</v>
      </c>
      <c r="DE546">
        <v>0</v>
      </c>
      <c r="DF546">
        <v>0.65589999999999993</v>
      </c>
      <c r="DG546">
        <v>221.52500000000001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8195.1059999999998</v>
      </c>
      <c r="EA546">
        <v>42.8</v>
      </c>
      <c r="EB546">
        <v>2451.4970000000003</v>
      </c>
      <c r="EC546">
        <v>66</v>
      </c>
      <c r="ED546">
        <v>23.535300000000003</v>
      </c>
      <c r="EE546">
        <v>24.876000000000001</v>
      </c>
      <c r="EF546">
        <v>10636.419</v>
      </c>
      <c r="EG546">
        <v>15.939399999999999</v>
      </c>
      <c r="EH546">
        <v>8152.0860000000002</v>
      </c>
      <c r="EI546">
        <v>12.363099999999999</v>
      </c>
      <c r="EJ546">
        <v>6551.3279999999995</v>
      </c>
      <c r="EK546">
        <v>2.9203999999999999</v>
      </c>
      <c r="EL546">
        <v>1379.2329999999999</v>
      </c>
      <c r="EM546">
        <v>0</v>
      </c>
      <c r="EN546">
        <v>0</v>
      </c>
      <c r="EO546">
        <v>7.5959000000000003</v>
      </c>
      <c r="EP546">
        <v>2484.3330000000001</v>
      </c>
      <c r="EQ546">
        <v>195.91499999999999</v>
      </c>
      <c r="ER546">
        <v>65.400000000000006</v>
      </c>
      <c r="ES546">
        <v>130.51499999999999</v>
      </c>
      <c r="ET546">
        <v>10832.333999999999</v>
      </c>
      <c r="EU546">
        <v>0</v>
      </c>
      <c r="EV546">
        <v>0</v>
      </c>
      <c r="EW546">
        <v>0</v>
      </c>
      <c r="EX546">
        <v>0</v>
      </c>
      <c r="EY546">
        <v>0.65589999999999993</v>
      </c>
      <c r="EZ546">
        <v>221.52500000000001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0.27089999999999997</v>
      </c>
      <c r="FJ546">
        <v>88.501999999999995</v>
      </c>
      <c r="FK546">
        <v>0</v>
      </c>
      <c r="FL546">
        <v>0</v>
      </c>
      <c r="FM546">
        <v>0.27089999999999997</v>
      </c>
      <c r="FN546">
        <v>88.501999999999995</v>
      </c>
      <c r="FO546">
        <v>108.8</v>
      </c>
      <c r="FP546">
        <v>42.8</v>
      </c>
      <c r="FQ546">
        <v>66</v>
      </c>
      <c r="FR546">
        <v>197.30199999999999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</row>
    <row r="547" spans="1:184" customFormat="1" ht="12.75" x14ac:dyDescent="0.2">
      <c r="A547">
        <v>4249</v>
      </c>
      <c r="B547">
        <f t="shared" si="8"/>
        <v>544</v>
      </c>
      <c r="C547">
        <v>1</v>
      </c>
      <c r="D547" t="s">
        <v>1837</v>
      </c>
      <c r="E547" t="s">
        <v>290</v>
      </c>
      <c r="F547">
        <v>600112519</v>
      </c>
      <c r="G547">
        <v>12</v>
      </c>
      <c r="H547" t="s">
        <v>1690</v>
      </c>
      <c r="I547" t="s">
        <v>100</v>
      </c>
      <c r="J547">
        <v>1</v>
      </c>
      <c r="K547">
        <v>24</v>
      </c>
      <c r="L547" t="s">
        <v>1600</v>
      </c>
      <c r="M547" t="s">
        <v>1838</v>
      </c>
      <c r="N547" t="s">
        <v>1595</v>
      </c>
      <c r="O547">
        <v>2</v>
      </c>
      <c r="P547" t="s">
        <v>1596</v>
      </c>
      <c r="Q547" t="s">
        <v>1500</v>
      </c>
      <c r="R547" s="207">
        <v>45666.686006944445</v>
      </c>
      <c r="S547">
        <v>600112519</v>
      </c>
      <c r="T547" t="s">
        <v>1500</v>
      </c>
      <c r="U547" s="207">
        <v>45666.701018518521</v>
      </c>
      <c r="V547">
        <v>600112519</v>
      </c>
      <c r="W547">
        <v>43.200600000000009</v>
      </c>
      <c r="X547">
        <v>41.995800000000003</v>
      </c>
      <c r="Y547">
        <v>0.67500000000000004</v>
      </c>
      <c r="Z547">
        <v>0.52980000000000005</v>
      </c>
      <c r="AA547">
        <v>48.370000000000005</v>
      </c>
      <c r="AB547">
        <v>20350.931</v>
      </c>
      <c r="AC547">
        <v>19922.804</v>
      </c>
      <c r="AD547">
        <v>12673.401</v>
      </c>
      <c r="AE547">
        <v>3802.5859999999998</v>
      </c>
      <c r="AF547">
        <v>415.93199999999996</v>
      </c>
      <c r="AG547">
        <v>2230.8230000000003</v>
      </c>
      <c r="AH547">
        <v>356.37200000000001</v>
      </c>
      <c r="AI547">
        <v>244.46199999999999</v>
      </c>
      <c r="AJ547">
        <v>2.9060000000000001</v>
      </c>
      <c r="AK547">
        <v>26.266999999999999</v>
      </c>
      <c r="AL547">
        <v>163.666</v>
      </c>
      <c r="AM547">
        <v>0</v>
      </c>
      <c r="AN547">
        <v>264.46099999999996</v>
      </c>
      <c r="AO547">
        <v>263.05</v>
      </c>
      <c r="AP547">
        <v>182.79999999999998</v>
      </c>
      <c r="AQ547">
        <v>182.79999999999998</v>
      </c>
      <c r="AR547">
        <v>0</v>
      </c>
      <c r="AS547">
        <v>0</v>
      </c>
      <c r="AT547">
        <v>0</v>
      </c>
      <c r="AU547">
        <v>80.25</v>
      </c>
      <c r="AV547">
        <v>1</v>
      </c>
      <c r="AW547">
        <v>170.05500000000001</v>
      </c>
      <c r="AX547">
        <v>562.03</v>
      </c>
      <c r="AY547">
        <v>0</v>
      </c>
      <c r="AZ547">
        <v>0</v>
      </c>
      <c r="BA547">
        <v>20153.557000000001</v>
      </c>
      <c r="BB547">
        <v>182.79999999999998</v>
      </c>
      <c r="BC547">
        <v>47</v>
      </c>
      <c r="BD547">
        <v>39</v>
      </c>
      <c r="BE547">
        <v>6</v>
      </c>
      <c r="BF547">
        <v>0</v>
      </c>
      <c r="BG547">
        <v>1</v>
      </c>
      <c r="BH547">
        <v>0</v>
      </c>
      <c r="BI547">
        <v>0</v>
      </c>
      <c r="BJ547">
        <v>31.138599999999997</v>
      </c>
      <c r="BK547">
        <v>16018.931</v>
      </c>
      <c r="BL547">
        <v>10033.576999999999</v>
      </c>
      <c r="BM547">
        <v>3439.5859999999998</v>
      </c>
      <c r="BN547">
        <v>257.60399999999998</v>
      </c>
      <c r="BO547">
        <v>1587.8389999999999</v>
      </c>
      <c r="BP547">
        <v>276.66899999999998</v>
      </c>
      <c r="BQ547">
        <v>244.46199999999999</v>
      </c>
      <c r="BR547">
        <v>2.9060000000000001</v>
      </c>
      <c r="BS547">
        <v>6.2329999999999997</v>
      </c>
      <c r="BT547">
        <v>20.107500000000002</v>
      </c>
      <c r="BU547">
        <v>11723.486999999999</v>
      </c>
      <c r="BV547">
        <v>3.1612</v>
      </c>
      <c r="BW547">
        <v>1379.25</v>
      </c>
      <c r="BX547">
        <v>0</v>
      </c>
      <c r="BY547">
        <v>0</v>
      </c>
      <c r="BZ547">
        <v>10.857199999999999</v>
      </c>
      <c r="CA547">
        <v>3903.8729999999996</v>
      </c>
      <c r="CB547">
        <v>2639.8240000000001</v>
      </c>
      <c r="CC547">
        <v>363</v>
      </c>
      <c r="CD547">
        <v>158.32799999999997</v>
      </c>
      <c r="CE547">
        <v>642.98399999999992</v>
      </c>
      <c r="CF547">
        <v>79.703000000000003</v>
      </c>
      <c r="CG547">
        <v>0</v>
      </c>
      <c r="CH547">
        <v>0</v>
      </c>
      <c r="CI547">
        <v>20.033999999999999</v>
      </c>
      <c r="CJ547">
        <v>2</v>
      </c>
      <c r="CK547">
        <v>1097.7339999999999</v>
      </c>
      <c r="CL547">
        <v>3.7</v>
      </c>
      <c r="CM547">
        <v>1151.9880000000001</v>
      </c>
      <c r="CN547">
        <v>4.6571999999999996</v>
      </c>
      <c r="CO547">
        <v>1473.394</v>
      </c>
      <c r="CP547">
        <v>0.5</v>
      </c>
      <c r="CQ547">
        <v>180.75700000000001</v>
      </c>
      <c r="CR547">
        <v>27.721899999999998</v>
      </c>
      <c r="CS547">
        <v>13640.046999999999</v>
      </c>
      <c r="CT547">
        <v>8.8572000000000006</v>
      </c>
      <c r="CU547">
        <v>3059.3249999999998</v>
      </c>
      <c r="CV547">
        <v>0.5</v>
      </c>
      <c r="CW547">
        <v>170.05500000000001</v>
      </c>
      <c r="CX547">
        <v>322.637</v>
      </c>
      <c r="CY547">
        <v>0</v>
      </c>
      <c r="CZ547">
        <v>0</v>
      </c>
      <c r="DA547">
        <v>0.5</v>
      </c>
      <c r="DB547">
        <v>239.393</v>
      </c>
      <c r="DC547">
        <v>107.505</v>
      </c>
      <c r="DD547">
        <v>75.295000000000002</v>
      </c>
      <c r="DE547">
        <v>0</v>
      </c>
      <c r="DF547">
        <v>7.3699000000000003</v>
      </c>
      <c r="DG547">
        <v>2651.5569999999998</v>
      </c>
      <c r="DH547">
        <v>0.2</v>
      </c>
      <c r="DI547">
        <v>98.394000000000005</v>
      </c>
      <c r="DJ547">
        <v>0.3</v>
      </c>
      <c r="DK547">
        <v>166.24299999999999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16228.383999999998</v>
      </c>
      <c r="EA547">
        <v>107.505</v>
      </c>
      <c r="EB547">
        <v>3925.1730000000002</v>
      </c>
      <c r="EC547">
        <v>75.295000000000002</v>
      </c>
      <c r="ED547">
        <v>43.200600000000009</v>
      </c>
      <c r="EE547">
        <v>48.370000000000005</v>
      </c>
      <c r="EF547">
        <v>20350.931</v>
      </c>
      <c r="EG547">
        <v>31.668399999999998</v>
      </c>
      <c r="EH547">
        <v>16218.146000000001</v>
      </c>
      <c r="EI547">
        <v>20.339200000000002</v>
      </c>
      <c r="EJ547">
        <v>11823.002</v>
      </c>
      <c r="EK547">
        <v>3.1612</v>
      </c>
      <c r="EL547">
        <v>1379.25</v>
      </c>
      <c r="EM547">
        <v>0</v>
      </c>
      <c r="EN547">
        <v>0</v>
      </c>
      <c r="EO547">
        <v>11.5322</v>
      </c>
      <c r="EP547">
        <v>4132.7849999999999</v>
      </c>
      <c r="EQ547">
        <v>263.05</v>
      </c>
      <c r="ER547">
        <v>187.755</v>
      </c>
      <c r="ES547">
        <v>75.295000000000002</v>
      </c>
      <c r="ET547">
        <v>20613.981000000003</v>
      </c>
      <c r="EU547">
        <v>0</v>
      </c>
      <c r="EV547">
        <v>0</v>
      </c>
      <c r="EW547">
        <v>0</v>
      </c>
      <c r="EX547">
        <v>0</v>
      </c>
      <c r="EY547">
        <v>7.6013999999999999</v>
      </c>
      <c r="EZ547">
        <v>2716.8689999999997</v>
      </c>
      <c r="FA547">
        <v>0.2666</v>
      </c>
      <c r="FB547">
        <v>132.78200000000001</v>
      </c>
      <c r="FC547">
        <v>0.3</v>
      </c>
      <c r="FD547">
        <v>166.24299999999999</v>
      </c>
      <c r="FE547">
        <v>0</v>
      </c>
      <c r="FF547">
        <v>0</v>
      </c>
      <c r="FG547">
        <v>0</v>
      </c>
      <c r="FH547">
        <v>0</v>
      </c>
      <c r="FI547">
        <v>1</v>
      </c>
      <c r="FJ547">
        <v>562.03</v>
      </c>
      <c r="FK547">
        <v>0.5</v>
      </c>
      <c r="FL547">
        <v>322.637</v>
      </c>
      <c r="FM547">
        <v>0.5</v>
      </c>
      <c r="FN547">
        <v>239.393</v>
      </c>
      <c r="FO547">
        <v>0</v>
      </c>
      <c r="FP547">
        <v>0</v>
      </c>
      <c r="FQ547">
        <v>0</v>
      </c>
      <c r="FR547">
        <v>562.03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</row>
    <row r="548" spans="1:184" customFormat="1" ht="12.75" x14ac:dyDescent="0.2">
      <c r="A548">
        <v>4250</v>
      </c>
      <c r="B548">
        <f t="shared" si="8"/>
        <v>545</v>
      </c>
      <c r="C548">
        <v>1</v>
      </c>
      <c r="D548" t="s">
        <v>1839</v>
      </c>
      <c r="E548" t="s">
        <v>290</v>
      </c>
      <c r="F548">
        <v>600112527</v>
      </c>
      <c r="G548">
        <v>12</v>
      </c>
      <c r="H548" t="s">
        <v>1693</v>
      </c>
      <c r="I548" t="s">
        <v>100</v>
      </c>
      <c r="J548">
        <v>1</v>
      </c>
      <c r="K548">
        <v>24</v>
      </c>
      <c r="L548" t="s">
        <v>1600</v>
      </c>
      <c r="M548" t="s">
        <v>1694</v>
      </c>
      <c r="N548" t="s">
        <v>1595</v>
      </c>
      <c r="O548">
        <v>2</v>
      </c>
      <c r="P548" t="s">
        <v>1596</v>
      </c>
      <c r="Q548" t="s">
        <v>3455</v>
      </c>
      <c r="R548" s="207">
        <v>45660.44494212963</v>
      </c>
      <c r="S548">
        <v>600112527</v>
      </c>
      <c r="T548" t="s">
        <v>1500</v>
      </c>
      <c r="U548" s="207">
        <v>45666.773715277777</v>
      </c>
      <c r="V548">
        <v>600112527</v>
      </c>
      <c r="W548">
        <v>44.0488</v>
      </c>
      <c r="X548">
        <v>42.341099999999997</v>
      </c>
      <c r="Y548">
        <v>0.5</v>
      </c>
      <c r="Z548">
        <v>1.2077</v>
      </c>
      <c r="AA548">
        <v>48.7849</v>
      </c>
      <c r="AB548">
        <v>22567.164000000001</v>
      </c>
      <c r="AC548">
        <v>21626.418999999998</v>
      </c>
      <c r="AD548">
        <v>13359.13</v>
      </c>
      <c r="AE548">
        <v>3939.2080000000001</v>
      </c>
      <c r="AF548">
        <v>3.6030000000000002</v>
      </c>
      <c r="AG548">
        <v>2882.69</v>
      </c>
      <c r="AH548">
        <v>319.80500000000001</v>
      </c>
      <c r="AI548">
        <v>317.06099999999998</v>
      </c>
      <c r="AJ548">
        <v>5.5880000000000001</v>
      </c>
      <c r="AK548">
        <v>53.453000000000003</v>
      </c>
      <c r="AL548">
        <v>516.00199999999995</v>
      </c>
      <c r="AM548">
        <v>0</v>
      </c>
      <c r="AN548">
        <v>424.74299999999999</v>
      </c>
      <c r="AO548">
        <v>178.72</v>
      </c>
      <c r="AP548">
        <v>170.01999999999998</v>
      </c>
      <c r="AQ548">
        <v>170.01999999999998</v>
      </c>
      <c r="AR548">
        <v>0</v>
      </c>
      <c r="AS548">
        <v>0</v>
      </c>
      <c r="AT548">
        <v>8.6999999999999993</v>
      </c>
      <c r="AU548">
        <v>0</v>
      </c>
      <c r="AV548">
        <v>0.69879999999999998</v>
      </c>
      <c r="AW548">
        <v>700.81100000000004</v>
      </c>
      <c r="AX548">
        <v>303.303</v>
      </c>
      <c r="AY548">
        <v>73.72</v>
      </c>
      <c r="AZ548">
        <v>45.07</v>
      </c>
      <c r="BA548">
        <v>21879.656000000003</v>
      </c>
      <c r="BB548">
        <v>170.01999999999998</v>
      </c>
      <c r="BC548">
        <v>49</v>
      </c>
      <c r="BD548">
        <v>42</v>
      </c>
      <c r="BE548">
        <v>1</v>
      </c>
      <c r="BF548">
        <v>2</v>
      </c>
      <c r="BG548">
        <v>1</v>
      </c>
      <c r="BH548">
        <v>0</v>
      </c>
      <c r="BI548">
        <v>0</v>
      </c>
      <c r="BJ548">
        <v>29.183499999999999</v>
      </c>
      <c r="BK548">
        <v>17178.607</v>
      </c>
      <c r="BL548">
        <v>10366.762999999999</v>
      </c>
      <c r="BM548">
        <v>3368.3469999999998</v>
      </c>
      <c r="BN548">
        <v>0</v>
      </c>
      <c r="BO548">
        <v>2137.69</v>
      </c>
      <c r="BP548">
        <v>229.17699999999999</v>
      </c>
      <c r="BQ548">
        <v>317.06099999999998</v>
      </c>
      <c r="BR548">
        <v>0</v>
      </c>
      <c r="BS548">
        <v>13.688000000000001</v>
      </c>
      <c r="BT548">
        <v>23.3369</v>
      </c>
      <c r="BU548">
        <v>14700.641</v>
      </c>
      <c r="BV548">
        <v>2.3037000000000001</v>
      </c>
      <c r="BW548">
        <v>1195.7360000000001</v>
      </c>
      <c r="BX548">
        <v>0</v>
      </c>
      <c r="BY548">
        <v>0</v>
      </c>
      <c r="BZ548">
        <v>13.157599999999999</v>
      </c>
      <c r="CA548">
        <v>4447.8119999999999</v>
      </c>
      <c r="CB548">
        <v>2992.3670000000002</v>
      </c>
      <c r="CC548">
        <v>570.86099999999999</v>
      </c>
      <c r="CD548">
        <v>3.6030000000000002</v>
      </c>
      <c r="CE548">
        <v>745</v>
      </c>
      <c r="CF548">
        <v>90.628</v>
      </c>
      <c r="CG548">
        <v>0</v>
      </c>
      <c r="CH548">
        <v>5.5880000000000001</v>
      </c>
      <c r="CI548">
        <v>39.765000000000001</v>
      </c>
      <c r="CJ548">
        <v>1</v>
      </c>
      <c r="CK548">
        <v>375.38200000000001</v>
      </c>
      <c r="CL548">
        <v>4.3</v>
      </c>
      <c r="CM548">
        <v>1339.3579999999999</v>
      </c>
      <c r="CN548">
        <v>6.8575999999999997</v>
      </c>
      <c r="CO548">
        <v>2318.87</v>
      </c>
      <c r="CP548">
        <v>1</v>
      </c>
      <c r="CQ548">
        <v>414.202</v>
      </c>
      <c r="CR548">
        <v>27.183499999999999</v>
      </c>
      <c r="CS548">
        <v>15420.217000000001</v>
      </c>
      <c r="CT548">
        <v>11.157599999999999</v>
      </c>
      <c r="CU548">
        <v>3555.451</v>
      </c>
      <c r="CV548">
        <v>0.69879999999999998</v>
      </c>
      <c r="CW548">
        <v>700.81100000000004</v>
      </c>
      <c r="CX548">
        <v>303.303</v>
      </c>
      <c r="CY548">
        <v>0</v>
      </c>
      <c r="CZ548">
        <v>0</v>
      </c>
      <c r="DA548">
        <v>0</v>
      </c>
      <c r="DB548">
        <v>0</v>
      </c>
      <c r="DC548">
        <v>36.119999999999997</v>
      </c>
      <c r="DD548">
        <v>133.9</v>
      </c>
      <c r="DE548">
        <v>45.07</v>
      </c>
      <c r="DF548">
        <v>2.8441000000000001</v>
      </c>
      <c r="DG548">
        <v>978.92700000000002</v>
      </c>
      <c r="DH548">
        <v>0</v>
      </c>
      <c r="DI548">
        <v>0</v>
      </c>
      <c r="DJ548">
        <v>0.69879999999999998</v>
      </c>
      <c r="DK548">
        <v>303.303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17400.129000000001</v>
      </c>
      <c r="EA548">
        <v>36.119999999999997</v>
      </c>
      <c r="EB548">
        <v>4479.527</v>
      </c>
      <c r="EC548">
        <v>133.9</v>
      </c>
      <c r="ED548">
        <v>44.0488</v>
      </c>
      <c r="EE548">
        <v>48.7849</v>
      </c>
      <c r="EF548">
        <v>22567.164000000001</v>
      </c>
      <c r="EG548">
        <v>29.391199999999998</v>
      </c>
      <c r="EH548">
        <v>17276.734</v>
      </c>
      <c r="EI548">
        <v>23.370999999999999</v>
      </c>
      <c r="EJ548">
        <v>14723.718999999999</v>
      </c>
      <c r="EK548">
        <v>2.3037000000000001</v>
      </c>
      <c r="EL548">
        <v>1195.7360000000001</v>
      </c>
      <c r="EM548">
        <v>0</v>
      </c>
      <c r="EN548">
        <v>0</v>
      </c>
      <c r="EO548">
        <v>14.6576</v>
      </c>
      <c r="EP548">
        <v>5290.43</v>
      </c>
      <c r="EQ548">
        <v>178.72</v>
      </c>
      <c r="ER548">
        <v>36.119999999999997</v>
      </c>
      <c r="ES548">
        <v>142.6</v>
      </c>
      <c r="ET548">
        <v>22745.884000000002</v>
      </c>
      <c r="EU548">
        <v>0</v>
      </c>
      <c r="EV548">
        <v>0</v>
      </c>
      <c r="EW548">
        <v>0</v>
      </c>
      <c r="EX548">
        <v>0</v>
      </c>
      <c r="EY548">
        <v>2.8441000000000001</v>
      </c>
      <c r="EZ548">
        <v>978.92700000000002</v>
      </c>
      <c r="FA548">
        <v>0.1736</v>
      </c>
      <c r="FB548">
        <v>75.049000000000007</v>
      </c>
      <c r="FC548">
        <v>0.69879999999999998</v>
      </c>
      <c r="FD548">
        <v>303.303</v>
      </c>
      <c r="FE548">
        <v>0</v>
      </c>
      <c r="FF548">
        <v>0</v>
      </c>
      <c r="FG548">
        <v>0</v>
      </c>
      <c r="FH548">
        <v>0</v>
      </c>
      <c r="FI548">
        <v>0.69879999999999998</v>
      </c>
      <c r="FJ548">
        <v>303.303</v>
      </c>
      <c r="FK548">
        <v>0.69879999999999998</v>
      </c>
      <c r="FL548">
        <v>303.303</v>
      </c>
      <c r="FM548">
        <v>0</v>
      </c>
      <c r="FN548">
        <v>0</v>
      </c>
      <c r="FO548">
        <v>73.72</v>
      </c>
      <c r="FP548">
        <v>22.42</v>
      </c>
      <c r="FQ548">
        <v>51.3</v>
      </c>
      <c r="FR548">
        <v>377.02300000000002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</row>
    <row r="549" spans="1:184" customFormat="1" ht="12.75" x14ac:dyDescent="0.2">
      <c r="A549">
        <v>4251</v>
      </c>
      <c r="B549">
        <f t="shared" si="8"/>
        <v>546</v>
      </c>
      <c r="C549">
        <v>1</v>
      </c>
      <c r="D549" t="s">
        <v>1840</v>
      </c>
      <c r="E549" t="s">
        <v>290</v>
      </c>
      <c r="F549">
        <v>600112535</v>
      </c>
      <c r="G549">
        <v>12</v>
      </c>
      <c r="H549" t="s">
        <v>1699</v>
      </c>
      <c r="I549" t="s">
        <v>100</v>
      </c>
      <c r="J549">
        <v>1</v>
      </c>
      <c r="K549">
        <v>24</v>
      </c>
      <c r="L549" t="s">
        <v>1617</v>
      </c>
      <c r="M549" t="s">
        <v>1841</v>
      </c>
      <c r="N549" t="s">
        <v>1595</v>
      </c>
      <c r="O549">
        <v>2</v>
      </c>
      <c r="P549" t="s">
        <v>1596</v>
      </c>
      <c r="Q549" t="s">
        <v>1500</v>
      </c>
      <c r="R549" s="207">
        <v>45671.507222222222</v>
      </c>
      <c r="S549">
        <v>600112535</v>
      </c>
      <c r="T549" t="s">
        <v>1500</v>
      </c>
      <c r="U549" s="207">
        <v>45671.509016203701</v>
      </c>
      <c r="V549">
        <v>600112535</v>
      </c>
      <c r="W549">
        <v>33.262300000000003</v>
      </c>
      <c r="X549">
        <v>33.262300000000003</v>
      </c>
      <c r="Y549">
        <v>0</v>
      </c>
      <c r="Z549">
        <v>0</v>
      </c>
      <c r="AA549">
        <v>38.384900000000002</v>
      </c>
      <c r="AB549">
        <v>17980.268</v>
      </c>
      <c r="AC549">
        <v>17961.028000000002</v>
      </c>
      <c r="AD549">
        <v>10970.388000000001</v>
      </c>
      <c r="AE549">
        <v>3364.82</v>
      </c>
      <c r="AF549">
        <v>614.76400000000001</v>
      </c>
      <c r="AG549">
        <v>2035.817</v>
      </c>
      <c r="AH549">
        <v>237.15899999999999</v>
      </c>
      <c r="AI549">
        <v>375.58499999999998</v>
      </c>
      <c r="AJ549">
        <v>28.02</v>
      </c>
      <c r="AK549">
        <v>12.318</v>
      </c>
      <c r="AL549">
        <v>0</v>
      </c>
      <c r="AM549">
        <v>19.239999999999998</v>
      </c>
      <c r="AN549">
        <v>0</v>
      </c>
      <c r="AO549">
        <v>136.4</v>
      </c>
      <c r="AP549">
        <v>64.400000000000006</v>
      </c>
      <c r="AQ549">
        <v>64.400000000000006</v>
      </c>
      <c r="AR549">
        <v>0</v>
      </c>
      <c r="AS549">
        <v>0</v>
      </c>
      <c r="AT549">
        <v>0</v>
      </c>
      <c r="AU549">
        <v>72</v>
      </c>
      <c r="AV549">
        <v>0.79979999999999996</v>
      </c>
      <c r="AW549">
        <v>293.351</v>
      </c>
      <c r="AX549">
        <v>225.39099999999999</v>
      </c>
      <c r="AY549">
        <v>0</v>
      </c>
      <c r="AZ549">
        <v>28.806000000000001</v>
      </c>
      <c r="BA549">
        <v>18065.776999999998</v>
      </c>
      <c r="BB549">
        <v>64.400000000000006</v>
      </c>
      <c r="BC549">
        <v>37</v>
      </c>
      <c r="BD549">
        <v>31</v>
      </c>
      <c r="BE549">
        <v>1</v>
      </c>
      <c r="BF549">
        <v>0</v>
      </c>
      <c r="BG549">
        <v>0</v>
      </c>
      <c r="BH549">
        <v>0</v>
      </c>
      <c r="BI549">
        <v>0</v>
      </c>
      <c r="BJ549">
        <v>28.110099999999999</v>
      </c>
      <c r="BK549">
        <v>16219.678</v>
      </c>
      <c r="BL549">
        <v>9777.3700000000008</v>
      </c>
      <c r="BM549">
        <v>3142.018</v>
      </c>
      <c r="BN549">
        <v>552.20000000000005</v>
      </c>
      <c r="BO549">
        <v>1785.45</v>
      </c>
      <c r="BP549">
        <v>237.15899999999999</v>
      </c>
      <c r="BQ549">
        <v>375.58499999999998</v>
      </c>
      <c r="BR549">
        <v>26.451000000000001</v>
      </c>
      <c r="BS549">
        <v>1.288</v>
      </c>
      <c r="BT549">
        <v>20.459299999999999</v>
      </c>
      <c r="BU549">
        <v>13097.464</v>
      </c>
      <c r="BV549">
        <v>2.6556999999999999</v>
      </c>
      <c r="BW549">
        <v>1229.4000000000001</v>
      </c>
      <c r="BX549">
        <v>0</v>
      </c>
      <c r="BY549">
        <v>0</v>
      </c>
      <c r="BZ549">
        <v>5.1521999999999997</v>
      </c>
      <c r="CA549">
        <v>1741.35</v>
      </c>
      <c r="CB549">
        <v>1193.018</v>
      </c>
      <c r="CC549">
        <v>222.80199999999999</v>
      </c>
      <c r="CD549">
        <v>62.564</v>
      </c>
      <c r="CE549">
        <v>250.36699999999999</v>
      </c>
      <c r="CF549">
        <v>0</v>
      </c>
      <c r="CG549">
        <v>0</v>
      </c>
      <c r="CH549">
        <v>1.569</v>
      </c>
      <c r="CI549">
        <v>11.03</v>
      </c>
      <c r="CJ549">
        <v>1</v>
      </c>
      <c r="CK549">
        <v>454.17200000000003</v>
      </c>
      <c r="CL549">
        <v>3.3523999999999998</v>
      </c>
      <c r="CM549">
        <v>1061.787</v>
      </c>
      <c r="CN549">
        <v>0</v>
      </c>
      <c r="CO549">
        <v>0</v>
      </c>
      <c r="CP549">
        <v>0.79979999999999996</v>
      </c>
      <c r="CQ549">
        <v>225.39099999999999</v>
      </c>
      <c r="CR549">
        <v>26.110099999999999</v>
      </c>
      <c r="CS549">
        <v>14474.192999999999</v>
      </c>
      <c r="CT549">
        <v>5.1521999999999997</v>
      </c>
      <c r="CU549">
        <v>1741.35</v>
      </c>
      <c r="CV549">
        <v>0</v>
      </c>
      <c r="CW549">
        <v>293.351</v>
      </c>
      <c r="CX549">
        <v>0</v>
      </c>
      <c r="CY549">
        <v>0</v>
      </c>
      <c r="CZ549">
        <v>0</v>
      </c>
      <c r="DA549">
        <v>0.79979999999999996</v>
      </c>
      <c r="DB549">
        <v>225.39099999999999</v>
      </c>
      <c r="DC549">
        <v>64.400000000000006</v>
      </c>
      <c r="DD549">
        <v>0</v>
      </c>
      <c r="DE549">
        <v>28.806000000000001</v>
      </c>
      <c r="DF549">
        <v>4.9950999999999999</v>
      </c>
      <c r="DG549">
        <v>1892.8140000000001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16313.954</v>
      </c>
      <c r="EA549">
        <v>64.400000000000006</v>
      </c>
      <c r="EB549">
        <v>1751.8230000000001</v>
      </c>
      <c r="EC549">
        <v>0</v>
      </c>
      <c r="ED549">
        <v>33.262300000000003</v>
      </c>
      <c r="EE549">
        <v>38.384900000000002</v>
      </c>
      <c r="EF549">
        <v>17980.268</v>
      </c>
      <c r="EG549">
        <v>28.110099999999999</v>
      </c>
      <c r="EH549">
        <v>16225.678</v>
      </c>
      <c r="EI549">
        <v>20.459299999999999</v>
      </c>
      <c r="EJ549">
        <v>13103.464</v>
      </c>
      <c r="EK549">
        <v>2.6556999999999999</v>
      </c>
      <c r="EL549">
        <v>1229.4000000000001</v>
      </c>
      <c r="EM549">
        <v>0</v>
      </c>
      <c r="EN549">
        <v>0</v>
      </c>
      <c r="EO549">
        <v>5.1521999999999997</v>
      </c>
      <c r="EP549">
        <v>1754.59</v>
      </c>
      <c r="EQ549">
        <v>136.4</v>
      </c>
      <c r="ER549">
        <v>135.19999999999999</v>
      </c>
      <c r="ES549">
        <v>1.2</v>
      </c>
      <c r="ET549">
        <v>18116.668000000001</v>
      </c>
      <c r="EU549">
        <v>0</v>
      </c>
      <c r="EV549">
        <v>0</v>
      </c>
      <c r="EW549">
        <v>0</v>
      </c>
      <c r="EX549">
        <v>0</v>
      </c>
      <c r="EY549">
        <v>4.9950999999999999</v>
      </c>
      <c r="EZ549">
        <v>1892.8140000000001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0.79979999999999996</v>
      </c>
      <c r="FJ549">
        <v>225.39099999999999</v>
      </c>
      <c r="FK549">
        <v>0</v>
      </c>
      <c r="FL549">
        <v>0</v>
      </c>
      <c r="FM549">
        <v>0.79979999999999996</v>
      </c>
      <c r="FN549">
        <v>225.39099999999999</v>
      </c>
      <c r="FO549">
        <v>0</v>
      </c>
      <c r="FP549">
        <v>0</v>
      </c>
      <c r="FQ549">
        <v>0</v>
      </c>
      <c r="FR549">
        <v>225.39099999999999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</row>
    <row r="550" spans="1:184" customFormat="1" ht="12.75" x14ac:dyDescent="0.2">
      <c r="A550">
        <v>4252</v>
      </c>
      <c r="B550">
        <f t="shared" si="8"/>
        <v>547</v>
      </c>
      <c r="C550">
        <v>1</v>
      </c>
      <c r="D550" t="s">
        <v>1842</v>
      </c>
      <c r="E550" t="s">
        <v>290</v>
      </c>
      <c r="F550">
        <v>600112543</v>
      </c>
      <c r="G550">
        <v>12</v>
      </c>
      <c r="H550" t="s">
        <v>1703</v>
      </c>
      <c r="I550" t="s">
        <v>100</v>
      </c>
      <c r="J550">
        <v>1</v>
      </c>
      <c r="K550">
        <v>24</v>
      </c>
      <c r="L550" t="s">
        <v>1617</v>
      </c>
      <c r="M550" t="s">
        <v>1843</v>
      </c>
      <c r="N550" t="s">
        <v>1595</v>
      </c>
      <c r="O550">
        <v>2</v>
      </c>
      <c r="P550" t="s">
        <v>1596</v>
      </c>
      <c r="Q550" t="s">
        <v>1500</v>
      </c>
      <c r="R550" s="207">
        <v>45666.761956018519</v>
      </c>
      <c r="S550">
        <v>600112543</v>
      </c>
      <c r="T550" t="s">
        <v>1500</v>
      </c>
      <c r="U550" s="207">
        <v>45666.764247685183</v>
      </c>
      <c r="V550">
        <v>600112543</v>
      </c>
      <c r="W550">
        <v>42.506499999999996</v>
      </c>
      <c r="X550">
        <v>42.131499999999996</v>
      </c>
      <c r="Y550">
        <v>0.375</v>
      </c>
      <c r="Z550">
        <v>0</v>
      </c>
      <c r="AA550">
        <v>47.6813</v>
      </c>
      <c r="AB550">
        <v>21696.347999999998</v>
      </c>
      <c r="AC550">
        <v>21480.971999999998</v>
      </c>
      <c r="AD550">
        <v>12803.995999999999</v>
      </c>
      <c r="AE550">
        <v>3847.9390000000003</v>
      </c>
      <c r="AF550">
        <v>375.28500000000003</v>
      </c>
      <c r="AG550">
        <v>3519.9660000000003</v>
      </c>
      <c r="AH550">
        <v>278.774</v>
      </c>
      <c r="AI550">
        <v>285.40699999999998</v>
      </c>
      <c r="AJ550">
        <v>0</v>
      </c>
      <c r="AK550">
        <v>35.721000000000004</v>
      </c>
      <c r="AL550">
        <v>215.376</v>
      </c>
      <c r="AM550">
        <v>0</v>
      </c>
      <c r="AN550">
        <v>0</v>
      </c>
      <c r="AO550">
        <v>283</v>
      </c>
      <c r="AP550">
        <v>250</v>
      </c>
      <c r="AQ550">
        <v>250</v>
      </c>
      <c r="AR550">
        <v>0</v>
      </c>
      <c r="AS550">
        <v>0</v>
      </c>
      <c r="AT550">
        <v>0</v>
      </c>
      <c r="AU550">
        <v>33</v>
      </c>
      <c r="AV550">
        <v>0</v>
      </c>
      <c r="AW550">
        <v>295.95699999999999</v>
      </c>
      <c r="AX550">
        <v>0</v>
      </c>
      <c r="AY550">
        <v>0</v>
      </c>
      <c r="AZ550">
        <v>37.927</v>
      </c>
      <c r="BA550">
        <v>21669.71</v>
      </c>
      <c r="BB550">
        <v>250</v>
      </c>
      <c r="BC550">
        <v>50</v>
      </c>
      <c r="BD550">
        <v>43</v>
      </c>
      <c r="BE550">
        <v>7</v>
      </c>
      <c r="BF550">
        <v>0</v>
      </c>
      <c r="BG550">
        <v>1</v>
      </c>
      <c r="BH550">
        <v>0</v>
      </c>
      <c r="BI550">
        <v>0</v>
      </c>
      <c r="BJ550">
        <v>29.406199999999998</v>
      </c>
      <c r="BK550">
        <v>17260.225999999999</v>
      </c>
      <c r="BL550">
        <v>10266.822</v>
      </c>
      <c r="BM550">
        <v>3304.8960000000002</v>
      </c>
      <c r="BN550">
        <v>310.49400000000003</v>
      </c>
      <c r="BO550">
        <v>2535.6499999999996</v>
      </c>
      <c r="BP550">
        <v>208.25400000000002</v>
      </c>
      <c r="BQ550">
        <v>285.40699999999998</v>
      </c>
      <c r="BR550">
        <v>0</v>
      </c>
      <c r="BS550">
        <v>14.819000000000001</v>
      </c>
      <c r="BT550">
        <v>23.091000000000001</v>
      </c>
      <c r="BU550">
        <v>14344.107</v>
      </c>
      <c r="BV550">
        <v>2.6720999999999999</v>
      </c>
      <c r="BW550">
        <v>1299.672</v>
      </c>
      <c r="BX550">
        <v>0</v>
      </c>
      <c r="BY550">
        <v>0</v>
      </c>
      <c r="BZ550">
        <v>12.725300000000001</v>
      </c>
      <c r="CA550">
        <v>4220.7460000000001</v>
      </c>
      <c r="CB550">
        <v>2537.174</v>
      </c>
      <c r="CC550">
        <v>543.04300000000001</v>
      </c>
      <c r="CD550">
        <v>64.790999999999997</v>
      </c>
      <c r="CE550">
        <v>984.31600000000003</v>
      </c>
      <c r="CF550">
        <v>70.52</v>
      </c>
      <c r="CG550">
        <v>0</v>
      </c>
      <c r="CH550">
        <v>0</v>
      </c>
      <c r="CI550">
        <v>20.902000000000001</v>
      </c>
      <c r="CJ550">
        <v>1.3222</v>
      </c>
      <c r="CK550">
        <v>504.52800000000002</v>
      </c>
      <c r="CL550">
        <v>5.7780999999999993</v>
      </c>
      <c r="CM550">
        <v>1668.279</v>
      </c>
      <c r="CN550">
        <v>5.625</v>
      </c>
      <c r="CO550">
        <v>2047.9390000000001</v>
      </c>
      <c r="CP550">
        <v>0</v>
      </c>
      <c r="CQ550">
        <v>0</v>
      </c>
      <c r="CR550">
        <v>25.622999999999998</v>
      </c>
      <c r="CS550">
        <v>14222.414999999999</v>
      </c>
      <c r="CT550">
        <v>9.7253000000000007</v>
      </c>
      <c r="CU550">
        <v>3013.7669999999998</v>
      </c>
      <c r="CV550">
        <v>0</v>
      </c>
      <c r="CW550">
        <v>295.95699999999999</v>
      </c>
      <c r="CX550">
        <v>0</v>
      </c>
      <c r="CY550">
        <v>0.30049999999999999</v>
      </c>
      <c r="CZ550">
        <v>172.65700000000001</v>
      </c>
      <c r="DA550">
        <v>0</v>
      </c>
      <c r="DB550">
        <v>0</v>
      </c>
      <c r="DC550">
        <v>91.9</v>
      </c>
      <c r="DD550">
        <v>158.1</v>
      </c>
      <c r="DE550">
        <v>37.927</v>
      </c>
      <c r="DF550">
        <v>3.3426</v>
      </c>
      <c r="DG550">
        <v>1443.79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17360.477999999999</v>
      </c>
      <c r="EA550">
        <v>91.9</v>
      </c>
      <c r="EB550">
        <v>4309.232</v>
      </c>
      <c r="EC550">
        <v>158.1</v>
      </c>
      <c r="ED550">
        <v>42.506499999999996</v>
      </c>
      <c r="EE550">
        <v>47.6813</v>
      </c>
      <c r="EF550">
        <v>21696.347999999998</v>
      </c>
      <c r="EG550">
        <v>29.406199999999998</v>
      </c>
      <c r="EH550">
        <v>17260.225999999999</v>
      </c>
      <c r="EI550">
        <v>23.091000000000001</v>
      </c>
      <c r="EJ550">
        <v>14344.107</v>
      </c>
      <c r="EK550">
        <v>2.6720999999999999</v>
      </c>
      <c r="EL550">
        <v>1299.672</v>
      </c>
      <c r="EM550">
        <v>0</v>
      </c>
      <c r="EN550">
        <v>0</v>
      </c>
      <c r="EO550">
        <v>13.100300000000001</v>
      </c>
      <c r="EP550">
        <v>4436.1220000000003</v>
      </c>
      <c r="EQ550">
        <v>283</v>
      </c>
      <c r="ER550">
        <v>124.9</v>
      </c>
      <c r="ES550">
        <v>158.1</v>
      </c>
      <c r="ET550">
        <v>21979.348000000002</v>
      </c>
      <c r="EU550">
        <v>0</v>
      </c>
      <c r="EV550">
        <v>0</v>
      </c>
      <c r="EW550">
        <v>0.30049999999999999</v>
      </c>
      <c r="EX550">
        <v>172.65700000000001</v>
      </c>
      <c r="EY550">
        <v>3.3426</v>
      </c>
      <c r="EZ550">
        <v>1443.79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</row>
    <row r="551" spans="1:184" customFormat="1" ht="12.75" x14ac:dyDescent="0.2">
      <c r="A551">
        <v>4254</v>
      </c>
      <c r="B551">
        <f t="shared" si="8"/>
        <v>548</v>
      </c>
      <c r="C551">
        <v>1</v>
      </c>
      <c r="D551" t="s">
        <v>1844</v>
      </c>
      <c r="E551" t="s">
        <v>290</v>
      </c>
      <c r="F551">
        <v>600112217</v>
      </c>
      <c r="G551">
        <v>12</v>
      </c>
      <c r="H551" t="s">
        <v>1707</v>
      </c>
      <c r="I551" t="s">
        <v>100</v>
      </c>
      <c r="J551">
        <v>1</v>
      </c>
      <c r="K551">
        <v>24</v>
      </c>
      <c r="L551" t="s">
        <v>1617</v>
      </c>
      <c r="M551" t="s">
        <v>1845</v>
      </c>
      <c r="N551" t="s">
        <v>1595</v>
      </c>
      <c r="O551">
        <v>2</v>
      </c>
      <c r="P551" t="s">
        <v>1596</v>
      </c>
      <c r="Q551" t="s">
        <v>1500</v>
      </c>
      <c r="R551" s="207">
        <v>45671.499606481484</v>
      </c>
      <c r="S551">
        <v>600112217</v>
      </c>
      <c r="T551" t="s">
        <v>1500</v>
      </c>
      <c r="U551" s="207">
        <v>45671.502395833333</v>
      </c>
      <c r="V551">
        <v>600112217</v>
      </c>
      <c r="W551">
        <v>7.4338999999999995</v>
      </c>
      <c r="X551">
        <v>7.0588999999999995</v>
      </c>
      <c r="Y551">
        <v>0</v>
      </c>
      <c r="Z551">
        <v>0.375</v>
      </c>
      <c r="AA551">
        <v>7.4311999999999996</v>
      </c>
      <c r="AB551">
        <v>3508.973</v>
      </c>
      <c r="AC551">
        <v>3291.317</v>
      </c>
      <c r="AD551">
        <v>2290.915</v>
      </c>
      <c r="AE551">
        <v>600.47700000000009</v>
      </c>
      <c r="AF551">
        <v>107.14</v>
      </c>
      <c r="AG551">
        <v>105.52500000000001</v>
      </c>
      <c r="AH551">
        <v>116.717</v>
      </c>
      <c r="AI551">
        <v>62.116</v>
      </c>
      <c r="AJ551">
        <v>0</v>
      </c>
      <c r="AK551">
        <v>8.4269999999999996</v>
      </c>
      <c r="AL551">
        <v>0</v>
      </c>
      <c r="AM551">
        <v>0</v>
      </c>
      <c r="AN551">
        <v>217.65600000000001</v>
      </c>
      <c r="AO551">
        <v>53.524000000000001</v>
      </c>
      <c r="AP551">
        <v>47.024000000000001</v>
      </c>
      <c r="AQ551">
        <v>47.024000000000001</v>
      </c>
      <c r="AR551">
        <v>0</v>
      </c>
      <c r="AS551">
        <v>0</v>
      </c>
      <c r="AT551">
        <v>0</v>
      </c>
      <c r="AU551">
        <v>6.5</v>
      </c>
      <c r="AV551">
        <v>0.25</v>
      </c>
      <c r="AW551">
        <v>0</v>
      </c>
      <c r="AX551">
        <v>111.866</v>
      </c>
      <c r="AY551">
        <v>31.6</v>
      </c>
      <c r="AZ551">
        <v>0</v>
      </c>
      <c r="BA551">
        <v>3294.26</v>
      </c>
      <c r="BB551">
        <v>47.024000000000001</v>
      </c>
      <c r="BC551">
        <v>8</v>
      </c>
      <c r="BD551">
        <v>8</v>
      </c>
      <c r="BE551">
        <v>0</v>
      </c>
      <c r="BF551">
        <v>0</v>
      </c>
      <c r="BG551">
        <v>1</v>
      </c>
      <c r="BH551">
        <v>0</v>
      </c>
      <c r="BI551">
        <v>0</v>
      </c>
      <c r="BJ551">
        <v>5.8088999999999995</v>
      </c>
      <c r="BK551">
        <v>2898.0740000000001</v>
      </c>
      <c r="BL551">
        <v>1991.4779999999998</v>
      </c>
      <c r="BM551">
        <v>560.125</v>
      </c>
      <c r="BN551">
        <v>80.613</v>
      </c>
      <c r="BO551">
        <v>87.025000000000006</v>
      </c>
      <c r="BP551">
        <v>116.717</v>
      </c>
      <c r="BQ551">
        <v>62.116</v>
      </c>
      <c r="BR551">
        <v>0</v>
      </c>
      <c r="BS551">
        <v>0</v>
      </c>
      <c r="BT551">
        <v>3.9375</v>
      </c>
      <c r="BU551">
        <v>2156.5529999999999</v>
      </c>
      <c r="BV551">
        <v>1.1601999999999999</v>
      </c>
      <c r="BW551">
        <v>495.36399999999998</v>
      </c>
      <c r="BX551">
        <v>0</v>
      </c>
      <c r="BY551">
        <v>0</v>
      </c>
      <c r="BZ551">
        <v>1.25</v>
      </c>
      <c r="CA551">
        <v>393.24299999999999</v>
      </c>
      <c r="CB551">
        <v>299.43700000000001</v>
      </c>
      <c r="CC551">
        <v>40.351999999999997</v>
      </c>
      <c r="CD551">
        <v>26.527000000000001</v>
      </c>
      <c r="CE551">
        <v>18.5</v>
      </c>
      <c r="CF551">
        <v>0</v>
      </c>
      <c r="CG551">
        <v>0</v>
      </c>
      <c r="CH551">
        <v>0</v>
      </c>
      <c r="CI551">
        <v>8.4269999999999996</v>
      </c>
      <c r="CJ551">
        <v>0</v>
      </c>
      <c r="CK551">
        <v>0</v>
      </c>
      <c r="CL551">
        <v>1</v>
      </c>
      <c r="CM551">
        <v>281.37700000000001</v>
      </c>
      <c r="CN551">
        <v>0</v>
      </c>
      <c r="CO551">
        <v>0</v>
      </c>
      <c r="CP551">
        <v>0.25</v>
      </c>
      <c r="CQ551">
        <v>111.866</v>
      </c>
      <c r="CR551">
        <v>4.8088999999999995</v>
      </c>
      <c r="CS551">
        <v>2182.2489999999998</v>
      </c>
      <c r="CT551">
        <v>1.25</v>
      </c>
      <c r="CU551">
        <v>393.24299999999999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0.25</v>
      </c>
      <c r="DB551">
        <v>111.866</v>
      </c>
      <c r="DC551">
        <v>25.024000000000001</v>
      </c>
      <c r="DD551">
        <v>22</v>
      </c>
      <c r="DE551">
        <v>0</v>
      </c>
      <c r="DF551">
        <v>0.71120000000000005</v>
      </c>
      <c r="DG551">
        <v>246.15700000000001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2898.0740000000001</v>
      </c>
      <c r="EA551">
        <v>25.024000000000001</v>
      </c>
      <c r="EB551">
        <v>396.18599999999998</v>
      </c>
      <c r="EC551">
        <v>22</v>
      </c>
      <c r="ED551">
        <v>7.4338999999999995</v>
      </c>
      <c r="EE551">
        <v>7.4311999999999996</v>
      </c>
      <c r="EF551">
        <v>3508.973</v>
      </c>
      <c r="EG551">
        <v>6.1838999999999995</v>
      </c>
      <c r="EH551">
        <v>3115.73</v>
      </c>
      <c r="EI551">
        <v>4.3125</v>
      </c>
      <c r="EJ551">
        <v>2374.2089999999998</v>
      </c>
      <c r="EK551">
        <v>1.1601999999999999</v>
      </c>
      <c r="EL551">
        <v>495.36399999999998</v>
      </c>
      <c r="EM551">
        <v>0</v>
      </c>
      <c r="EN551">
        <v>0</v>
      </c>
      <c r="EO551">
        <v>1.25</v>
      </c>
      <c r="EP551">
        <v>393.24299999999999</v>
      </c>
      <c r="EQ551">
        <v>53.524000000000001</v>
      </c>
      <c r="ER551">
        <v>31.524000000000001</v>
      </c>
      <c r="ES551">
        <v>22</v>
      </c>
      <c r="ET551">
        <v>3562.4969999999998</v>
      </c>
      <c r="EU551">
        <v>0</v>
      </c>
      <c r="EV551">
        <v>0</v>
      </c>
      <c r="EW551">
        <v>0</v>
      </c>
      <c r="EX551">
        <v>0</v>
      </c>
      <c r="EY551">
        <v>0.71120000000000005</v>
      </c>
      <c r="EZ551">
        <v>246.15700000000001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0.25</v>
      </c>
      <c r="FJ551">
        <v>111.866</v>
      </c>
      <c r="FK551">
        <v>0</v>
      </c>
      <c r="FL551">
        <v>0</v>
      </c>
      <c r="FM551">
        <v>0.25</v>
      </c>
      <c r="FN551">
        <v>111.866</v>
      </c>
      <c r="FO551">
        <v>31.6</v>
      </c>
      <c r="FP551">
        <v>9.6</v>
      </c>
      <c r="FQ551">
        <v>22</v>
      </c>
      <c r="FR551">
        <v>143.46600000000001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</row>
    <row r="552" spans="1:184" customFormat="1" ht="12.75" x14ac:dyDescent="0.2">
      <c r="A552">
        <v>4256</v>
      </c>
      <c r="B552">
        <f t="shared" si="8"/>
        <v>549</v>
      </c>
      <c r="C552">
        <v>1</v>
      </c>
      <c r="D552" t="s">
        <v>1846</v>
      </c>
      <c r="E552" t="s">
        <v>290</v>
      </c>
      <c r="F552">
        <v>600112578</v>
      </c>
      <c r="G552">
        <v>12</v>
      </c>
      <c r="H552" t="s">
        <v>1711</v>
      </c>
      <c r="I552" t="s">
        <v>100</v>
      </c>
      <c r="J552">
        <v>1</v>
      </c>
      <c r="K552">
        <v>24</v>
      </c>
      <c r="L552" t="s">
        <v>1600</v>
      </c>
      <c r="M552" t="s">
        <v>1847</v>
      </c>
      <c r="N552" t="s">
        <v>1595</v>
      </c>
      <c r="O552">
        <v>2</v>
      </c>
      <c r="P552" t="s">
        <v>1596</v>
      </c>
      <c r="Q552" t="s">
        <v>1500</v>
      </c>
      <c r="R552" s="207">
        <v>45671.449374999997</v>
      </c>
      <c r="S552">
        <v>600112578</v>
      </c>
      <c r="T552" t="s">
        <v>1500</v>
      </c>
      <c r="U552" s="207">
        <v>45671.454837962963</v>
      </c>
      <c r="V552">
        <v>600112578</v>
      </c>
      <c r="W552">
        <v>24.523800000000001</v>
      </c>
      <c r="X552">
        <v>21.840500000000002</v>
      </c>
      <c r="Y552">
        <v>8.3299999999999999E-2</v>
      </c>
      <c r="Z552">
        <v>2.6</v>
      </c>
      <c r="AA552">
        <v>27.466100000000001</v>
      </c>
      <c r="AB552">
        <v>12025.431999999999</v>
      </c>
      <c r="AC552">
        <v>11047.247999999998</v>
      </c>
      <c r="AD552">
        <v>6961.6640000000007</v>
      </c>
      <c r="AE552">
        <v>1786.5129999999999</v>
      </c>
      <c r="AF552">
        <v>70.274000000000001</v>
      </c>
      <c r="AG552">
        <v>1712.097</v>
      </c>
      <c r="AH552">
        <v>230.691</v>
      </c>
      <c r="AI552">
        <v>139.65299999999999</v>
      </c>
      <c r="AJ552">
        <v>0</v>
      </c>
      <c r="AK552">
        <v>0</v>
      </c>
      <c r="AL552">
        <v>131.04500000000002</v>
      </c>
      <c r="AM552">
        <v>0</v>
      </c>
      <c r="AN552">
        <v>847.1389999999999</v>
      </c>
      <c r="AO552">
        <v>184.04</v>
      </c>
      <c r="AP552">
        <v>134.24</v>
      </c>
      <c r="AQ552">
        <v>134.24</v>
      </c>
      <c r="AR552">
        <v>0</v>
      </c>
      <c r="AS552">
        <v>0</v>
      </c>
      <c r="AT552">
        <v>7.68</v>
      </c>
      <c r="AU552">
        <v>42.12</v>
      </c>
      <c r="AV552">
        <v>0</v>
      </c>
      <c r="AW552">
        <v>136.92500000000001</v>
      </c>
      <c r="AX552">
        <v>0</v>
      </c>
      <c r="AY552">
        <v>62.8</v>
      </c>
      <c r="AZ552">
        <v>9.4309999999999992</v>
      </c>
      <c r="BA552">
        <v>11126.813</v>
      </c>
      <c r="BB552">
        <v>134.24</v>
      </c>
      <c r="BC552">
        <v>28</v>
      </c>
      <c r="BD552">
        <v>25</v>
      </c>
      <c r="BE552">
        <v>0</v>
      </c>
      <c r="BF552">
        <v>1</v>
      </c>
      <c r="BG552">
        <v>0</v>
      </c>
      <c r="BH552">
        <v>0</v>
      </c>
      <c r="BI552">
        <v>0</v>
      </c>
      <c r="BJ552">
        <v>16.648800000000001</v>
      </c>
      <c r="BK552">
        <v>8892.9110000000001</v>
      </c>
      <c r="BL552">
        <v>5585.1110000000008</v>
      </c>
      <c r="BM552">
        <v>1599.06</v>
      </c>
      <c r="BN552">
        <v>28.295000000000002</v>
      </c>
      <c r="BO552">
        <v>1219.8969999999999</v>
      </c>
      <c r="BP552">
        <v>174.53899999999999</v>
      </c>
      <c r="BQ552">
        <v>139.65299999999999</v>
      </c>
      <c r="BR552">
        <v>0</v>
      </c>
      <c r="BS552">
        <v>0</v>
      </c>
      <c r="BT552">
        <v>13.2369</v>
      </c>
      <c r="BU552">
        <v>7458.277</v>
      </c>
      <c r="BV552">
        <v>1.7649999999999999</v>
      </c>
      <c r="BW552">
        <v>792.75599999999997</v>
      </c>
      <c r="BX552">
        <v>0</v>
      </c>
      <c r="BY552">
        <v>0</v>
      </c>
      <c r="BZ552">
        <v>5.1917</v>
      </c>
      <c r="CA552">
        <v>2154.337</v>
      </c>
      <c r="CB552">
        <v>1376.5529999999999</v>
      </c>
      <c r="CC552">
        <v>187.453</v>
      </c>
      <c r="CD552">
        <v>41.978999999999999</v>
      </c>
      <c r="CE552">
        <v>492.20000000000005</v>
      </c>
      <c r="CF552">
        <v>56.152000000000001</v>
      </c>
      <c r="CG552">
        <v>0</v>
      </c>
      <c r="CH552">
        <v>0</v>
      </c>
      <c r="CI552">
        <v>0</v>
      </c>
      <c r="CJ552">
        <v>1.875</v>
      </c>
      <c r="CK552">
        <v>951.70100000000002</v>
      </c>
      <c r="CL552">
        <v>1.55</v>
      </c>
      <c r="CM552">
        <v>518.95299999999997</v>
      </c>
      <c r="CN552">
        <v>1.7666999999999999</v>
      </c>
      <c r="CO552">
        <v>683.68299999999999</v>
      </c>
      <c r="CP552">
        <v>0</v>
      </c>
      <c r="CQ552">
        <v>0</v>
      </c>
      <c r="CR552">
        <v>14.648800000000001</v>
      </c>
      <c r="CS552">
        <v>7478.0660000000007</v>
      </c>
      <c r="CT552">
        <v>4.2750000000000004</v>
      </c>
      <c r="CU552">
        <v>1667.845</v>
      </c>
      <c r="CV552">
        <v>0</v>
      </c>
      <c r="CW552">
        <v>136.92500000000001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50.72</v>
      </c>
      <c r="DD552">
        <v>83.52</v>
      </c>
      <c r="DE552">
        <v>9.4309999999999992</v>
      </c>
      <c r="DF552">
        <v>1.6469</v>
      </c>
      <c r="DG552">
        <v>641.87800000000004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8965.616</v>
      </c>
      <c r="EA552">
        <v>50.72</v>
      </c>
      <c r="EB552">
        <v>2161.1970000000001</v>
      </c>
      <c r="EC552">
        <v>83.52</v>
      </c>
      <c r="ED552">
        <v>24.523800000000001</v>
      </c>
      <c r="EE552">
        <v>27.466100000000001</v>
      </c>
      <c r="EF552">
        <v>12025.431999999999</v>
      </c>
      <c r="EG552">
        <v>16.648800000000001</v>
      </c>
      <c r="EH552">
        <v>8944.9110000000001</v>
      </c>
      <c r="EI552">
        <v>13.2369</v>
      </c>
      <c r="EJ552">
        <v>7493.277</v>
      </c>
      <c r="EK552">
        <v>1.7649999999999999</v>
      </c>
      <c r="EL552">
        <v>807.75599999999997</v>
      </c>
      <c r="EM552">
        <v>0</v>
      </c>
      <c r="EN552">
        <v>0</v>
      </c>
      <c r="EO552">
        <v>7.875</v>
      </c>
      <c r="EP552">
        <v>3080.5209999999997</v>
      </c>
      <c r="EQ552">
        <v>184.04</v>
      </c>
      <c r="ER552">
        <v>81.72</v>
      </c>
      <c r="ES552">
        <v>102.32</v>
      </c>
      <c r="ET552">
        <v>12209.472</v>
      </c>
      <c r="EU552">
        <v>0</v>
      </c>
      <c r="EV552">
        <v>0</v>
      </c>
      <c r="EW552">
        <v>0</v>
      </c>
      <c r="EX552">
        <v>0</v>
      </c>
      <c r="EY552">
        <v>1.6469</v>
      </c>
      <c r="EZ552">
        <v>643.87800000000004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62.8</v>
      </c>
      <c r="FP552">
        <v>6</v>
      </c>
      <c r="FQ552">
        <v>56.8</v>
      </c>
      <c r="FR552">
        <v>62.8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</row>
    <row r="553" spans="1:184" customFormat="1" ht="12.75" x14ac:dyDescent="0.2">
      <c r="A553">
        <v>4257</v>
      </c>
      <c r="B553">
        <f t="shared" si="8"/>
        <v>550</v>
      </c>
      <c r="C553">
        <v>1</v>
      </c>
      <c r="D553" t="s">
        <v>1848</v>
      </c>
      <c r="E553" t="s">
        <v>290</v>
      </c>
      <c r="F553">
        <v>671104152</v>
      </c>
      <c r="G553">
        <v>12</v>
      </c>
      <c r="H553" t="s">
        <v>1849</v>
      </c>
      <c r="I553" t="s">
        <v>378</v>
      </c>
      <c r="J553">
        <v>1</v>
      </c>
      <c r="K553">
        <v>24</v>
      </c>
      <c r="L553" t="s">
        <v>1600</v>
      </c>
      <c r="M553" t="s">
        <v>1850</v>
      </c>
      <c r="N553" t="s">
        <v>1595</v>
      </c>
      <c r="O553">
        <v>2</v>
      </c>
      <c r="P553" t="s">
        <v>1596</v>
      </c>
      <c r="Q553" t="s">
        <v>1851</v>
      </c>
      <c r="R553" s="207">
        <v>45664.594409722224</v>
      </c>
      <c r="S553">
        <v>671104152</v>
      </c>
      <c r="W553">
        <v>23.3079</v>
      </c>
      <c r="X553">
        <v>21.651299999999999</v>
      </c>
      <c r="Y553">
        <v>1.1566000000000001</v>
      </c>
      <c r="Z553">
        <v>0.5</v>
      </c>
      <c r="AA553">
        <v>25.166800000000002</v>
      </c>
      <c r="AB553">
        <v>10074.380000000001</v>
      </c>
      <c r="AC553">
        <v>9545.3729999999996</v>
      </c>
      <c r="AD553">
        <v>6431.6450000000004</v>
      </c>
      <c r="AE553">
        <v>1725.395</v>
      </c>
      <c r="AF553">
        <v>348.00599999999997</v>
      </c>
      <c r="AG553">
        <v>775.99</v>
      </c>
      <c r="AH553">
        <v>109.41500000000001</v>
      </c>
      <c r="AI553">
        <v>93.515999999999991</v>
      </c>
      <c r="AJ553">
        <v>0</v>
      </c>
      <c r="AK553">
        <v>0</v>
      </c>
      <c r="AL553">
        <v>375.79599999999999</v>
      </c>
      <c r="AM553">
        <v>0</v>
      </c>
      <c r="AN553">
        <v>153.21100000000001</v>
      </c>
      <c r="AO553">
        <v>144.90600000000001</v>
      </c>
      <c r="AP553">
        <v>101.706</v>
      </c>
      <c r="AQ553">
        <v>0</v>
      </c>
      <c r="AR553">
        <v>101.706</v>
      </c>
      <c r="AS553">
        <v>0</v>
      </c>
      <c r="AT553">
        <v>0</v>
      </c>
      <c r="AU553">
        <v>43.2</v>
      </c>
      <c r="AV553">
        <v>0</v>
      </c>
      <c r="AW553">
        <v>47.262999999999998</v>
      </c>
      <c r="AX553">
        <v>0</v>
      </c>
      <c r="AY553">
        <v>0</v>
      </c>
      <c r="AZ553">
        <v>14.143000000000001</v>
      </c>
      <c r="BA553">
        <v>9597.6440000000002</v>
      </c>
      <c r="BB553">
        <v>101.706</v>
      </c>
      <c r="BC553">
        <v>25</v>
      </c>
      <c r="BD553">
        <v>25</v>
      </c>
      <c r="BE553">
        <v>2</v>
      </c>
      <c r="BF553">
        <v>0</v>
      </c>
      <c r="BG553">
        <v>0</v>
      </c>
      <c r="BH553">
        <v>0</v>
      </c>
      <c r="BI553">
        <v>0</v>
      </c>
      <c r="BJ553">
        <v>15.184999999999999</v>
      </c>
      <c r="BK553">
        <v>7510.665</v>
      </c>
      <c r="BL553">
        <v>4882.8850000000002</v>
      </c>
      <c r="BM553">
        <v>1429.6999999999998</v>
      </c>
      <c r="BN553">
        <v>285.69299999999998</v>
      </c>
      <c r="BO553">
        <v>671.92900000000009</v>
      </c>
      <c r="BP553">
        <v>85.536000000000001</v>
      </c>
      <c r="BQ553">
        <v>93.515999999999991</v>
      </c>
      <c r="BR553">
        <v>0</v>
      </c>
      <c r="BS553">
        <v>0</v>
      </c>
      <c r="BT553">
        <v>12</v>
      </c>
      <c r="BU553">
        <v>6192.4429999999993</v>
      </c>
      <c r="BV553">
        <v>1</v>
      </c>
      <c r="BW553">
        <v>496.94299999999998</v>
      </c>
      <c r="BX553">
        <v>0</v>
      </c>
      <c r="BY553">
        <v>0</v>
      </c>
      <c r="BZ553">
        <v>6.4663000000000004</v>
      </c>
      <c r="CA553">
        <v>2034.7079999999999</v>
      </c>
      <c r="CB553">
        <v>1548.76</v>
      </c>
      <c r="CC553">
        <v>295.69500000000005</v>
      </c>
      <c r="CD553">
        <v>62.313000000000002</v>
      </c>
      <c r="CE553">
        <v>104.06100000000001</v>
      </c>
      <c r="CF553">
        <v>23.879000000000001</v>
      </c>
      <c r="CG553">
        <v>0</v>
      </c>
      <c r="CH553">
        <v>0</v>
      </c>
      <c r="CI553">
        <v>0</v>
      </c>
      <c r="CJ553">
        <v>0.3</v>
      </c>
      <c r="CK553">
        <v>85.138000000000005</v>
      </c>
      <c r="CL553">
        <v>3.3228999999999997</v>
      </c>
      <c r="CM553">
        <v>945.35200000000009</v>
      </c>
      <c r="CN553">
        <v>2.8433999999999999</v>
      </c>
      <c r="CO553">
        <v>1004.218</v>
      </c>
      <c r="CP553">
        <v>0</v>
      </c>
      <c r="CQ553">
        <v>0</v>
      </c>
      <c r="CR553">
        <v>13.184999999999999</v>
      </c>
      <c r="CS553">
        <v>6141.902</v>
      </c>
      <c r="CT553">
        <v>5.4663000000000004</v>
      </c>
      <c r="CU553">
        <v>1631.4269999999999</v>
      </c>
      <c r="CV553">
        <v>0</v>
      </c>
      <c r="CW553">
        <v>47.262999999999998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101.706</v>
      </c>
      <c r="DD553">
        <v>0</v>
      </c>
      <c r="DE553">
        <v>14.143000000000001</v>
      </c>
      <c r="DF553">
        <v>2.1850000000000001</v>
      </c>
      <c r="DG553">
        <v>821.279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7539.7910000000002</v>
      </c>
      <c r="EA553">
        <v>101.706</v>
      </c>
      <c r="EB553">
        <v>2057.8530000000001</v>
      </c>
      <c r="EC553">
        <v>0</v>
      </c>
      <c r="ED553">
        <v>23.3079</v>
      </c>
      <c r="EE553">
        <v>25.166800000000002</v>
      </c>
      <c r="EF553">
        <v>10074.380000000001</v>
      </c>
      <c r="EG553">
        <v>15.184999999999999</v>
      </c>
      <c r="EH553">
        <v>7510.665</v>
      </c>
      <c r="EI553">
        <v>12</v>
      </c>
      <c r="EJ553">
        <v>6192.4429999999993</v>
      </c>
      <c r="EK553">
        <v>1</v>
      </c>
      <c r="EL553">
        <v>496.94299999999998</v>
      </c>
      <c r="EM553">
        <v>0</v>
      </c>
      <c r="EN553">
        <v>0</v>
      </c>
      <c r="EO553">
        <v>8.1228999999999996</v>
      </c>
      <c r="EP553">
        <v>2563.7150000000001</v>
      </c>
      <c r="EQ553">
        <v>144.90600000000001</v>
      </c>
      <c r="ER553">
        <v>130.40600000000001</v>
      </c>
      <c r="ES553">
        <v>14.5</v>
      </c>
      <c r="ET553">
        <v>10219.286</v>
      </c>
      <c r="EU553">
        <v>0</v>
      </c>
      <c r="EV553">
        <v>0</v>
      </c>
      <c r="EW553">
        <v>0</v>
      </c>
      <c r="EX553">
        <v>0</v>
      </c>
      <c r="EY553">
        <v>2.1850000000000001</v>
      </c>
      <c r="EZ553">
        <v>821.279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</row>
    <row r="554" spans="1:184" customFormat="1" ht="12.75" x14ac:dyDescent="0.2">
      <c r="A554">
        <v>4306</v>
      </c>
      <c r="B554">
        <f t="shared" si="8"/>
        <v>551</v>
      </c>
      <c r="C554">
        <v>1</v>
      </c>
      <c r="D554" t="s">
        <v>1852</v>
      </c>
      <c r="E554" t="s">
        <v>290</v>
      </c>
      <c r="F554">
        <v>618401067</v>
      </c>
      <c r="G554">
        <v>12</v>
      </c>
      <c r="H554" t="s">
        <v>1599</v>
      </c>
      <c r="I554" t="s">
        <v>102</v>
      </c>
      <c r="J554">
        <v>1</v>
      </c>
      <c r="K554">
        <v>24</v>
      </c>
      <c r="L554" t="s">
        <v>1600</v>
      </c>
      <c r="M554" t="s">
        <v>1853</v>
      </c>
      <c r="N554" t="s">
        <v>1595</v>
      </c>
      <c r="O554">
        <v>2</v>
      </c>
      <c r="P554" t="s">
        <v>1596</v>
      </c>
      <c r="Q554" t="s">
        <v>1500</v>
      </c>
      <c r="R554" s="207">
        <v>45671.679305555554</v>
      </c>
      <c r="S554">
        <v>618401067</v>
      </c>
      <c r="T554" t="s">
        <v>1500</v>
      </c>
      <c r="U554" s="207">
        <v>45671.680497685185</v>
      </c>
      <c r="V554">
        <v>618401067</v>
      </c>
      <c r="W554">
        <v>34.414700000000003</v>
      </c>
      <c r="X554">
        <v>34.414700000000003</v>
      </c>
      <c r="Y554">
        <v>0</v>
      </c>
      <c r="Z554">
        <v>0</v>
      </c>
      <c r="AA554">
        <v>40.410499999999999</v>
      </c>
      <c r="AB554">
        <v>19811.255000000001</v>
      </c>
      <c r="AC554">
        <v>19668.634999999998</v>
      </c>
      <c r="AD554">
        <v>12033.108</v>
      </c>
      <c r="AE554">
        <v>3394.8739999999998</v>
      </c>
      <c r="AF554">
        <v>323.22800000000001</v>
      </c>
      <c r="AG554">
        <v>3644.558</v>
      </c>
      <c r="AH554">
        <v>250.68</v>
      </c>
      <c r="AI554">
        <v>0</v>
      </c>
      <c r="AJ554">
        <v>0</v>
      </c>
      <c r="AK554">
        <v>0</v>
      </c>
      <c r="AL554">
        <v>3.3980000000000001</v>
      </c>
      <c r="AM554">
        <v>0</v>
      </c>
      <c r="AN554">
        <v>139.22200000000001</v>
      </c>
      <c r="AO554">
        <v>130.51300000000001</v>
      </c>
      <c r="AP554">
        <v>59.624000000000002</v>
      </c>
      <c r="AQ554">
        <v>59.624000000000002</v>
      </c>
      <c r="AR554">
        <v>0</v>
      </c>
      <c r="AS554">
        <v>0</v>
      </c>
      <c r="AT554">
        <v>11.21</v>
      </c>
      <c r="AU554">
        <v>59.679000000000002</v>
      </c>
      <c r="AV554">
        <v>0</v>
      </c>
      <c r="AW554">
        <v>22.187000000000001</v>
      </c>
      <c r="AX554">
        <v>48.96</v>
      </c>
      <c r="AY554">
        <v>0</v>
      </c>
      <c r="AZ554">
        <v>0</v>
      </c>
      <c r="BA554">
        <v>19745.286</v>
      </c>
      <c r="BB554">
        <v>59.624000000000002</v>
      </c>
      <c r="BC554">
        <v>41</v>
      </c>
      <c r="BD554">
        <v>27</v>
      </c>
      <c r="BE554">
        <v>1</v>
      </c>
      <c r="BF554">
        <v>1</v>
      </c>
      <c r="BG554">
        <v>3</v>
      </c>
      <c r="BH554">
        <v>0</v>
      </c>
      <c r="BI554">
        <v>0</v>
      </c>
      <c r="BJ554">
        <v>31.4147</v>
      </c>
      <c r="BK554">
        <v>18328.358</v>
      </c>
      <c r="BL554">
        <v>11323.282999999999</v>
      </c>
      <c r="BM554">
        <v>3285.15</v>
      </c>
      <c r="BN554">
        <v>64.298000000000002</v>
      </c>
      <c r="BO554">
        <v>3382.76</v>
      </c>
      <c r="BP554">
        <v>250.68</v>
      </c>
      <c r="BQ554">
        <v>0</v>
      </c>
      <c r="BR554">
        <v>0</v>
      </c>
      <c r="BS554">
        <v>0</v>
      </c>
      <c r="BT554">
        <v>31.4147</v>
      </c>
      <c r="BU554">
        <v>18328.358</v>
      </c>
      <c r="BV554">
        <v>0</v>
      </c>
      <c r="BW554">
        <v>0</v>
      </c>
      <c r="BX554">
        <v>0</v>
      </c>
      <c r="BY554">
        <v>0</v>
      </c>
      <c r="BZ554">
        <v>3</v>
      </c>
      <c r="CA554">
        <v>1340.277</v>
      </c>
      <c r="CB554">
        <v>709.82500000000005</v>
      </c>
      <c r="CC554">
        <v>109.724</v>
      </c>
      <c r="CD554">
        <v>258.93</v>
      </c>
      <c r="CE554">
        <v>261.798</v>
      </c>
      <c r="CF554">
        <v>0</v>
      </c>
      <c r="CG554">
        <v>0</v>
      </c>
      <c r="CH554">
        <v>0</v>
      </c>
      <c r="CI554">
        <v>0</v>
      </c>
      <c r="CJ554">
        <v>1</v>
      </c>
      <c r="CK554">
        <v>566.24900000000002</v>
      </c>
      <c r="CL554">
        <v>2</v>
      </c>
      <c r="CM554">
        <v>774.02800000000002</v>
      </c>
      <c r="CN554">
        <v>0</v>
      </c>
      <c r="CO554">
        <v>0</v>
      </c>
      <c r="CP554">
        <v>0</v>
      </c>
      <c r="CQ554">
        <v>0</v>
      </c>
      <c r="CR554">
        <v>29.4147</v>
      </c>
      <c r="CS554">
        <v>16726.275000000001</v>
      </c>
      <c r="CT554">
        <v>3</v>
      </c>
      <c r="CU554">
        <v>1340.277</v>
      </c>
      <c r="CV554">
        <v>0</v>
      </c>
      <c r="CW554">
        <v>22.187000000000001</v>
      </c>
      <c r="CX554">
        <v>48.96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59.624000000000002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18405.008999999998</v>
      </c>
      <c r="EA554">
        <v>0</v>
      </c>
      <c r="EB554">
        <v>1340.277</v>
      </c>
      <c r="EC554">
        <v>59.624000000000002</v>
      </c>
      <c r="ED554">
        <v>34.414700000000003</v>
      </c>
      <c r="EE554">
        <v>40.410499999999999</v>
      </c>
      <c r="EF554">
        <v>19811.255000000001</v>
      </c>
      <c r="EG554">
        <v>31.4147</v>
      </c>
      <c r="EH554">
        <v>18403.678</v>
      </c>
      <c r="EI554">
        <v>31.4147</v>
      </c>
      <c r="EJ554">
        <v>18403.678</v>
      </c>
      <c r="EK554">
        <v>0</v>
      </c>
      <c r="EL554">
        <v>0</v>
      </c>
      <c r="EM554">
        <v>0</v>
      </c>
      <c r="EN554">
        <v>0</v>
      </c>
      <c r="EO554">
        <v>3</v>
      </c>
      <c r="EP554">
        <v>1407.577</v>
      </c>
      <c r="EQ554">
        <v>130.51300000000001</v>
      </c>
      <c r="ER554">
        <v>51.331000000000003</v>
      </c>
      <c r="ES554">
        <v>79.182000000000002</v>
      </c>
      <c r="ET554">
        <v>19941.768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48.96</v>
      </c>
      <c r="FK554">
        <v>0</v>
      </c>
      <c r="FL554">
        <v>48.96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48.96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</row>
    <row r="555" spans="1:184" customFormat="1" ht="12.75" x14ac:dyDescent="0.2">
      <c r="A555">
        <v>4307</v>
      </c>
      <c r="B555">
        <f t="shared" si="8"/>
        <v>552</v>
      </c>
      <c r="C555">
        <v>1</v>
      </c>
      <c r="D555" t="s">
        <v>1854</v>
      </c>
      <c r="E555" t="s">
        <v>290</v>
      </c>
      <c r="F555">
        <v>600112675</v>
      </c>
      <c r="G555">
        <v>12</v>
      </c>
      <c r="H555" t="s">
        <v>1693</v>
      </c>
      <c r="I555" t="s">
        <v>102</v>
      </c>
      <c r="J555">
        <v>1</v>
      </c>
      <c r="K555">
        <v>24</v>
      </c>
      <c r="L555" t="s">
        <v>1600</v>
      </c>
      <c r="M555" t="s">
        <v>1855</v>
      </c>
      <c r="N555" t="s">
        <v>1595</v>
      </c>
      <c r="O555">
        <v>2</v>
      </c>
      <c r="P555" t="s">
        <v>1596</v>
      </c>
      <c r="Q555" t="s">
        <v>1500</v>
      </c>
      <c r="R555" s="207">
        <v>45666.758449074077</v>
      </c>
      <c r="S555">
        <v>600112675</v>
      </c>
      <c r="W555">
        <v>13.1418</v>
      </c>
      <c r="X555">
        <v>12.338900000000001</v>
      </c>
      <c r="Y555">
        <v>0</v>
      </c>
      <c r="Z555">
        <v>0.80289999999999995</v>
      </c>
      <c r="AA555">
        <v>17.467700000000001</v>
      </c>
      <c r="AB555">
        <v>7253.6819999999998</v>
      </c>
      <c r="AC555">
        <v>6973.6970000000001</v>
      </c>
      <c r="AD555">
        <v>4547.2759999999998</v>
      </c>
      <c r="AE555">
        <v>1129.8240000000001</v>
      </c>
      <c r="AF555">
        <v>62.8</v>
      </c>
      <c r="AG555">
        <v>1149.0830000000001</v>
      </c>
      <c r="AH555">
        <v>82.933000000000007</v>
      </c>
      <c r="AI555">
        <v>0</v>
      </c>
      <c r="AJ555">
        <v>0</v>
      </c>
      <c r="AK555">
        <v>1.7809999999999999</v>
      </c>
      <c r="AL555">
        <v>0</v>
      </c>
      <c r="AM555">
        <v>0</v>
      </c>
      <c r="AN555">
        <v>279.98500000000001</v>
      </c>
      <c r="AO555">
        <v>306.399</v>
      </c>
      <c r="AP555">
        <v>0</v>
      </c>
      <c r="AQ555">
        <v>0</v>
      </c>
      <c r="AR555">
        <v>0</v>
      </c>
      <c r="AS555">
        <v>0</v>
      </c>
      <c r="AT555">
        <v>217.69499999999999</v>
      </c>
      <c r="AU555">
        <v>88.703999999999994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7003.1629999999996</v>
      </c>
      <c r="BB555">
        <v>0</v>
      </c>
      <c r="BC555">
        <v>17</v>
      </c>
      <c r="BD555">
        <v>10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11.0556</v>
      </c>
      <c r="BK555">
        <v>6553.9660000000003</v>
      </c>
      <c r="BL555">
        <v>4262.4309999999996</v>
      </c>
      <c r="BM555">
        <v>1098.9559999999999</v>
      </c>
      <c r="BN555">
        <v>38.781999999999996</v>
      </c>
      <c r="BO555">
        <v>1069.0830000000001</v>
      </c>
      <c r="BP555">
        <v>82.933000000000007</v>
      </c>
      <c r="BQ555">
        <v>0</v>
      </c>
      <c r="BR555">
        <v>0</v>
      </c>
      <c r="BS555">
        <v>1.7809999999999999</v>
      </c>
      <c r="BT555">
        <v>11.0556</v>
      </c>
      <c r="BU555">
        <v>6553.9660000000003</v>
      </c>
      <c r="BV555">
        <v>0</v>
      </c>
      <c r="BW555">
        <v>0</v>
      </c>
      <c r="BX555">
        <v>0</v>
      </c>
      <c r="BY555">
        <v>0</v>
      </c>
      <c r="BZ555">
        <v>1.2833000000000001</v>
      </c>
      <c r="CA555">
        <v>419.73099999999999</v>
      </c>
      <c r="CB555">
        <v>284.84500000000003</v>
      </c>
      <c r="CC555">
        <v>30.867999999999999</v>
      </c>
      <c r="CD555">
        <v>24.018000000000001</v>
      </c>
      <c r="CE555">
        <v>80</v>
      </c>
      <c r="CF555">
        <v>0</v>
      </c>
      <c r="CG555">
        <v>0</v>
      </c>
      <c r="CH555">
        <v>0</v>
      </c>
      <c r="CI555">
        <v>0</v>
      </c>
      <c r="CJ555">
        <v>1</v>
      </c>
      <c r="CK555">
        <v>351.642</v>
      </c>
      <c r="CL555">
        <v>0.2833</v>
      </c>
      <c r="CM555">
        <v>68.088999999999999</v>
      </c>
      <c r="CN555">
        <v>0</v>
      </c>
      <c r="CO555">
        <v>0</v>
      </c>
      <c r="CP555">
        <v>0</v>
      </c>
      <c r="CQ555">
        <v>0</v>
      </c>
      <c r="CR555">
        <v>9.0556000000000001</v>
      </c>
      <c r="CS555">
        <v>5220.6099999999997</v>
      </c>
      <c r="CT555">
        <v>1.2833000000000001</v>
      </c>
      <c r="CU555">
        <v>419.73099999999999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6583.4319999999998</v>
      </c>
      <c r="EA555">
        <v>0</v>
      </c>
      <c r="EB555">
        <v>419.73099999999999</v>
      </c>
      <c r="EC555">
        <v>0</v>
      </c>
      <c r="ED555">
        <v>13.1418</v>
      </c>
      <c r="EE555">
        <v>17.467700000000001</v>
      </c>
      <c r="EF555">
        <v>7253.6819999999998</v>
      </c>
      <c r="EG555">
        <v>11.1418</v>
      </c>
      <c r="EH555">
        <v>6608.1670000000004</v>
      </c>
      <c r="EI555">
        <v>11.1418</v>
      </c>
      <c r="EJ555">
        <v>6608.1670000000004</v>
      </c>
      <c r="EK555">
        <v>0</v>
      </c>
      <c r="EL555">
        <v>0</v>
      </c>
      <c r="EM555">
        <v>0</v>
      </c>
      <c r="EN555">
        <v>0</v>
      </c>
      <c r="EO555">
        <v>2</v>
      </c>
      <c r="EP555">
        <v>645.51499999999999</v>
      </c>
      <c r="EQ555">
        <v>306.399</v>
      </c>
      <c r="ER555">
        <v>299.04899999999998</v>
      </c>
      <c r="ES555">
        <v>7.35</v>
      </c>
      <c r="ET555">
        <v>7560.0810000000001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</row>
    <row r="556" spans="1:184" customFormat="1" ht="12.75" x14ac:dyDescent="0.2">
      <c r="A556">
        <v>4327</v>
      </c>
      <c r="B556">
        <f t="shared" si="8"/>
        <v>553</v>
      </c>
      <c r="C556">
        <v>1</v>
      </c>
      <c r="D556" t="s">
        <v>1856</v>
      </c>
      <c r="E556" t="s">
        <v>290</v>
      </c>
      <c r="F556">
        <v>671000560</v>
      </c>
      <c r="G556">
        <v>12</v>
      </c>
      <c r="H556" t="s">
        <v>1623</v>
      </c>
      <c r="I556" t="s">
        <v>1857</v>
      </c>
      <c r="J556">
        <v>1</v>
      </c>
      <c r="K556">
        <v>24</v>
      </c>
      <c r="L556" t="s">
        <v>1617</v>
      </c>
      <c r="M556" t="s">
        <v>1858</v>
      </c>
      <c r="N556" t="s">
        <v>1595</v>
      </c>
      <c r="O556">
        <v>2</v>
      </c>
      <c r="P556" t="s">
        <v>1596</v>
      </c>
      <c r="Q556" t="s">
        <v>1859</v>
      </c>
      <c r="R556" s="207">
        <v>45671.788611111115</v>
      </c>
      <c r="S556">
        <v>671000560</v>
      </c>
      <c r="T556" t="s">
        <v>1859</v>
      </c>
      <c r="U556" s="207">
        <v>45681.502893518518</v>
      </c>
      <c r="V556">
        <v>671000560</v>
      </c>
      <c r="W556">
        <v>9.9449000000000005</v>
      </c>
      <c r="X556">
        <v>6.6653000000000002</v>
      </c>
      <c r="Y556">
        <v>0</v>
      </c>
      <c r="Z556">
        <v>3.2795999999999998</v>
      </c>
      <c r="AA556">
        <v>11.833299999999999</v>
      </c>
      <c r="AB556">
        <v>4626.7569999999996</v>
      </c>
      <c r="AC556">
        <v>3313.819</v>
      </c>
      <c r="AD556">
        <v>1985.7380000000001</v>
      </c>
      <c r="AE556">
        <v>614.51900000000001</v>
      </c>
      <c r="AF556">
        <v>149.41499999999999</v>
      </c>
      <c r="AG556">
        <v>329.71300000000002</v>
      </c>
      <c r="AH556">
        <v>169.58699999999999</v>
      </c>
      <c r="AI556">
        <v>0</v>
      </c>
      <c r="AJ556">
        <v>0</v>
      </c>
      <c r="AK556">
        <v>50.375999999999998</v>
      </c>
      <c r="AL556">
        <v>37.340000000000003</v>
      </c>
      <c r="AM556">
        <v>0</v>
      </c>
      <c r="AN556">
        <v>1275.598</v>
      </c>
      <c r="AO556">
        <v>983.48500000000001</v>
      </c>
      <c r="AP556">
        <v>0</v>
      </c>
      <c r="AQ556">
        <v>0</v>
      </c>
      <c r="AR556">
        <v>0</v>
      </c>
      <c r="AS556">
        <v>0</v>
      </c>
      <c r="AT556">
        <v>34.39</v>
      </c>
      <c r="AU556">
        <v>949.09500000000003</v>
      </c>
      <c r="AV556">
        <v>0</v>
      </c>
      <c r="AW556">
        <v>0</v>
      </c>
      <c r="AX556">
        <v>0</v>
      </c>
      <c r="AY556">
        <v>0</v>
      </c>
      <c r="AZ556">
        <v>14.471</v>
      </c>
      <c r="BA556">
        <v>3313.819</v>
      </c>
      <c r="BB556">
        <v>0</v>
      </c>
      <c r="BC556">
        <v>11</v>
      </c>
      <c r="BD556">
        <v>9</v>
      </c>
      <c r="BE556">
        <v>0</v>
      </c>
      <c r="BF556">
        <v>0</v>
      </c>
      <c r="BG556">
        <v>1</v>
      </c>
      <c r="BH556">
        <v>0</v>
      </c>
      <c r="BI556">
        <v>0</v>
      </c>
      <c r="BJ556">
        <v>4.4153000000000002</v>
      </c>
      <c r="BK556">
        <v>2331.9810000000002</v>
      </c>
      <c r="BL556">
        <v>1369.671</v>
      </c>
      <c r="BM556">
        <v>483.10899999999998</v>
      </c>
      <c r="BN556">
        <v>66.555000000000007</v>
      </c>
      <c r="BO556">
        <v>223.553</v>
      </c>
      <c r="BP556">
        <v>137.81899999999999</v>
      </c>
      <c r="BQ556">
        <v>0</v>
      </c>
      <c r="BR556">
        <v>0</v>
      </c>
      <c r="BS556">
        <v>36.802999999999997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2.25</v>
      </c>
      <c r="CA556">
        <v>981.83799999999997</v>
      </c>
      <c r="CB556">
        <v>616.06700000000001</v>
      </c>
      <c r="CC556">
        <v>131.41</v>
      </c>
      <c r="CD556">
        <v>82.86</v>
      </c>
      <c r="CE556">
        <v>106.16</v>
      </c>
      <c r="CF556">
        <v>31.768000000000001</v>
      </c>
      <c r="CG556">
        <v>0</v>
      </c>
      <c r="CH556">
        <v>0</v>
      </c>
      <c r="CI556">
        <v>13.573</v>
      </c>
      <c r="CJ556">
        <v>1</v>
      </c>
      <c r="CK556">
        <v>568.34199999999998</v>
      </c>
      <c r="CL556">
        <v>1.25</v>
      </c>
      <c r="CM556">
        <v>413.49599999999998</v>
      </c>
      <c r="CN556">
        <v>0</v>
      </c>
      <c r="CO556">
        <v>0</v>
      </c>
      <c r="CP556">
        <v>0</v>
      </c>
      <c r="CQ556">
        <v>0</v>
      </c>
      <c r="CR556">
        <v>3.4152999999999998</v>
      </c>
      <c r="CS556">
        <v>1567.018</v>
      </c>
      <c r="CT556">
        <v>1.25</v>
      </c>
      <c r="CU556">
        <v>413.49599999999998</v>
      </c>
      <c r="CV556">
        <v>0</v>
      </c>
      <c r="CW556">
        <v>0</v>
      </c>
      <c r="CX556">
        <v>0</v>
      </c>
      <c r="CY556">
        <v>4.4153000000000002</v>
      </c>
      <c r="CZ556">
        <v>2331.9810000000002</v>
      </c>
      <c r="DA556">
        <v>0</v>
      </c>
      <c r="DB556">
        <v>0</v>
      </c>
      <c r="DC556">
        <v>0</v>
      </c>
      <c r="DD556">
        <v>0</v>
      </c>
      <c r="DE556">
        <v>14.471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2331.9810000000002</v>
      </c>
      <c r="EA556">
        <v>0</v>
      </c>
      <c r="EB556">
        <v>981.83799999999997</v>
      </c>
      <c r="EC556">
        <v>0</v>
      </c>
      <c r="ED556">
        <v>9.9449000000000005</v>
      </c>
      <c r="EE556">
        <v>11.833299999999999</v>
      </c>
      <c r="EF556">
        <v>4626.7569999999996</v>
      </c>
      <c r="EG556">
        <v>4.6948999999999996</v>
      </c>
      <c r="EH556">
        <v>2331.9810000000002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5.25</v>
      </c>
      <c r="EP556">
        <v>2294.7759999999998</v>
      </c>
      <c r="EQ556">
        <v>983.48500000000001</v>
      </c>
      <c r="ER556">
        <v>349.38</v>
      </c>
      <c r="ES556">
        <v>634.10500000000002</v>
      </c>
      <c r="ET556">
        <v>5610.2420000000002</v>
      </c>
      <c r="EU556">
        <v>0</v>
      </c>
      <c r="EV556">
        <v>0</v>
      </c>
      <c r="EW556">
        <v>4.6948999999999996</v>
      </c>
      <c r="EX556">
        <v>2331.9810000000002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</row>
    <row r="557" spans="1:184" customFormat="1" ht="12.75" x14ac:dyDescent="0.2">
      <c r="A557">
        <v>4601</v>
      </c>
      <c r="B557">
        <f t="shared" si="8"/>
        <v>554</v>
      </c>
      <c r="C557">
        <v>1</v>
      </c>
      <c r="D557" t="s">
        <v>1860</v>
      </c>
      <c r="E557" t="s">
        <v>290</v>
      </c>
      <c r="F557">
        <v>600112730</v>
      </c>
      <c r="G557">
        <v>12</v>
      </c>
      <c r="H557" t="s">
        <v>1672</v>
      </c>
      <c r="I557" t="s">
        <v>1018</v>
      </c>
      <c r="J557">
        <v>1</v>
      </c>
      <c r="K557">
        <v>24</v>
      </c>
      <c r="L557" t="s">
        <v>1600</v>
      </c>
      <c r="M557" t="s">
        <v>1809</v>
      </c>
      <c r="N557" t="s">
        <v>1595</v>
      </c>
      <c r="O557">
        <v>2</v>
      </c>
      <c r="P557" t="s">
        <v>1596</v>
      </c>
      <c r="Q557" t="s">
        <v>1500</v>
      </c>
      <c r="R557" s="207">
        <v>45671.366585648146</v>
      </c>
      <c r="S557">
        <v>600112730</v>
      </c>
      <c r="W557">
        <v>5.7393999999999998</v>
      </c>
      <c r="X557">
        <v>3.7565</v>
      </c>
      <c r="Y557">
        <v>0.85760000000000003</v>
      </c>
      <c r="Z557">
        <v>1.1253</v>
      </c>
      <c r="AA557">
        <v>6.5805999999999996</v>
      </c>
      <c r="AB557">
        <v>1943.866</v>
      </c>
      <c r="AC557">
        <v>1098.4059999999999</v>
      </c>
      <c r="AD557">
        <v>857.67600000000004</v>
      </c>
      <c r="AE557">
        <v>115.16</v>
      </c>
      <c r="AF557">
        <v>46.134999999999998</v>
      </c>
      <c r="AG557">
        <v>18</v>
      </c>
      <c r="AH557">
        <v>46.49</v>
      </c>
      <c r="AI557">
        <v>0</v>
      </c>
      <c r="AJ557">
        <v>14.945</v>
      </c>
      <c r="AK557">
        <v>0</v>
      </c>
      <c r="AL557">
        <v>355.16199999999998</v>
      </c>
      <c r="AM557">
        <v>0</v>
      </c>
      <c r="AN557">
        <v>490.298</v>
      </c>
      <c r="AO557">
        <v>34.994999999999997</v>
      </c>
      <c r="AP557">
        <v>0</v>
      </c>
      <c r="AQ557">
        <v>0</v>
      </c>
      <c r="AR557">
        <v>0</v>
      </c>
      <c r="AS557">
        <v>0</v>
      </c>
      <c r="AT557">
        <v>9.91</v>
      </c>
      <c r="AU557">
        <v>25.085000000000001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1106.1469999999999</v>
      </c>
      <c r="BB557">
        <v>0</v>
      </c>
      <c r="BC557">
        <v>6</v>
      </c>
      <c r="BD557">
        <v>6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3.7565</v>
      </c>
      <c r="CA557">
        <v>1098.4059999999999</v>
      </c>
      <c r="CB557">
        <v>857.67600000000004</v>
      </c>
      <c r="CC557">
        <v>115.16</v>
      </c>
      <c r="CD557">
        <v>46.134999999999998</v>
      </c>
      <c r="CE557">
        <v>18</v>
      </c>
      <c r="CF557">
        <v>46.49</v>
      </c>
      <c r="CG557">
        <v>0</v>
      </c>
      <c r="CH557">
        <v>14.945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3.7565</v>
      </c>
      <c r="CO557">
        <v>1098.4059999999999</v>
      </c>
      <c r="CP557">
        <v>0</v>
      </c>
      <c r="CQ557">
        <v>0</v>
      </c>
      <c r="CR557">
        <v>0</v>
      </c>
      <c r="CS557">
        <v>0</v>
      </c>
      <c r="CT557">
        <v>2.1440000000000001</v>
      </c>
      <c r="CU557">
        <v>508.10700000000003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1106.1469999999999</v>
      </c>
      <c r="EC557">
        <v>0</v>
      </c>
      <c r="ED557">
        <v>5.7393999999999998</v>
      </c>
      <c r="EE557">
        <v>6.5805999999999996</v>
      </c>
      <c r="EF557">
        <v>1943.866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5.7393999999999998</v>
      </c>
      <c r="EP557">
        <v>1943.866</v>
      </c>
      <c r="EQ557">
        <v>34.994999999999997</v>
      </c>
      <c r="ER557">
        <v>0</v>
      </c>
      <c r="ES557">
        <v>34.994999999999997</v>
      </c>
      <c r="ET557">
        <v>1978.8610000000001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</row>
    <row r="558" spans="1:184" customFormat="1" ht="12.75" x14ac:dyDescent="0.2">
      <c r="A558">
        <v>4603</v>
      </c>
      <c r="B558">
        <f t="shared" si="8"/>
        <v>555</v>
      </c>
      <c r="C558">
        <v>1</v>
      </c>
      <c r="D558" t="s">
        <v>1861</v>
      </c>
      <c r="E558" t="s">
        <v>290</v>
      </c>
      <c r="F558">
        <v>600112764</v>
      </c>
      <c r="G558">
        <v>12</v>
      </c>
      <c r="H558" t="s">
        <v>1699</v>
      </c>
      <c r="I558" t="s">
        <v>1018</v>
      </c>
      <c r="J558">
        <v>1</v>
      </c>
      <c r="K558">
        <v>24</v>
      </c>
      <c r="L558" t="s">
        <v>1617</v>
      </c>
      <c r="M558" t="s">
        <v>1700</v>
      </c>
      <c r="N558" t="s">
        <v>1595</v>
      </c>
      <c r="O558">
        <v>2</v>
      </c>
      <c r="P558" t="s">
        <v>1596</v>
      </c>
      <c r="Q558" t="s">
        <v>559</v>
      </c>
      <c r="R558" s="207">
        <v>45664.601319444446</v>
      </c>
      <c r="S558">
        <v>600112764</v>
      </c>
      <c r="W558">
        <v>5.9481999999999999</v>
      </c>
      <c r="X558">
        <v>5.5244</v>
      </c>
      <c r="Y558">
        <v>0.42380000000000001</v>
      </c>
      <c r="Z558">
        <v>0</v>
      </c>
      <c r="AA558">
        <v>6.7742000000000004</v>
      </c>
      <c r="AB558">
        <v>1958.931</v>
      </c>
      <c r="AC558">
        <v>1823.8019999999999</v>
      </c>
      <c r="AD558">
        <v>1388.8219999999999</v>
      </c>
      <c r="AE558">
        <v>201.37799999999999</v>
      </c>
      <c r="AF558">
        <v>32.872</v>
      </c>
      <c r="AG558">
        <v>58.433999999999997</v>
      </c>
      <c r="AH558">
        <v>142.29599999999999</v>
      </c>
      <c r="AI558">
        <v>0</v>
      </c>
      <c r="AJ558">
        <v>0</v>
      </c>
      <c r="AK558">
        <v>0</v>
      </c>
      <c r="AL558">
        <v>135.12899999999999</v>
      </c>
      <c r="AM558">
        <v>0</v>
      </c>
      <c r="AN558">
        <v>0</v>
      </c>
      <c r="AO558">
        <v>292.16899999999998</v>
      </c>
      <c r="AP558">
        <v>0</v>
      </c>
      <c r="AQ558">
        <v>0</v>
      </c>
      <c r="AR558">
        <v>0</v>
      </c>
      <c r="AS558">
        <v>0</v>
      </c>
      <c r="AT558">
        <v>288.71899999999999</v>
      </c>
      <c r="AU558">
        <v>3.45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1843.5070000000001</v>
      </c>
      <c r="BB558">
        <v>0</v>
      </c>
      <c r="BC558">
        <v>7</v>
      </c>
      <c r="BD558">
        <v>7</v>
      </c>
      <c r="BE558">
        <v>0</v>
      </c>
      <c r="BF558">
        <v>0</v>
      </c>
      <c r="BG558">
        <v>1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5.5244</v>
      </c>
      <c r="CA558">
        <v>1823.8019999999999</v>
      </c>
      <c r="CB558">
        <v>1388.8219999999999</v>
      </c>
      <c r="CC558">
        <v>201.37799999999999</v>
      </c>
      <c r="CD558">
        <v>32.872</v>
      </c>
      <c r="CE558">
        <v>58.433999999999997</v>
      </c>
      <c r="CF558">
        <v>142.29599999999999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5.5244</v>
      </c>
      <c r="CO558">
        <v>1823.8019999999999</v>
      </c>
      <c r="CP558">
        <v>0</v>
      </c>
      <c r="CQ558">
        <v>0</v>
      </c>
      <c r="CR558">
        <v>0</v>
      </c>
      <c r="CS558">
        <v>0</v>
      </c>
      <c r="CT558">
        <v>2.7744</v>
      </c>
      <c r="CU558">
        <v>698.00099999999998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1843.5070000000001</v>
      </c>
      <c r="EC558">
        <v>0</v>
      </c>
      <c r="ED558">
        <v>5.9481999999999999</v>
      </c>
      <c r="EE558">
        <v>6.7742000000000004</v>
      </c>
      <c r="EF558">
        <v>1958.931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5.9481999999999999</v>
      </c>
      <c r="EP558">
        <v>1958.931</v>
      </c>
      <c r="EQ558">
        <v>292.16899999999998</v>
      </c>
      <c r="ER558">
        <v>0</v>
      </c>
      <c r="ES558">
        <v>292.16899999999998</v>
      </c>
      <c r="ET558">
        <v>2251.1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</row>
    <row r="559" spans="1:184" customFormat="1" ht="12.75" x14ac:dyDescent="0.2">
      <c r="A559">
        <v>4804</v>
      </c>
      <c r="B559">
        <f t="shared" si="8"/>
        <v>556</v>
      </c>
      <c r="C559">
        <v>1</v>
      </c>
      <c r="D559" t="s">
        <v>1862</v>
      </c>
      <c r="E559" t="s">
        <v>290</v>
      </c>
      <c r="F559">
        <v>600014118</v>
      </c>
      <c r="G559">
        <v>12</v>
      </c>
      <c r="H559" t="s">
        <v>1631</v>
      </c>
      <c r="I559" t="s">
        <v>1863</v>
      </c>
      <c r="J559">
        <v>1</v>
      </c>
      <c r="K559">
        <v>24</v>
      </c>
      <c r="L559" t="s">
        <v>1617</v>
      </c>
      <c r="M559" t="s">
        <v>1780</v>
      </c>
      <c r="N559" t="s">
        <v>1595</v>
      </c>
      <c r="O559">
        <v>2</v>
      </c>
      <c r="P559" t="s">
        <v>1596</v>
      </c>
      <c r="Q559" t="s">
        <v>1864</v>
      </c>
      <c r="R559" s="207">
        <v>45670.62740740741</v>
      </c>
      <c r="S559">
        <v>600014118</v>
      </c>
      <c r="W559">
        <v>21.660599999999999</v>
      </c>
      <c r="X559">
        <v>21.660599999999999</v>
      </c>
      <c r="Y559">
        <v>0</v>
      </c>
      <c r="Z559">
        <v>0</v>
      </c>
      <c r="AA559">
        <v>31.833300000000001</v>
      </c>
      <c r="AB559">
        <v>12307.19</v>
      </c>
      <c r="AC559">
        <v>12307.19</v>
      </c>
      <c r="AD559">
        <v>7298.2110000000002</v>
      </c>
      <c r="AE559">
        <v>2137.2600000000002</v>
      </c>
      <c r="AF559">
        <v>431.45299999999997</v>
      </c>
      <c r="AG559">
        <v>1708.7809999999999</v>
      </c>
      <c r="AH559">
        <v>192.56</v>
      </c>
      <c r="AI559">
        <v>188.28800000000001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43.91</v>
      </c>
      <c r="AP559">
        <v>34.96</v>
      </c>
      <c r="AQ559">
        <v>34.96</v>
      </c>
      <c r="AR559">
        <v>0</v>
      </c>
      <c r="AS559">
        <v>0</v>
      </c>
      <c r="AT559">
        <v>0</v>
      </c>
      <c r="AU559">
        <v>8.9499999999999993</v>
      </c>
      <c r="AV559">
        <v>0.7</v>
      </c>
      <c r="AW559">
        <v>311.92899999999997</v>
      </c>
      <c r="AX559">
        <v>271.56099999999998</v>
      </c>
      <c r="AY559">
        <v>0</v>
      </c>
      <c r="AZ559">
        <v>38.707999999999998</v>
      </c>
      <c r="BA559">
        <v>12374.843999999999</v>
      </c>
      <c r="BB559">
        <v>34.96</v>
      </c>
      <c r="BC559">
        <v>31</v>
      </c>
      <c r="BD559">
        <v>20</v>
      </c>
      <c r="BE559">
        <v>1</v>
      </c>
      <c r="BF559">
        <v>3</v>
      </c>
      <c r="BG559">
        <v>1</v>
      </c>
      <c r="BH559">
        <v>0</v>
      </c>
      <c r="BI559">
        <v>0</v>
      </c>
      <c r="BJ559">
        <v>17.0106</v>
      </c>
      <c r="BK559">
        <v>10644.441000000001</v>
      </c>
      <c r="BL559">
        <v>6219.2250000000004</v>
      </c>
      <c r="BM559">
        <v>1927.5070000000001</v>
      </c>
      <c r="BN559">
        <v>390.80799999999999</v>
      </c>
      <c r="BO559">
        <v>1385.3050000000001</v>
      </c>
      <c r="BP559">
        <v>182.67099999999999</v>
      </c>
      <c r="BQ559">
        <v>188.28800000000001</v>
      </c>
      <c r="BR559">
        <v>0</v>
      </c>
      <c r="BS559">
        <v>0</v>
      </c>
      <c r="BT559">
        <v>16.310600000000001</v>
      </c>
      <c r="BU559">
        <v>10372.879999999999</v>
      </c>
      <c r="BV559">
        <v>0</v>
      </c>
      <c r="BW559">
        <v>0</v>
      </c>
      <c r="BX559">
        <v>0</v>
      </c>
      <c r="BY559">
        <v>0</v>
      </c>
      <c r="BZ559">
        <v>4.6500000000000004</v>
      </c>
      <c r="CA559">
        <v>1662.749</v>
      </c>
      <c r="CB559">
        <v>1078.9860000000001</v>
      </c>
      <c r="CC559">
        <v>209.75299999999999</v>
      </c>
      <c r="CD559">
        <v>40.645000000000003</v>
      </c>
      <c r="CE559">
        <v>323.476</v>
      </c>
      <c r="CF559">
        <v>9.8889999999999993</v>
      </c>
      <c r="CG559">
        <v>0</v>
      </c>
      <c r="CH559">
        <v>0</v>
      </c>
      <c r="CI559">
        <v>0</v>
      </c>
      <c r="CJ559">
        <v>2.65</v>
      </c>
      <c r="CK559">
        <v>1090.482</v>
      </c>
      <c r="CL559">
        <v>2</v>
      </c>
      <c r="CM559">
        <v>572.26700000000005</v>
      </c>
      <c r="CN559">
        <v>0</v>
      </c>
      <c r="CO559">
        <v>0</v>
      </c>
      <c r="CP559">
        <v>0</v>
      </c>
      <c r="CQ559">
        <v>0</v>
      </c>
      <c r="CR559">
        <v>15.0106</v>
      </c>
      <c r="CS559">
        <v>9018.2160000000003</v>
      </c>
      <c r="CT559">
        <v>4.1500000000000004</v>
      </c>
      <c r="CU559">
        <v>1374.8489999999999</v>
      </c>
      <c r="CV559">
        <v>0.7</v>
      </c>
      <c r="CW559">
        <v>311.92899999999997</v>
      </c>
      <c r="CX559">
        <v>271.56099999999998</v>
      </c>
      <c r="CY559">
        <v>0</v>
      </c>
      <c r="CZ559">
        <v>0</v>
      </c>
      <c r="DA559">
        <v>0</v>
      </c>
      <c r="DB559">
        <v>0</v>
      </c>
      <c r="DC559">
        <v>28.968</v>
      </c>
      <c r="DD559">
        <v>5.992</v>
      </c>
      <c r="DE559">
        <v>38.707999999999998</v>
      </c>
      <c r="DF559">
        <v>0</v>
      </c>
      <c r="DG559">
        <v>0</v>
      </c>
      <c r="DH559">
        <v>0</v>
      </c>
      <c r="DI559">
        <v>0</v>
      </c>
      <c r="DJ559">
        <v>0.7</v>
      </c>
      <c r="DK559">
        <v>271.56099999999998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10690.555</v>
      </c>
      <c r="EA559">
        <v>28.968</v>
      </c>
      <c r="EB559">
        <v>1684.289</v>
      </c>
      <c r="EC559">
        <v>5.992</v>
      </c>
      <c r="ED559">
        <v>21.660599999999999</v>
      </c>
      <c r="EE559">
        <v>31.833300000000001</v>
      </c>
      <c r="EF559">
        <v>12307.19</v>
      </c>
      <c r="EG559">
        <v>17.0106</v>
      </c>
      <c r="EH559">
        <v>10644.441000000001</v>
      </c>
      <c r="EI559">
        <v>16.310600000000001</v>
      </c>
      <c r="EJ559">
        <v>10372.879999999999</v>
      </c>
      <c r="EK559">
        <v>0</v>
      </c>
      <c r="EL559">
        <v>0</v>
      </c>
      <c r="EM559">
        <v>0</v>
      </c>
      <c r="EN559">
        <v>0</v>
      </c>
      <c r="EO559">
        <v>4.6500000000000004</v>
      </c>
      <c r="EP559">
        <v>1662.749</v>
      </c>
      <c r="EQ559">
        <v>43.91</v>
      </c>
      <c r="ER559">
        <v>36.667999999999999</v>
      </c>
      <c r="ES559">
        <v>7.242</v>
      </c>
      <c r="ET559">
        <v>12351.1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0.7</v>
      </c>
      <c r="FD559">
        <v>271.56099999999998</v>
      </c>
      <c r="FE559">
        <v>0</v>
      </c>
      <c r="FF559">
        <v>0</v>
      </c>
      <c r="FG559">
        <v>0</v>
      </c>
      <c r="FH559">
        <v>0</v>
      </c>
      <c r="FI559">
        <v>0.7</v>
      </c>
      <c r="FJ559">
        <v>271.56099999999998</v>
      </c>
      <c r="FK559">
        <v>0.7</v>
      </c>
      <c r="FL559">
        <v>271.56099999999998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271.56099999999998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</row>
    <row r="560" spans="1:184" customFormat="1" ht="12.75" x14ac:dyDescent="0.2">
      <c r="A560">
        <v>4805</v>
      </c>
      <c r="B560">
        <f t="shared" si="8"/>
        <v>557</v>
      </c>
      <c r="C560">
        <v>1</v>
      </c>
      <c r="D560" t="s">
        <v>1865</v>
      </c>
      <c r="E560" t="s">
        <v>290</v>
      </c>
      <c r="F560">
        <v>650071484</v>
      </c>
      <c r="G560">
        <v>12</v>
      </c>
      <c r="H560" t="s">
        <v>1703</v>
      </c>
      <c r="I560" t="s">
        <v>1866</v>
      </c>
      <c r="J560">
        <v>1</v>
      </c>
      <c r="K560">
        <v>24</v>
      </c>
      <c r="L560" t="s">
        <v>1617</v>
      </c>
      <c r="M560" t="s">
        <v>1867</v>
      </c>
      <c r="N560" t="s">
        <v>1595</v>
      </c>
      <c r="O560">
        <v>2</v>
      </c>
      <c r="P560" t="s">
        <v>1596</v>
      </c>
      <c r="Q560" t="s">
        <v>1500</v>
      </c>
      <c r="R560" s="207">
        <v>45660.618842592594</v>
      </c>
      <c r="S560">
        <v>650071484</v>
      </c>
      <c r="T560" t="s">
        <v>1500</v>
      </c>
      <c r="U560" s="207">
        <v>45660.620150462964</v>
      </c>
      <c r="V560">
        <v>650071484</v>
      </c>
      <c r="W560">
        <v>29.148399999999999</v>
      </c>
      <c r="X560">
        <v>29.116700000000002</v>
      </c>
      <c r="Y560">
        <v>0</v>
      </c>
      <c r="Z560">
        <v>3.1699999999999999E-2</v>
      </c>
      <c r="AA560">
        <v>30.833300000000001</v>
      </c>
      <c r="AB560">
        <v>17262.955999999998</v>
      </c>
      <c r="AC560">
        <v>17248.164000000001</v>
      </c>
      <c r="AD560">
        <v>10009.482</v>
      </c>
      <c r="AE560">
        <v>3292.3139999999999</v>
      </c>
      <c r="AF560">
        <v>565.88400000000001</v>
      </c>
      <c r="AG560">
        <v>2861.5410000000002</v>
      </c>
      <c r="AH560">
        <v>129.69399999999999</v>
      </c>
      <c r="AI560">
        <v>239.06800000000001</v>
      </c>
      <c r="AJ560">
        <v>13.462</v>
      </c>
      <c r="AK560">
        <v>20.968</v>
      </c>
      <c r="AL560">
        <v>0</v>
      </c>
      <c r="AM560">
        <v>0</v>
      </c>
      <c r="AN560">
        <v>14.792</v>
      </c>
      <c r="AO560">
        <v>163.65</v>
      </c>
      <c r="AP560">
        <v>94.37</v>
      </c>
      <c r="AQ560">
        <v>94.37</v>
      </c>
      <c r="AR560">
        <v>0</v>
      </c>
      <c r="AS560">
        <v>0</v>
      </c>
      <c r="AT560">
        <v>0</v>
      </c>
      <c r="AU560">
        <v>69.28</v>
      </c>
      <c r="AV560">
        <v>0.5</v>
      </c>
      <c r="AW560">
        <v>96.762</v>
      </c>
      <c r="AX560">
        <v>238.02799999999999</v>
      </c>
      <c r="AY560">
        <v>39</v>
      </c>
      <c r="AZ560">
        <v>18.989000000000001</v>
      </c>
      <c r="BA560">
        <v>17395.637999999999</v>
      </c>
      <c r="BB560">
        <v>94.37</v>
      </c>
      <c r="BC560">
        <v>30</v>
      </c>
      <c r="BD560">
        <v>21</v>
      </c>
      <c r="BE560">
        <v>2</v>
      </c>
      <c r="BF560">
        <v>0</v>
      </c>
      <c r="BG560">
        <v>2</v>
      </c>
      <c r="BH560">
        <v>0</v>
      </c>
      <c r="BI560">
        <v>0</v>
      </c>
      <c r="BJ560">
        <v>24.611899999999999</v>
      </c>
      <c r="BK560">
        <v>15416.434999999999</v>
      </c>
      <c r="BL560">
        <v>8891.3770000000004</v>
      </c>
      <c r="BM560">
        <v>3099.9180000000001</v>
      </c>
      <c r="BN560">
        <v>440.88499999999999</v>
      </c>
      <c r="BO560">
        <v>2504.0410000000002</v>
      </c>
      <c r="BP560">
        <v>113.511</v>
      </c>
      <c r="BQ560">
        <v>239.06800000000001</v>
      </c>
      <c r="BR560">
        <v>9.2739999999999991</v>
      </c>
      <c r="BS560">
        <v>2.61</v>
      </c>
      <c r="BT560">
        <v>23.611899999999999</v>
      </c>
      <c r="BU560">
        <v>15008.332</v>
      </c>
      <c r="BV560">
        <v>0</v>
      </c>
      <c r="BW560">
        <v>0</v>
      </c>
      <c r="BX560">
        <v>0</v>
      </c>
      <c r="BY560">
        <v>0</v>
      </c>
      <c r="BZ560">
        <v>4.5048000000000004</v>
      </c>
      <c r="CA560">
        <v>1831.729</v>
      </c>
      <c r="CB560">
        <v>1118.105</v>
      </c>
      <c r="CC560">
        <v>192.39599999999999</v>
      </c>
      <c r="CD560">
        <v>124.999</v>
      </c>
      <c r="CE560">
        <v>357.5</v>
      </c>
      <c r="CF560">
        <v>16.183</v>
      </c>
      <c r="CG560">
        <v>0</v>
      </c>
      <c r="CH560">
        <v>4.1879999999999997</v>
      </c>
      <c r="CI560">
        <v>18.358000000000001</v>
      </c>
      <c r="CJ560">
        <v>1.5047999999999999</v>
      </c>
      <c r="CK560">
        <v>797.52599999999995</v>
      </c>
      <c r="CL560">
        <v>3</v>
      </c>
      <c r="CM560">
        <v>1034.203</v>
      </c>
      <c r="CN560">
        <v>0</v>
      </c>
      <c r="CO560">
        <v>0</v>
      </c>
      <c r="CP560">
        <v>0</v>
      </c>
      <c r="CQ560">
        <v>0</v>
      </c>
      <c r="CR560">
        <v>23.611899999999999</v>
      </c>
      <c r="CS560">
        <v>14570.281999999999</v>
      </c>
      <c r="CT560">
        <v>3.5047999999999999</v>
      </c>
      <c r="CU560">
        <v>1438.5920000000001</v>
      </c>
      <c r="CV560">
        <v>0.5</v>
      </c>
      <c r="CW560">
        <v>96.762</v>
      </c>
      <c r="CX560">
        <v>238.02799999999999</v>
      </c>
      <c r="CY560">
        <v>0</v>
      </c>
      <c r="CZ560">
        <v>0</v>
      </c>
      <c r="DA560">
        <v>0</v>
      </c>
      <c r="DB560">
        <v>0</v>
      </c>
      <c r="DC560">
        <v>38.72</v>
      </c>
      <c r="DD560">
        <v>55.65</v>
      </c>
      <c r="DE560">
        <v>18.989000000000001</v>
      </c>
      <c r="DF560">
        <v>0.5</v>
      </c>
      <c r="DG560">
        <v>170.07499999999999</v>
      </c>
      <c r="DH560">
        <v>0</v>
      </c>
      <c r="DI560">
        <v>0</v>
      </c>
      <c r="DJ560">
        <v>0.5</v>
      </c>
      <c r="DK560">
        <v>238.02799999999999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15552.321</v>
      </c>
      <c r="EA560">
        <v>38.72</v>
      </c>
      <c r="EB560">
        <v>1843.317</v>
      </c>
      <c r="EC560">
        <v>55.65</v>
      </c>
      <c r="ED560">
        <v>29.148399999999999</v>
      </c>
      <c r="EE560">
        <v>30.833300000000001</v>
      </c>
      <c r="EF560">
        <v>17262.955999999998</v>
      </c>
      <c r="EG560">
        <v>24.643599999999999</v>
      </c>
      <c r="EH560">
        <v>15431.227000000001</v>
      </c>
      <c r="EI560">
        <v>23.643599999999999</v>
      </c>
      <c r="EJ560">
        <v>15023.124</v>
      </c>
      <c r="EK560">
        <v>0</v>
      </c>
      <c r="EL560">
        <v>0</v>
      </c>
      <c r="EM560">
        <v>0</v>
      </c>
      <c r="EN560">
        <v>0</v>
      </c>
      <c r="EO560">
        <v>4.5048000000000004</v>
      </c>
      <c r="EP560">
        <v>1831.729</v>
      </c>
      <c r="EQ560">
        <v>163.65</v>
      </c>
      <c r="ER560">
        <v>58.72</v>
      </c>
      <c r="ES560">
        <v>104.93</v>
      </c>
      <c r="ET560">
        <v>17426.606</v>
      </c>
      <c r="EU560">
        <v>0</v>
      </c>
      <c r="EV560">
        <v>0</v>
      </c>
      <c r="EW560">
        <v>0</v>
      </c>
      <c r="EX560">
        <v>0</v>
      </c>
      <c r="EY560">
        <v>0.5</v>
      </c>
      <c r="EZ560">
        <v>170.07499999999999</v>
      </c>
      <c r="FA560">
        <v>0</v>
      </c>
      <c r="FB560">
        <v>0</v>
      </c>
      <c r="FC560">
        <v>0.5</v>
      </c>
      <c r="FD560">
        <v>238.02799999999999</v>
      </c>
      <c r="FE560">
        <v>0</v>
      </c>
      <c r="FF560">
        <v>0</v>
      </c>
      <c r="FG560">
        <v>0</v>
      </c>
      <c r="FH560">
        <v>0</v>
      </c>
      <c r="FI560">
        <v>0.5</v>
      </c>
      <c r="FJ560">
        <v>238.02799999999999</v>
      </c>
      <c r="FK560">
        <v>0.5</v>
      </c>
      <c r="FL560">
        <v>238.02799999999999</v>
      </c>
      <c r="FM560">
        <v>0</v>
      </c>
      <c r="FN560">
        <v>0</v>
      </c>
      <c r="FO560">
        <v>39</v>
      </c>
      <c r="FP560">
        <v>0</v>
      </c>
      <c r="FQ560">
        <v>39</v>
      </c>
      <c r="FR560">
        <v>277.02800000000002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</row>
    <row r="561" spans="1:184" customFormat="1" ht="12.75" x14ac:dyDescent="0.2">
      <c r="A561">
        <v>4814</v>
      </c>
      <c r="B561">
        <f t="shared" si="8"/>
        <v>558</v>
      </c>
      <c r="C561">
        <v>1</v>
      </c>
      <c r="D561" t="s">
        <v>1868</v>
      </c>
      <c r="E561" t="s">
        <v>290</v>
      </c>
      <c r="F561">
        <v>650071409</v>
      </c>
      <c r="G561">
        <v>12</v>
      </c>
      <c r="H561" t="s">
        <v>1631</v>
      </c>
      <c r="I561" t="s">
        <v>1869</v>
      </c>
      <c r="J561">
        <v>1</v>
      </c>
      <c r="K561">
        <v>24</v>
      </c>
      <c r="L561" t="s">
        <v>1617</v>
      </c>
      <c r="M561" t="s">
        <v>1632</v>
      </c>
      <c r="N561" t="s">
        <v>1595</v>
      </c>
      <c r="O561">
        <v>2</v>
      </c>
      <c r="P561" t="s">
        <v>1596</v>
      </c>
      <c r="Q561" t="s">
        <v>1870</v>
      </c>
      <c r="R561" s="207">
        <v>45665.531712962962</v>
      </c>
      <c r="S561">
        <v>650071409</v>
      </c>
      <c r="T561" t="s">
        <v>1870</v>
      </c>
      <c r="U561" s="207">
        <v>45665.653101851851</v>
      </c>
      <c r="V561">
        <v>650071409</v>
      </c>
      <c r="W561">
        <v>39.553199999999997</v>
      </c>
      <c r="X561">
        <v>38.907399999999996</v>
      </c>
      <c r="Y561">
        <v>0.64580000000000004</v>
      </c>
      <c r="Z561">
        <v>0</v>
      </c>
      <c r="AA561">
        <v>44.592399999999998</v>
      </c>
      <c r="AB561">
        <v>19413.679</v>
      </c>
      <c r="AC561">
        <v>18848.012999999999</v>
      </c>
      <c r="AD561">
        <v>11733.412</v>
      </c>
      <c r="AE561">
        <v>3744.7440000000001</v>
      </c>
      <c r="AF561">
        <v>693.87400000000002</v>
      </c>
      <c r="AG561">
        <v>1633.288</v>
      </c>
      <c r="AH561">
        <v>300.834</v>
      </c>
      <c r="AI561">
        <v>276.51400000000001</v>
      </c>
      <c r="AJ561">
        <v>0</v>
      </c>
      <c r="AK561">
        <v>78.233000000000004</v>
      </c>
      <c r="AL561">
        <v>202.45400000000001</v>
      </c>
      <c r="AM561">
        <v>363.21199999999999</v>
      </c>
      <c r="AN561">
        <v>0</v>
      </c>
      <c r="AO561">
        <v>198.54</v>
      </c>
      <c r="AP561">
        <v>181.73999999999998</v>
      </c>
      <c r="AQ561">
        <v>181.73999999999998</v>
      </c>
      <c r="AR561">
        <v>0</v>
      </c>
      <c r="AS561">
        <v>0</v>
      </c>
      <c r="AT561">
        <v>0</v>
      </c>
      <c r="AU561">
        <v>16.8</v>
      </c>
      <c r="AV561">
        <v>0</v>
      </c>
      <c r="AW561">
        <v>370.71199999999999</v>
      </c>
      <c r="AX561">
        <v>0</v>
      </c>
      <c r="AY561">
        <v>95.44</v>
      </c>
      <c r="AZ561">
        <v>16.402000000000001</v>
      </c>
      <c r="BA561">
        <v>18948.304</v>
      </c>
      <c r="BB561">
        <v>181.73999999999998</v>
      </c>
      <c r="BC561">
        <v>45</v>
      </c>
      <c r="BD561">
        <v>27</v>
      </c>
      <c r="BE561">
        <v>2</v>
      </c>
      <c r="BF561">
        <v>0</v>
      </c>
      <c r="BG561">
        <v>1</v>
      </c>
      <c r="BH561">
        <v>0</v>
      </c>
      <c r="BI561">
        <v>0</v>
      </c>
      <c r="BJ561">
        <v>25.286300000000001</v>
      </c>
      <c r="BK561">
        <v>14170.516</v>
      </c>
      <c r="BL561">
        <v>8573.7080000000005</v>
      </c>
      <c r="BM561">
        <v>3239.288</v>
      </c>
      <c r="BN561">
        <v>347.18799999999999</v>
      </c>
      <c r="BO561">
        <v>1096.597</v>
      </c>
      <c r="BP561">
        <v>188.42699999999999</v>
      </c>
      <c r="BQ561">
        <v>276.51400000000001</v>
      </c>
      <c r="BR561">
        <v>0</v>
      </c>
      <c r="BS561">
        <v>61.68</v>
      </c>
      <c r="BT561">
        <v>21.961600000000001</v>
      </c>
      <c r="BU561">
        <v>12623.162</v>
      </c>
      <c r="BV561">
        <v>2.1507999999999998</v>
      </c>
      <c r="BW561">
        <v>1077.373</v>
      </c>
      <c r="BX561">
        <v>0.8387</v>
      </c>
      <c r="BY561">
        <v>358.98700000000002</v>
      </c>
      <c r="BZ561">
        <v>13.621099999999998</v>
      </c>
      <c r="CA561">
        <v>4677.4969999999994</v>
      </c>
      <c r="CB561">
        <v>3159.7040000000002</v>
      </c>
      <c r="CC561">
        <v>505.45600000000002</v>
      </c>
      <c r="CD561">
        <v>346.68600000000004</v>
      </c>
      <c r="CE561">
        <v>536.69100000000003</v>
      </c>
      <c r="CF561">
        <v>112.40700000000001</v>
      </c>
      <c r="CG561">
        <v>0</v>
      </c>
      <c r="CH561">
        <v>0</v>
      </c>
      <c r="CI561">
        <v>16.553000000000001</v>
      </c>
      <c r="CJ561">
        <v>3</v>
      </c>
      <c r="CK561">
        <v>1528.3240000000001</v>
      </c>
      <c r="CL561">
        <v>6.2293000000000003</v>
      </c>
      <c r="CM561">
        <v>1589.173</v>
      </c>
      <c r="CN561">
        <v>4.3917999999999999</v>
      </c>
      <c r="CO561">
        <v>1560</v>
      </c>
      <c r="CP561">
        <v>0</v>
      </c>
      <c r="CQ561">
        <v>0</v>
      </c>
      <c r="CR561">
        <v>22.478000000000002</v>
      </c>
      <c r="CS561">
        <v>11975.066000000001</v>
      </c>
      <c r="CT561">
        <v>9.5835000000000008</v>
      </c>
      <c r="CU561">
        <v>2803.9569999999999</v>
      </c>
      <c r="CV561">
        <v>0</v>
      </c>
      <c r="CW561">
        <v>370.71199999999999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112.54</v>
      </c>
      <c r="DD561">
        <v>69.2</v>
      </c>
      <c r="DE561">
        <v>16.402000000000001</v>
      </c>
      <c r="DF561">
        <v>0.3352</v>
      </c>
      <c r="DG561">
        <v>110.994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14236.366</v>
      </c>
      <c r="EA561">
        <v>112.54</v>
      </c>
      <c r="EB561">
        <v>4711.9380000000001</v>
      </c>
      <c r="EC561">
        <v>69.2</v>
      </c>
      <c r="ED561">
        <v>39.553199999999997</v>
      </c>
      <c r="EE561">
        <v>44.592399999999998</v>
      </c>
      <c r="EF561">
        <v>19413.679</v>
      </c>
      <c r="EG561">
        <v>25.286300000000001</v>
      </c>
      <c r="EH561">
        <v>14533.727999999999</v>
      </c>
      <c r="EI561">
        <v>21.961600000000001</v>
      </c>
      <c r="EJ561">
        <v>12926.162</v>
      </c>
      <c r="EK561">
        <v>2.1507999999999998</v>
      </c>
      <c r="EL561">
        <v>1077.373</v>
      </c>
      <c r="EM561">
        <v>0.8387</v>
      </c>
      <c r="EN561">
        <v>419.19900000000001</v>
      </c>
      <c r="EO561">
        <v>14.2669</v>
      </c>
      <c r="EP561">
        <v>4879.951</v>
      </c>
      <c r="EQ561">
        <v>198.54</v>
      </c>
      <c r="ER561">
        <v>123.34</v>
      </c>
      <c r="ES561">
        <v>75.2</v>
      </c>
      <c r="ET561">
        <v>19612.219000000001</v>
      </c>
      <c r="EU561">
        <v>0</v>
      </c>
      <c r="EV561">
        <v>0</v>
      </c>
      <c r="EW561">
        <v>0</v>
      </c>
      <c r="EX561">
        <v>0</v>
      </c>
      <c r="EY561">
        <v>0.3352</v>
      </c>
      <c r="EZ561">
        <v>110.994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95.44</v>
      </c>
      <c r="FP561">
        <v>86.24</v>
      </c>
      <c r="FQ561">
        <v>9.1999999999999993</v>
      </c>
      <c r="FR561">
        <v>95.44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</row>
    <row r="562" spans="1:184" customFormat="1" ht="12.75" x14ac:dyDescent="0.2">
      <c r="A562">
        <v>5002</v>
      </c>
      <c r="B562">
        <f t="shared" si="8"/>
        <v>559</v>
      </c>
      <c r="C562">
        <v>1</v>
      </c>
      <c r="D562" t="s">
        <v>1871</v>
      </c>
      <c r="E562" t="s">
        <v>290</v>
      </c>
      <c r="F562">
        <v>600114627</v>
      </c>
      <c r="G562">
        <v>12</v>
      </c>
      <c r="H562" t="s">
        <v>1872</v>
      </c>
      <c r="I562" t="s">
        <v>99</v>
      </c>
      <c r="J562">
        <v>1</v>
      </c>
      <c r="K562">
        <v>24</v>
      </c>
      <c r="L562" t="s">
        <v>1873</v>
      </c>
      <c r="M562" t="s">
        <v>1874</v>
      </c>
      <c r="N562" t="s">
        <v>1875</v>
      </c>
      <c r="O562">
        <v>2</v>
      </c>
      <c r="P562" t="s">
        <v>1876</v>
      </c>
      <c r="Q562" t="s">
        <v>3492</v>
      </c>
      <c r="R562" s="207">
        <v>45663.510706018518</v>
      </c>
      <c r="S562">
        <v>600114627</v>
      </c>
      <c r="T562" t="s">
        <v>1877</v>
      </c>
      <c r="U562" s="207">
        <v>45671.535243055558</v>
      </c>
      <c r="V562">
        <v>600114627</v>
      </c>
      <c r="W562">
        <v>9.327300000000001</v>
      </c>
      <c r="X562">
        <v>9.077300000000001</v>
      </c>
      <c r="Y562">
        <v>0</v>
      </c>
      <c r="Z562">
        <v>0.25</v>
      </c>
      <c r="AA562">
        <v>10.0273</v>
      </c>
      <c r="AB562">
        <v>3850.31</v>
      </c>
      <c r="AC562">
        <v>3765.6590000000001</v>
      </c>
      <c r="AD562">
        <v>2363.326</v>
      </c>
      <c r="AE562">
        <v>460.214</v>
      </c>
      <c r="AF562">
        <v>175.03800000000001</v>
      </c>
      <c r="AG562">
        <v>625.20900000000006</v>
      </c>
      <c r="AH562">
        <v>97.828999999999994</v>
      </c>
      <c r="AI562">
        <v>0</v>
      </c>
      <c r="AJ562">
        <v>0</v>
      </c>
      <c r="AK562">
        <v>1.016</v>
      </c>
      <c r="AL562">
        <v>0</v>
      </c>
      <c r="AM562">
        <v>0</v>
      </c>
      <c r="AN562">
        <v>84.650999999999996</v>
      </c>
      <c r="AO562">
        <v>258.56400000000002</v>
      </c>
      <c r="AP562">
        <v>168.56399999999999</v>
      </c>
      <c r="AQ562">
        <v>168.56399999999999</v>
      </c>
      <c r="AR562">
        <v>0</v>
      </c>
      <c r="AS562">
        <v>0</v>
      </c>
      <c r="AT562">
        <v>0</v>
      </c>
      <c r="AU562">
        <v>90</v>
      </c>
      <c r="AV562">
        <v>0</v>
      </c>
      <c r="AW562">
        <v>43.027000000000001</v>
      </c>
      <c r="AX562">
        <v>5</v>
      </c>
      <c r="AY562">
        <v>168.56399999999999</v>
      </c>
      <c r="AZ562">
        <v>0</v>
      </c>
      <c r="BA562">
        <v>3856.8120000000004</v>
      </c>
      <c r="BB562">
        <v>168.56399999999999</v>
      </c>
      <c r="BC562">
        <v>11</v>
      </c>
      <c r="BD562">
        <v>11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5.4508000000000001</v>
      </c>
      <c r="BK562">
        <v>2714.6570000000002</v>
      </c>
      <c r="BL562">
        <v>1648.739</v>
      </c>
      <c r="BM562">
        <v>398.096</v>
      </c>
      <c r="BN562">
        <v>114.75700000000001</v>
      </c>
      <c r="BO562">
        <v>412.209</v>
      </c>
      <c r="BP562">
        <v>97.828999999999994</v>
      </c>
      <c r="BQ562">
        <v>0</v>
      </c>
      <c r="BR562">
        <v>0</v>
      </c>
      <c r="BS562">
        <v>0</v>
      </c>
      <c r="BT562">
        <v>5.4508000000000001</v>
      </c>
      <c r="BU562">
        <v>2714.6570000000002</v>
      </c>
      <c r="BV562">
        <v>0</v>
      </c>
      <c r="BW562">
        <v>0</v>
      </c>
      <c r="BX562">
        <v>0</v>
      </c>
      <c r="BY562">
        <v>0</v>
      </c>
      <c r="BZ562">
        <v>3.6265000000000001</v>
      </c>
      <c r="CA562">
        <v>1051.002</v>
      </c>
      <c r="CB562">
        <v>714.58699999999999</v>
      </c>
      <c r="CC562">
        <v>62.117999999999995</v>
      </c>
      <c r="CD562">
        <v>60.280999999999999</v>
      </c>
      <c r="CE562">
        <v>213</v>
      </c>
      <c r="CF562">
        <v>0</v>
      </c>
      <c r="CG562">
        <v>0</v>
      </c>
      <c r="CH562">
        <v>0</v>
      </c>
      <c r="CI562">
        <v>1.016</v>
      </c>
      <c r="CJ562">
        <v>0</v>
      </c>
      <c r="CK562">
        <v>0</v>
      </c>
      <c r="CL562">
        <v>1.5765</v>
      </c>
      <c r="CM562">
        <v>313.35399999999998</v>
      </c>
      <c r="CN562">
        <v>2.0499999999999998</v>
      </c>
      <c r="CO562">
        <v>737.64800000000002</v>
      </c>
      <c r="CP562">
        <v>0</v>
      </c>
      <c r="CQ562">
        <v>0</v>
      </c>
      <c r="CR562">
        <v>3.4508000000000001</v>
      </c>
      <c r="CS562">
        <v>1626.847</v>
      </c>
      <c r="CT562">
        <v>3.6265000000000001</v>
      </c>
      <c r="CU562">
        <v>1051.002</v>
      </c>
      <c r="CV562">
        <v>0</v>
      </c>
      <c r="CW562">
        <v>43.027000000000001</v>
      </c>
      <c r="CX562">
        <v>0</v>
      </c>
      <c r="CY562">
        <v>0</v>
      </c>
      <c r="CZ562">
        <v>0</v>
      </c>
      <c r="DA562">
        <v>0</v>
      </c>
      <c r="DB562">
        <v>5</v>
      </c>
      <c r="DC562">
        <v>0</v>
      </c>
      <c r="DD562">
        <v>168.56399999999999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2793.6219999999998</v>
      </c>
      <c r="EA562">
        <v>0</v>
      </c>
      <c r="EB562">
        <v>1063.19</v>
      </c>
      <c r="EC562">
        <v>168.56399999999999</v>
      </c>
      <c r="ED562">
        <v>9.327300000000001</v>
      </c>
      <c r="EE562">
        <v>10.0273</v>
      </c>
      <c r="EF562">
        <v>3850.31</v>
      </c>
      <c r="EG562">
        <v>5.4508000000000001</v>
      </c>
      <c r="EH562">
        <v>2714.6570000000002</v>
      </c>
      <c r="EI562">
        <v>5.4508000000000001</v>
      </c>
      <c r="EJ562">
        <v>2714.6570000000002</v>
      </c>
      <c r="EK562">
        <v>0</v>
      </c>
      <c r="EL562">
        <v>0</v>
      </c>
      <c r="EM562">
        <v>0</v>
      </c>
      <c r="EN562">
        <v>0</v>
      </c>
      <c r="EO562">
        <v>3.8765000000000001</v>
      </c>
      <c r="EP562">
        <v>1135.653</v>
      </c>
      <c r="EQ562">
        <v>258.56400000000002</v>
      </c>
      <c r="ER562">
        <v>0</v>
      </c>
      <c r="ES562">
        <v>258.56400000000002</v>
      </c>
      <c r="ET562">
        <v>4108.8739999999998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5</v>
      </c>
      <c r="FK562">
        <v>0</v>
      </c>
      <c r="FL562">
        <v>0</v>
      </c>
      <c r="FM562">
        <v>0</v>
      </c>
      <c r="FN562">
        <v>5</v>
      </c>
      <c r="FO562">
        <v>168.56399999999999</v>
      </c>
      <c r="FP562">
        <v>0</v>
      </c>
      <c r="FQ562">
        <v>168.56399999999999</v>
      </c>
      <c r="FR562">
        <v>173.56399999999999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</row>
    <row r="563" spans="1:184" customFormat="1" ht="12.75" x14ac:dyDescent="0.2">
      <c r="A563">
        <v>5005</v>
      </c>
      <c r="B563">
        <f t="shared" si="8"/>
        <v>560</v>
      </c>
      <c r="C563">
        <v>1</v>
      </c>
      <c r="D563" t="s">
        <v>1878</v>
      </c>
      <c r="E563" t="s">
        <v>290</v>
      </c>
      <c r="F563">
        <v>600114741</v>
      </c>
      <c r="G563">
        <v>12</v>
      </c>
      <c r="H563" t="s">
        <v>1879</v>
      </c>
      <c r="I563" t="s">
        <v>1880</v>
      </c>
      <c r="J563">
        <v>1</v>
      </c>
      <c r="K563">
        <v>24</v>
      </c>
      <c r="L563" t="s">
        <v>1873</v>
      </c>
      <c r="M563" t="s">
        <v>1881</v>
      </c>
      <c r="N563" t="s">
        <v>1875</v>
      </c>
      <c r="O563">
        <v>2</v>
      </c>
      <c r="P563" t="s">
        <v>1876</v>
      </c>
      <c r="Q563" t="s">
        <v>1882</v>
      </c>
      <c r="R563" s="207">
        <v>45665.509953703702</v>
      </c>
      <c r="S563">
        <v>600114741</v>
      </c>
      <c r="T563" t="s">
        <v>1882</v>
      </c>
      <c r="U563" s="207">
        <v>45665.674560185187</v>
      </c>
      <c r="V563">
        <v>600114741</v>
      </c>
      <c r="W563">
        <v>13.9573</v>
      </c>
      <c r="X563">
        <v>13.9573</v>
      </c>
      <c r="Y563">
        <v>0</v>
      </c>
      <c r="Z563">
        <v>0</v>
      </c>
      <c r="AA563">
        <v>15.847</v>
      </c>
      <c r="AB563">
        <v>6160.1080000000002</v>
      </c>
      <c r="AC563">
        <v>6160.1080000000002</v>
      </c>
      <c r="AD563">
        <v>3841.65</v>
      </c>
      <c r="AE563">
        <v>1029.951</v>
      </c>
      <c r="AF563">
        <v>223.499</v>
      </c>
      <c r="AG563">
        <v>961.375</v>
      </c>
      <c r="AH563">
        <v>102.39</v>
      </c>
      <c r="AI563">
        <v>0</v>
      </c>
      <c r="AJ563">
        <v>0.80500000000000005</v>
      </c>
      <c r="AK563">
        <v>0.438</v>
      </c>
      <c r="AL563">
        <v>0</v>
      </c>
      <c r="AM563">
        <v>0</v>
      </c>
      <c r="AN563">
        <v>0</v>
      </c>
      <c r="AO563">
        <v>34.200000000000003</v>
      </c>
      <c r="AP563">
        <v>27</v>
      </c>
      <c r="AQ563">
        <v>27</v>
      </c>
      <c r="AR563">
        <v>0</v>
      </c>
      <c r="AS563">
        <v>0</v>
      </c>
      <c r="AT563">
        <v>0</v>
      </c>
      <c r="AU563">
        <v>7.2</v>
      </c>
      <c r="AV563">
        <v>0.4</v>
      </c>
      <c r="AW563">
        <v>0</v>
      </c>
      <c r="AX563">
        <v>107.908</v>
      </c>
      <c r="AY563">
        <v>0</v>
      </c>
      <c r="AZ563">
        <v>0</v>
      </c>
      <c r="BA563">
        <v>6272.9539999999997</v>
      </c>
      <c r="BB563">
        <v>27</v>
      </c>
      <c r="BC563">
        <v>16</v>
      </c>
      <c r="BD563">
        <v>16</v>
      </c>
      <c r="BE563">
        <v>0</v>
      </c>
      <c r="BF563">
        <v>0</v>
      </c>
      <c r="BG563">
        <v>1</v>
      </c>
      <c r="BH563">
        <v>0</v>
      </c>
      <c r="BI563">
        <v>0</v>
      </c>
      <c r="BJ563">
        <v>11.2918</v>
      </c>
      <c r="BK563">
        <v>5312.9530000000004</v>
      </c>
      <c r="BL563">
        <v>3279.569</v>
      </c>
      <c r="BM563">
        <v>947.64400000000001</v>
      </c>
      <c r="BN563">
        <v>181.00200000000001</v>
      </c>
      <c r="BO563">
        <v>801.375</v>
      </c>
      <c r="BP563">
        <v>102.39</v>
      </c>
      <c r="BQ563">
        <v>0</v>
      </c>
      <c r="BR563">
        <v>0.80500000000000005</v>
      </c>
      <c r="BS563">
        <v>0.16800000000000001</v>
      </c>
      <c r="BT563">
        <v>8.2720000000000002</v>
      </c>
      <c r="BU563">
        <v>4163.2939999999999</v>
      </c>
      <c r="BV563">
        <v>0</v>
      </c>
      <c r="BW563">
        <v>0</v>
      </c>
      <c r="BX563">
        <v>0</v>
      </c>
      <c r="BY563">
        <v>0</v>
      </c>
      <c r="BZ563">
        <v>2.6655000000000002</v>
      </c>
      <c r="CA563">
        <v>847.15499999999997</v>
      </c>
      <c r="CB563">
        <v>562.08100000000002</v>
      </c>
      <c r="CC563">
        <v>82.307000000000002</v>
      </c>
      <c r="CD563">
        <v>42.497</v>
      </c>
      <c r="CE563">
        <v>160</v>
      </c>
      <c r="CF563">
        <v>0</v>
      </c>
      <c r="CG563">
        <v>0</v>
      </c>
      <c r="CH563">
        <v>0</v>
      </c>
      <c r="CI563">
        <v>0.27</v>
      </c>
      <c r="CJ563">
        <v>0.2656</v>
      </c>
      <c r="CK563">
        <v>132.62899999999999</v>
      </c>
      <c r="CL563">
        <v>1.9999</v>
      </c>
      <c r="CM563">
        <v>606.61800000000005</v>
      </c>
      <c r="CN563">
        <v>0</v>
      </c>
      <c r="CO563">
        <v>0</v>
      </c>
      <c r="CP563">
        <v>0.4</v>
      </c>
      <c r="CQ563">
        <v>107.908</v>
      </c>
      <c r="CR563">
        <v>9.2918000000000003</v>
      </c>
      <c r="CS563">
        <v>4032.2420000000002</v>
      </c>
      <c r="CT563">
        <v>2.6655000000000002</v>
      </c>
      <c r="CU563">
        <v>847.15499999999997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0.4</v>
      </c>
      <c r="DB563">
        <v>107.908</v>
      </c>
      <c r="DC563">
        <v>0</v>
      </c>
      <c r="DD563">
        <v>27</v>
      </c>
      <c r="DE563">
        <v>0</v>
      </c>
      <c r="DF563">
        <v>3.0198</v>
      </c>
      <c r="DG563">
        <v>1149.6590000000001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5403.2569999999996</v>
      </c>
      <c r="EA563">
        <v>0</v>
      </c>
      <c r="EB563">
        <v>869.697</v>
      </c>
      <c r="EC563">
        <v>27</v>
      </c>
      <c r="ED563">
        <v>13.9573</v>
      </c>
      <c r="EE563">
        <v>15.847</v>
      </c>
      <c r="EF563">
        <v>6160.1080000000002</v>
      </c>
      <c r="EG563">
        <v>11.2918</v>
      </c>
      <c r="EH563">
        <v>5312.9530000000004</v>
      </c>
      <c r="EI563">
        <v>8.2720000000000002</v>
      </c>
      <c r="EJ563">
        <v>4163.2939999999999</v>
      </c>
      <c r="EK563">
        <v>0</v>
      </c>
      <c r="EL563">
        <v>0</v>
      </c>
      <c r="EM563">
        <v>0</v>
      </c>
      <c r="EN563">
        <v>0</v>
      </c>
      <c r="EO563">
        <v>2.6655000000000002</v>
      </c>
      <c r="EP563">
        <v>847.15499999999997</v>
      </c>
      <c r="EQ563">
        <v>34.200000000000003</v>
      </c>
      <c r="ER563">
        <v>0</v>
      </c>
      <c r="ES563">
        <v>34.200000000000003</v>
      </c>
      <c r="ET563">
        <v>6194.308</v>
      </c>
      <c r="EU563">
        <v>0</v>
      </c>
      <c r="EV563">
        <v>0</v>
      </c>
      <c r="EW563">
        <v>0</v>
      </c>
      <c r="EX563">
        <v>0</v>
      </c>
      <c r="EY563">
        <v>3.0198</v>
      </c>
      <c r="EZ563">
        <v>1149.6590000000001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0.4</v>
      </c>
      <c r="FJ563">
        <v>107.908</v>
      </c>
      <c r="FK563">
        <v>0</v>
      </c>
      <c r="FL563">
        <v>0</v>
      </c>
      <c r="FM563">
        <v>0.4</v>
      </c>
      <c r="FN563">
        <v>107.908</v>
      </c>
      <c r="FO563">
        <v>0</v>
      </c>
      <c r="FP563">
        <v>0</v>
      </c>
      <c r="FQ563">
        <v>0</v>
      </c>
      <c r="FR563">
        <v>107.908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</row>
    <row r="564" spans="1:184" customFormat="1" ht="12.75" x14ac:dyDescent="0.2">
      <c r="A564">
        <v>5006</v>
      </c>
      <c r="B564">
        <f t="shared" si="8"/>
        <v>561</v>
      </c>
      <c r="C564">
        <v>1</v>
      </c>
      <c r="D564" t="s">
        <v>1883</v>
      </c>
      <c r="E564" t="s">
        <v>290</v>
      </c>
      <c r="F564">
        <v>600115283</v>
      </c>
      <c r="G564">
        <v>12</v>
      </c>
      <c r="H564" t="s">
        <v>1879</v>
      </c>
      <c r="I564" t="s">
        <v>1884</v>
      </c>
      <c r="J564">
        <v>1</v>
      </c>
      <c r="K564">
        <v>24</v>
      </c>
      <c r="L564" t="s">
        <v>1873</v>
      </c>
      <c r="M564" t="s">
        <v>1885</v>
      </c>
      <c r="N564" t="s">
        <v>1875</v>
      </c>
      <c r="O564">
        <v>2</v>
      </c>
      <c r="P564" t="s">
        <v>1876</v>
      </c>
      <c r="Q564" t="s">
        <v>1886</v>
      </c>
      <c r="R564" s="207">
        <v>45670.404606481483</v>
      </c>
      <c r="S564">
        <v>600115283</v>
      </c>
      <c r="T564" t="s">
        <v>1886</v>
      </c>
      <c r="U564" s="207">
        <v>45670.407511574071</v>
      </c>
      <c r="V564">
        <v>600115283</v>
      </c>
      <c r="W564">
        <v>12.377000000000001</v>
      </c>
      <c r="X564">
        <v>12.377000000000001</v>
      </c>
      <c r="Y564">
        <v>0</v>
      </c>
      <c r="Z564">
        <v>0</v>
      </c>
      <c r="AA564">
        <v>13.7104</v>
      </c>
      <c r="AB564">
        <v>5838.28</v>
      </c>
      <c r="AC564">
        <v>5838.28</v>
      </c>
      <c r="AD564">
        <v>3615.3649999999998</v>
      </c>
      <c r="AE564">
        <v>1052.942</v>
      </c>
      <c r="AF564">
        <v>162.41300000000001</v>
      </c>
      <c r="AG564">
        <v>902.45699999999999</v>
      </c>
      <c r="AH564">
        <v>105.10299999999999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0.5</v>
      </c>
      <c r="AW564">
        <v>0</v>
      </c>
      <c r="AX564">
        <v>142.01599999999999</v>
      </c>
      <c r="AY564">
        <v>0</v>
      </c>
      <c r="AZ564">
        <v>0</v>
      </c>
      <c r="BA564">
        <v>5866.3029999999999</v>
      </c>
      <c r="BB564">
        <v>0</v>
      </c>
      <c r="BC564">
        <v>14</v>
      </c>
      <c r="BD564">
        <v>14</v>
      </c>
      <c r="BE564">
        <v>1</v>
      </c>
      <c r="BF564">
        <v>1</v>
      </c>
      <c r="BG564">
        <v>1</v>
      </c>
      <c r="BH564">
        <v>0</v>
      </c>
      <c r="BI564">
        <v>0</v>
      </c>
      <c r="BJ564">
        <v>9.3770000000000007</v>
      </c>
      <c r="BK564">
        <v>4844.5860000000002</v>
      </c>
      <c r="BL564">
        <v>2902.5680000000002</v>
      </c>
      <c r="BM564">
        <v>962.80200000000002</v>
      </c>
      <c r="BN564">
        <v>148.65600000000001</v>
      </c>
      <c r="BO564">
        <v>725.45699999999999</v>
      </c>
      <c r="BP564">
        <v>105.10299999999999</v>
      </c>
      <c r="BQ564">
        <v>0</v>
      </c>
      <c r="BR564">
        <v>0</v>
      </c>
      <c r="BS564">
        <v>0</v>
      </c>
      <c r="BT564">
        <v>8.3770000000000007</v>
      </c>
      <c r="BU564">
        <v>4416.7960000000003</v>
      </c>
      <c r="BV564">
        <v>0</v>
      </c>
      <c r="BW564">
        <v>0</v>
      </c>
      <c r="BX564">
        <v>0</v>
      </c>
      <c r="BY564">
        <v>0</v>
      </c>
      <c r="BZ564">
        <v>3</v>
      </c>
      <c r="CA564">
        <v>993.69399999999996</v>
      </c>
      <c r="CB564">
        <v>712.79700000000003</v>
      </c>
      <c r="CC564">
        <v>90.14</v>
      </c>
      <c r="CD564">
        <v>13.757</v>
      </c>
      <c r="CE564">
        <v>177</v>
      </c>
      <c r="CF564">
        <v>0</v>
      </c>
      <c r="CG564">
        <v>0</v>
      </c>
      <c r="CH564">
        <v>0</v>
      </c>
      <c r="CI564">
        <v>0</v>
      </c>
      <c r="CJ564">
        <v>0.5</v>
      </c>
      <c r="CK564">
        <v>212.761</v>
      </c>
      <c r="CL564">
        <v>2</v>
      </c>
      <c r="CM564">
        <v>638.91700000000003</v>
      </c>
      <c r="CN564">
        <v>0</v>
      </c>
      <c r="CO564">
        <v>0</v>
      </c>
      <c r="CP564">
        <v>0.5</v>
      </c>
      <c r="CQ564">
        <v>142.01599999999999</v>
      </c>
      <c r="CR564">
        <v>8.1257000000000001</v>
      </c>
      <c r="CS564">
        <v>3875.4720000000002</v>
      </c>
      <c r="CT564">
        <v>3</v>
      </c>
      <c r="CU564">
        <v>993.69399999999996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0.5</v>
      </c>
      <c r="DB564">
        <v>142.01599999999999</v>
      </c>
      <c r="DC564">
        <v>0</v>
      </c>
      <c r="DD564">
        <v>0</v>
      </c>
      <c r="DE564">
        <v>0</v>
      </c>
      <c r="DF564">
        <v>1</v>
      </c>
      <c r="DG564">
        <v>427.79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4872.6090000000004</v>
      </c>
      <c r="EA564">
        <v>0</v>
      </c>
      <c r="EB564">
        <v>993.69399999999996</v>
      </c>
      <c r="EC564">
        <v>0</v>
      </c>
      <c r="ED564">
        <v>12.377000000000001</v>
      </c>
      <c r="EE564">
        <v>13.7104</v>
      </c>
      <c r="EF564">
        <v>5838.28</v>
      </c>
      <c r="EG564">
        <v>9.3770000000000007</v>
      </c>
      <c r="EH564">
        <v>4844.5860000000002</v>
      </c>
      <c r="EI564">
        <v>8.3770000000000007</v>
      </c>
      <c r="EJ564">
        <v>4416.7960000000003</v>
      </c>
      <c r="EK564">
        <v>0</v>
      </c>
      <c r="EL564">
        <v>0</v>
      </c>
      <c r="EM564">
        <v>0</v>
      </c>
      <c r="EN564">
        <v>0</v>
      </c>
      <c r="EO564">
        <v>3</v>
      </c>
      <c r="EP564">
        <v>993.69399999999996</v>
      </c>
      <c r="EQ564">
        <v>0</v>
      </c>
      <c r="ER564">
        <v>0</v>
      </c>
      <c r="ES564">
        <v>0</v>
      </c>
      <c r="ET564">
        <v>5838.28</v>
      </c>
      <c r="EU564">
        <v>0</v>
      </c>
      <c r="EV564">
        <v>0</v>
      </c>
      <c r="EW564">
        <v>0</v>
      </c>
      <c r="EX564">
        <v>0</v>
      </c>
      <c r="EY564">
        <v>1</v>
      </c>
      <c r="EZ564">
        <v>427.79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0.5</v>
      </c>
      <c r="FJ564">
        <v>142.01599999999999</v>
      </c>
      <c r="FK564">
        <v>0</v>
      </c>
      <c r="FL564">
        <v>0</v>
      </c>
      <c r="FM564">
        <v>0.5</v>
      </c>
      <c r="FN564">
        <v>142.01599999999999</v>
      </c>
      <c r="FO564">
        <v>0</v>
      </c>
      <c r="FP564">
        <v>0</v>
      </c>
      <c r="FQ564">
        <v>0</v>
      </c>
      <c r="FR564">
        <v>142.01599999999999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</row>
    <row r="565" spans="1:184" customFormat="1" ht="12.75" x14ac:dyDescent="0.2">
      <c r="A565">
        <v>5007</v>
      </c>
      <c r="B565">
        <f t="shared" si="8"/>
        <v>562</v>
      </c>
      <c r="C565">
        <v>1</v>
      </c>
      <c r="D565" t="s">
        <v>1887</v>
      </c>
      <c r="E565" t="s">
        <v>290</v>
      </c>
      <c r="F565">
        <v>600115372</v>
      </c>
      <c r="G565">
        <v>12</v>
      </c>
      <c r="H565" t="s">
        <v>1888</v>
      </c>
      <c r="I565" t="s">
        <v>99</v>
      </c>
      <c r="J565">
        <v>1</v>
      </c>
      <c r="K565">
        <v>24</v>
      </c>
      <c r="L565" t="s">
        <v>1873</v>
      </c>
      <c r="M565" t="s">
        <v>1889</v>
      </c>
      <c r="N565" t="s">
        <v>1875</v>
      </c>
      <c r="O565">
        <v>2</v>
      </c>
      <c r="P565" t="s">
        <v>1876</v>
      </c>
      <c r="Q565" t="s">
        <v>1890</v>
      </c>
      <c r="R565" s="207">
        <v>45663.529270833336</v>
      </c>
      <c r="S565">
        <v>600115372</v>
      </c>
      <c r="W565">
        <v>27.524000000000001</v>
      </c>
      <c r="X565">
        <v>26.488699999999998</v>
      </c>
      <c r="Y565">
        <v>0.45</v>
      </c>
      <c r="Z565">
        <v>0.58529999999999993</v>
      </c>
      <c r="AA565">
        <v>29.915300000000002</v>
      </c>
      <c r="AB565">
        <v>11945.804</v>
      </c>
      <c r="AC565">
        <v>11502.8</v>
      </c>
      <c r="AD565">
        <v>7383.643</v>
      </c>
      <c r="AE565">
        <v>1652.154</v>
      </c>
      <c r="AF565">
        <v>216.673</v>
      </c>
      <c r="AG565">
        <v>2014.6780000000001</v>
      </c>
      <c r="AH565">
        <v>203.99299999999999</v>
      </c>
      <c r="AI565">
        <v>17.850999999999999</v>
      </c>
      <c r="AJ565">
        <v>0</v>
      </c>
      <c r="AK565">
        <v>13.808</v>
      </c>
      <c r="AL565">
        <v>213.80699999999999</v>
      </c>
      <c r="AM565">
        <v>7</v>
      </c>
      <c r="AN565">
        <v>222.197</v>
      </c>
      <c r="AO565">
        <v>40.200000000000003</v>
      </c>
      <c r="AP565">
        <v>40.200000000000003</v>
      </c>
      <c r="AQ565">
        <v>40.200000000000003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35.840000000000003</v>
      </c>
      <c r="AY565">
        <v>40.200000000000003</v>
      </c>
      <c r="AZ565">
        <v>0</v>
      </c>
      <c r="BA565">
        <v>11607.198999999999</v>
      </c>
      <c r="BB565">
        <v>40.200000000000003</v>
      </c>
      <c r="BC565">
        <v>31</v>
      </c>
      <c r="BD565">
        <v>31</v>
      </c>
      <c r="BE565">
        <v>2</v>
      </c>
      <c r="BF565">
        <v>0</v>
      </c>
      <c r="BG565">
        <v>1</v>
      </c>
      <c r="BH565">
        <v>0</v>
      </c>
      <c r="BI565">
        <v>0</v>
      </c>
      <c r="BJ565">
        <v>18.588000000000001</v>
      </c>
      <c r="BK565">
        <v>8884.7639999999992</v>
      </c>
      <c r="BL565">
        <v>5605.7259999999997</v>
      </c>
      <c r="BM565">
        <v>1390.8230000000001</v>
      </c>
      <c r="BN565">
        <v>166.26900000000001</v>
      </c>
      <c r="BO565">
        <v>1538.6780000000001</v>
      </c>
      <c r="BP565">
        <v>165.417</v>
      </c>
      <c r="BQ565">
        <v>17.850999999999999</v>
      </c>
      <c r="BR565">
        <v>0</v>
      </c>
      <c r="BS565">
        <v>0</v>
      </c>
      <c r="BT565">
        <v>14.194599999999999</v>
      </c>
      <c r="BU565">
        <v>7475.2449999999999</v>
      </c>
      <c r="BV565">
        <v>0</v>
      </c>
      <c r="BW565">
        <v>0</v>
      </c>
      <c r="BX565">
        <v>0</v>
      </c>
      <c r="BY565">
        <v>0</v>
      </c>
      <c r="BZ565">
        <v>7.9006999999999996</v>
      </c>
      <c r="CA565">
        <v>2618.0360000000001</v>
      </c>
      <c r="CB565">
        <v>1777.9169999999999</v>
      </c>
      <c r="CC565">
        <v>261.33100000000002</v>
      </c>
      <c r="CD565">
        <v>50.403999999999996</v>
      </c>
      <c r="CE565">
        <v>476</v>
      </c>
      <c r="CF565">
        <v>38.576000000000001</v>
      </c>
      <c r="CG565">
        <v>0</v>
      </c>
      <c r="CH565">
        <v>0</v>
      </c>
      <c r="CI565">
        <v>13.808</v>
      </c>
      <c r="CJ565">
        <v>1.1000000000000001</v>
      </c>
      <c r="CK565">
        <v>491.18599999999998</v>
      </c>
      <c r="CL565">
        <v>3.2728999999999999</v>
      </c>
      <c r="CM565">
        <v>962.06600000000003</v>
      </c>
      <c r="CN565">
        <v>3.5278</v>
      </c>
      <c r="CO565">
        <v>1164.7840000000001</v>
      </c>
      <c r="CP565">
        <v>0</v>
      </c>
      <c r="CQ565">
        <v>0</v>
      </c>
      <c r="CR565">
        <v>16.588000000000001</v>
      </c>
      <c r="CS565">
        <v>7419.2290000000003</v>
      </c>
      <c r="CT565">
        <v>7.0007000000000001</v>
      </c>
      <c r="CU565">
        <v>2191.0590000000002</v>
      </c>
      <c r="CV565">
        <v>0</v>
      </c>
      <c r="CW565">
        <v>0</v>
      </c>
      <c r="CX565">
        <v>35.840000000000003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40.200000000000003</v>
      </c>
      <c r="DE565">
        <v>0</v>
      </c>
      <c r="DF565">
        <v>4.3933999999999997</v>
      </c>
      <c r="DG565">
        <v>1409.519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8941.5190000000002</v>
      </c>
      <c r="EA565">
        <v>0</v>
      </c>
      <c r="EB565">
        <v>2665.6800000000003</v>
      </c>
      <c r="EC565">
        <v>40.200000000000003</v>
      </c>
      <c r="ED565">
        <v>27.524000000000001</v>
      </c>
      <c r="EE565">
        <v>29.915300000000002</v>
      </c>
      <c r="EF565">
        <v>11945.804</v>
      </c>
      <c r="EG565">
        <v>18.588000000000001</v>
      </c>
      <c r="EH565">
        <v>8891.7639999999992</v>
      </c>
      <c r="EI565">
        <v>14.194599999999999</v>
      </c>
      <c r="EJ565">
        <v>7482.2449999999999</v>
      </c>
      <c r="EK565">
        <v>0</v>
      </c>
      <c r="EL565">
        <v>0</v>
      </c>
      <c r="EM565">
        <v>0</v>
      </c>
      <c r="EN565">
        <v>0</v>
      </c>
      <c r="EO565">
        <v>8.9359999999999999</v>
      </c>
      <c r="EP565">
        <v>3054.04</v>
      </c>
      <c r="EQ565">
        <v>40.200000000000003</v>
      </c>
      <c r="ER565">
        <v>0</v>
      </c>
      <c r="ES565">
        <v>40.200000000000003</v>
      </c>
      <c r="ET565">
        <v>11986.004000000001</v>
      </c>
      <c r="EU565">
        <v>0</v>
      </c>
      <c r="EV565">
        <v>0</v>
      </c>
      <c r="EW565">
        <v>0</v>
      </c>
      <c r="EX565">
        <v>0</v>
      </c>
      <c r="EY565">
        <v>4.3933999999999997</v>
      </c>
      <c r="EZ565">
        <v>1409.519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35.840000000000003</v>
      </c>
      <c r="FK565">
        <v>0</v>
      </c>
      <c r="FL565">
        <v>35.840000000000003</v>
      </c>
      <c r="FM565">
        <v>0</v>
      </c>
      <c r="FN565">
        <v>0</v>
      </c>
      <c r="FO565">
        <v>40.200000000000003</v>
      </c>
      <c r="FP565">
        <v>0</v>
      </c>
      <c r="FQ565">
        <v>40.200000000000003</v>
      </c>
      <c r="FR565">
        <v>76.040000000000006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</row>
    <row r="566" spans="1:184" customFormat="1" ht="12.75" x14ac:dyDescent="0.2">
      <c r="A566">
        <v>5008</v>
      </c>
      <c r="B566">
        <f t="shared" si="8"/>
        <v>563</v>
      </c>
      <c r="C566">
        <v>1</v>
      </c>
      <c r="D566" t="s">
        <v>1891</v>
      </c>
      <c r="E566" t="s">
        <v>290</v>
      </c>
      <c r="F566">
        <v>600114775</v>
      </c>
      <c r="G566">
        <v>12</v>
      </c>
      <c r="H566" t="s">
        <v>1888</v>
      </c>
      <c r="I566" t="s">
        <v>99</v>
      </c>
      <c r="J566">
        <v>1</v>
      </c>
      <c r="K566">
        <v>24</v>
      </c>
      <c r="L566" t="s">
        <v>1873</v>
      </c>
      <c r="M566" t="s">
        <v>1892</v>
      </c>
      <c r="N566" t="s">
        <v>1875</v>
      </c>
      <c r="O566">
        <v>2</v>
      </c>
      <c r="P566" t="s">
        <v>1876</v>
      </c>
      <c r="Q566" t="s">
        <v>1890</v>
      </c>
      <c r="R566" s="207">
        <v>45663.563587962963</v>
      </c>
      <c r="S566">
        <v>600114775</v>
      </c>
      <c r="W566">
        <v>25.237500000000001</v>
      </c>
      <c r="X566">
        <v>25.009</v>
      </c>
      <c r="Y566">
        <v>0</v>
      </c>
      <c r="Z566">
        <v>0.22850000000000001</v>
      </c>
      <c r="AA566">
        <v>27.4754</v>
      </c>
      <c r="AB566">
        <v>10320.628999999999</v>
      </c>
      <c r="AC566">
        <v>10256.989</v>
      </c>
      <c r="AD566">
        <v>6446.6009999999997</v>
      </c>
      <c r="AE566">
        <v>1561.3719999999998</v>
      </c>
      <c r="AF566">
        <v>70.692000000000007</v>
      </c>
      <c r="AG566">
        <v>1989.0650000000001</v>
      </c>
      <c r="AH566">
        <v>184.327</v>
      </c>
      <c r="AI566">
        <v>0</v>
      </c>
      <c r="AJ566">
        <v>0</v>
      </c>
      <c r="AK566">
        <v>4.9320000000000004</v>
      </c>
      <c r="AL566">
        <v>0</v>
      </c>
      <c r="AM566">
        <v>0</v>
      </c>
      <c r="AN566">
        <v>63.64</v>
      </c>
      <c r="AO566">
        <v>22.5</v>
      </c>
      <c r="AP566">
        <v>22.5</v>
      </c>
      <c r="AQ566">
        <v>22.5</v>
      </c>
      <c r="AR566">
        <v>0</v>
      </c>
      <c r="AS566">
        <v>0</v>
      </c>
      <c r="AT566">
        <v>0</v>
      </c>
      <c r="AU566">
        <v>0</v>
      </c>
      <c r="AV566">
        <v>0.1661</v>
      </c>
      <c r="AW566">
        <v>0</v>
      </c>
      <c r="AX566">
        <v>51.591000000000001</v>
      </c>
      <c r="AY566">
        <v>22.5</v>
      </c>
      <c r="AZ566">
        <v>0</v>
      </c>
      <c r="BA566">
        <v>10456.444</v>
      </c>
      <c r="BB566">
        <v>22.5</v>
      </c>
      <c r="BC566">
        <v>30</v>
      </c>
      <c r="BD566">
        <v>30</v>
      </c>
      <c r="BE566">
        <v>2</v>
      </c>
      <c r="BF566">
        <v>0</v>
      </c>
      <c r="BG566">
        <v>1</v>
      </c>
      <c r="BH566">
        <v>0</v>
      </c>
      <c r="BI566">
        <v>0</v>
      </c>
      <c r="BJ566">
        <v>16.969100000000001</v>
      </c>
      <c r="BK566">
        <v>7572.652</v>
      </c>
      <c r="BL566">
        <v>4669.7910000000002</v>
      </c>
      <c r="BM566">
        <v>1289.837</v>
      </c>
      <c r="BN566">
        <v>33.97</v>
      </c>
      <c r="BO566">
        <v>1426.41</v>
      </c>
      <c r="BP566">
        <v>147.71199999999999</v>
      </c>
      <c r="BQ566">
        <v>0</v>
      </c>
      <c r="BR566">
        <v>0</v>
      </c>
      <c r="BS566">
        <v>4.9320000000000004</v>
      </c>
      <c r="BT566">
        <v>12.6692</v>
      </c>
      <c r="BU566">
        <v>6073.3760000000002</v>
      </c>
      <c r="BV566">
        <v>0</v>
      </c>
      <c r="BW566">
        <v>0</v>
      </c>
      <c r="BX566">
        <v>0</v>
      </c>
      <c r="BY566">
        <v>0</v>
      </c>
      <c r="BZ566">
        <v>8.0398999999999994</v>
      </c>
      <c r="CA566">
        <v>2684.337</v>
      </c>
      <c r="CB566">
        <v>1776.81</v>
      </c>
      <c r="CC566">
        <v>271.53499999999997</v>
      </c>
      <c r="CD566">
        <v>36.721999999999994</v>
      </c>
      <c r="CE566">
        <v>562.65499999999997</v>
      </c>
      <c r="CF566">
        <v>36.615000000000002</v>
      </c>
      <c r="CG566">
        <v>0</v>
      </c>
      <c r="CH566">
        <v>0</v>
      </c>
      <c r="CI566">
        <v>0</v>
      </c>
      <c r="CJ566">
        <v>0.5</v>
      </c>
      <c r="CK566">
        <v>289.065</v>
      </c>
      <c r="CL566">
        <v>3.0001000000000002</v>
      </c>
      <c r="CM566">
        <v>890.64300000000003</v>
      </c>
      <c r="CN566">
        <v>4.3737000000000004</v>
      </c>
      <c r="CO566">
        <v>1453.038</v>
      </c>
      <c r="CP566">
        <v>0.1661</v>
      </c>
      <c r="CQ566">
        <v>51.591000000000001</v>
      </c>
      <c r="CR566">
        <v>14.5511</v>
      </c>
      <c r="CS566">
        <v>6323.15</v>
      </c>
      <c r="CT566">
        <v>7.5398999999999994</v>
      </c>
      <c r="CU566">
        <v>2367.1790000000001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0.1661</v>
      </c>
      <c r="DB566">
        <v>51.591000000000001</v>
      </c>
      <c r="DC566">
        <v>0</v>
      </c>
      <c r="DD566">
        <v>22.5</v>
      </c>
      <c r="DE566">
        <v>0</v>
      </c>
      <c r="DF566">
        <v>4.2999000000000001</v>
      </c>
      <c r="DG566">
        <v>1499.2760000000001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7734.7389999999996</v>
      </c>
      <c r="EA566">
        <v>0</v>
      </c>
      <c r="EB566">
        <v>2721.7049999999999</v>
      </c>
      <c r="EC566">
        <v>22.5</v>
      </c>
      <c r="ED566">
        <v>25.237500000000001</v>
      </c>
      <c r="EE566">
        <v>27.4754</v>
      </c>
      <c r="EF566">
        <v>10320.628999999999</v>
      </c>
      <c r="EG566">
        <v>16.969100000000001</v>
      </c>
      <c r="EH566">
        <v>7572.652</v>
      </c>
      <c r="EI566">
        <v>12.6692</v>
      </c>
      <c r="EJ566">
        <v>6073.3760000000002</v>
      </c>
      <c r="EK566">
        <v>0</v>
      </c>
      <c r="EL566">
        <v>0</v>
      </c>
      <c r="EM566">
        <v>0</v>
      </c>
      <c r="EN566">
        <v>0</v>
      </c>
      <c r="EO566">
        <v>8.2683999999999997</v>
      </c>
      <c r="EP566">
        <v>2747.9769999999999</v>
      </c>
      <c r="EQ566">
        <v>22.5</v>
      </c>
      <c r="ER566">
        <v>0</v>
      </c>
      <c r="ES566">
        <v>22.5</v>
      </c>
      <c r="ET566">
        <v>10343.128999999999</v>
      </c>
      <c r="EU566">
        <v>0</v>
      </c>
      <c r="EV566">
        <v>0</v>
      </c>
      <c r="EW566">
        <v>0</v>
      </c>
      <c r="EX566">
        <v>0</v>
      </c>
      <c r="EY566">
        <v>4.2999000000000001</v>
      </c>
      <c r="EZ566">
        <v>1499.2760000000001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0.1661</v>
      </c>
      <c r="FJ566">
        <v>51.591000000000001</v>
      </c>
      <c r="FK566">
        <v>0</v>
      </c>
      <c r="FL566">
        <v>0</v>
      </c>
      <c r="FM566">
        <v>0.1661</v>
      </c>
      <c r="FN566">
        <v>51.591000000000001</v>
      </c>
      <c r="FO566">
        <v>22.5</v>
      </c>
      <c r="FP566">
        <v>0</v>
      </c>
      <c r="FQ566">
        <v>22.5</v>
      </c>
      <c r="FR566">
        <v>74.090999999999994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</row>
    <row r="567" spans="1:184" customFormat="1" ht="12.75" x14ac:dyDescent="0.2">
      <c r="A567">
        <v>5009</v>
      </c>
      <c r="B567">
        <f t="shared" si="8"/>
        <v>564</v>
      </c>
      <c r="C567">
        <v>1</v>
      </c>
      <c r="D567" t="s">
        <v>1893</v>
      </c>
      <c r="E567" t="s">
        <v>290</v>
      </c>
      <c r="F567">
        <v>600114783</v>
      </c>
      <c r="G567">
        <v>12</v>
      </c>
      <c r="H567" t="s">
        <v>1888</v>
      </c>
      <c r="I567" t="s">
        <v>99</v>
      </c>
      <c r="J567">
        <v>1</v>
      </c>
      <c r="K567">
        <v>24</v>
      </c>
      <c r="L567" t="s">
        <v>1873</v>
      </c>
      <c r="M567" t="s">
        <v>1894</v>
      </c>
      <c r="N567" t="s">
        <v>1875</v>
      </c>
      <c r="O567">
        <v>2</v>
      </c>
      <c r="P567" t="s">
        <v>1876</v>
      </c>
      <c r="Q567" t="s">
        <v>1890</v>
      </c>
      <c r="R567" s="207">
        <v>45663.584097222221</v>
      </c>
      <c r="S567">
        <v>600114783</v>
      </c>
      <c r="T567" t="s">
        <v>1890</v>
      </c>
      <c r="U567" s="207">
        <v>45663.585115740738</v>
      </c>
      <c r="V567">
        <v>600114783</v>
      </c>
      <c r="W567">
        <v>16.313800000000001</v>
      </c>
      <c r="X567">
        <v>16.197900000000001</v>
      </c>
      <c r="Y567">
        <v>0</v>
      </c>
      <c r="Z567">
        <v>0.1159</v>
      </c>
      <c r="AA567">
        <v>17.581900000000001</v>
      </c>
      <c r="AB567">
        <v>6794</v>
      </c>
      <c r="AC567">
        <v>6724.8109999999997</v>
      </c>
      <c r="AD567">
        <v>4119.0520000000006</v>
      </c>
      <c r="AE567">
        <v>1225.712</v>
      </c>
      <c r="AF567">
        <v>92.471000000000004</v>
      </c>
      <c r="AG567">
        <v>1117.433</v>
      </c>
      <c r="AH567">
        <v>158.54399999999998</v>
      </c>
      <c r="AI567">
        <v>0</v>
      </c>
      <c r="AJ567">
        <v>0</v>
      </c>
      <c r="AK567">
        <v>11.599</v>
      </c>
      <c r="AL567">
        <v>0</v>
      </c>
      <c r="AM567">
        <v>8</v>
      </c>
      <c r="AN567">
        <v>61.189</v>
      </c>
      <c r="AO567">
        <v>22.2</v>
      </c>
      <c r="AP567">
        <v>22.2</v>
      </c>
      <c r="AQ567">
        <v>22.2</v>
      </c>
      <c r="AR567">
        <v>0</v>
      </c>
      <c r="AS567">
        <v>0</v>
      </c>
      <c r="AT567">
        <v>0</v>
      </c>
      <c r="AU567">
        <v>0</v>
      </c>
      <c r="AV567">
        <v>0.16669999999999999</v>
      </c>
      <c r="AW567">
        <v>0</v>
      </c>
      <c r="AX567">
        <v>73.168000000000006</v>
      </c>
      <c r="AY567">
        <v>22.2</v>
      </c>
      <c r="AZ567">
        <v>0</v>
      </c>
      <c r="BA567">
        <v>6835.665</v>
      </c>
      <c r="BB567">
        <v>22.2</v>
      </c>
      <c r="BC567">
        <v>19</v>
      </c>
      <c r="BD567">
        <v>19</v>
      </c>
      <c r="BE567">
        <v>2</v>
      </c>
      <c r="BF567">
        <v>0</v>
      </c>
      <c r="BG567">
        <v>2</v>
      </c>
      <c r="BH567">
        <v>0</v>
      </c>
      <c r="BI567">
        <v>0</v>
      </c>
      <c r="BJ567">
        <v>11.2723</v>
      </c>
      <c r="BK567">
        <v>5093.527</v>
      </c>
      <c r="BL567">
        <v>3012.8139999999999</v>
      </c>
      <c r="BM567">
        <v>1052.3920000000001</v>
      </c>
      <c r="BN567">
        <v>72.575999999999993</v>
      </c>
      <c r="BO567">
        <v>826.01199999999994</v>
      </c>
      <c r="BP567">
        <v>127.449</v>
      </c>
      <c r="BQ567">
        <v>0</v>
      </c>
      <c r="BR567">
        <v>0</v>
      </c>
      <c r="BS567">
        <v>2.2839999999999998</v>
      </c>
      <c r="BT567">
        <v>9.6458999999999993</v>
      </c>
      <c r="BU567">
        <v>4515.7309999999998</v>
      </c>
      <c r="BV567">
        <v>0</v>
      </c>
      <c r="BW567">
        <v>0</v>
      </c>
      <c r="BX567">
        <v>0</v>
      </c>
      <c r="BY567">
        <v>0</v>
      </c>
      <c r="BZ567">
        <v>4.9255999999999993</v>
      </c>
      <c r="CA567">
        <v>1631.2840000000001</v>
      </c>
      <c r="CB567">
        <v>1106.2380000000001</v>
      </c>
      <c r="CC567">
        <v>173.32</v>
      </c>
      <c r="CD567">
        <v>19.895</v>
      </c>
      <c r="CE567">
        <v>291.42099999999999</v>
      </c>
      <c r="CF567">
        <v>31.095000000000002</v>
      </c>
      <c r="CG567">
        <v>0</v>
      </c>
      <c r="CH567">
        <v>0</v>
      </c>
      <c r="CI567">
        <v>9.3149999999999995</v>
      </c>
      <c r="CJ567">
        <v>0.42870000000000003</v>
      </c>
      <c r="CK567">
        <v>284.53800000000001</v>
      </c>
      <c r="CL567">
        <v>1.9748000000000001</v>
      </c>
      <c r="CM567">
        <v>534.58799999999997</v>
      </c>
      <c r="CN567">
        <v>2.3553999999999999</v>
      </c>
      <c r="CO567">
        <v>766.99</v>
      </c>
      <c r="CP567">
        <v>0.16669999999999999</v>
      </c>
      <c r="CQ567">
        <v>45.167999999999999</v>
      </c>
      <c r="CR567">
        <v>9.1875999999999998</v>
      </c>
      <c r="CS567">
        <v>3907.991</v>
      </c>
      <c r="CT567">
        <v>3.9256000000000002</v>
      </c>
      <c r="CU567">
        <v>1115.223</v>
      </c>
      <c r="CV567">
        <v>0</v>
      </c>
      <c r="CW567">
        <v>0</v>
      </c>
      <c r="CX567">
        <v>28</v>
      </c>
      <c r="CY567">
        <v>0</v>
      </c>
      <c r="CZ567">
        <v>0</v>
      </c>
      <c r="DA567">
        <v>0.16669999999999999</v>
      </c>
      <c r="DB567">
        <v>45.167999999999999</v>
      </c>
      <c r="DC567">
        <v>0</v>
      </c>
      <c r="DD567">
        <v>22.2</v>
      </c>
      <c r="DE567">
        <v>0</v>
      </c>
      <c r="DF567">
        <v>1.6264000000000001</v>
      </c>
      <c r="DG567">
        <v>577.79600000000005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5177.3639999999996</v>
      </c>
      <c r="EA567">
        <v>0</v>
      </c>
      <c r="EB567">
        <v>1658.3009999999999</v>
      </c>
      <c r="EC567">
        <v>22.2</v>
      </c>
      <c r="ED567">
        <v>16.313800000000001</v>
      </c>
      <c r="EE567">
        <v>17.581900000000001</v>
      </c>
      <c r="EF567">
        <v>6794</v>
      </c>
      <c r="EG567">
        <v>11.2723</v>
      </c>
      <c r="EH567">
        <v>5093.527</v>
      </c>
      <c r="EI567">
        <v>9.6458999999999993</v>
      </c>
      <c r="EJ567">
        <v>4515.7309999999998</v>
      </c>
      <c r="EK567">
        <v>0</v>
      </c>
      <c r="EL567">
        <v>0</v>
      </c>
      <c r="EM567">
        <v>0</v>
      </c>
      <c r="EN567">
        <v>0</v>
      </c>
      <c r="EO567">
        <v>5.0414999999999992</v>
      </c>
      <c r="EP567">
        <v>1700.473</v>
      </c>
      <c r="EQ567">
        <v>22.2</v>
      </c>
      <c r="ER567">
        <v>0</v>
      </c>
      <c r="ES567">
        <v>22.2</v>
      </c>
      <c r="ET567">
        <v>6816.2</v>
      </c>
      <c r="EU567">
        <v>0</v>
      </c>
      <c r="EV567">
        <v>0</v>
      </c>
      <c r="EW567">
        <v>0</v>
      </c>
      <c r="EX567">
        <v>0</v>
      </c>
      <c r="EY567">
        <v>1.6264000000000001</v>
      </c>
      <c r="EZ567">
        <v>577.79600000000005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0.16669999999999999</v>
      </c>
      <c r="FJ567">
        <v>73.168000000000006</v>
      </c>
      <c r="FK567">
        <v>0</v>
      </c>
      <c r="FL567">
        <v>28</v>
      </c>
      <c r="FM567">
        <v>0.16669999999999999</v>
      </c>
      <c r="FN567">
        <v>45.167999999999999</v>
      </c>
      <c r="FO567">
        <v>22.2</v>
      </c>
      <c r="FP567">
        <v>0</v>
      </c>
      <c r="FQ567">
        <v>22.2</v>
      </c>
      <c r="FR567">
        <v>95.367999999999995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</row>
    <row r="568" spans="1:184" customFormat="1" ht="12.75" x14ac:dyDescent="0.2">
      <c r="A568">
        <v>5010</v>
      </c>
      <c r="B568">
        <f t="shared" si="8"/>
        <v>565</v>
      </c>
      <c r="C568">
        <v>1</v>
      </c>
      <c r="D568" t="s">
        <v>1895</v>
      </c>
      <c r="E568" t="s">
        <v>290</v>
      </c>
      <c r="F568">
        <v>600114643</v>
      </c>
      <c r="G568">
        <v>12</v>
      </c>
      <c r="H568" t="s">
        <v>1888</v>
      </c>
      <c r="I568" t="s">
        <v>99</v>
      </c>
      <c r="J568">
        <v>1</v>
      </c>
      <c r="K568">
        <v>24</v>
      </c>
      <c r="L568" t="s">
        <v>1873</v>
      </c>
      <c r="M568" t="s">
        <v>1896</v>
      </c>
      <c r="N568" t="s">
        <v>1875</v>
      </c>
      <c r="O568">
        <v>2</v>
      </c>
      <c r="P568" t="s">
        <v>1876</v>
      </c>
      <c r="Q568" t="s">
        <v>1890</v>
      </c>
      <c r="R568" s="207">
        <v>45663.651585648149</v>
      </c>
      <c r="S568">
        <v>600114643</v>
      </c>
      <c r="W568">
        <v>28.1845</v>
      </c>
      <c r="X568">
        <v>27.972799999999999</v>
      </c>
      <c r="Y568">
        <v>0</v>
      </c>
      <c r="Z568">
        <v>0.2117</v>
      </c>
      <c r="AA568">
        <v>31.743200000000002</v>
      </c>
      <c r="AB568">
        <v>12298.405000000001</v>
      </c>
      <c r="AC568">
        <v>12224.414000000001</v>
      </c>
      <c r="AD568">
        <v>7780.8010000000004</v>
      </c>
      <c r="AE568">
        <v>1775.808</v>
      </c>
      <c r="AF568">
        <v>192.64400000000001</v>
      </c>
      <c r="AG568">
        <v>2297.2600000000002</v>
      </c>
      <c r="AH568">
        <v>175.673</v>
      </c>
      <c r="AI568">
        <v>0</v>
      </c>
      <c r="AJ568">
        <v>0</v>
      </c>
      <c r="AK568">
        <v>2.2280000000000002</v>
      </c>
      <c r="AL568">
        <v>0</v>
      </c>
      <c r="AM568">
        <v>0</v>
      </c>
      <c r="AN568">
        <v>73.991</v>
      </c>
      <c r="AO568">
        <v>22.95</v>
      </c>
      <c r="AP568">
        <v>22.95</v>
      </c>
      <c r="AQ568">
        <v>22.95</v>
      </c>
      <c r="AR568">
        <v>0</v>
      </c>
      <c r="AS568">
        <v>0</v>
      </c>
      <c r="AT568">
        <v>0</v>
      </c>
      <c r="AU568">
        <v>0</v>
      </c>
      <c r="AV568">
        <v>0.33329999999999999</v>
      </c>
      <c r="AW568">
        <v>0</v>
      </c>
      <c r="AX568">
        <v>174.9</v>
      </c>
      <c r="AY568">
        <v>22.95</v>
      </c>
      <c r="AZ568">
        <v>0</v>
      </c>
      <c r="BA568">
        <v>12355.012999999999</v>
      </c>
      <c r="BB568">
        <v>22.95</v>
      </c>
      <c r="BC568">
        <v>31</v>
      </c>
      <c r="BD568">
        <v>31</v>
      </c>
      <c r="BE568">
        <v>3</v>
      </c>
      <c r="BF568">
        <v>0</v>
      </c>
      <c r="BG568">
        <v>3</v>
      </c>
      <c r="BH568">
        <v>0</v>
      </c>
      <c r="BI568">
        <v>0</v>
      </c>
      <c r="BJ568">
        <v>17.662600000000001</v>
      </c>
      <c r="BK568">
        <v>9093.0490000000009</v>
      </c>
      <c r="BL568">
        <v>5650.3609999999999</v>
      </c>
      <c r="BM568">
        <v>1506.5840000000001</v>
      </c>
      <c r="BN568">
        <v>161.167</v>
      </c>
      <c r="BO568">
        <v>1625</v>
      </c>
      <c r="BP568">
        <v>149.93700000000001</v>
      </c>
      <c r="BQ568">
        <v>0</v>
      </c>
      <c r="BR568">
        <v>0</v>
      </c>
      <c r="BS568">
        <v>0</v>
      </c>
      <c r="BT568">
        <v>16.8293</v>
      </c>
      <c r="BU568">
        <v>8800.2119999999995</v>
      </c>
      <c r="BV568">
        <v>0</v>
      </c>
      <c r="BW568">
        <v>0</v>
      </c>
      <c r="BX568">
        <v>0</v>
      </c>
      <c r="BY568">
        <v>0</v>
      </c>
      <c r="BZ568">
        <v>10.3102</v>
      </c>
      <c r="CA568">
        <v>3131.3649999999998</v>
      </c>
      <c r="CB568">
        <v>2130.44</v>
      </c>
      <c r="CC568">
        <v>269.22399999999999</v>
      </c>
      <c r="CD568">
        <v>31.476999999999997</v>
      </c>
      <c r="CE568">
        <v>672.26</v>
      </c>
      <c r="CF568">
        <v>25.736000000000001</v>
      </c>
      <c r="CG568">
        <v>0</v>
      </c>
      <c r="CH568">
        <v>0</v>
      </c>
      <c r="CI568">
        <v>2.2280000000000002</v>
      </c>
      <c r="CJ568">
        <v>0.2</v>
      </c>
      <c r="CK568">
        <v>71.174000000000007</v>
      </c>
      <c r="CL568">
        <v>4.5738000000000003</v>
      </c>
      <c r="CM568">
        <v>1357.0409999999999</v>
      </c>
      <c r="CN568">
        <v>5.2031000000000001</v>
      </c>
      <c r="CO568">
        <v>1612.25</v>
      </c>
      <c r="CP568">
        <v>0.33329999999999999</v>
      </c>
      <c r="CQ568">
        <v>90.9</v>
      </c>
      <c r="CR568">
        <v>15.662599999999999</v>
      </c>
      <c r="CS568">
        <v>7733.29</v>
      </c>
      <c r="CT568">
        <v>9.5488</v>
      </c>
      <c r="CU568">
        <v>2644.4920000000002</v>
      </c>
      <c r="CV568">
        <v>0</v>
      </c>
      <c r="CW568">
        <v>0</v>
      </c>
      <c r="CX568">
        <v>84</v>
      </c>
      <c r="CY568">
        <v>0</v>
      </c>
      <c r="CZ568">
        <v>0</v>
      </c>
      <c r="DA568">
        <v>0.33329999999999999</v>
      </c>
      <c r="DB568">
        <v>90.9</v>
      </c>
      <c r="DC568">
        <v>0</v>
      </c>
      <c r="DD568">
        <v>22.95</v>
      </c>
      <c r="DE568">
        <v>0</v>
      </c>
      <c r="DF568">
        <v>0.83330000000000004</v>
      </c>
      <c r="DG568">
        <v>292.83699999999999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9187.8960000000006</v>
      </c>
      <c r="EA568">
        <v>0</v>
      </c>
      <c r="EB568">
        <v>3167.1170000000002</v>
      </c>
      <c r="EC568">
        <v>22.95</v>
      </c>
      <c r="ED568">
        <v>28.1845</v>
      </c>
      <c r="EE568">
        <v>31.743200000000002</v>
      </c>
      <c r="EF568">
        <v>12298.405000000001</v>
      </c>
      <c r="EG568">
        <v>17.662600000000001</v>
      </c>
      <c r="EH568">
        <v>9093.0490000000009</v>
      </c>
      <c r="EI568">
        <v>16.8293</v>
      </c>
      <c r="EJ568">
        <v>8800.2119999999995</v>
      </c>
      <c r="EK568">
        <v>0</v>
      </c>
      <c r="EL568">
        <v>0</v>
      </c>
      <c r="EM568">
        <v>0</v>
      </c>
      <c r="EN568">
        <v>0</v>
      </c>
      <c r="EO568">
        <v>10.521899999999999</v>
      </c>
      <c r="EP568">
        <v>3205.3559999999998</v>
      </c>
      <c r="EQ568">
        <v>22.95</v>
      </c>
      <c r="ER568">
        <v>0</v>
      </c>
      <c r="ES568">
        <v>22.95</v>
      </c>
      <c r="ET568">
        <v>12321.355</v>
      </c>
      <c r="EU568">
        <v>0</v>
      </c>
      <c r="EV568">
        <v>0</v>
      </c>
      <c r="EW568">
        <v>0</v>
      </c>
      <c r="EX568">
        <v>0</v>
      </c>
      <c r="EY568">
        <v>0.83330000000000004</v>
      </c>
      <c r="EZ568">
        <v>292.83699999999999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0.33329999999999999</v>
      </c>
      <c r="FJ568">
        <v>174.9</v>
      </c>
      <c r="FK568">
        <v>0</v>
      </c>
      <c r="FL568">
        <v>84</v>
      </c>
      <c r="FM568">
        <v>0.33329999999999999</v>
      </c>
      <c r="FN568">
        <v>90.9</v>
      </c>
      <c r="FO568">
        <v>22.95</v>
      </c>
      <c r="FP568">
        <v>0</v>
      </c>
      <c r="FQ568">
        <v>22.95</v>
      </c>
      <c r="FR568">
        <v>197.85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</row>
    <row r="569" spans="1:184" customFormat="1" ht="12.75" x14ac:dyDescent="0.2">
      <c r="A569">
        <v>5011</v>
      </c>
      <c r="B569">
        <f t="shared" si="8"/>
        <v>566</v>
      </c>
      <c r="C569">
        <v>1</v>
      </c>
      <c r="D569" t="s">
        <v>1897</v>
      </c>
      <c r="E569" t="s">
        <v>290</v>
      </c>
      <c r="F569">
        <v>600114805</v>
      </c>
      <c r="G569">
        <v>12</v>
      </c>
      <c r="H569" t="s">
        <v>1888</v>
      </c>
      <c r="I569" t="s">
        <v>99</v>
      </c>
      <c r="J569">
        <v>1</v>
      </c>
      <c r="K569">
        <v>24</v>
      </c>
      <c r="L569" t="s">
        <v>1873</v>
      </c>
      <c r="M569" t="s">
        <v>1898</v>
      </c>
      <c r="N569" t="s">
        <v>1875</v>
      </c>
      <c r="O569">
        <v>2</v>
      </c>
      <c r="P569" t="s">
        <v>1876</v>
      </c>
      <c r="Q569" t="s">
        <v>1890</v>
      </c>
      <c r="R569" s="207">
        <v>45665.251180555555</v>
      </c>
      <c r="S569">
        <v>600114805</v>
      </c>
      <c r="W569">
        <v>27.869999999999997</v>
      </c>
      <c r="X569">
        <v>26.556899999999999</v>
      </c>
      <c r="Y569">
        <v>0.1</v>
      </c>
      <c r="Z569">
        <v>1.2130999999999998</v>
      </c>
      <c r="AA569">
        <v>29.398899999999998</v>
      </c>
      <c r="AB569">
        <v>12012.063</v>
      </c>
      <c r="AC569">
        <v>11590.204000000002</v>
      </c>
      <c r="AD569">
        <v>7085.8359999999993</v>
      </c>
      <c r="AE569">
        <v>2064.0569999999998</v>
      </c>
      <c r="AF569">
        <v>592.76700000000005</v>
      </c>
      <c r="AG569">
        <v>1581.6880000000001</v>
      </c>
      <c r="AH569">
        <v>244.71299999999999</v>
      </c>
      <c r="AI569">
        <v>0</v>
      </c>
      <c r="AJ569">
        <v>2.2130000000000001</v>
      </c>
      <c r="AK569">
        <v>18.93</v>
      </c>
      <c r="AL569">
        <v>67.265000000000001</v>
      </c>
      <c r="AM569">
        <v>14.45</v>
      </c>
      <c r="AN569">
        <v>340.14400000000001</v>
      </c>
      <c r="AO569">
        <v>32.549999999999997</v>
      </c>
      <c r="AP569">
        <v>32.549999999999997</v>
      </c>
      <c r="AQ569">
        <v>32.549999999999997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35</v>
      </c>
      <c r="AY569">
        <v>32.549999999999997</v>
      </c>
      <c r="AZ569">
        <v>0</v>
      </c>
      <c r="BA569">
        <v>11680.215</v>
      </c>
      <c r="BB569">
        <v>32.549999999999997</v>
      </c>
      <c r="BC569">
        <v>29</v>
      </c>
      <c r="BD569">
        <v>28</v>
      </c>
      <c r="BE569">
        <v>1</v>
      </c>
      <c r="BF569">
        <v>0</v>
      </c>
      <c r="BG569">
        <v>1</v>
      </c>
      <c r="BH569">
        <v>0</v>
      </c>
      <c r="BI569">
        <v>0</v>
      </c>
      <c r="BJ569">
        <v>17.629200000000001</v>
      </c>
      <c r="BK569">
        <v>8750.9590000000007</v>
      </c>
      <c r="BL569">
        <v>5177.4830000000002</v>
      </c>
      <c r="BM569">
        <v>1771.644</v>
      </c>
      <c r="BN569">
        <v>404.23</v>
      </c>
      <c r="BO569">
        <v>1182.6880000000001</v>
      </c>
      <c r="BP569">
        <v>205.18799999999999</v>
      </c>
      <c r="BQ569">
        <v>0</v>
      </c>
      <c r="BR569">
        <v>2.2130000000000001</v>
      </c>
      <c r="BS569">
        <v>7.5129999999999999</v>
      </c>
      <c r="BT569">
        <v>14.254099999999999</v>
      </c>
      <c r="BU569">
        <v>7741.4089999999997</v>
      </c>
      <c r="BV569">
        <v>0</v>
      </c>
      <c r="BW569">
        <v>0</v>
      </c>
      <c r="BX569">
        <v>0</v>
      </c>
      <c r="BY569">
        <v>0</v>
      </c>
      <c r="BZ569">
        <v>8.9276999999999997</v>
      </c>
      <c r="CA569">
        <v>2839.2449999999999</v>
      </c>
      <c r="CB569">
        <v>1908.3530000000001</v>
      </c>
      <c r="CC569">
        <v>292.41300000000001</v>
      </c>
      <c r="CD569">
        <v>188.53699999999998</v>
      </c>
      <c r="CE569">
        <v>399</v>
      </c>
      <c r="CF569">
        <v>39.524999999999999</v>
      </c>
      <c r="CG569">
        <v>0</v>
      </c>
      <c r="CH569">
        <v>0</v>
      </c>
      <c r="CI569">
        <v>11.417</v>
      </c>
      <c r="CJ569">
        <v>0.7</v>
      </c>
      <c r="CK569">
        <v>408.80900000000003</v>
      </c>
      <c r="CL569">
        <v>3.6871999999999998</v>
      </c>
      <c r="CM569">
        <v>945.53899999999999</v>
      </c>
      <c r="CN569">
        <v>4.5404999999999998</v>
      </c>
      <c r="CO569">
        <v>1484.8969999999999</v>
      </c>
      <c r="CP569">
        <v>0</v>
      </c>
      <c r="CQ569">
        <v>0</v>
      </c>
      <c r="CR569">
        <v>14.544499999999999</v>
      </c>
      <c r="CS569">
        <v>6640.4539999999997</v>
      </c>
      <c r="CT569">
        <v>7.5276999999999994</v>
      </c>
      <c r="CU569">
        <v>2232.21</v>
      </c>
      <c r="CV569">
        <v>0</v>
      </c>
      <c r="CW569">
        <v>0</v>
      </c>
      <c r="CX569">
        <v>35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32.549999999999997</v>
      </c>
      <c r="DE569">
        <v>0</v>
      </c>
      <c r="DF569">
        <v>3.3751000000000002</v>
      </c>
      <c r="DG569">
        <v>1009.55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8796.48</v>
      </c>
      <c r="EA569">
        <v>0</v>
      </c>
      <c r="EB569">
        <v>2883.7350000000001</v>
      </c>
      <c r="EC569">
        <v>32.549999999999997</v>
      </c>
      <c r="ED569">
        <v>27.869999999999997</v>
      </c>
      <c r="EE569">
        <v>29.398899999999998</v>
      </c>
      <c r="EF569">
        <v>12012.063</v>
      </c>
      <c r="EG569">
        <v>17.629200000000001</v>
      </c>
      <c r="EH569">
        <v>8750.9590000000007</v>
      </c>
      <c r="EI569">
        <v>14.254099999999999</v>
      </c>
      <c r="EJ569">
        <v>7741.4089999999997</v>
      </c>
      <c r="EK569">
        <v>0</v>
      </c>
      <c r="EL569">
        <v>0</v>
      </c>
      <c r="EM569">
        <v>0</v>
      </c>
      <c r="EN569">
        <v>0</v>
      </c>
      <c r="EO569">
        <v>10.2408</v>
      </c>
      <c r="EP569">
        <v>3261.1040000000003</v>
      </c>
      <c r="EQ569">
        <v>32.549999999999997</v>
      </c>
      <c r="ER569">
        <v>0</v>
      </c>
      <c r="ES569">
        <v>32.549999999999997</v>
      </c>
      <c r="ET569">
        <v>12044.612999999999</v>
      </c>
      <c r="EU569">
        <v>0</v>
      </c>
      <c r="EV569">
        <v>0</v>
      </c>
      <c r="EW569">
        <v>0</v>
      </c>
      <c r="EX569">
        <v>0</v>
      </c>
      <c r="EY569">
        <v>3.3751000000000002</v>
      </c>
      <c r="EZ569">
        <v>1009.55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35</v>
      </c>
      <c r="FK569">
        <v>0</v>
      </c>
      <c r="FL569">
        <v>35</v>
      </c>
      <c r="FM569">
        <v>0</v>
      </c>
      <c r="FN569">
        <v>0</v>
      </c>
      <c r="FO569">
        <v>32.549999999999997</v>
      </c>
      <c r="FP569">
        <v>0</v>
      </c>
      <c r="FQ569">
        <v>32.549999999999997</v>
      </c>
      <c r="FR569">
        <v>67.55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</row>
    <row r="570" spans="1:184" customFormat="1" ht="12.75" x14ac:dyDescent="0.2">
      <c r="A570">
        <v>5012</v>
      </c>
      <c r="B570">
        <f t="shared" si="8"/>
        <v>567</v>
      </c>
      <c r="C570">
        <v>1</v>
      </c>
      <c r="D570" t="s">
        <v>1899</v>
      </c>
      <c r="E570" t="s">
        <v>290</v>
      </c>
      <c r="F570">
        <v>600115208</v>
      </c>
      <c r="G570">
        <v>12</v>
      </c>
      <c r="H570" t="s">
        <v>1900</v>
      </c>
      <c r="I570" t="s">
        <v>99</v>
      </c>
      <c r="J570">
        <v>1</v>
      </c>
      <c r="K570">
        <v>24</v>
      </c>
      <c r="L570" t="s">
        <v>1901</v>
      </c>
      <c r="M570" t="s">
        <v>1902</v>
      </c>
      <c r="N570" t="s">
        <v>1875</v>
      </c>
      <c r="O570">
        <v>2</v>
      </c>
      <c r="P570" t="s">
        <v>1876</v>
      </c>
      <c r="Q570" t="s">
        <v>3479</v>
      </c>
      <c r="R570" s="207">
        <v>45672.415578703702</v>
      </c>
      <c r="S570">
        <v>600115208</v>
      </c>
      <c r="T570" t="s">
        <v>3479</v>
      </c>
      <c r="U570" s="207">
        <v>45672.578993055555</v>
      </c>
      <c r="V570">
        <v>600115208</v>
      </c>
      <c r="W570">
        <v>6.6917999999999997</v>
      </c>
      <c r="X570">
        <v>6.5065999999999997</v>
      </c>
      <c r="Y570">
        <v>0</v>
      </c>
      <c r="Z570">
        <v>0.1852</v>
      </c>
      <c r="AA570">
        <v>8</v>
      </c>
      <c r="AB570">
        <v>2971.5360000000001</v>
      </c>
      <c r="AC570">
        <v>2917.5509999999999</v>
      </c>
      <c r="AD570">
        <v>2010.9669999999999</v>
      </c>
      <c r="AE570">
        <v>347.548</v>
      </c>
      <c r="AF570">
        <v>142.17599999999999</v>
      </c>
      <c r="AG570">
        <v>331.5</v>
      </c>
      <c r="AH570">
        <v>85.36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53.985000000000007</v>
      </c>
      <c r="AO570">
        <v>3.4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3.4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2927.6569999999997</v>
      </c>
      <c r="BB570">
        <v>0</v>
      </c>
      <c r="BC570">
        <v>8</v>
      </c>
      <c r="BD570">
        <v>8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4</v>
      </c>
      <c r="BK570">
        <v>1985.874</v>
      </c>
      <c r="BL570">
        <v>1386.9580000000001</v>
      </c>
      <c r="BM570">
        <v>277.03399999999999</v>
      </c>
      <c r="BN570">
        <v>56.685000000000002</v>
      </c>
      <c r="BO570">
        <v>189.5</v>
      </c>
      <c r="BP570">
        <v>75.697000000000003</v>
      </c>
      <c r="BQ570">
        <v>0</v>
      </c>
      <c r="BR570">
        <v>0</v>
      </c>
      <c r="BS570">
        <v>0</v>
      </c>
      <c r="BT570">
        <v>4</v>
      </c>
      <c r="BU570">
        <v>1985.874</v>
      </c>
      <c r="BV570">
        <v>0</v>
      </c>
      <c r="BW570">
        <v>0</v>
      </c>
      <c r="BX570">
        <v>0</v>
      </c>
      <c r="BY570">
        <v>0</v>
      </c>
      <c r="BZ570">
        <v>2.5066000000000002</v>
      </c>
      <c r="CA570">
        <v>931.67699999999991</v>
      </c>
      <c r="CB570">
        <v>624.00900000000001</v>
      </c>
      <c r="CC570">
        <v>70.51400000000001</v>
      </c>
      <c r="CD570">
        <v>85.491</v>
      </c>
      <c r="CE570">
        <v>142</v>
      </c>
      <c r="CF570">
        <v>9.6630000000000003</v>
      </c>
      <c r="CG570">
        <v>0</v>
      </c>
      <c r="CH570">
        <v>0</v>
      </c>
      <c r="CI570">
        <v>0</v>
      </c>
      <c r="CJ570">
        <v>0.4</v>
      </c>
      <c r="CK570">
        <v>240.828</v>
      </c>
      <c r="CL570">
        <v>0.95840000000000003</v>
      </c>
      <c r="CM570">
        <v>284.36</v>
      </c>
      <c r="CN570">
        <v>1.1482000000000001</v>
      </c>
      <c r="CO570">
        <v>406.48899999999998</v>
      </c>
      <c r="CP570">
        <v>0</v>
      </c>
      <c r="CQ570">
        <v>0</v>
      </c>
      <c r="CR570">
        <v>3</v>
      </c>
      <c r="CS570">
        <v>1408.5519999999999</v>
      </c>
      <c r="CT570">
        <v>2.1732</v>
      </c>
      <c r="CU570">
        <v>785.16699999999992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1985.874</v>
      </c>
      <c r="EA570">
        <v>0</v>
      </c>
      <c r="EB570">
        <v>941.78300000000002</v>
      </c>
      <c r="EC570">
        <v>0</v>
      </c>
      <c r="ED570">
        <v>6.6917999999999997</v>
      </c>
      <c r="EE570">
        <v>8</v>
      </c>
      <c r="EF570">
        <v>2971.5360000000001</v>
      </c>
      <c r="EG570">
        <v>4</v>
      </c>
      <c r="EH570">
        <v>1985.874</v>
      </c>
      <c r="EI570">
        <v>4</v>
      </c>
      <c r="EJ570">
        <v>1985.874</v>
      </c>
      <c r="EK570">
        <v>0</v>
      </c>
      <c r="EL570">
        <v>0</v>
      </c>
      <c r="EM570">
        <v>0</v>
      </c>
      <c r="EN570">
        <v>0</v>
      </c>
      <c r="EO570">
        <v>2.6917999999999997</v>
      </c>
      <c r="EP570">
        <v>985.66200000000003</v>
      </c>
      <c r="EQ570">
        <v>3.4</v>
      </c>
      <c r="ER570">
        <v>0</v>
      </c>
      <c r="ES570">
        <v>3.4</v>
      </c>
      <c r="ET570">
        <v>2974.9360000000001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</row>
    <row r="571" spans="1:184" customFormat="1" ht="12.75" x14ac:dyDescent="0.2">
      <c r="A571">
        <v>5013</v>
      </c>
      <c r="B571">
        <f t="shared" si="8"/>
        <v>568</v>
      </c>
      <c r="C571">
        <v>1</v>
      </c>
      <c r="D571" t="s">
        <v>1903</v>
      </c>
      <c r="E571" t="s">
        <v>290</v>
      </c>
      <c r="F571">
        <v>600114813</v>
      </c>
      <c r="G571">
        <v>12</v>
      </c>
      <c r="H571" t="s">
        <v>1904</v>
      </c>
      <c r="I571" t="s">
        <v>99</v>
      </c>
      <c r="J571">
        <v>1</v>
      </c>
      <c r="K571">
        <v>24</v>
      </c>
      <c r="L571" t="s">
        <v>1901</v>
      </c>
      <c r="M571" t="s">
        <v>1905</v>
      </c>
      <c r="N571" t="s">
        <v>1875</v>
      </c>
      <c r="O571">
        <v>2</v>
      </c>
      <c r="P571" t="s">
        <v>1876</v>
      </c>
      <c r="Q571" t="s">
        <v>3459</v>
      </c>
      <c r="R571" s="207">
        <v>45662.655532407407</v>
      </c>
      <c r="S571">
        <v>600114813</v>
      </c>
      <c r="T571" t="s">
        <v>1906</v>
      </c>
      <c r="U571" s="207">
        <v>45671.750162037039</v>
      </c>
      <c r="V571">
        <v>600114813</v>
      </c>
      <c r="W571">
        <v>5.4165999999999999</v>
      </c>
      <c r="X571">
        <v>4.3235999999999999</v>
      </c>
      <c r="Y571">
        <v>0.45</v>
      </c>
      <c r="Z571">
        <v>0.64300000000000002</v>
      </c>
      <c r="AA571">
        <v>9</v>
      </c>
      <c r="AB571">
        <v>2137.8509999999997</v>
      </c>
      <c r="AC571">
        <v>1789.096</v>
      </c>
      <c r="AD571">
        <v>1294.626</v>
      </c>
      <c r="AE571">
        <v>199.572</v>
      </c>
      <c r="AF571">
        <v>75.676999999999992</v>
      </c>
      <c r="AG571">
        <v>121.236</v>
      </c>
      <c r="AH571">
        <v>69.772999999999996</v>
      </c>
      <c r="AI571">
        <v>0</v>
      </c>
      <c r="AJ571">
        <v>0</v>
      </c>
      <c r="AK571">
        <v>0</v>
      </c>
      <c r="AL571">
        <v>126.583</v>
      </c>
      <c r="AM571">
        <v>0</v>
      </c>
      <c r="AN571">
        <v>222.172</v>
      </c>
      <c r="AO571">
        <v>12.75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12.75</v>
      </c>
      <c r="AV571">
        <v>0.25</v>
      </c>
      <c r="AW571">
        <v>28.212</v>
      </c>
      <c r="AX571">
        <v>72.522999999999996</v>
      </c>
      <c r="AY571">
        <v>0</v>
      </c>
      <c r="AZ571">
        <v>0</v>
      </c>
      <c r="BA571">
        <v>1789.096</v>
      </c>
      <c r="BB571">
        <v>0</v>
      </c>
      <c r="BC571">
        <v>9</v>
      </c>
      <c r="BD571">
        <v>9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2.1236000000000002</v>
      </c>
      <c r="BK571">
        <v>1093.8530000000001</v>
      </c>
      <c r="BL571">
        <v>765.54700000000003</v>
      </c>
      <c r="BM571">
        <v>127.932</v>
      </c>
      <c r="BN571">
        <v>58.594000000000001</v>
      </c>
      <c r="BO571">
        <v>50.5</v>
      </c>
      <c r="BP571">
        <v>63.067999999999998</v>
      </c>
      <c r="BQ571">
        <v>0</v>
      </c>
      <c r="BR571">
        <v>0</v>
      </c>
      <c r="BS571">
        <v>0</v>
      </c>
      <c r="BT571">
        <v>2.1236000000000002</v>
      </c>
      <c r="BU571">
        <v>1093.8530000000001</v>
      </c>
      <c r="BV571">
        <v>0</v>
      </c>
      <c r="BW571">
        <v>0</v>
      </c>
      <c r="BX571">
        <v>0</v>
      </c>
      <c r="BY571">
        <v>0</v>
      </c>
      <c r="BZ571">
        <v>2.2000000000000002</v>
      </c>
      <c r="CA571">
        <v>695.24299999999994</v>
      </c>
      <c r="CB571">
        <v>529.07899999999995</v>
      </c>
      <c r="CC571">
        <v>71.64</v>
      </c>
      <c r="CD571">
        <v>17.082999999999998</v>
      </c>
      <c r="CE571">
        <v>70.736000000000004</v>
      </c>
      <c r="CF571">
        <v>6.7050000000000001</v>
      </c>
      <c r="CG571">
        <v>0</v>
      </c>
      <c r="CH571">
        <v>0</v>
      </c>
      <c r="CI571">
        <v>0</v>
      </c>
      <c r="CJ571">
        <v>0.3</v>
      </c>
      <c r="CK571">
        <v>115.828</v>
      </c>
      <c r="CL571">
        <v>0.6</v>
      </c>
      <c r="CM571">
        <v>177.577</v>
      </c>
      <c r="CN571">
        <v>1.05</v>
      </c>
      <c r="CO571">
        <v>329.315</v>
      </c>
      <c r="CP571">
        <v>0.25</v>
      </c>
      <c r="CQ571">
        <v>72.522999999999996</v>
      </c>
      <c r="CR571">
        <v>1.1235999999999999</v>
      </c>
      <c r="CS571">
        <v>483.714</v>
      </c>
      <c r="CT571">
        <v>1.95</v>
      </c>
      <c r="CU571">
        <v>612.06700000000001</v>
      </c>
      <c r="CV571">
        <v>0</v>
      </c>
      <c r="CW571">
        <v>28.212</v>
      </c>
      <c r="CX571">
        <v>0</v>
      </c>
      <c r="CY571">
        <v>0</v>
      </c>
      <c r="CZ571">
        <v>0</v>
      </c>
      <c r="DA571">
        <v>0.25</v>
      </c>
      <c r="DB571">
        <v>72.522999999999996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1093.8530000000001</v>
      </c>
      <c r="EA571">
        <v>0</v>
      </c>
      <c r="EB571">
        <v>695.24299999999994</v>
      </c>
      <c r="EC571">
        <v>0</v>
      </c>
      <c r="ED571">
        <v>5.4165999999999999</v>
      </c>
      <c r="EE571">
        <v>9</v>
      </c>
      <c r="EF571">
        <v>2137.8509999999997</v>
      </c>
      <c r="EG571">
        <v>2.1665999999999999</v>
      </c>
      <c r="EH571">
        <v>1111.18</v>
      </c>
      <c r="EI571">
        <v>2.1665999999999999</v>
      </c>
      <c r="EJ571">
        <v>1111.18</v>
      </c>
      <c r="EK571">
        <v>0</v>
      </c>
      <c r="EL571">
        <v>0</v>
      </c>
      <c r="EM571">
        <v>0</v>
      </c>
      <c r="EN571">
        <v>0</v>
      </c>
      <c r="EO571">
        <v>3.25</v>
      </c>
      <c r="EP571">
        <v>1026.671</v>
      </c>
      <c r="EQ571">
        <v>12.75</v>
      </c>
      <c r="ER571">
        <v>6</v>
      </c>
      <c r="ES571">
        <v>6.75</v>
      </c>
      <c r="ET571">
        <v>2150.6009999999997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0.25</v>
      </c>
      <c r="FJ571">
        <v>72.522999999999996</v>
      </c>
      <c r="FK571">
        <v>0</v>
      </c>
      <c r="FL571">
        <v>0</v>
      </c>
      <c r="FM571">
        <v>0.25</v>
      </c>
      <c r="FN571">
        <v>72.522999999999996</v>
      </c>
      <c r="FO571">
        <v>0</v>
      </c>
      <c r="FP571">
        <v>0</v>
      </c>
      <c r="FQ571">
        <v>0</v>
      </c>
      <c r="FR571">
        <v>72.522999999999996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</row>
    <row r="572" spans="1:184" customFormat="1" ht="12.75" x14ac:dyDescent="0.2">
      <c r="A572">
        <v>5014</v>
      </c>
      <c r="B572">
        <f t="shared" si="8"/>
        <v>569</v>
      </c>
      <c r="C572">
        <v>1</v>
      </c>
      <c r="D572" t="s">
        <v>1907</v>
      </c>
      <c r="E572" t="s">
        <v>290</v>
      </c>
      <c r="F572">
        <v>600115330</v>
      </c>
      <c r="G572">
        <v>12</v>
      </c>
      <c r="H572" t="s">
        <v>1908</v>
      </c>
      <c r="I572" t="s">
        <v>99</v>
      </c>
      <c r="J572">
        <v>1</v>
      </c>
      <c r="K572">
        <v>24</v>
      </c>
      <c r="L572" t="s">
        <v>1909</v>
      </c>
      <c r="M572" t="s">
        <v>1910</v>
      </c>
      <c r="N572" t="s">
        <v>1875</v>
      </c>
      <c r="O572">
        <v>2</v>
      </c>
      <c r="P572" t="s">
        <v>1876</v>
      </c>
      <c r="Q572" t="s">
        <v>1877</v>
      </c>
      <c r="R572" s="207">
        <v>45671.549513888887</v>
      </c>
      <c r="S572">
        <v>600115330</v>
      </c>
      <c r="T572" t="s">
        <v>1877</v>
      </c>
      <c r="U572" s="207">
        <v>45671.576967592591</v>
      </c>
      <c r="V572">
        <v>600115330</v>
      </c>
      <c r="W572">
        <v>4.2555999999999994</v>
      </c>
      <c r="X572">
        <v>4.2555999999999994</v>
      </c>
      <c r="Y572">
        <v>0</v>
      </c>
      <c r="Z572">
        <v>0</v>
      </c>
      <c r="AA572">
        <v>5</v>
      </c>
      <c r="AB572">
        <v>1899.374</v>
      </c>
      <c r="AC572">
        <v>1802.0819999999999</v>
      </c>
      <c r="AD572">
        <v>1250.4630000000002</v>
      </c>
      <c r="AE572">
        <v>265.38200000000001</v>
      </c>
      <c r="AF572">
        <v>134.35</v>
      </c>
      <c r="AG572">
        <v>68.5</v>
      </c>
      <c r="AH572">
        <v>83.387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97.292000000000002</v>
      </c>
      <c r="AO572">
        <v>35.200000000000003</v>
      </c>
      <c r="AP572">
        <v>20.2</v>
      </c>
      <c r="AQ572">
        <v>20.2</v>
      </c>
      <c r="AR572">
        <v>0</v>
      </c>
      <c r="AS572">
        <v>0</v>
      </c>
      <c r="AT572">
        <v>0</v>
      </c>
      <c r="AU572">
        <v>15</v>
      </c>
      <c r="AV572">
        <v>0.5</v>
      </c>
      <c r="AW572">
        <v>0</v>
      </c>
      <c r="AX572">
        <v>134.47200000000001</v>
      </c>
      <c r="AY572">
        <v>0</v>
      </c>
      <c r="AZ572">
        <v>0</v>
      </c>
      <c r="BA572">
        <v>1802.0819999999999</v>
      </c>
      <c r="BB572">
        <v>20.2</v>
      </c>
      <c r="BC572">
        <v>5</v>
      </c>
      <c r="BD572">
        <v>5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2.2566000000000002</v>
      </c>
      <c r="BK572">
        <v>1263.653</v>
      </c>
      <c r="BL572">
        <v>774.95399999999995</v>
      </c>
      <c r="BM572">
        <v>212.62899999999999</v>
      </c>
      <c r="BN572">
        <v>134.35</v>
      </c>
      <c r="BO572">
        <v>62.5</v>
      </c>
      <c r="BP572">
        <v>79.22</v>
      </c>
      <c r="BQ572">
        <v>0</v>
      </c>
      <c r="BR572">
        <v>0</v>
      </c>
      <c r="BS572">
        <v>0</v>
      </c>
      <c r="BT572">
        <v>2.2566000000000002</v>
      </c>
      <c r="BU572">
        <v>1263.653</v>
      </c>
      <c r="BV572">
        <v>0</v>
      </c>
      <c r="BW572">
        <v>0</v>
      </c>
      <c r="BX572">
        <v>0</v>
      </c>
      <c r="BY572">
        <v>0</v>
      </c>
      <c r="BZ572">
        <v>1.9990000000000001</v>
      </c>
      <c r="CA572">
        <v>538.42899999999997</v>
      </c>
      <c r="CB572">
        <v>475.50900000000001</v>
      </c>
      <c r="CC572">
        <v>52.753</v>
      </c>
      <c r="CD572">
        <v>0</v>
      </c>
      <c r="CE572">
        <v>6</v>
      </c>
      <c r="CF572">
        <v>4.1669999999999998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0.6</v>
      </c>
      <c r="CM572">
        <v>145.22300000000001</v>
      </c>
      <c r="CN572">
        <v>0.89900000000000002</v>
      </c>
      <c r="CO572">
        <v>258.73399999999998</v>
      </c>
      <c r="CP572">
        <v>0.5</v>
      </c>
      <c r="CQ572">
        <v>134.47200000000001</v>
      </c>
      <c r="CR572">
        <v>1.2565999999999999</v>
      </c>
      <c r="CS572">
        <v>496.15199999999999</v>
      </c>
      <c r="CT572">
        <v>1.7989999999999999</v>
      </c>
      <c r="CU572">
        <v>475.11699999999996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0.5</v>
      </c>
      <c r="DB572">
        <v>134.47200000000001</v>
      </c>
      <c r="DC572">
        <v>0</v>
      </c>
      <c r="DD572">
        <v>20.2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1263.653</v>
      </c>
      <c r="EA572">
        <v>0</v>
      </c>
      <c r="EB572">
        <v>538.42899999999997</v>
      </c>
      <c r="EC572">
        <v>20.2</v>
      </c>
      <c r="ED572">
        <v>4.2555999999999994</v>
      </c>
      <c r="EE572">
        <v>5</v>
      </c>
      <c r="EF572">
        <v>1899.374</v>
      </c>
      <c r="EG572">
        <v>2.2566000000000002</v>
      </c>
      <c r="EH572">
        <v>1353.9449999999999</v>
      </c>
      <c r="EI572">
        <v>2.2566000000000002</v>
      </c>
      <c r="EJ572">
        <v>1353.9449999999999</v>
      </c>
      <c r="EK572">
        <v>0</v>
      </c>
      <c r="EL572">
        <v>0</v>
      </c>
      <c r="EM572">
        <v>0</v>
      </c>
      <c r="EN572">
        <v>0</v>
      </c>
      <c r="EO572">
        <v>1.9990000000000001</v>
      </c>
      <c r="EP572">
        <v>545.42899999999997</v>
      </c>
      <c r="EQ572">
        <v>35.200000000000003</v>
      </c>
      <c r="ER572">
        <v>0</v>
      </c>
      <c r="ES572">
        <v>35.200000000000003</v>
      </c>
      <c r="ET572">
        <v>1934.5739999999998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0.5</v>
      </c>
      <c r="FJ572">
        <v>134.47200000000001</v>
      </c>
      <c r="FK572">
        <v>0</v>
      </c>
      <c r="FL572">
        <v>0</v>
      </c>
      <c r="FM572">
        <v>0.5</v>
      </c>
      <c r="FN572">
        <v>134.47200000000001</v>
      </c>
      <c r="FO572">
        <v>0</v>
      </c>
      <c r="FP572">
        <v>0</v>
      </c>
      <c r="FQ572">
        <v>0</v>
      </c>
      <c r="FR572">
        <v>134.47200000000001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</row>
    <row r="573" spans="1:184" customFormat="1" ht="12.75" x14ac:dyDescent="0.2">
      <c r="A573">
        <v>5015</v>
      </c>
      <c r="B573">
        <f t="shared" si="8"/>
        <v>570</v>
      </c>
      <c r="C573">
        <v>1</v>
      </c>
      <c r="D573" t="s">
        <v>1911</v>
      </c>
      <c r="E573" t="s">
        <v>290</v>
      </c>
      <c r="F573">
        <v>618600736</v>
      </c>
      <c r="G573">
        <v>12</v>
      </c>
      <c r="H573" t="s">
        <v>1908</v>
      </c>
      <c r="I573" t="s">
        <v>1912</v>
      </c>
      <c r="J573">
        <v>1</v>
      </c>
      <c r="K573">
        <v>24</v>
      </c>
      <c r="L573" t="s">
        <v>1909</v>
      </c>
      <c r="M573" t="s">
        <v>1913</v>
      </c>
      <c r="N573" t="s">
        <v>1875</v>
      </c>
      <c r="O573">
        <v>2</v>
      </c>
      <c r="P573" t="s">
        <v>1876</v>
      </c>
      <c r="Q573" t="s">
        <v>1877</v>
      </c>
      <c r="R573" s="207">
        <v>45671.502997685187</v>
      </c>
      <c r="S573">
        <v>618600736</v>
      </c>
      <c r="W573">
        <v>13.412299999999998</v>
      </c>
      <c r="X573">
        <v>13.412299999999998</v>
      </c>
      <c r="Y573">
        <v>0</v>
      </c>
      <c r="Z573">
        <v>0</v>
      </c>
      <c r="AA573">
        <v>13.942600000000001</v>
      </c>
      <c r="AB573">
        <v>5681.8809999999994</v>
      </c>
      <c r="AC573">
        <v>5681.8809999999994</v>
      </c>
      <c r="AD573">
        <v>3946.067</v>
      </c>
      <c r="AE573">
        <v>798.62400000000002</v>
      </c>
      <c r="AF573">
        <v>181.405</v>
      </c>
      <c r="AG573">
        <v>499.39100000000002</v>
      </c>
      <c r="AH573">
        <v>131.52600000000001</v>
      </c>
      <c r="AI573">
        <v>0</v>
      </c>
      <c r="AJ573">
        <v>0</v>
      </c>
      <c r="AK573">
        <v>0.312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0.41389999999999999</v>
      </c>
      <c r="AW573">
        <v>124.556</v>
      </c>
      <c r="AX573">
        <v>143.28800000000001</v>
      </c>
      <c r="AY573">
        <v>0</v>
      </c>
      <c r="AZ573">
        <v>0</v>
      </c>
      <c r="BA573">
        <v>5721.1170000000002</v>
      </c>
      <c r="BB573">
        <v>0</v>
      </c>
      <c r="BC573">
        <v>14</v>
      </c>
      <c r="BD573">
        <v>14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8.0027000000000008</v>
      </c>
      <c r="BK573">
        <v>4124.7510000000002</v>
      </c>
      <c r="BL573">
        <v>2672.6559999999999</v>
      </c>
      <c r="BM573">
        <v>625.19799999999998</v>
      </c>
      <c r="BN573">
        <v>141.32400000000001</v>
      </c>
      <c r="BO573">
        <v>437.5</v>
      </c>
      <c r="BP573">
        <v>123.517</v>
      </c>
      <c r="BQ573">
        <v>0</v>
      </c>
      <c r="BR573">
        <v>0</v>
      </c>
      <c r="BS573">
        <v>0</v>
      </c>
      <c r="BT573">
        <v>8.0027000000000008</v>
      </c>
      <c r="BU573">
        <v>4124.7510000000002</v>
      </c>
      <c r="BV573">
        <v>0</v>
      </c>
      <c r="BW573">
        <v>0</v>
      </c>
      <c r="BX573">
        <v>0</v>
      </c>
      <c r="BY573">
        <v>0</v>
      </c>
      <c r="BZ573">
        <v>5.4096000000000002</v>
      </c>
      <c r="CA573">
        <v>1557.13</v>
      </c>
      <c r="CB573">
        <v>1273.4110000000001</v>
      </c>
      <c r="CC573">
        <v>173.42599999999999</v>
      </c>
      <c r="CD573">
        <v>40.080999999999996</v>
      </c>
      <c r="CE573">
        <v>61.890999999999998</v>
      </c>
      <c r="CF573">
        <v>8.0090000000000003</v>
      </c>
      <c r="CG573">
        <v>0</v>
      </c>
      <c r="CH573">
        <v>0</v>
      </c>
      <c r="CI573">
        <v>0.312</v>
      </c>
      <c r="CJ573">
        <v>0.4</v>
      </c>
      <c r="CK573">
        <v>133.25399999999999</v>
      </c>
      <c r="CL573">
        <v>1.9481999999999999</v>
      </c>
      <c r="CM573">
        <v>521.072</v>
      </c>
      <c r="CN573">
        <v>2.6475</v>
      </c>
      <c r="CO573">
        <v>756.51599999999996</v>
      </c>
      <c r="CP573">
        <v>0.41389999999999999</v>
      </c>
      <c r="CQ573">
        <v>146.28800000000001</v>
      </c>
      <c r="CR573">
        <v>7.0026999999999999</v>
      </c>
      <c r="CS573">
        <v>3095.163</v>
      </c>
      <c r="CT573">
        <v>4.8095999999999997</v>
      </c>
      <c r="CU573">
        <v>1326.3789999999999</v>
      </c>
      <c r="CV573">
        <v>0</v>
      </c>
      <c r="CW573">
        <v>124.556</v>
      </c>
      <c r="CX573">
        <v>0</v>
      </c>
      <c r="CY573">
        <v>0</v>
      </c>
      <c r="CZ573">
        <v>0</v>
      </c>
      <c r="DA573">
        <v>0.41389999999999999</v>
      </c>
      <c r="DB573">
        <v>143.28800000000001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4152.6030000000001</v>
      </c>
      <c r="EA573">
        <v>0</v>
      </c>
      <c r="EB573">
        <v>1568.5140000000001</v>
      </c>
      <c r="EC573">
        <v>0</v>
      </c>
      <c r="ED573">
        <v>13.412299999999998</v>
      </c>
      <c r="EE573">
        <v>13.942600000000001</v>
      </c>
      <c r="EF573">
        <v>5681.8809999999994</v>
      </c>
      <c r="EG573">
        <v>8.0027000000000008</v>
      </c>
      <c r="EH573">
        <v>4124.7510000000002</v>
      </c>
      <c r="EI573">
        <v>8.0027000000000008</v>
      </c>
      <c r="EJ573">
        <v>4124.7510000000002</v>
      </c>
      <c r="EK573">
        <v>0</v>
      </c>
      <c r="EL573">
        <v>0</v>
      </c>
      <c r="EM573">
        <v>0</v>
      </c>
      <c r="EN573">
        <v>0</v>
      </c>
      <c r="EO573">
        <v>5.4096000000000002</v>
      </c>
      <c r="EP573">
        <v>1557.13</v>
      </c>
      <c r="EQ573">
        <v>0</v>
      </c>
      <c r="ER573">
        <v>0</v>
      </c>
      <c r="ES573">
        <v>0</v>
      </c>
      <c r="ET573">
        <v>5681.8809999999994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0.41389999999999999</v>
      </c>
      <c r="FJ573">
        <v>143.28800000000001</v>
      </c>
      <c r="FK573">
        <v>0</v>
      </c>
      <c r="FL573">
        <v>0</v>
      </c>
      <c r="FM573">
        <v>0.41389999999999999</v>
      </c>
      <c r="FN573">
        <v>143.28800000000001</v>
      </c>
      <c r="FO573">
        <v>0</v>
      </c>
      <c r="FP573">
        <v>0</v>
      </c>
      <c r="FQ573">
        <v>0</v>
      </c>
      <c r="FR573">
        <v>143.28800000000001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</row>
    <row r="574" spans="1:184" customFormat="1" ht="12.75" x14ac:dyDescent="0.2">
      <c r="A574">
        <v>5016</v>
      </c>
      <c r="B574">
        <f t="shared" si="8"/>
        <v>571</v>
      </c>
      <c r="C574">
        <v>1</v>
      </c>
      <c r="D574" t="s">
        <v>1914</v>
      </c>
      <c r="E574" t="s">
        <v>290</v>
      </c>
      <c r="F574">
        <v>600115381</v>
      </c>
      <c r="G574">
        <v>12</v>
      </c>
      <c r="H574" t="s">
        <v>1908</v>
      </c>
      <c r="I574" t="s">
        <v>99</v>
      </c>
      <c r="J574">
        <v>1</v>
      </c>
      <c r="K574">
        <v>24</v>
      </c>
      <c r="L574" t="s">
        <v>1909</v>
      </c>
      <c r="M574" t="s">
        <v>1915</v>
      </c>
      <c r="N574" t="s">
        <v>1875</v>
      </c>
      <c r="O574">
        <v>2</v>
      </c>
      <c r="P574" t="s">
        <v>1876</v>
      </c>
      <c r="Q574" t="s">
        <v>1877</v>
      </c>
      <c r="R574" s="207">
        <v>45671.509826388887</v>
      </c>
      <c r="S574">
        <v>600115381</v>
      </c>
      <c r="W574">
        <v>16.359400000000001</v>
      </c>
      <c r="X574">
        <v>16.359400000000001</v>
      </c>
      <c r="Y574">
        <v>0</v>
      </c>
      <c r="Z574">
        <v>0</v>
      </c>
      <c r="AA574">
        <v>16.666699999999999</v>
      </c>
      <c r="AB574">
        <v>7268.4920000000002</v>
      </c>
      <c r="AC574">
        <v>7268.4920000000002</v>
      </c>
      <c r="AD574">
        <v>4919.634</v>
      </c>
      <c r="AE574">
        <v>1130.4209999999998</v>
      </c>
      <c r="AF574">
        <v>305.94499999999999</v>
      </c>
      <c r="AG574">
        <v>670.0089999999999</v>
      </c>
      <c r="AH574">
        <v>145.74600000000001</v>
      </c>
      <c r="AI574">
        <v>48.656999999999996</v>
      </c>
      <c r="AJ574">
        <v>1.6850000000000001</v>
      </c>
      <c r="AK574">
        <v>0</v>
      </c>
      <c r="AL574">
        <v>0</v>
      </c>
      <c r="AM574">
        <v>0</v>
      </c>
      <c r="AN574">
        <v>0</v>
      </c>
      <c r="AO574">
        <v>113.848</v>
      </c>
      <c r="AP574">
        <v>113.848</v>
      </c>
      <c r="AQ574">
        <v>113.848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46.395000000000003</v>
      </c>
      <c r="AX574">
        <v>44</v>
      </c>
      <c r="AY574">
        <v>88.847999999999999</v>
      </c>
      <c r="AZ574">
        <v>0</v>
      </c>
      <c r="BA574">
        <v>7327.1360000000004</v>
      </c>
      <c r="BB574">
        <v>113.848</v>
      </c>
      <c r="BC574">
        <v>16</v>
      </c>
      <c r="BD574">
        <v>16</v>
      </c>
      <c r="BE574">
        <v>0</v>
      </c>
      <c r="BF574">
        <v>1</v>
      </c>
      <c r="BG574">
        <v>0</v>
      </c>
      <c r="BH574">
        <v>0</v>
      </c>
      <c r="BI574">
        <v>0</v>
      </c>
      <c r="BJ574">
        <v>10.9953</v>
      </c>
      <c r="BK574">
        <v>5459.6580000000004</v>
      </c>
      <c r="BL574">
        <v>3587.8150000000001</v>
      </c>
      <c r="BM574">
        <v>942.75900000000001</v>
      </c>
      <c r="BN574">
        <v>240.13300000000001</v>
      </c>
      <c r="BO574">
        <v>477</v>
      </c>
      <c r="BP574">
        <v>116.899</v>
      </c>
      <c r="BQ574">
        <v>48.656999999999996</v>
      </c>
      <c r="BR574">
        <v>0</v>
      </c>
      <c r="BS574">
        <v>0</v>
      </c>
      <c r="BT574">
        <v>8.58</v>
      </c>
      <c r="BU574">
        <v>4576.1710000000003</v>
      </c>
      <c r="BV574">
        <v>0</v>
      </c>
      <c r="BW574">
        <v>0</v>
      </c>
      <c r="BX574">
        <v>0</v>
      </c>
      <c r="BY574">
        <v>0</v>
      </c>
      <c r="BZ574">
        <v>5.3641000000000005</v>
      </c>
      <c r="CA574">
        <v>1808.8339999999998</v>
      </c>
      <c r="CB574">
        <v>1331.819</v>
      </c>
      <c r="CC574">
        <v>187.66199999999998</v>
      </c>
      <c r="CD574">
        <v>65.811999999999998</v>
      </c>
      <c r="CE574">
        <v>193.00900000000001</v>
      </c>
      <c r="CF574">
        <v>28.847000000000001</v>
      </c>
      <c r="CG574">
        <v>0</v>
      </c>
      <c r="CH574">
        <v>1.6850000000000001</v>
      </c>
      <c r="CI574">
        <v>0</v>
      </c>
      <c r="CJ574">
        <v>0.6</v>
      </c>
      <c r="CK574">
        <v>278.75599999999997</v>
      </c>
      <c r="CL574">
        <v>1.9977</v>
      </c>
      <c r="CM574">
        <v>523.36900000000003</v>
      </c>
      <c r="CN574">
        <v>2.7664</v>
      </c>
      <c r="CO574">
        <v>1006.7089999999999</v>
      </c>
      <c r="CP574">
        <v>0</v>
      </c>
      <c r="CQ574">
        <v>0</v>
      </c>
      <c r="CR574">
        <v>9.9953000000000003</v>
      </c>
      <c r="CS574">
        <v>4481.0919999999996</v>
      </c>
      <c r="CT574">
        <v>4.7641</v>
      </c>
      <c r="CU574">
        <v>1455.481</v>
      </c>
      <c r="CV574">
        <v>0</v>
      </c>
      <c r="CW574">
        <v>46.395000000000003</v>
      </c>
      <c r="CX574">
        <v>44</v>
      </c>
      <c r="CY574">
        <v>0</v>
      </c>
      <c r="CZ574">
        <v>0</v>
      </c>
      <c r="DA574">
        <v>0</v>
      </c>
      <c r="DB574">
        <v>0</v>
      </c>
      <c r="DC574">
        <v>88.847999999999999</v>
      </c>
      <c r="DD574">
        <v>25</v>
      </c>
      <c r="DE574">
        <v>0</v>
      </c>
      <c r="DF574">
        <v>2.4152999999999998</v>
      </c>
      <c r="DG574">
        <v>883.48699999999997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5502.3069999999998</v>
      </c>
      <c r="EA574">
        <v>88.847999999999999</v>
      </c>
      <c r="EB574">
        <v>1824.829</v>
      </c>
      <c r="EC574">
        <v>25</v>
      </c>
      <c r="ED574">
        <v>16.359400000000001</v>
      </c>
      <c r="EE574">
        <v>16.666699999999999</v>
      </c>
      <c r="EF574">
        <v>7268.4920000000002</v>
      </c>
      <c r="EG574">
        <v>10.9953</v>
      </c>
      <c r="EH574">
        <v>5459.6580000000004</v>
      </c>
      <c r="EI574">
        <v>8.58</v>
      </c>
      <c r="EJ574">
        <v>4576.1710000000003</v>
      </c>
      <c r="EK574">
        <v>0</v>
      </c>
      <c r="EL574">
        <v>0</v>
      </c>
      <c r="EM574">
        <v>0</v>
      </c>
      <c r="EN574">
        <v>0</v>
      </c>
      <c r="EO574">
        <v>5.3641000000000005</v>
      </c>
      <c r="EP574">
        <v>1808.8339999999998</v>
      </c>
      <c r="EQ574">
        <v>113.848</v>
      </c>
      <c r="ER574">
        <v>88.847999999999999</v>
      </c>
      <c r="ES574">
        <v>25</v>
      </c>
      <c r="ET574">
        <v>7382.34</v>
      </c>
      <c r="EU574">
        <v>0</v>
      </c>
      <c r="EV574">
        <v>0</v>
      </c>
      <c r="EW574">
        <v>0</v>
      </c>
      <c r="EX574">
        <v>0</v>
      </c>
      <c r="EY574">
        <v>2.4152999999999998</v>
      </c>
      <c r="EZ574">
        <v>883.48699999999997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44</v>
      </c>
      <c r="FK574">
        <v>0</v>
      </c>
      <c r="FL574">
        <v>44</v>
      </c>
      <c r="FM574">
        <v>0</v>
      </c>
      <c r="FN574">
        <v>0</v>
      </c>
      <c r="FO574">
        <v>88.847999999999999</v>
      </c>
      <c r="FP574">
        <v>88.847999999999999</v>
      </c>
      <c r="FQ574">
        <v>0</v>
      </c>
      <c r="FR574">
        <v>132.84800000000001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</row>
    <row r="575" spans="1:184" customFormat="1" ht="12.75" x14ac:dyDescent="0.2">
      <c r="A575">
        <v>5018</v>
      </c>
      <c r="B575">
        <f t="shared" si="8"/>
        <v>572</v>
      </c>
      <c r="C575">
        <v>1</v>
      </c>
      <c r="D575" t="s">
        <v>1916</v>
      </c>
      <c r="E575" t="s">
        <v>290</v>
      </c>
      <c r="F575">
        <v>600115399</v>
      </c>
      <c r="G575">
        <v>12</v>
      </c>
      <c r="H575" t="s">
        <v>1908</v>
      </c>
      <c r="I575" t="s">
        <v>99</v>
      </c>
      <c r="J575">
        <v>1</v>
      </c>
      <c r="K575">
        <v>24</v>
      </c>
      <c r="L575" t="s">
        <v>1909</v>
      </c>
      <c r="M575" t="s">
        <v>1917</v>
      </c>
      <c r="N575" t="s">
        <v>1875</v>
      </c>
      <c r="O575">
        <v>2</v>
      </c>
      <c r="P575" t="s">
        <v>1876</v>
      </c>
      <c r="Q575" t="s">
        <v>3433</v>
      </c>
      <c r="R575" s="207">
        <v>45659.354618055557</v>
      </c>
      <c r="S575">
        <v>600115399</v>
      </c>
      <c r="T575" t="s">
        <v>1877</v>
      </c>
      <c r="U575" s="207">
        <v>45671.492418981485</v>
      </c>
      <c r="V575">
        <v>600115399</v>
      </c>
      <c r="W575">
        <v>12.004899999999999</v>
      </c>
      <c r="X575">
        <v>12.004899999999999</v>
      </c>
      <c r="Y575">
        <v>0</v>
      </c>
      <c r="Z575">
        <v>0</v>
      </c>
      <c r="AA575">
        <v>13.267799999999999</v>
      </c>
      <c r="AB575">
        <v>4460.777</v>
      </c>
      <c r="AC575">
        <v>4460.777</v>
      </c>
      <c r="AD575">
        <v>3171.857</v>
      </c>
      <c r="AE575">
        <v>621.28</v>
      </c>
      <c r="AF575">
        <v>88.007999999999996</v>
      </c>
      <c r="AG575">
        <v>453.96500000000003</v>
      </c>
      <c r="AH575">
        <v>124.145</v>
      </c>
      <c r="AI575">
        <v>0</v>
      </c>
      <c r="AJ575">
        <v>0</v>
      </c>
      <c r="AK575">
        <v>1.522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0.47810000000000002</v>
      </c>
      <c r="AW575">
        <v>0</v>
      </c>
      <c r="AX575">
        <v>134.05799999999999</v>
      </c>
      <c r="AY575">
        <v>0</v>
      </c>
      <c r="AZ575">
        <v>0</v>
      </c>
      <c r="BA575">
        <v>4485.3819999999996</v>
      </c>
      <c r="BB575">
        <v>0</v>
      </c>
      <c r="BC575">
        <v>13</v>
      </c>
      <c r="BD575">
        <v>13</v>
      </c>
      <c r="BE575">
        <v>0</v>
      </c>
      <c r="BF575">
        <v>2</v>
      </c>
      <c r="BG575">
        <v>1</v>
      </c>
      <c r="BH575">
        <v>0</v>
      </c>
      <c r="BI575">
        <v>0</v>
      </c>
      <c r="BJ575">
        <v>6.2803000000000004</v>
      </c>
      <c r="BK575">
        <v>3096.7370000000001</v>
      </c>
      <c r="BL575">
        <v>2118.5239999999999</v>
      </c>
      <c r="BM575">
        <v>473.60399999999998</v>
      </c>
      <c r="BN575">
        <v>75.102999999999994</v>
      </c>
      <c r="BO575">
        <v>319.5</v>
      </c>
      <c r="BP575">
        <v>110.006</v>
      </c>
      <c r="BQ575">
        <v>0</v>
      </c>
      <c r="BR575">
        <v>0</v>
      </c>
      <c r="BS575">
        <v>0</v>
      </c>
      <c r="BT575">
        <v>6.2803000000000004</v>
      </c>
      <c r="BU575">
        <v>3096.7370000000001</v>
      </c>
      <c r="BV575">
        <v>0</v>
      </c>
      <c r="BW575">
        <v>0</v>
      </c>
      <c r="BX575">
        <v>0</v>
      </c>
      <c r="BY575">
        <v>0</v>
      </c>
      <c r="BZ575">
        <v>5.7246000000000006</v>
      </c>
      <c r="CA575">
        <v>1364.04</v>
      </c>
      <c r="CB575">
        <v>1053.3330000000001</v>
      </c>
      <c r="CC575">
        <v>147.67599999999999</v>
      </c>
      <c r="CD575">
        <v>12.904999999999999</v>
      </c>
      <c r="CE575">
        <v>134.465</v>
      </c>
      <c r="CF575">
        <v>14.138999999999999</v>
      </c>
      <c r="CG575">
        <v>0</v>
      </c>
      <c r="CH575">
        <v>0</v>
      </c>
      <c r="CI575">
        <v>1.522</v>
      </c>
      <c r="CJ575">
        <v>0.25</v>
      </c>
      <c r="CK575">
        <v>95.06</v>
      </c>
      <c r="CL575">
        <v>2.7500999999999998</v>
      </c>
      <c r="CM575">
        <v>467.24199999999996</v>
      </c>
      <c r="CN575">
        <v>2.2464</v>
      </c>
      <c r="CO575">
        <v>667.68</v>
      </c>
      <c r="CP575">
        <v>0.47810000000000002</v>
      </c>
      <c r="CQ575">
        <v>134.05799999999999</v>
      </c>
      <c r="CR575">
        <v>4.9470000000000001</v>
      </c>
      <c r="CS575">
        <v>2150.4169999999999</v>
      </c>
      <c r="CT575">
        <v>5.2246000000000006</v>
      </c>
      <c r="CU575">
        <v>1150.905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0.47810000000000002</v>
      </c>
      <c r="DB575">
        <v>134.05799999999999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3109.665</v>
      </c>
      <c r="EA575">
        <v>0</v>
      </c>
      <c r="EB575">
        <v>1375.7170000000001</v>
      </c>
      <c r="EC575">
        <v>0</v>
      </c>
      <c r="ED575">
        <v>12.004899999999999</v>
      </c>
      <c r="EE575">
        <v>13.267799999999999</v>
      </c>
      <c r="EF575">
        <v>4460.777</v>
      </c>
      <c r="EG575">
        <v>6.2803000000000004</v>
      </c>
      <c r="EH575">
        <v>3096.7370000000001</v>
      </c>
      <c r="EI575">
        <v>6.2803000000000004</v>
      </c>
      <c r="EJ575">
        <v>3096.7370000000001</v>
      </c>
      <c r="EK575">
        <v>0</v>
      </c>
      <c r="EL575">
        <v>0</v>
      </c>
      <c r="EM575">
        <v>0</v>
      </c>
      <c r="EN575">
        <v>0</v>
      </c>
      <c r="EO575">
        <v>5.7246000000000006</v>
      </c>
      <c r="EP575">
        <v>1364.04</v>
      </c>
      <c r="EQ575">
        <v>0</v>
      </c>
      <c r="ER575">
        <v>0</v>
      </c>
      <c r="ES575">
        <v>0</v>
      </c>
      <c r="ET575">
        <v>4460.777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0.47810000000000002</v>
      </c>
      <c r="FJ575">
        <v>134.05799999999999</v>
      </c>
      <c r="FK575">
        <v>0</v>
      </c>
      <c r="FL575">
        <v>0</v>
      </c>
      <c r="FM575">
        <v>0.47810000000000002</v>
      </c>
      <c r="FN575">
        <v>134.05799999999999</v>
      </c>
      <c r="FO575">
        <v>0</v>
      </c>
      <c r="FP575">
        <v>0</v>
      </c>
      <c r="FQ575">
        <v>0</v>
      </c>
      <c r="FR575">
        <v>134.05799999999999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</row>
    <row r="576" spans="1:184" customFormat="1" ht="12.75" x14ac:dyDescent="0.2">
      <c r="A576">
        <v>5021</v>
      </c>
      <c r="B576">
        <f t="shared" si="8"/>
        <v>573</v>
      </c>
      <c r="C576">
        <v>1</v>
      </c>
      <c r="D576" t="s">
        <v>1918</v>
      </c>
      <c r="E576" t="s">
        <v>290</v>
      </c>
      <c r="F576">
        <v>600115348</v>
      </c>
      <c r="G576">
        <v>12</v>
      </c>
      <c r="H576" t="s">
        <v>1919</v>
      </c>
      <c r="I576" t="s">
        <v>99</v>
      </c>
      <c r="J576">
        <v>1</v>
      </c>
      <c r="K576">
        <v>24</v>
      </c>
      <c r="L576" t="s">
        <v>1909</v>
      </c>
      <c r="M576" t="s">
        <v>1920</v>
      </c>
      <c r="N576" t="s">
        <v>1875</v>
      </c>
      <c r="O576">
        <v>2</v>
      </c>
      <c r="P576" t="s">
        <v>1876</v>
      </c>
      <c r="Q576" t="s">
        <v>3538</v>
      </c>
      <c r="R576" s="207">
        <v>45667.600590277776</v>
      </c>
      <c r="S576">
        <v>600115348</v>
      </c>
      <c r="T576" t="s">
        <v>1886</v>
      </c>
      <c r="U576" s="207">
        <v>45670.383263888885</v>
      </c>
      <c r="V576">
        <v>600115348</v>
      </c>
      <c r="W576">
        <v>6.7946999999999997</v>
      </c>
      <c r="X576">
        <v>6.7946999999999997</v>
      </c>
      <c r="Y576">
        <v>0</v>
      </c>
      <c r="Z576">
        <v>0</v>
      </c>
      <c r="AA576">
        <v>7.3525</v>
      </c>
      <c r="AB576">
        <v>3147.837</v>
      </c>
      <c r="AC576">
        <v>3058.7379999999998</v>
      </c>
      <c r="AD576">
        <v>1904.4670000000001</v>
      </c>
      <c r="AE576">
        <v>531.31299999999999</v>
      </c>
      <c r="AF576">
        <v>187.30700000000002</v>
      </c>
      <c r="AG576">
        <v>266.90100000000001</v>
      </c>
      <c r="AH576">
        <v>86.663000000000011</v>
      </c>
      <c r="AI576">
        <v>0</v>
      </c>
      <c r="AJ576">
        <v>2.347</v>
      </c>
      <c r="AK576">
        <v>4.2999999999999997E-2</v>
      </c>
      <c r="AL576">
        <v>0</v>
      </c>
      <c r="AM576">
        <v>53</v>
      </c>
      <c r="AN576">
        <v>36.098999999999997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79.697000000000003</v>
      </c>
      <c r="AX576">
        <v>0</v>
      </c>
      <c r="AY576">
        <v>0</v>
      </c>
      <c r="AZ576">
        <v>0</v>
      </c>
      <c r="BA576">
        <v>3098.5219999999999</v>
      </c>
      <c r="BB576">
        <v>0</v>
      </c>
      <c r="BC576">
        <v>8</v>
      </c>
      <c r="BD576">
        <v>8</v>
      </c>
      <c r="BE576">
        <v>1</v>
      </c>
      <c r="BF576">
        <v>0</v>
      </c>
      <c r="BG576">
        <v>0</v>
      </c>
      <c r="BH576">
        <v>0</v>
      </c>
      <c r="BI576">
        <v>0</v>
      </c>
      <c r="BJ576">
        <v>4.1666999999999996</v>
      </c>
      <c r="BK576">
        <v>2295.71</v>
      </c>
      <c r="BL576">
        <v>1361.6469999999999</v>
      </c>
      <c r="BM576">
        <v>460.03399999999999</v>
      </c>
      <c r="BN576">
        <v>142.46100000000001</v>
      </c>
      <c r="BO576">
        <v>167.90100000000001</v>
      </c>
      <c r="BP576">
        <v>81.623000000000005</v>
      </c>
      <c r="BQ576">
        <v>0</v>
      </c>
      <c r="BR576">
        <v>2.347</v>
      </c>
      <c r="BS576">
        <v>0</v>
      </c>
      <c r="BT576">
        <v>4.1666999999999996</v>
      </c>
      <c r="BU576">
        <v>2295.71</v>
      </c>
      <c r="BV576">
        <v>0</v>
      </c>
      <c r="BW576">
        <v>0</v>
      </c>
      <c r="BX576">
        <v>0</v>
      </c>
      <c r="BY576">
        <v>0</v>
      </c>
      <c r="BZ576">
        <v>2.6280000000000001</v>
      </c>
      <c r="CA576">
        <v>763.02800000000002</v>
      </c>
      <c r="CB576">
        <v>542.82000000000005</v>
      </c>
      <c r="CC576">
        <v>71.278999999999996</v>
      </c>
      <c r="CD576">
        <v>44.846000000000004</v>
      </c>
      <c r="CE576">
        <v>99</v>
      </c>
      <c r="CF576">
        <v>5.04</v>
      </c>
      <c r="CG576">
        <v>0</v>
      </c>
      <c r="CH576">
        <v>0</v>
      </c>
      <c r="CI576">
        <v>4.2999999999999997E-2</v>
      </c>
      <c r="CJ576">
        <v>0</v>
      </c>
      <c r="CK576">
        <v>0</v>
      </c>
      <c r="CL576">
        <v>1.155</v>
      </c>
      <c r="CM576">
        <v>350.37900000000002</v>
      </c>
      <c r="CN576">
        <v>1.4730000000000001</v>
      </c>
      <c r="CO576">
        <v>412.649</v>
      </c>
      <c r="CP576">
        <v>0</v>
      </c>
      <c r="CQ576">
        <v>0</v>
      </c>
      <c r="CR576">
        <v>2.9152999999999998</v>
      </c>
      <c r="CS576">
        <v>1355.6579999999999</v>
      </c>
      <c r="CT576">
        <v>2.3780000000000001</v>
      </c>
      <c r="CU576">
        <v>660.36599999999999</v>
      </c>
      <c r="CV576">
        <v>0</v>
      </c>
      <c r="CW576">
        <v>79.697000000000003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2303.2550000000001</v>
      </c>
      <c r="EA576">
        <v>0</v>
      </c>
      <c r="EB576">
        <v>795.26700000000005</v>
      </c>
      <c r="EC576">
        <v>0</v>
      </c>
      <c r="ED576">
        <v>6.7946999999999997</v>
      </c>
      <c r="EE576">
        <v>7.3525</v>
      </c>
      <c r="EF576">
        <v>3147.837</v>
      </c>
      <c r="EG576">
        <v>4.1666999999999996</v>
      </c>
      <c r="EH576">
        <v>2368.3090000000002</v>
      </c>
      <c r="EI576">
        <v>4.1666999999999996</v>
      </c>
      <c r="EJ576">
        <v>2368.3090000000002</v>
      </c>
      <c r="EK576">
        <v>0</v>
      </c>
      <c r="EL576">
        <v>0</v>
      </c>
      <c r="EM576">
        <v>0</v>
      </c>
      <c r="EN576">
        <v>0</v>
      </c>
      <c r="EO576">
        <v>2.6280000000000001</v>
      </c>
      <c r="EP576">
        <v>779.52800000000002</v>
      </c>
      <c r="EQ576">
        <v>0</v>
      </c>
      <c r="ER576">
        <v>0</v>
      </c>
      <c r="ES576">
        <v>0</v>
      </c>
      <c r="ET576">
        <v>3147.837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</row>
    <row r="577" spans="1:184" customFormat="1" ht="12.75" x14ac:dyDescent="0.2">
      <c r="A577">
        <v>5023</v>
      </c>
      <c r="B577">
        <f t="shared" si="8"/>
        <v>574</v>
      </c>
      <c r="C577">
        <v>1</v>
      </c>
      <c r="D577" t="s">
        <v>1921</v>
      </c>
      <c r="E577" t="s">
        <v>290</v>
      </c>
      <c r="F577">
        <v>600115101</v>
      </c>
      <c r="G577">
        <v>12</v>
      </c>
      <c r="H577" t="s">
        <v>1922</v>
      </c>
      <c r="I577" t="s">
        <v>99</v>
      </c>
      <c r="J577">
        <v>1</v>
      </c>
      <c r="K577">
        <v>24</v>
      </c>
      <c r="L577" t="s">
        <v>1909</v>
      </c>
      <c r="M577" t="s">
        <v>1716</v>
      </c>
      <c r="N577" t="s">
        <v>1875</v>
      </c>
      <c r="O577">
        <v>2</v>
      </c>
      <c r="P577" t="s">
        <v>1876</v>
      </c>
      <c r="Q577" t="s">
        <v>559</v>
      </c>
      <c r="R577" s="207">
        <v>45663.566504629627</v>
      </c>
      <c r="S577">
        <v>600115101</v>
      </c>
      <c r="W577">
        <v>4.3300999999999998</v>
      </c>
      <c r="X577">
        <v>3.8831000000000002</v>
      </c>
      <c r="Y577">
        <v>0</v>
      </c>
      <c r="Z577">
        <v>0.44700000000000001</v>
      </c>
      <c r="AA577">
        <v>5.5133999999999999</v>
      </c>
      <c r="AB577">
        <v>1854.056</v>
      </c>
      <c r="AC577">
        <v>1703.7829999999999</v>
      </c>
      <c r="AD577">
        <v>1092.9000000000001</v>
      </c>
      <c r="AE577">
        <v>250.28800000000001</v>
      </c>
      <c r="AF577">
        <v>56</v>
      </c>
      <c r="AG577">
        <v>170.90199999999999</v>
      </c>
      <c r="AH577">
        <v>86.600000000000009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150.273</v>
      </c>
      <c r="AO577">
        <v>19.079999999999998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19.079999999999998</v>
      </c>
      <c r="AV577">
        <v>0.25</v>
      </c>
      <c r="AW577">
        <v>47.093000000000004</v>
      </c>
      <c r="AX577">
        <v>84.918999999999997</v>
      </c>
      <c r="AY577">
        <v>0</v>
      </c>
      <c r="AZ577">
        <v>0</v>
      </c>
      <c r="BA577">
        <v>1705.9549999999999</v>
      </c>
      <c r="BB577">
        <v>0</v>
      </c>
      <c r="BC577">
        <v>5</v>
      </c>
      <c r="BD577">
        <v>5</v>
      </c>
      <c r="BE577">
        <v>0</v>
      </c>
      <c r="BF577">
        <v>1</v>
      </c>
      <c r="BG577">
        <v>1</v>
      </c>
      <c r="BH577">
        <v>0</v>
      </c>
      <c r="BI577">
        <v>0</v>
      </c>
      <c r="BJ577">
        <v>2.0994000000000002</v>
      </c>
      <c r="BK577">
        <v>1138.963</v>
      </c>
      <c r="BL577">
        <v>664.82600000000002</v>
      </c>
      <c r="BM577">
        <v>199.4</v>
      </c>
      <c r="BN577">
        <v>56</v>
      </c>
      <c r="BO577">
        <v>91</v>
      </c>
      <c r="BP577">
        <v>80.644000000000005</v>
      </c>
      <c r="BQ577">
        <v>0</v>
      </c>
      <c r="BR577">
        <v>0</v>
      </c>
      <c r="BS577">
        <v>0</v>
      </c>
      <c r="BT577">
        <v>1.8493999999999999</v>
      </c>
      <c r="BU577">
        <v>1050.3019999999999</v>
      </c>
      <c r="BV577">
        <v>0</v>
      </c>
      <c r="BW577">
        <v>0</v>
      </c>
      <c r="BX577">
        <v>0</v>
      </c>
      <c r="BY577">
        <v>0</v>
      </c>
      <c r="BZ577">
        <v>1.7837000000000001</v>
      </c>
      <c r="CA577">
        <v>564.81999999999994</v>
      </c>
      <c r="CB577">
        <v>428.07399999999996</v>
      </c>
      <c r="CC577">
        <v>50.887999999999998</v>
      </c>
      <c r="CD577">
        <v>0</v>
      </c>
      <c r="CE577">
        <v>79.902000000000001</v>
      </c>
      <c r="CF577">
        <v>5.9560000000000004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0.81669999999999998</v>
      </c>
      <c r="CM577">
        <v>229.148</v>
      </c>
      <c r="CN577">
        <v>0.71699999999999997</v>
      </c>
      <c r="CO577">
        <v>250.75299999999999</v>
      </c>
      <c r="CP577">
        <v>0.25</v>
      </c>
      <c r="CQ577">
        <v>84.918999999999997</v>
      </c>
      <c r="CR577">
        <v>1.0993999999999999</v>
      </c>
      <c r="CS577">
        <v>461.87700000000001</v>
      </c>
      <c r="CT577">
        <v>1.6336999999999999</v>
      </c>
      <c r="CU577">
        <v>510.005</v>
      </c>
      <c r="CV577">
        <v>0</v>
      </c>
      <c r="CW577">
        <v>47.093000000000004</v>
      </c>
      <c r="CX577">
        <v>0</v>
      </c>
      <c r="CY577">
        <v>0</v>
      </c>
      <c r="CZ577">
        <v>0</v>
      </c>
      <c r="DA577">
        <v>0.25</v>
      </c>
      <c r="DB577">
        <v>84.918999999999997</v>
      </c>
      <c r="DC577">
        <v>0</v>
      </c>
      <c r="DD577">
        <v>0</v>
      </c>
      <c r="DE577">
        <v>0</v>
      </c>
      <c r="DF577">
        <v>0.25</v>
      </c>
      <c r="DG577">
        <v>88.661000000000001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1138.963</v>
      </c>
      <c r="EA577">
        <v>0</v>
      </c>
      <c r="EB577">
        <v>566.99199999999996</v>
      </c>
      <c r="EC577">
        <v>0</v>
      </c>
      <c r="ED577">
        <v>4.3300999999999998</v>
      </c>
      <c r="EE577">
        <v>5.5133999999999999</v>
      </c>
      <c r="EF577">
        <v>1854.056</v>
      </c>
      <c r="EG577">
        <v>2.2633999999999999</v>
      </c>
      <c r="EH577">
        <v>1210.056</v>
      </c>
      <c r="EI577">
        <v>2.0133999999999999</v>
      </c>
      <c r="EJ577">
        <v>1121.395</v>
      </c>
      <c r="EK577">
        <v>0</v>
      </c>
      <c r="EL577">
        <v>0</v>
      </c>
      <c r="EM577">
        <v>0</v>
      </c>
      <c r="EN577">
        <v>0</v>
      </c>
      <c r="EO577">
        <v>2.0667</v>
      </c>
      <c r="EP577">
        <v>644</v>
      </c>
      <c r="EQ577">
        <v>19.079999999999998</v>
      </c>
      <c r="ER577">
        <v>0</v>
      </c>
      <c r="ES577">
        <v>19.079999999999998</v>
      </c>
      <c r="ET577">
        <v>1873.136</v>
      </c>
      <c r="EU577">
        <v>0</v>
      </c>
      <c r="EV577">
        <v>0</v>
      </c>
      <c r="EW577">
        <v>0</v>
      </c>
      <c r="EX577">
        <v>0</v>
      </c>
      <c r="EY577">
        <v>0.25</v>
      </c>
      <c r="EZ577">
        <v>88.661000000000001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0.25</v>
      </c>
      <c r="FJ577">
        <v>84.918999999999997</v>
      </c>
      <c r="FK577">
        <v>0</v>
      </c>
      <c r="FL577">
        <v>0</v>
      </c>
      <c r="FM577">
        <v>0.25</v>
      </c>
      <c r="FN577">
        <v>84.918999999999997</v>
      </c>
      <c r="FO577">
        <v>0</v>
      </c>
      <c r="FP577">
        <v>0</v>
      </c>
      <c r="FQ577">
        <v>0</v>
      </c>
      <c r="FR577">
        <v>84.918999999999997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</row>
    <row r="578" spans="1:184" customFormat="1" ht="12.75" x14ac:dyDescent="0.2">
      <c r="A578">
        <v>5024</v>
      </c>
      <c r="B578">
        <f t="shared" si="8"/>
        <v>575</v>
      </c>
      <c r="C578">
        <v>1</v>
      </c>
      <c r="D578" t="s">
        <v>1923</v>
      </c>
      <c r="E578" t="s">
        <v>290</v>
      </c>
      <c r="F578">
        <v>600114988</v>
      </c>
      <c r="G578">
        <v>12</v>
      </c>
      <c r="H578" t="s">
        <v>1924</v>
      </c>
      <c r="I578" t="s">
        <v>99</v>
      </c>
      <c r="J578">
        <v>1</v>
      </c>
      <c r="K578">
        <v>24</v>
      </c>
      <c r="L578" t="s">
        <v>1901</v>
      </c>
      <c r="M578" t="s">
        <v>1925</v>
      </c>
      <c r="N578" t="s">
        <v>1875</v>
      </c>
      <c r="O578">
        <v>2</v>
      </c>
      <c r="P578" t="s">
        <v>1876</v>
      </c>
      <c r="Q578" t="s">
        <v>3350</v>
      </c>
      <c r="R578" s="207">
        <v>45671.646064814813</v>
      </c>
      <c r="S578">
        <v>600114988</v>
      </c>
      <c r="T578" t="s">
        <v>3350</v>
      </c>
      <c r="U578" s="207">
        <v>45678.859618055554</v>
      </c>
      <c r="V578">
        <v>600114988</v>
      </c>
      <c r="W578">
        <v>31.281700000000001</v>
      </c>
      <c r="X578">
        <v>31.281700000000001</v>
      </c>
      <c r="Y578">
        <v>0</v>
      </c>
      <c r="Z578">
        <v>0</v>
      </c>
      <c r="AA578">
        <v>31.990300000000001</v>
      </c>
      <c r="AB578">
        <v>13792.894</v>
      </c>
      <c r="AC578">
        <v>13792.894</v>
      </c>
      <c r="AD578">
        <v>9011.2530000000006</v>
      </c>
      <c r="AE578">
        <v>1929.7919999999999</v>
      </c>
      <c r="AF578">
        <v>252.309</v>
      </c>
      <c r="AG578">
        <v>2324.13</v>
      </c>
      <c r="AH578">
        <v>208.018</v>
      </c>
      <c r="AI578">
        <v>3.907</v>
      </c>
      <c r="AJ578">
        <v>0</v>
      </c>
      <c r="AK578">
        <v>2.9870000000000001</v>
      </c>
      <c r="AL578">
        <v>0</v>
      </c>
      <c r="AM578">
        <v>0</v>
      </c>
      <c r="AN578">
        <v>0</v>
      </c>
      <c r="AO578">
        <v>23.4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23.4</v>
      </c>
      <c r="AV578">
        <v>0</v>
      </c>
      <c r="AW578">
        <v>56.497999999999998</v>
      </c>
      <c r="AX578">
        <v>0</v>
      </c>
      <c r="AY578">
        <v>0</v>
      </c>
      <c r="AZ578">
        <v>4</v>
      </c>
      <c r="BA578">
        <v>13909.005000000001</v>
      </c>
      <c r="BB578">
        <v>0</v>
      </c>
      <c r="BC578">
        <v>33</v>
      </c>
      <c r="BD578">
        <v>32</v>
      </c>
      <c r="BE578">
        <v>1</v>
      </c>
      <c r="BF578">
        <v>0</v>
      </c>
      <c r="BG578">
        <v>1</v>
      </c>
      <c r="BH578">
        <v>0</v>
      </c>
      <c r="BI578">
        <v>0</v>
      </c>
      <c r="BJ578">
        <v>21.087800000000001</v>
      </c>
      <c r="BK578">
        <v>10461.503000000001</v>
      </c>
      <c r="BL578">
        <v>6809.22</v>
      </c>
      <c r="BM578">
        <v>1657.5150000000001</v>
      </c>
      <c r="BN578">
        <v>221.422</v>
      </c>
      <c r="BO578">
        <v>1527</v>
      </c>
      <c r="BP578">
        <v>178.95400000000001</v>
      </c>
      <c r="BQ578">
        <v>3.907</v>
      </c>
      <c r="BR578">
        <v>0</v>
      </c>
      <c r="BS578">
        <v>2.9870000000000001</v>
      </c>
      <c r="BT578">
        <v>16.6112</v>
      </c>
      <c r="BU578">
        <v>8539.2270000000008</v>
      </c>
      <c r="BV578">
        <v>0</v>
      </c>
      <c r="BW578">
        <v>0</v>
      </c>
      <c r="BX578">
        <v>0</v>
      </c>
      <c r="BY578">
        <v>0</v>
      </c>
      <c r="BZ578">
        <v>10.193899999999999</v>
      </c>
      <c r="CA578">
        <v>3331.3909999999996</v>
      </c>
      <c r="CB578">
        <v>2202.0329999999999</v>
      </c>
      <c r="CC578">
        <v>272.27699999999999</v>
      </c>
      <c r="CD578">
        <v>30.886999999999997</v>
      </c>
      <c r="CE578">
        <v>797.13</v>
      </c>
      <c r="CF578">
        <v>29.064</v>
      </c>
      <c r="CG578">
        <v>0</v>
      </c>
      <c r="CH578">
        <v>0</v>
      </c>
      <c r="CI578">
        <v>0</v>
      </c>
      <c r="CJ578">
        <v>0.2291</v>
      </c>
      <c r="CK578">
        <v>103.574</v>
      </c>
      <c r="CL578">
        <v>5.6237000000000004</v>
      </c>
      <c r="CM578">
        <v>1692.2190000000001</v>
      </c>
      <c r="CN578">
        <v>4.3411</v>
      </c>
      <c r="CO578">
        <v>1535.598</v>
      </c>
      <c r="CP578">
        <v>0</v>
      </c>
      <c r="CQ578">
        <v>0</v>
      </c>
      <c r="CR578">
        <v>19.171099999999999</v>
      </c>
      <c r="CS578">
        <v>9069.9560000000001</v>
      </c>
      <c r="CT578">
        <v>9.5606000000000009</v>
      </c>
      <c r="CU578">
        <v>3109.3989999999999</v>
      </c>
      <c r="CV578">
        <v>0</v>
      </c>
      <c r="CW578">
        <v>56.497999999999998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4</v>
      </c>
      <c r="DF578">
        <v>4.4766000000000004</v>
      </c>
      <c r="DG578">
        <v>1922.2760000000001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10545.249</v>
      </c>
      <c r="EA578">
        <v>0</v>
      </c>
      <c r="EB578">
        <v>3363.7559999999999</v>
      </c>
      <c r="EC578">
        <v>0</v>
      </c>
      <c r="ED578">
        <v>31.281700000000001</v>
      </c>
      <c r="EE578">
        <v>31.990300000000001</v>
      </c>
      <c r="EF578">
        <v>13792.894</v>
      </c>
      <c r="EG578">
        <v>21.087800000000001</v>
      </c>
      <c r="EH578">
        <v>10461.503000000001</v>
      </c>
      <c r="EI578">
        <v>16.6112</v>
      </c>
      <c r="EJ578">
        <v>8539.2270000000008</v>
      </c>
      <c r="EK578">
        <v>0</v>
      </c>
      <c r="EL578">
        <v>0</v>
      </c>
      <c r="EM578">
        <v>0</v>
      </c>
      <c r="EN578">
        <v>0</v>
      </c>
      <c r="EO578">
        <v>10.193899999999999</v>
      </c>
      <c r="EP578">
        <v>3331.3909999999996</v>
      </c>
      <c r="EQ578">
        <v>23.4</v>
      </c>
      <c r="ER578">
        <v>0</v>
      </c>
      <c r="ES578">
        <v>23.4</v>
      </c>
      <c r="ET578">
        <v>13816.294</v>
      </c>
      <c r="EU578">
        <v>0</v>
      </c>
      <c r="EV578">
        <v>0</v>
      </c>
      <c r="EW578">
        <v>0</v>
      </c>
      <c r="EX578">
        <v>0</v>
      </c>
      <c r="EY578">
        <v>4.4766000000000004</v>
      </c>
      <c r="EZ578">
        <v>1922.2760000000001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</row>
    <row r="579" spans="1:184" customFormat="1" ht="12.75" x14ac:dyDescent="0.2">
      <c r="A579">
        <v>5025</v>
      </c>
      <c r="B579">
        <f t="shared" si="8"/>
        <v>576</v>
      </c>
      <c r="C579">
        <v>1</v>
      </c>
      <c r="D579" t="s">
        <v>1926</v>
      </c>
      <c r="E579" t="s">
        <v>290</v>
      </c>
      <c r="F579">
        <v>600115259</v>
      </c>
      <c r="G579">
        <v>12</v>
      </c>
      <c r="H579" t="s">
        <v>1927</v>
      </c>
      <c r="I579" t="s">
        <v>99</v>
      </c>
      <c r="J579">
        <v>1</v>
      </c>
      <c r="K579">
        <v>24</v>
      </c>
      <c r="L579" t="s">
        <v>1909</v>
      </c>
      <c r="M579" t="s">
        <v>1928</v>
      </c>
      <c r="N579" t="s">
        <v>1875</v>
      </c>
      <c r="O579">
        <v>2</v>
      </c>
      <c r="P579" t="s">
        <v>1876</v>
      </c>
      <c r="Q579" t="s">
        <v>2126</v>
      </c>
      <c r="R579" s="207">
        <v>45670.611307870371</v>
      </c>
      <c r="S579">
        <v>600115259</v>
      </c>
      <c r="T579" t="s">
        <v>3441</v>
      </c>
      <c r="U579" s="207">
        <v>45670.733263888891</v>
      </c>
      <c r="V579">
        <v>600115259</v>
      </c>
      <c r="W579">
        <v>11.5992</v>
      </c>
      <c r="X579">
        <v>11.5992</v>
      </c>
      <c r="Y579">
        <v>0</v>
      </c>
      <c r="Z579">
        <v>0</v>
      </c>
      <c r="AA579">
        <v>12.9016</v>
      </c>
      <c r="AB579">
        <v>4753.6579999999994</v>
      </c>
      <c r="AC579">
        <v>4753.6579999999994</v>
      </c>
      <c r="AD579">
        <v>3379.1790000000001</v>
      </c>
      <c r="AE579">
        <v>579.07299999999998</v>
      </c>
      <c r="AF579">
        <v>60.917000000000002</v>
      </c>
      <c r="AG579">
        <v>637.94000000000005</v>
      </c>
      <c r="AH579">
        <v>93.751999999999995</v>
      </c>
      <c r="AI579">
        <v>0</v>
      </c>
      <c r="AJ579">
        <v>0</v>
      </c>
      <c r="AK579">
        <v>2.7970000000000002</v>
      </c>
      <c r="AL579">
        <v>0</v>
      </c>
      <c r="AM579">
        <v>0</v>
      </c>
      <c r="AN579">
        <v>0</v>
      </c>
      <c r="AO579">
        <v>163.69</v>
      </c>
      <c r="AP579">
        <v>160.69</v>
      </c>
      <c r="AQ579">
        <v>61.03</v>
      </c>
      <c r="AR579">
        <v>99.66</v>
      </c>
      <c r="AS579">
        <v>0</v>
      </c>
      <c r="AT579">
        <v>0</v>
      </c>
      <c r="AU579">
        <v>3</v>
      </c>
      <c r="AV579">
        <v>0.20830000000000001</v>
      </c>
      <c r="AW579">
        <v>0</v>
      </c>
      <c r="AX579">
        <v>76.114999999999995</v>
      </c>
      <c r="AY579">
        <v>57.37</v>
      </c>
      <c r="AZ579">
        <v>0</v>
      </c>
      <c r="BA579">
        <v>4810.6949999999997</v>
      </c>
      <c r="BB579">
        <v>160.69</v>
      </c>
      <c r="BC579">
        <v>14</v>
      </c>
      <c r="BD579">
        <v>14</v>
      </c>
      <c r="BE579">
        <v>0</v>
      </c>
      <c r="BF579">
        <v>0</v>
      </c>
      <c r="BG579">
        <v>1</v>
      </c>
      <c r="BH579">
        <v>0</v>
      </c>
      <c r="BI579">
        <v>0</v>
      </c>
      <c r="BJ579">
        <v>8.6188000000000002</v>
      </c>
      <c r="BK579">
        <v>3726.2579999999998</v>
      </c>
      <c r="BL579">
        <v>2677.2379999999998</v>
      </c>
      <c r="BM579">
        <v>496.73500000000001</v>
      </c>
      <c r="BN579">
        <v>33.633000000000003</v>
      </c>
      <c r="BO579">
        <v>424.9</v>
      </c>
      <c r="BP579">
        <v>93.751999999999995</v>
      </c>
      <c r="BQ579">
        <v>0</v>
      </c>
      <c r="BR579">
        <v>0</v>
      </c>
      <c r="BS579">
        <v>0</v>
      </c>
      <c r="BT579">
        <v>7.0354999999999999</v>
      </c>
      <c r="BU579">
        <v>3207.855</v>
      </c>
      <c r="BV579">
        <v>0</v>
      </c>
      <c r="BW579">
        <v>0</v>
      </c>
      <c r="BX579">
        <v>0</v>
      </c>
      <c r="BY579">
        <v>0</v>
      </c>
      <c r="BZ579">
        <v>2.9804000000000004</v>
      </c>
      <c r="CA579">
        <v>1027.4000000000001</v>
      </c>
      <c r="CB579">
        <v>701.94100000000003</v>
      </c>
      <c r="CC579">
        <v>82.337999999999994</v>
      </c>
      <c r="CD579">
        <v>27.283999999999999</v>
      </c>
      <c r="CE579">
        <v>213.04</v>
      </c>
      <c r="CF579">
        <v>0</v>
      </c>
      <c r="CG579">
        <v>0</v>
      </c>
      <c r="CH579">
        <v>0</v>
      </c>
      <c r="CI579">
        <v>2.7970000000000002</v>
      </c>
      <c r="CJ579">
        <v>0.2</v>
      </c>
      <c r="CK579">
        <v>156.34</v>
      </c>
      <c r="CL579">
        <v>1.9571000000000001</v>
      </c>
      <c r="CM579">
        <v>610.34900000000005</v>
      </c>
      <c r="CN579">
        <v>0.61499999999999999</v>
      </c>
      <c r="CO579">
        <v>184.596</v>
      </c>
      <c r="CP579">
        <v>0.20830000000000001</v>
      </c>
      <c r="CQ579">
        <v>76.114999999999995</v>
      </c>
      <c r="CR579">
        <v>7.6188000000000002</v>
      </c>
      <c r="CS579">
        <v>3100.027</v>
      </c>
      <c r="CT579">
        <v>2.9804000000000004</v>
      </c>
      <c r="CU579">
        <v>1027.4000000000001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0.20830000000000001</v>
      </c>
      <c r="DB579">
        <v>76.114999999999995</v>
      </c>
      <c r="DC579">
        <v>147.66999999999999</v>
      </c>
      <c r="DD579">
        <v>13.02</v>
      </c>
      <c r="DE579">
        <v>0</v>
      </c>
      <c r="DF579">
        <v>1.5832999999999999</v>
      </c>
      <c r="DG579">
        <v>518.40300000000002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3773.7069999999999</v>
      </c>
      <c r="EA579">
        <v>147.66999999999999</v>
      </c>
      <c r="EB579">
        <v>1036.9880000000001</v>
      </c>
      <c r="EC579">
        <v>13.02</v>
      </c>
      <c r="ED579">
        <v>11.5992</v>
      </c>
      <c r="EE579">
        <v>12.9016</v>
      </c>
      <c r="EF579">
        <v>4753.6579999999994</v>
      </c>
      <c r="EG579">
        <v>8.6188000000000002</v>
      </c>
      <c r="EH579">
        <v>3726.2579999999998</v>
      </c>
      <c r="EI579">
        <v>7.0354999999999999</v>
      </c>
      <c r="EJ579">
        <v>3207.855</v>
      </c>
      <c r="EK579">
        <v>0</v>
      </c>
      <c r="EL579">
        <v>0</v>
      </c>
      <c r="EM579">
        <v>0</v>
      </c>
      <c r="EN579">
        <v>0</v>
      </c>
      <c r="EO579">
        <v>2.9804000000000004</v>
      </c>
      <c r="EP579">
        <v>1027.4000000000001</v>
      </c>
      <c r="EQ579">
        <v>163.69</v>
      </c>
      <c r="ER579">
        <v>147.66999999999999</v>
      </c>
      <c r="ES579">
        <v>16.02</v>
      </c>
      <c r="ET579">
        <v>4917.348</v>
      </c>
      <c r="EU579">
        <v>0</v>
      </c>
      <c r="EV579">
        <v>0</v>
      </c>
      <c r="EW579">
        <v>0</v>
      </c>
      <c r="EX579">
        <v>0</v>
      </c>
      <c r="EY579">
        <v>1.5832999999999999</v>
      </c>
      <c r="EZ579">
        <v>518.40300000000002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0.20830000000000001</v>
      </c>
      <c r="FJ579">
        <v>76.114999999999995</v>
      </c>
      <c r="FK579">
        <v>0</v>
      </c>
      <c r="FL579">
        <v>0</v>
      </c>
      <c r="FM579">
        <v>0.20830000000000001</v>
      </c>
      <c r="FN579">
        <v>76.114999999999995</v>
      </c>
      <c r="FO579">
        <v>57.37</v>
      </c>
      <c r="FP579">
        <v>57.37</v>
      </c>
      <c r="FQ579">
        <v>0</v>
      </c>
      <c r="FR579">
        <v>133.48500000000001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</row>
    <row r="580" spans="1:184" customFormat="1" ht="12.75" x14ac:dyDescent="0.2">
      <c r="A580">
        <v>5026</v>
      </c>
      <c r="B580">
        <f t="shared" si="8"/>
        <v>577</v>
      </c>
      <c r="C580">
        <v>1</v>
      </c>
      <c r="D580" t="s">
        <v>1929</v>
      </c>
      <c r="E580" t="s">
        <v>290</v>
      </c>
      <c r="F580">
        <v>600114619</v>
      </c>
      <c r="G580">
        <v>12</v>
      </c>
      <c r="H580" t="s">
        <v>1930</v>
      </c>
      <c r="I580" t="s">
        <v>99</v>
      </c>
      <c r="J580">
        <v>1</v>
      </c>
      <c r="K580">
        <v>24</v>
      </c>
      <c r="L580" t="s">
        <v>1901</v>
      </c>
      <c r="M580" t="s">
        <v>1931</v>
      </c>
      <c r="N580" t="s">
        <v>1875</v>
      </c>
      <c r="O580">
        <v>2</v>
      </c>
      <c r="P580" t="s">
        <v>1876</v>
      </c>
      <c r="Q580" t="s">
        <v>1932</v>
      </c>
      <c r="R580" s="207">
        <v>45671.40042824074</v>
      </c>
      <c r="S580">
        <v>600114619</v>
      </c>
      <c r="T580" t="s">
        <v>3350</v>
      </c>
      <c r="U580" s="207">
        <v>45671.723483796297</v>
      </c>
      <c r="V580">
        <v>600114619</v>
      </c>
      <c r="W580">
        <v>6.3817000000000004</v>
      </c>
      <c r="X580">
        <v>5.5411000000000001</v>
      </c>
      <c r="Y580">
        <v>0.84060000000000001</v>
      </c>
      <c r="Z580">
        <v>0</v>
      </c>
      <c r="AA580">
        <v>7.2500999999999998</v>
      </c>
      <c r="AB580">
        <v>2640.9480000000003</v>
      </c>
      <c r="AC580">
        <v>2362.1859999999997</v>
      </c>
      <c r="AD580">
        <v>1549.0039999999999</v>
      </c>
      <c r="AE580">
        <v>499.71100000000001</v>
      </c>
      <c r="AF580">
        <v>58.725000000000001</v>
      </c>
      <c r="AG580">
        <v>125</v>
      </c>
      <c r="AH580">
        <v>128.16399999999999</v>
      </c>
      <c r="AI580">
        <v>0</v>
      </c>
      <c r="AJ580">
        <v>0</v>
      </c>
      <c r="AK580">
        <v>1.5820000000000001</v>
      </c>
      <c r="AL580">
        <v>261.73399999999998</v>
      </c>
      <c r="AM580">
        <v>0</v>
      </c>
      <c r="AN580">
        <v>17.027999999999999</v>
      </c>
      <c r="AO580">
        <v>103.05</v>
      </c>
      <c r="AP580">
        <v>93</v>
      </c>
      <c r="AQ580">
        <v>59.853999999999999</v>
      </c>
      <c r="AR580">
        <v>33.146000000000001</v>
      </c>
      <c r="AS580">
        <v>0</v>
      </c>
      <c r="AT580">
        <v>10.050000000000001</v>
      </c>
      <c r="AU580">
        <v>0</v>
      </c>
      <c r="AV580">
        <v>0.29160000000000003</v>
      </c>
      <c r="AW580">
        <v>0</v>
      </c>
      <c r="AX580">
        <v>157.12100000000001</v>
      </c>
      <c r="AY580">
        <v>10</v>
      </c>
      <c r="AZ580">
        <v>0</v>
      </c>
      <c r="BA580">
        <v>2383.2749999999996</v>
      </c>
      <c r="BB580">
        <v>93</v>
      </c>
      <c r="BC580">
        <v>7</v>
      </c>
      <c r="BD580">
        <v>7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3.5644</v>
      </c>
      <c r="BK580">
        <v>1736.8230000000001</v>
      </c>
      <c r="BL580">
        <v>1087.346</v>
      </c>
      <c r="BM580">
        <v>418.95400000000001</v>
      </c>
      <c r="BN580">
        <v>48.898000000000003</v>
      </c>
      <c r="BO580">
        <v>56</v>
      </c>
      <c r="BP580">
        <v>125.625</v>
      </c>
      <c r="BQ580">
        <v>0</v>
      </c>
      <c r="BR580">
        <v>0</v>
      </c>
      <c r="BS580">
        <v>0</v>
      </c>
      <c r="BT580">
        <v>2.5644</v>
      </c>
      <c r="BU580">
        <v>1391.4459999999999</v>
      </c>
      <c r="BV580">
        <v>0</v>
      </c>
      <c r="BW580">
        <v>0</v>
      </c>
      <c r="BX580">
        <v>0</v>
      </c>
      <c r="BY580">
        <v>0</v>
      </c>
      <c r="BZ580">
        <v>1.9767000000000001</v>
      </c>
      <c r="CA580">
        <v>625.36299999999994</v>
      </c>
      <c r="CB580">
        <v>461.65800000000002</v>
      </c>
      <c r="CC580">
        <v>80.757000000000005</v>
      </c>
      <c r="CD580">
        <v>9.827</v>
      </c>
      <c r="CE580">
        <v>69</v>
      </c>
      <c r="CF580">
        <v>2.5390000000000001</v>
      </c>
      <c r="CG580">
        <v>0</v>
      </c>
      <c r="CH580">
        <v>0</v>
      </c>
      <c r="CI580">
        <v>1.5820000000000001</v>
      </c>
      <c r="CJ580">
        <v>0</v>
      </c>
      <c r="CK580">
        <v>0</v>
      </c>
      <c r="CL580">
        <v>0.75</v>
      </c>
      <c r="CM580">
        <v>215.274</v>
      </c>
      <c r="CN580">
        <v>0.93510000000000004</v>
      </c>
      <c r="CO580">
        <v>252.96799999999999</v>
      </c>
      <c r="CP580">
        <v>0.29160000000000003</v>
      </c>
      <c r="CQ580">
        <v>157.12100000000001</v>
      </c>
      <c r="CR580">
        <v>2.5644</v>
      </c>
      <c r="CS580">
        <v>1099.222</v>
      </c>
      <c r="CT580">
        <v>1.8067000000000002</v>
      </c>
      <c r="CU580">
        <v>566.98399999999992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0.29160000000000003</v>
      </c>
      <c r="DB580">
        <v>157.12100000000001</v>
      </c>
      <c r="DC580">
        <v>33.146000000000001</v>
      </c>
      <c r="DD580">
        <v>59.853999999999999</v>
      </c>
      <c r="DE580">
        <v>0</v>
      </c>
      <c r="DF580">
        <v>1</v>
      </c>
      <c r="DG580">
        <v>345.37700000000001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1744.5260000000001</v>
      </c>
      <c r="EA580">
        <v>33.146000000000001</v>
      </c>
      <c r="EB580">
        <v>638.74900000000002</v>
      </c>
      <c r="EC580">
        <v>59.853999999999999</v>
      </c>
      <c r="ED580">
        <v>6.3817000000000004</v>
      </c>
      <c r="EE580">
        <v>7.2500999999999998</v>
      </c>
      <c r="EF580">
        <v>2640.9480000000003</v>
      </c>
      <c r="EG580">
        <v>3.5644</v>
      </c>
      <c r="EH580">
        <v>1753.8510000000001</v>
      </c>
      <c r="EI580">
        <v>2.5644</v>
      </c>
      <c r="EJ580">
        <v>1408.4739999999999</v>
      </c>
      <c r="EK580">
        <v>0</v>
      </c>
      <c r="EL580">
        <v>0</v>
      </c>
      <c r="EM580">
        <v>0</v>
      </c>
      <c r="EN580">
        <v>0</v>
      </c>
      <c r="EO580">
        <v>2.8173000000000004</v>
      </c>
      <c r="EP580">
        <v>887.09699999999998</v>
      </c>
      <c r="EQ580">
        <v>103.05</v>
      </c>
      <c r="ER580">
        <v>33.146000000000001</v>
      </c>
      <c r="ES580">
        <v>69.903999999999996</v>
      </c>
      <c r="ET580">
        <v>2743.9979999999996</v>
      </c>
      <c r="EU580">
        <v>0</v>
      </c>
      <c r="EV580">
        <v>0</v>
      </c>
      <c r="EW580">
        <v>0</v>
      </c>
      <c r="EX580">
        <v>0</v>
      </c>
      <c r="EY580">
        <v>1</v>
      </c>
      <c r="EZ580">
        <v>345.37700000000001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0.29160000000000003</v>
      </c>
      <c r="FJ580">
        <v>157.12100000000001</v>
      </c>
      <c r="FK580">
        <v>0</v>
      </c>
      <c r="FL580">
        <v>0</v>
      </c>
      <c r="FM580">
        <v>0.29160000000000003</v>
      </c>
      <c r="FN580">
        <v>157.12100000000001</v>
      </c>
      <c r="FO580">
        <v>10</v>
      </c>
      <c r="FP580">
        <v>0</v>
      </c>
      <c r="FQ580">
        <v>10</v>
      </c>
      <c r="FR580">
        <v>167.12100000000001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</row>
    <row r="581" spans="1:184" customFormat="1" ht="12.75" x14ac:dyDescent="0.2">
      <c r="A581">
        <v>5027</v>
      </c>
      <c r="B581">
        <f t="shared" ref="B581:B644" si="9">ROW(A581)-3</f>
        <v>578</v>
      </c>
      <c r="C581">
        <v>1</v>
      </c>
      <c r="D581" t="s">
        <v>1933</v>
      </c>
      <c r="E581" t="s">
        <v>290</v>
      </c>
      <c r="F581">
        <v>600115038</v>
      </c>
      <c r="G581">
        <v>12</v>
      </c>
      <c r="H581" t="s">
        <v>1934</v>
      </c>
      <c r="I581" t="s">
        <v>99</v>
      </c>
      <c r="J581">
        <v>1</v>
      </c>
      <c r="K581">
        <v>24</v>
      </c>
      <c r="L581" t="s">
        <v>1909</v>
      </c>
      <c r="M581" t="s">
        <v>427</v>
      </c>
      <c r="N581" t="s">
        <v>1875</v>
      </c>
      <c r="O581">
        <v>2</v>
      </c>
      <c r="P581" t="s">
        <v>1876</v>
      </c>
      <c r="Q581" t="s">
        <v>3484</v>
      </c>
      <c r="R581" s="207">
        <v>45659.401875000003</v>
      </c>
      <c r="S581">
        <v>600115038</v>
      </c>
      <c r="W581">
        <v>7.6214000000000004</v>
      </c>
      <c r="X581">
        <v>7.2064000000000004</v>
      </c>
      <c r="Y581">
        <v>0</v>
      </c>
      <c r="Z581">
        <v>0.41500000000000004</v>
      </c>
      <c r="AA581">
        <v>9.3277999999999999</v>
      </c>
      <c r="AB581">
        <v>2998.2070000000003</v>
      </c>
      <c r="AC581">
        <v>2866.6170000000002</v>
      </c>
      <c r="AD581">
        <v>1912.835</v>
      </c>
      <c r="AE581">
        <v>442.38600000000002</v>
      </c>
      <c r="AF581">
        <v>91.600999999999999</v>
      </c>
      <c r="AG581">
        <v>269.78899999999999</v>
      </c>
      <c r="AH581">
        <v>80.911999999999992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131.59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0.5</v>
      </c>
      <c r="AW581">
        <v>69.093999999999994</v>
      </c>
      <c r="AX581">
        <v>132.886</v>
      </c>
      <c r="AY581">
        <v>0</v>
      </c>
      <c r="AZ581">
        <v>0</v>
      </c>
      <c r="BA581">
        <v>2914.7980000000002</v>
      </c>
      <c r="BB581">
        <v>0</v>
      </c>
      <c r="BC581">
        <v>10</v>
      </c>
      <c r="BD581">
        <v>10</v>
      </c>
      <c r="BE581">
        <v>1</v>
      </c>
      <c r="BF581">
        <v>1</v>
      </c>
      <c r="BG581">
        <v>0</v>
      </c>
      <c r="BH581">
        <v>0</v>
      </c>
      <c r="BI581">
        <v>0</v>
      </c>
      <c r="BJ581">
        <v>4</v>
      </c>
      <c r="BK581">
        <v>1955.3440000000001</v>
      </c>
      <c r="BL581">
        <v>1260.5530000000001</v>
      </c>
      <c r="BM581">
        <v>326.14800000000002</v>
      </c>
      <c r="BN581">
        <v>71.822000000000003</v>
      </c>
      <c r="BO581">
        <v>152.68899999999999</v>
      </c>
      <c r="BP581">
        <v>75.037999999999997</v>
      </c>
      <c r="BQ581">
        <v>0</v>
      </c>
      <c r="BR581">
        <v>0</v>
      </c>
      <c r="BS581">
        <v>0</v>
      </c>
      <c r="BT581">
        <v>4</v>
      </c>
      <c r="BU581">
        <v>1955.3440000000001</v>
      </c>
      <c r="BV581">
        <v>0</v>
      </c>
      <c r="BW581">
        <v>0</v>
      </c>
      <c r="BX581">
        <v>0</v>
      </c>
      <c r="BY581">
        <v>0</v>
      </c>
      <c r="BZ581">
        <v>3.2064000000000004</v>
      </c>
      <c r="CA581">
        <v>911.27300000000002</v>
      </c>
      <c r="CB581">
        <v>652.28199999999993</v>
      </c>
      <c r="CC581">
        <v>116.238</v>
      </c>
      <c r="CD581">
        <v>19.779000000000003</v>
      </c>
      <c r="CE581">
        <v>117.1</v>
      </c>
      <c r="CF581">
        <v>5.8739999999999997</v>
      </c>
      <c r="CG581">
        <v>0</v>
      </c>
      <c r="CH581">
        <v>0</v>
      </c>
      <c r="CI581">
        <v>0</v>
      </c>
      <c r="CJ581">
        <v>0</v>
      </c>
      <c r="CK581">
        <v>10.8</v>
      </c>
      <c r="CL581">
        <v>1.2214</v>
      </c>
      <c r="CM581">
        <v>303.43400000000003</v>
      </c>
      <c r="CN581">
        <v>1.4850000000000001</v>
      </c>
      <c r="CO581">
        <v>464.15300000000002</v>
      </c>
      <c r="CP581">
        <v>0.5</v>
      </c>
      <c r="CQ581">
        <v>132.886</v>
      </c>
      <c r="CR581">
        <v>3</v>
      </c>
      <c r="CS581">
        <v>1292.663</v>
      </c>
      <c r="CT581">
        <v>2.8064</v>
      </c>
      <c r="CU581">
        <v>777.99400000000003</v>
      </c>
      <c r="CV581">
        <v>0</v>
      </c>
      <c r="CW581">
        <v>69.093999999999994</v>
      </c>
      <c r="CX581">
        <v>0</v>
      </c>
      <c r="CY581">
        <v>0</v>
      </c>
      <c r="CZ581">
        <v>0</v>
      </c>
      <c r="DA581">
        <v>0.5</v>
      </c>
      <c r="DB581">
        <v>132.886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1984.722</v>
      </c>
      <c r="EA581">
        <v>0</v>
      </c>
      <c r="EB581">
        <v>930.07600000000002</v>
      </c>
      <c r="EC581">
        <v>0</v>
      </c>
      <c r="ED581">
        <v>7.6214000000000004</v>
      </c>
      <c r="EE581">
        <v>9.3277999999999999</v>
      </c>
      <c r="EF581">
        <v>2998.2070000000003</v>
      </c>
      <c r="EG581">
        <v>4</v>
      </c>
      <c r="EH581">
        <v>1955.3440000000001</v>
      </c>
      <c r="EI581">
        <v>4</v>
      </c>
      <c r="EJ581">
        <v>1955.3440000000001</v>
      </c>
      <c r="EK581">
        <v>0</v>
      </c>
      <c r="EL581">
        <v>0</v>
      </c>
      <c r="EM581">
        <v>0</v>
      </c>
      <c r="EN581">
        <v>0</v>
      </c>
      <c r="EO581">
        <v>3.6214</v>
      </c>
      <c r="EP581">
        <v>1042.8630000000001</v>
      </c>
      <c r="EQ581">
        <v>0</v>
      </c>
      <c r="ER581">
        <v>0</v>
      </c>
      <c r="ES581">
        <v>0</v>
      </c>
      <c r="ET581">
        <v>2998.2070000000003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0.5</v>
      </c>
      <c r="FJ581">
        <v>132.886</v>
      </c>
      <c r="FK581">
        <v>0</v>
      </c>
      <c r="FL581">
        <v>0</v>
      </c>
      <c r="FM581">
        <v>0.5</v>
      </c>
      <c r="FN581">
        <v>132.886</v>
      </c>
      <c r="FO581">
        <v>0</v>
      </c>
      <c r="FP581">
        <v>0</v>
      </c>
      <c r="FQ581">
        <v>0</v>
      </c>
      <c r="FR581">
        <v>132.886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</row>
    <row r="582" spans="1:184" customFormat="1" ht="12.75" x14ac:dyDescent="0.2">
      <c r="A582">
        <v>5028</v>
      </c>
      <c r="B582">
        <f t="shared" si="9"/>
        <v>579</v>
      </c>
      <c r="C582">
        <v>1</v>
      </c>
      <c r="D582" t="s">
        <v>1935</v>
      </c>
      <c r="E582" t="s">
        <v>290</v>
      </c>
      <c r="F582">
        <v>600115054</v>
      </c>
      <c r="G582">
        <v>12</v>
      </c>
      <c r="H582" t="s">
        <v>1936</v>
      </c>
      <c r="I582" t="s">
        <v>99</v>
      </c>
      <c r="J582">
        <v>1</v>
      </c>
      <c r="K582">
        <v>24</v>
      </c>
      <c r="L582" t="s">
        <v>1909</v>
      </c>
      <c r="M582" t="s">
        <v>1937</v>
      </c>
      <c r="N582" t="s">
        <v>1875</v>
      </c>
      <c r="O582">
        <v>2</v>
      </c>
      <c r="P582" t="s">
        <v>1876</v>
      </c>
      <c r="Q582" t="s">
        <v>1938</v>
      </c>
      <c r="R582" s="207">
        <v>45671.369652777779</v>
      </c>
      <c r="S582">
        <v>600115054</v>
      </c>
      <c r="W582">
        <v>13.5113</v>
      </c>
      <c r="X582">
        <v>12.505400000000002</v>
      </c>
      <c r="Y582">
        <v>1.0059</v>
      </c>
      <c r="Z582">
        <v>0</v>
      </c>
      <c r="AA582">
        <v>15.9945</v>
      </c>
      <c r="AB582">
        <v>5702.3389999999999</v>
      </c>
      <c r="AC582">
        <v>5367.7490000000007</v>
      </c>
      <c r="AD582">
        <v>3582.3329999999996</v>
      </c>
      <c r="AE582">
        <v>836.25299999999993</v>
      </c>
      <c r="AF582">
        <v>140.41200000000001</v>
      </c>
      <c r="AG582">
        <v>679.48599999999999</v>
      </c>
      <c r="AH582">
        <v>121.792</v>
      </c>
      <c r="AI582">
        <v>0</v>
      </c>
      <c r="AJ582">
        <v>0</v>
      </c>
      <c r="AK582">
        <v>1.95</v>
      </c>
      <c r="AL582">
        <v>287.89</v>
      </c>
      <c r="AM582">
        <v>16.7</v>
      </c>
      <c r="AN582">
        <v>30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0.5</v>
      </c>
      <c r="AW582">
        <v>0</v>
      </c>
      <c r="AX582">
        <v>138.43</v>
      </c>
      <c r="AY582">
        <v>0</v>
      </c>
      <c r="AZ582">
        <v>5.5229999999999997</v>
      </c>
      <c r="BA582">
        <v>5406.0779999999995</v>
      </c>
      <c r="BB582">
        <v>0</v>
      </c>
      <c r="BC582">
        <v>16</v>
      </c>
      <c r="BD582">
        <v>15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6.24</v>
      </c>
      <c r="BK582">
        <v>3391.5</v>
      </c>
      <c r="BL582">
        <v>2071.1999999999998</v>
      </c>
      <c r="BM582">
        <v>635.73400000000004</v>
      </c>
      <c r="BN582">
        <v>102.506</v>
      </c>
      <c r="BO582">
        <v>482</v>
      </c>
      <c r="BP582">
        <v>94.537000000000006</v>
      </c>
      <c r="BQ582">
        <v>0</v>
      </c>
      <c r="BR582">
        <v>0</v>
      </c>
      <c r="BS582">
        <v>0</v>
      </c>
      <c r="BT582">
        <v>6.24</v>
      </c>
      <c r="BU582">
        <v>3391.5</v>
      </c>
      <c r="BV582">
        <v>0</v>
      </c>
      <c r="BW582">
        <v>0</v>
      </c>
      <c r="BX582">
        <v>0</v>
      </c>
      <c r="BY582">
        <v>0</v>
      </c>
      <c r="BZ582">
        <v>6.2653999999999996</v>
      </c>
      <c r="CA582">
        <v>1976.2490000000003</v>
      </c>
      <c r="CB582">
        <v>1511.133</v>
      </c>
      <c r="CC582">
        <v>200.51900000000001</v>
      </c>
      <c r="CD582">
        <v>37.905999999999999</v>
      </c>
      <c r="CE582">
        <v>197.48599999999999</v>
      </c>
      <c r="CF582">
        <v>27.254999999999999</v>
      </c>
      <c r="CG582">
        <v>0</v>
      </c>
      <c r="CH582">
        <v>0</v>
      </c>
      <c r="CI582">
        <v>1.95</v>
      </c>
      <c r="CJ582">
        <v>0.4</v>
      </c>
      <c r="CK582">
        <v>171.06100000000001</v>
      </c>
      <c r="CL582">
        <v>1.6837</v>
      </c>
      <c r="CM582">
        <v>469.36799999999999</v>
      </c>
      <c r="CN582">
        <v>3.6817000000000002</v>
      </c>
      <c r="CO582">
        <v>1197.3900000000001</v>
      </c>
      <c r="CP582">
        <v>0.5</v>
      </c>
      <c r="CQ582">
        <v>138.43</v>
      </c>
      <c r="CR582">
        <v>5.24</v>
      </c>
      <c r="CS582">
        <v>2616.152</v>
      </c>
      <c r="CT582">
        <v>5.4154</v>
      </c>
      <c r="CU582">
        <v>1593.6970000000001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0.5</v>
      </c>
      <c r="DB582">
        <v>138.43</v>
      </c>
      <c r="DC582">
        <v>0</v>
      </c>
      <c r="DD582">
        <v>0</v>
      </c>
      <c r="DE582">
        <v>5.5229999999999997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3401.7080000000001</v>
      </c>
      <c r="EA582">
        <v>0</v>
      </c>
      <c r="EB582">
        <v>2004.3700000000001</v>
      </c>
      <c r="EC582">
        <v>0</v>
      </c>
      <c r="ED582">
        <v>13.5113</v>
      </c>
      <c r="EE582">
        <v>15.9945</v>
      </c>
      <c r="EF582">
        <v>5702.3389999999999</v>
      </c>
      <c r="EG582">
        <v>6.24</v>
      </c>
      <c r="EH582">
        <v>3391.5</v>
      </c>
      <c r="EI582">
        <v>6.24</v>
      </c>
      <c r="EJ582">
        <v>3391.5</v>
      </c>
      <c r="EK582">
        <v>0</v>
      </c>
      <c r="EL582">
        <v>0</v>
      </c>
      <c r="EM582">
        <v>0</v>
      </c>
      <c r="EN582">
        <v>0</v>
      </c>
      <c r="EO582">
        <v>7.2713000000000001</v>
      </c>
      <c r="EP582">
        <v>2310.8389999999999</v>
      </c>
      <c r="EQ582">
        <v>0</v>
      </c>
      <c r="ER582">
        <v>0</v>
      </c>
      <c r="ES582">
        <v>0</v>
      </c>
      <c r="ET582">
        <v>5702.3389999999999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0.5</v>
      </c>
      <c r="FJ582">
        <v>138.43</v>
      </c>
      <c r="FK582">
        <v>0</v>
      </c>
      <c r="FL582">
        <v>0</v>
      </c>
      <c r="FM582">
        <v>0.5</v>
      </c>
      <c r="FN582">
        <v>138.43</v>
      </c>
      <c r="FO582">
        <v>0</v>
      </c>
      <c r="FP582">
        <v>0</v>
      </c>
      <c r="FQ582">
        <v>0</v>
      </c>
      <c r="FR582">
        <v>138.43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</row>
    <row r="583" spans="1:184" customFormat="1" ht="12.75" x14ac:dyDescent="0.2">
      <c r="A583">
        <v>5029</v>
      </c>
      <c r="B583">
        <f t="shared" si="9"/>
        <v>580</v>
      </c>
      <c r="C583">
        <v>1</v>
      </c>
      <c r="D583" t="s">
        <v>1939</v>
      </c>
      <c r="E583" t="s">
        <v>290</v>
      </c>
      <c r="F583">
        <v>600115453</v>
      </c>
      <c r="G583">
        <v>12</v>
      </c>
      <c r="H583" t="s">
        <v>1940</v>
      </c>
      <c r="I583" t="s">
        <v>99</v>
      </c>
      <c r="J583">
        <v>1</v>
      </c>
      <c r="K583">
        <v>24</v>
      </c>
      <c r="L583" t="s">
        <v>1901</v>
      </c>
      <c r="M583" t="s">
        <v>1941</v>
      </c>
      <c r="N583" t="s">
        <v>1875</v>
      </c>
      <c r="O583">
        <v>2</v>
      </c>
      <c r="P583" t="s">
        <v>1876</v>
      </c>
      <c r="Q583" t="s">
        <v>3441</v>
      </c>
      <c r="R583" s="207">
        <v>45670.738506944443</v>
      </c>
      <c r="S583">
        <v>600115453</v>
      </c>
      <c r="T583" t="s">
        <v>3441</v>
      </c>
      <c r="U583" s="207">
        <v>45679.504641203705</v>
      </c>
      <c r="V583">
        <v>600115453</v>
      </c>
      <c r="W583">
        <v>13.5321</v>
      </c>
      <c r="X583">
        <v>13.3581</v>
      </c>
      <c r="Y583">
        <v>0</v>
      </c>
      <c r="Z583">
        <v>0.17399999999999999</v>
      </c>
      <c r="AA583">
        <v>14.1967</v>
      </c>
      <c r="AB583">
        <v>5906.9759999999997</v>
      </c>
      <c r="AC583">
        <v>5837.49</v>
      </c>
      <c r="AD583">
        <v>3631.116</v>
      </c>
      <c r="AE583">
        <v>963.84500000000003</v>
      </c>
      <c r="AF583">
        <v>130.08699999999999</v>
      </c>
      <c r="AG583">
        <v>975.38199999999995</v>
      </c>
      <c r="AH583">
        <v>122.303</v>
      </c>
      <c r="AI583">
        <v>0</v>
      </c>
      <c r="AJ583">
        <v>0</v>
      </c>
      <c r="AK583">
        <v>5.5380000000000003</v>
      </c>
      <c r="AL583">
        <v>0</v>
      </c>
      <c r="AM583">
        <v>0</v>
      </c>
      <c r="AN583">
        <v>69.486000000000004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9.2189999999999994</v>
      </c>
      <c r="AX583">
        <v>0</v>
      </c>
      <c r="AY583">
        <v>0</v>
      </c>
      <c r="AZ583">
        <v>0</v>
      </c>
      <c r="BA583">
        <v>5920.0240000000003</v>
      </c>
      <c r="BB583">
        <v>0</v>
      </c>
      <c r="BC583">
        <v>13</v>
      </c>
      <c r="BD583">
        <v>13</v>
      </c>
      <c r="BE583">
        <v>0</v>
      </c>
      <c r="BF583">
        <v>1</v>
      </c>
      <c r="BG583">
        <v>0</v>
      </c>
      <c r="BH583">
        <v>0</v>
      </c>
      <c r="BI583">
        <v>0</v>
      </c>
      <c r="BJ583">
        <v>8.7011000000000003</v>
      </c>
      <c r="BK583">
        <v>4148.6469999999999</v>
      </c>
      <c r="BL583">
        <v>2513.9789999999998</v>
      </c>
      <c r="BM583">
        <v>824.65099999999995</v>
      </c>
      <c r="BN583">
        <v>73.03</v>
      </c>
      <c r="BO583">
        <v>611.38199999999995</v>
      </c>
      <c r="BP583">
        <v>116.386</v>
      </c>
      <c r="BQ583">
        <v>0</v>
      </c>
      <c r="BR583">
        <v>0</v>
      </c>
      <c r="BS583">
        <v>0</v>
      </c>
      <c r="BT583">
        <v>8.1094000000000008</v>
      </c>
      <c r="BU583">
        <v>3940.89</v>
      </c>
      <c r="BV583">
        <v>0</v>
      </c>
      <c r="BW583">
        <v>0</v>
      </c>
      <c r="BX583">
        <v>0</v>
      </c>
      <c r="BY583">
        <v>0</v>
      </c>
      <c r="BZ583">
        <v>4.657</v>
      </c>
      <c r="CA583">
        <v>1688.8429999999998</v>
      </c>
      <c r="CB583">
        <v>1117.1369999999999</v>
      </c>
      <c r="CC583">
        <v>139.19399999999999</v>
      </c>
      <c r="CD583">
        <v>57.057000000000002</v>
      </c>
      <c r="CE583">
        <v>364</v>
      </c>
      <c r="CF583">
        <v>5.9169999999999998</v>
      </c>
      <c r="CG583">
        <v>0</v>
      </c>
      <c r="CH583">
        <v>0</v>
      </c>
      <c r="CI583">
        <v>5.5380000000000003</v>
      </c>
      <c r="CJ583">
        <v>0.25</v>
      </c>
      <c r="CK583">
        <v>91.072000000000003</v>
      </c>
      <c r="CL583">
        <v>2</v>
      </c>
      <c r="CM583">
        <v>692.78499999999997</v>
      </c>
      <c r="CN583">
        <v>2.407</v>
      </c>
      <c r="CO583">
        <v>904.98599999999999</v>
      </c>
      <c r="CP583">
        <v>0</v>
      </c>
      <c r="CQ583">
        <v>0</v>
      </c>
      <c r="CR583">
        <v>7.7011000000000003</v>
      </c>
      <c r="CS583">
        <v>3433.7109999999998</v>
      </c>
      <c r="CT583">
        <v>4.25</v>
      </c>
      <c r="CU583">
        <v>1459.587</v>
      </c>
      <c r="CV583">
        <v>0</v>
      </c>
      <c r="CW583">
        <v>9.2189999999999994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0.5917</v>
      </c>
      <c r="DG583">
        <v>207.75700000000001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4224.4530000000004</v>
      </c>
      <c r="EA583">
        <v>0</v>
      </c>
      <c r="EB583">
        <v>1695.5709999999999</v>
      </c>
      <c r="EC583">
        <v>0</v>
      </c>
      <c r="ED583">
        <v>13.5321</v>
      </c>
      <c r="EE583">
        <v>14.1967</v>
      </c>
      <c r="EF583">
        <v>5906.9759999999997</v>
      </c>
      <c r="EG583">
        <v>8.7011000000000003</v>
      </c>
      <c r="EH583">
        <v>4148.6469999999999</v>
      </c>
      <c r="EI583">
        <v>8.1094000000000008</v>
      </c>
      <c r="EJ583">
        <v>3940.89</v>
      </c>
      <c r="EK583">
        <v>0</v>
      </c>
      <c r="EL583">
        <v>0</v>
      </c>
      <c r="EM583">
        <v>0</v>
      </c>
      <c r="EN583">
        <v>0</v>
      </c>
      <c r="EO583">
        <v>4.8309999999999995</v>
      </c>
      <c r="EP583">
        <v>1758.329</v>
      </c>
      <c r="EQ583">
        <v>0</v>
      </c>
      <c r="ER583">
        <v>0</v>
      </c>
      <c r="ES583">
        <v>0</v>
      </c>
      <c r="ET583">
        <v>5906.9759999999997</v>
      </c>
      <c r="EU583">
        <v>0</v>
      </c>
      <c r="EV583">
        <v>0</v>
      </c>
      <c r="EW583">
        <v>0</v>
      </c>
      <c r="EX583">
        <v>0</v>
      </c>
      <c r="EY583">
        <v>0.5917</v>
      </c>
      <c r="EZ583">
        <v>207.75700000000001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</row>
    <row r="584" spans="1:184" customFormat="1" ht="12.75" x14ac:dyDescent="0.2">
      <c r="A584">
        <v>5030</v>
      </c>
      <c r="B584">
        <f t="shared" si="9"/>
        <v>581</v>
      </c>
      <c r="C584">
        <v>1</v>
      </c>
      <c r="D584" t="s">
        <v>1942</v>
      </c>
      <c r="E584" t="s">
        <v>290</v>
      </c>
      <c r="F584">
        <v>600115461</v>
      </c>
      <c r="G584">
        <v>12</v>
      </c>
      <c r="H584" t="s">
        <v>1943</v>
      </c>
      <c r="I584" t="s">
        <v>99</v>
      </c>
      <c r="J584">
        <v>1</v>
      </c>
      <c r="K584">
        <v>24</v>
      </c>
      <c r="L584" t="s">
        <v>1901</v>
      </c>
      <c r="M584" t="s">
        <v>1944</v>
      </c>
      <c r="N584" t="s">
        <v>1875</v>
      </c>
      <c r="O584">
        <v>2</v>
      </c>
      <c r="P584" t="s">
        <v>1876</v>
      </c>
      <c r="Q584" t="s">
        <v>1945</v>
      </c>
      <c r="R584" s="207">
        <v>45665.52416666667</v>
      </c>
      <c r="S584">
        <v>600115461</v>
      </c>
      <c r="T584" t="s">
        <v>1945</v>
      </c>
      <c r="U584" s="207">
        <v>45670.384386574071</v>
      </c>
      <c r="V584">
        <v>600115461</v>
      </c>
      <c r="W584">
        <v>55.725099999999998</v>
      </c>
      <c r="X584">
        <v>53.552799999999998</v>
      </c>
      <c r="Y584">
        <v>0</v>
      </c>
      <c r="Z584">
        <v>2.1722999999999999</v>
      </c>
      <c r="AA584">
        <v>56.661200000000001</v>
      </c>
      <c r="AB584">
        <v>23401.698999999997</v>
      </c>
      <c r="AC584">
        <v>22852.254000000001</v>
      </c>
      <c r="AD584">
        <v>14099.139000000001</v>
      </c>
      <c r="AE584">
        <v>3565.625</v>
      </c>
      <c r="AF584">
        <v>656.52499999999998</v>
      </c>
      <c r="AG584">
        <v>4113.3540000000003</v>
      </c>
      <c r="AH584">
        <v>278.78499999999997</v>
      </c>
      <c r="AI584">
        <v>13.824</v>
      </c>
      <c r="AJ584">
        <v>0</v>
      </c>
      <c r="AK584">
        <v>7.6479999999999997</v>
      </c>
      <c r="AL584">
        <v>0</v>
      </c>
      <c r="AM584">
        <v>0</v>
      </c>
      <c r="AN584">
        <v>549.44499999999994</v>
      </c>
      <c r="AO584">
        <v>112.982</v>
      </c>
      <c r="AP584">
        <v>50</v>
      </c>
      <c r="AQ584">
        <v>50</v>
      </c>
      <c r="AR584">
        <v>0</v>
      </c>
      <c r="AS584">
        <v>0</v>
      </c>
      <c r="AT584">
        <v>2.6</v>
      </c>
      <c r="AU584">
        <v>60.381999999999998</v>
      </c>
      <c r="AV584">
        <v>0.7</v>
      </c>
      <c r="AW584">
        <v>117.354</v>
      </c>
      <c r="AX584">
        <v>236.24299999999999</v>
      </c>
      <c r="AY584">
        <v>0</v>
      </c>
      <c r="AZ584">
        <v>0</v>
      </c>
      <c r="BA584">
        <v>23200.743000000002</v>
      </c>
      <c r="BB584">
        <v>50</v>
      </c>
      <c r="BC584">
        <v>58</v>
      </c>
      <c r="BD584">
        <v>56</v>
      </c>
      <c r="BE584">
        <v>3</v>
      </c>
      <c r="BF584">
        <v>1</v>
      </c>
      <c r="BG584">
        <v>5</v>
      </c>
      <c r="BH584">
        <v>0</v>
      </c>
      <c r="BI584">
        <v>0</v>
      </c>
      <c r="BJ584">
        <v>36.775799999999997</v>
      </c>
      <c r="BK584">
        <v>16942.628000000001</v>
      </c>
      <c r="BL584">
        <v>10488.053</v>
      </c>
      <c r="BM584">
        <v>3021.91</v>
      </c>
      <c r="BN584">
        <v>242.989</v>
      </c>
      <c r="BO584">
        <v>2850.654</v>
      </c>
      <c r="BP584">
        <v>200.345</v>
      </c>
      <c r="BQ584">
        <v>13.824</v>
      </c>
      <c r="BR584">
        <v>0</v>
      </c>
      <c r="BS584">
        <v>7.4989999999999997</v>
      </c>
      <c r="BT584">
        <v>28.258400000000002</v>
      </c>
      <c r="BU584">
        <v>13926.782999999999</v>
      </c>
      <c r="BV584">
        <v>0</v>
      </c>
      <c r="BW584">
        <v>0</v>
      </c>
      <c r="BX584">
        <v>0</v>
      </c>
      <c r="BY584">
        <v>0</v>
      </c>
      <c r="BZ584">
        <v>16.777000000000001</v>
      </c>
      <c r="CA584">
        <v>5909.6260000000002</v>
      </c>
      <c r="CB584">
        <v>3611.0860000000002</v>
      </c>
      <c r="CC584">
        <v>543.71500000000003</v>
      </c>
      <c r="CD584">
        <v>413.536</v>
      </c>
      <c r="CE584">
        <v>1262.6999999999998</v>
      </c>
      <c r="CF584">
        <v>78.44</v>
      </c>
      <c r="CG584">
        <v>0</v>
      </c>
      <c r="CH584">
        <v>0</v>
      </c>
      <c r="CI584">
        <v>0.14899999999999999</v>
      </c>
      <c r="CJ584">
        <v>1</v>
      </c>
      <c r="CK584">
        <v>870.51300000000003</v>
      </c>
      <c r="CL584">
        <v>7.7436999999999996</v>
      </c>
      <c r="CM584">
        <v>2080.922</v>
      </c>
      <c r="CN584">
        <v>7.3333000000000004</v>
      </c>
      <c r="CO584">
        <v>2721.9479999999999</v>
      </c>
      <c r="CP584">
        <v>0.7</v>
      </c>
      <c r="CQ584">
        <v>236.24299999999999</v>
      </c>
      <c r="CR584">
        <v>33.939700000000002</v>
      </c>
      <c r="CS584">
        <v>14302.313</v>
      </c>
      <c r="CT584">
        <v>13.777000000000001</v>
      </c>
      <c r="CU584">
        <v>3932.7739999999999</v>
      </c>
      <c r="CV584">
        <v>0</v>
      </c>
      <c r="CW584">
        <v>117.354</v>
      </c>
      <c r="CX584">
        <v>0</v>
      </c>
      <c r="CY584">
        <v>0</v>
      </c>
      <c r="CZ584">
        <v>0</v>
      </c>
      <c r="DA584">
        <v>0.7</v>
      </c>
      <c r="DB584">
        <v>236.24299999999999</v>
      </c>
      <c r="DC584">
        <v>0</v>
      </c>
      <c r="DD584">
        <v>50</v>
      </c>
      <c r="DE584">
        <v>0</v>
      </c>
      <c r="DF584">
        <v>8.5174000000000003</v>
      </c>
      <c r="DG584">
        <v>3015.8449999999998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17188.398000000001</v>
      </c>
      <c r="EA584">
        <v>0</v>
      </c>
      <c r="EB584">
        <v>6012.3450000000003</v>
      </c>
      <c r="EC584">
        <v>50</v>
      </c>
      <c r="ED584">
        <v>55.725099999999998</v>
      </c>
      <c r="EE584">
        <v>56.661200000000001</v>
      </c>
      <c r="EF584">
        <v>23401.698999999997</v>
      </c>
      <c r="EG584">
        <v>37.148099999999999</v>
      </c>
      <c r="EH584">
        <v>17059.661</v>
      </c>
      <c r="EI584">
        <v>28.630700000000001</v>
      </c>
      <c r="EJ584">
        <v>14043.816000000001</v>
      </c>
      <c r="EK584">
        <v>0</v>
      </c>
      <c r="EL584">
        <v>0</v>
      </c>
      <c r="EM584">
        <v>0</v>
      </c>
      <c r="EN584">
        <v>0</v>
      </c>
      <c r="EO584">
        <v>18.576999999999998</v>
      </c>
      <c r="EP584">
        <v>6342.0380000000005</v>
      </c>
      <c r="EQ584">
        <v>112.982</v>
      </c>
      <c r="ER584">
        <v>0</v>
      </c>
      <c r="ES584">
        <v>112.982</v>
      </c>
      <c r="ET584">
        <v>23514.681</v>
      </c>
      <c r="EU584">
        <v>0</v>
      </c>
      <c r="EV584">
        <v>0</v>
      </c>
      <c r="EW584">
        <v>0</v>
      </c>
      <c r="EX584">
        <v>0</v>
      </c>
      <c r="EY584">
        <v>8.5174000000000003</v>
      </c>
      <c r="EZ584">
        <v>3015.8449999999998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0.7</v>
      </c>
      <c r="FJ584">
        <v>236.24299999999999</v>
      </c>
      <c r="FK584">
        <v>0</v>
      </c>
      <c r="FL584">
        <v>0</v>
      </c>
      <c r="FM584">
        <v>0.7</v>
      </c>
      <c r="FN584">
        <v>236.24299999999999</v>
      </c>
      <c r="FO584">
        <v>0</v>
      </c>
      <c r="FP584">
        <v>0</v>
      </c>
      <c r="FQ584">
        <v>0</v>
      </c>
      <c r="FR584">
        <v>236.24299999999999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</row>
    <row r="585" spans="1:184" customFormat="1" ht="12.75" x14ac:dyDescent="0.2">
      <c r="A585">
        <v>5033</v>
      </c>
      <c r="B585">
        <f t="shared" si="9"/>
        <v>582</v>
      </c>
      <c r="C585">
        <v>1</v>
      </c>
      <c r="D585" t="s">
        <v>1946</v>
      </c>
      <c r="E585" t="s">
        <v>290</v>
      </c>
      <c r="F585">
        <v>600115267</v>
      </c>
      <c r="G585">
        <v>12</v>
      </c>
      <c r="H585" t="s">
        <v>1947</v>
      </c>
      <c r="I585" t="s">
        <v>99</v>
      </c>
      <c r="J585">
        <v>1</v>
      </c>
      <c r="K585">
        <v>24</v>
      </c>
      <c r="L585" t="s">
        <v>1901</v>
      </c>
      <c r="M585" t="s">
        <v>1948</v>
      </c>
      <c r="N585" t="s">
        <v>1875</v>
      </c>
      <c r="O585">
        <v>2</v>
      </c>
      <c r="P585" t="s">
        <v>1876</v>
      </c>
      <c r="Q585" t="s">
        <v>1949</v>
      </c>
      <c r="R585" s="207">
        <v>45669.530231481483</v>
      </c>
      <c r="S585">
        <v>600115267</v>
      </c>
      <c r="W585">
        <v>15.7377</v>
      </c>
      <c r="X585">
        <v>15.2</v>
      </c>
      <c r="Y585">
        <v>0</v>
      </c>
      <c r="Z585">
        <v>0.53769999999999996</v>
      </c>
      <c r="AA585">
        <v>16.073700000000002</v>
      </c>
      <c r="AB585">
        <v>6409.3060000000005</v>
      </c>
      <c r="AC585">
        <v>6264.8739999999998</v>
      </c>
      <c r="AD585">
        <v>3994.1299999999997</v>
      </c>
      <c r="AE585">
        <v>895.71499999999992</v>
      </c>
      <c r="AF585">
        <v>163.214</v>
      </c>
      <c r="AG585">
        <v>1129.1109999999999</v>
      </c>
      <c r="AH585">
        <v>82.703999999999994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144.43199999999999</v>
      </c>
      <c r="AO585">
        <v>278.529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278.529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6405.2049999999999</v>
      </c>
      <c r="BB585">
        <v>0</v>
      </c>
      <c r="BC585">
        <v>15</v>
      </c>
      <c r="BD585">
        <v>15</v>
      </c>
      <c r="BE585">
        <v>0</v>
      </c>
      <c r="BF585">
        <v>1</v>
      </c>
      <c r="BG585">
        <v>1</v>
      </c>
      <c r="BH585">
        <v>0</v>
      </c>
      <c r="BI585">
        <v>0</v>
      </c>
      <c r="BJ585">
        <v>10.0738</v>
      </c>
      <c r="BK585">
        <v>4510.53</v>
      </c>
      <c r="BL585">
        <v>2858.665</v>
      </c>
      <c r="BM585">
        <v>723.755</v>
      </c>
      <c r="BN585">
        <v>111.179</v>
      </c>
      <c r="BO585">
        <v>752.11099999999999</v>
      </c>
      <c r="BP585">
        <v>64.819999999999993</v>
      </c>
      <c r="BQ585">
        <v>0</v>
      </c>
      <c r="BR585">
        <v>0</v>
      </c>
      <c r="BS585">
        <v>0</v>
      </c>
      <c r="BT585">
        <v>8.4070999999999998</v>
      </c>
      <c r="BU585">
        <v>4020.471</v>
      </c>
      <c r="BV585">
        <v>0</v>
      </c>
      <c r="BW585">
        <v>0</v>
      </c>
      <c r="BX585">
        <v>0</v>
      </c>
      <c r="BY585">
        <v>0</v>
      </c>
      <c r="BZ585">
        <v>5.1261999999999999</v>
      </c>
      <c r="CA585">
        <v>1754.3440000000001</v>
      </c>
      <c r="CB585">
        <v>1135.4649999999999</v>
      </c>
      <c r="CC585">
        <v>171.96</v>
      </c>
      <c r="CD585">
        <v>52.034999999999997</v>
      </c>
      <c r="CE585">
        <v>377</v>
      </c>
      <c r="CF585">
        <v>17.884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2</v>
      </c>
      <c r="CM585">
        <v>582.62699999999995</v>
      </c>
      <c r="CN585">
        <v>3.1261999999999999</v>
      </c>
      <c r="CO585">
        <v>1171.7170000000001</v>
      </c>
      <c r="CP585">
        <v>0</v>
      </c>
      <c r="CQ585">
        <v>0</v>
      </c>
      <c r="CR585">
        <v>9.0737000000000005</v>
      </c>
      <c r="CS585">
        <v>3923.1550000000002</v>
      </c>
      <c r="CT585">
        <v>4.1261999999999999</v>
      </c>
      <c r="CU585">
        <v>1285.3820000000001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1.6667000000000001</v>
      </c>
      <c r="DG585">
        <v>490.05900000000003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4623.777</v>
      </c>
      <c r="EA585">
        <v>0</v>
      </c>
      <c r="EB585">
        <v>1781.4280000000001</v>
      </c>
      <c r="EC585">
        <v>0</v>
      </c>
      <c r="ED585">
        <v>15.7377</v>
      </c>
      <c r="EE585">
        <v>16.073700000000002</v>
      </c>
      <c r="EF585">
        <v>6409.3060000000005</v>
      </c>
      <c r="EG585">
        <v>10.0738</v>
      </c>
      <c r="EH585">
        <v>4510.53</v>
      </c>
      <c r="EI585">
        <v>8.4070999999999998</v>
      </c>
      <c r="EJ585">
        <v>4020.471</v>
      </c>
      <c r="EK585">
        <v>0</v>
      </c>
      <c r="EL585">
        <v>0</v>
      </c>
      <c r="EM585">
        <v>0</v>
      </c>
      <c r="EN585">
        <v>0</v>
      </c>
      <c r="EO585">
        <v>5.6638999999999999</v>
      </c>
      <c r="EP585">
        <v>1898.7759999999998</v>
      </c>
      <c r="EQ585">
        <v>278.529</v>
      </c>
      <c r="ER585">
        <v>4.93</v>
      </c>
      <c r="ES585">
        <v>273.59899999999999</v>
      </c>
      <c r="ET585">
        <v>6687.8349999999991</v>
      </c>
      <c r="EU585">
        <v>0</v>
      </c>
      <c r="EV585">
        <v>0</v>
      </c>
      <c r="EW585">
        <v>0</v>
      </c>
      <c r="EX585">
        <v>0</v>
      </c>
      <c r="EY585">
        <v>1.6667000000000001</v>
      </c>
      <c r="EZ585">
        <v>490.05900000000003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</row>
    <row r="586" spans="1:184" customFormat="1" ht="12.75" x14ac:dyDescent="0.2">
      <c r="A586">
        <v>5034</v>
      </c>
      <c r="B586">
        <f t="shared" si="9"/>
        <v>583</v>
      </c>
      <c r="C586">
        <v>1</v>
      </c>
      <c r="D586" t="s">
        <v>1950</v>
      </c>
      <c r="E586" t="s">
        <v>290</v>
      </c>
      <c r="F586">
        <v>600115127</v>
      </c>
      <c r="G586">
        <v>12</v>
      </c>
      <c r="H586" t="s">
        <v>1951</v>
      </c>
      <c r="I586" t="s">
        <v>99</v>
      </c>
      <c r="J586">
        <v>1</v>
      </c>
      <c r="K586">
        <v>24</v>
      </c>
      <c r="L586" t="s">
        <v>1909</v>
      </c>
      <c r="M586" t="s">
        <v>1952</v>
      </c>
      <c r="N586" t="s">
        <v>1875</v>
      </c>
      <c r="O586">
        <v>2</v>
      </c>
      <c r="P586" t="s">
        <v>1876</v>
      </c>
      <c r="Q586" t="s">
        <v>1953</v>
      </c>
      <c r="R586" s="207">
        <v>45660.516192129631</v>
      </c>
      <c r="S586">
        <v>600115127</v>
      </c>
      <c r="T586" t="s">
        <v>1953</v>
      </c>
      <c r="U586" s="207">
        <v>45660.520624999997</v>
      </c>
      <c r="V586">
        <v>600115127</v>
      </c>
      <c r="W586">
        <v>19.156099999999999</v>
      </c>
      <c r="X586">
        <v>18.780200000000001</v>
      </c>
      <c r="Y586">
        <v>0</v>
      </c>
      <c r="Z586">
        <v>0.37590000000000001</v>
      </c>
      <c r="AA586">
        <v>20.322600000000001</v>
      </c>
      <c r="AB586">
        <v>8074.5220000000008</v>
      </c>
      <c r="AC586">
        <v>7956.7570000000005</v>
      </c>
      <c r="AD586">
        <v>5221.1279999999997</v>
      </c>
      <c r="AE586">
        <v>1299.0139999999999</v>
      </c>
      <c r="AF586">
        <v>456.58000000000004</v>
      </c>
      <c r="AG586">
        <v>864.28099999999995</v>
      </c>
      <c r="AH586">
        <v>101.41200000000001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117.765</v>
      </c>
      <c r="AO586">
        <v>106.46599999999999</v>
      </c>
      <c r="AP586">
        <v>9.6</v>
      </c>
      <c r="AQ586">
        <v>9.6</v>
      </c>
      <c r="AR586">
        <v>0</v>
      </c>
      <c r="AS586">
        <v>0</v>
      </c>
      <c r="AT586">
        <v>0</v>
      </c>
      <c r="AU586">
        <v>96.866</v>
      </c>
      <c r="AV586">
        <v>0</v>
      </c>
      <c r="AW586">
        <v>14.342000000000001</v>
      </c>
      <c r="AX586">
        <v>0</v>
      </c>
      <c r="AY586">
        <v>9.6</v>
      </c>
      <c r="AZ586">
        <v>0</v>
      </c>
      <c r="BA586">
        <v>8020.9409999999998</v>
      </c>
      <c r="BB586">
        <v>9.6</v>
      </c>
      <c r="BC586">
        <v>19</v>
      </c>
      <c r="BD586">
        <v>19</v>
      </c>
      <c r="BE586">
        <v>1</v>
      </c>
      <c r="BF586">
        <v>0</v>
      </c>
      <c r="BG586">
        <v>0</v>
      </c>
      <c r="BH586">
        <v>0</v>
      </c>
      <c r="BI586">
        <v>0</v>
      </c>
      <c r="BJ586">
        <v>12.0672</v>
      </c>
      <c r="BK586">
        <v>5792.3019999999997</v>
      </c>
      <c r="BL586">
        <v>3772.3739999999998</v>
      </c>
      <c r="BM586">
        <v>1081.0519999999999</v>
      </c>
      <c r="BN586">
        <v>280.351</v>
      </c>
      <c r="BO586">
        <v>566.5</v>
      </c>
      <c r="BP586">
        <v>77.683000000000007</v>
      </c>
      <c r="BQ586">
        <v>0</v>
      </c>
      <c r="BR586">
        <v>0</v>
      </c>
      <c r="BS586">
        <v>0</v>
      </c>
      <c r="BT586">
        <v>10.5672</v>
      </c>
      <c r="BU586">
        <v>5274.5010000000002</v>
      </c>
      <c r="BV586">
        <v>0</v>
      </c>
      <c r="BW586">
        <v>0</v>
      </c>
      <c r="BX586">
        <v>0</v>
      </c>
      <c r="BY586">
        <v>0</v>
      </c>
      <c r="BZ586">
        <v>6.7130000000000001</v>
      </c>
      <c r="CA586">
        <v>2164.4549999999999</v>
      </c>
      <c r="CB586">
        <v>1448.7539999999999</v>
      </c>
      <c r="CC586">
        <v>217.96199999999999</v>
      </c>
      <c r="CD586">
        <v>176.22899999999998</v>
      </c>
      <c r="CE586">
        <v>297.78100000000001</v>
      </c>
      <c r="CF586">
        <v>23.728999999999999</v>
      </c>
      <c r="CG586">
        <v>0</v>
      </c>
      <c r="CH586">
        <v>0</v>
      </c>
      <c r="CI586">
        <v>0</v>
      </c>
      <c r="CJ586">
        <v>0.4</v>
      </c>
      <c r="CK586">
        <v>193.06200000000001</v>
      </c>
      <c r="CL586">
        <v>3.0053999999999998</v>
      </c>
      <c r="CM586">
        <v>856.65599999999995</v>
      </c>
      <c r="CN586">
        <v>3.3075999999999999</v>
      </c>
      <c r="CO586">
        <v>1114.7370000000001</v>
      </c>
      <c r="CP586">
        <v>0</v>
      </c>
      <c r="CQ586">
        <v>0</v>
      </c>
      <c r="CR586">
        <v>11.0672</v>
      </c>
      <c r="CS586">
        <v>5049.7479999999996</v>
      </c>
      <c r="CT586">
        <v>5.9130000000000003</v>
      </c>
      <c r="CU586">
        <v>1851.645</v>
      </c>
      <c r="CV586">
        <v>0</v>
      </c>
      <c r="CW586">
        <v>14.342000000000001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9.6</v>
      </c>
      <c r="DE586">
        <v>0</v>
      </c>
      <c r="DF586">
        <v>1.5</v>
      </c>
      <c r="DG586">
        <v>517.80100000000004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5824.0069999999996</v>
      </c>
      <c r="EA586">
        <v>0</v>
      </c>
      <c r="EB586">
        <v>2196.9340000000002</v>
      </c>
      <c r="EC586">
        <v>9.6</v>
      </c>
      <c r="ED586">
        <v>19.156099999999999</v>
      </c>
      <c r="EE586">
        <v>20.322600000000001</v>
      </c>
      <c r="EF586">
        <v>8074.5220000000008</v>
      </c>
      <c r="EG586">
        <v>12.0672</v>
      </c>
      <c r="EH586">
        <v>5792.3019999999997</v>
      </c>
      <c r="EI586">
        <v>10.5672</v>
      </c>
      <c r="EJ586">
        <v>5274.5010000000002</v>
      </c>
      <c r="EK586">
        <v>0</v>
      </c>
      <c r="EL586">
        <v>0</v>
      </c>
      <c r="EM586">
        <v>0</v>
      </c>
      <c r="EN586">
        <v>0</v>
      </c>
      <c r="EO586">
        <v>7.0889000000000006</v>
      </c>
      <c r="EP586">
        <v>2282.2200000000003</v>
      </c>
      <c r="EQ586">
        <v>106.46599999999999</v>
      </c>
      <c r="ER586">
        <v>0</v>
      </c>
      <c r="ES586">
        <v>106.46599999999999</v>
      </c>
      <c r="ET586">
        <v>8180.9879999999994</v>
      </c>
      <c r="EU586">
        <v>0</v>
      </c>
      <c r="EV586">
        <v>0</v>
      </c>
      <c r="EW586">
        <v>0</v>
      </c>
      <c r="EX586">
        <v>0</v>
      </c>
      <c r="EY586">
        <v>1.5</v>
      </c>
      <c r="EZ586">
        <v>517.80100000000004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9.6</v>
      </c>
      <c r="FP586">
        <v>0</v>
      </c>
      <c r="FQ586">
        <v>9.6</v>
      </c>
      <c r="FR586">
        <v>9.6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</row>
    <row r="587" spans="1:184" customFormat="1" ht="12.75" x14ac:dyDescent="0.2">
      <c r="A587">
        <v>5035</v>
      </c>
      <c r="B587">
        <f t="shared" si="9"/>
        <v>584</v>
      </c>
      <c r="C587">
        <v>1</v>
      </c>
      <c r="D587" t="s">
        <v>1954</v>
      </c>
      <c r="E587" t="s">
        <v>290</v>
      </c>
      <c r="F587">
        <v>600114856</v>
      </c>
      <c r="G587">
        <v>12</v>
      </c>
      <c r="H587" t="s">
        <v>1955</v>
      </c>
      <c r="I587" t="s">
        <v>99</v>
      </c>
      <c r="J587">
        <v>1</v>
      </c>
      <c r="K587">
        <v>24</v>
      </c>
      <c r="L587" t="s">
        <v>1909</v>
      </c>
      <c r="M587" t="s">
        <v>1956</v>
      </c>
      <c r="N587" t="s">
        <v>1875</v>
      </c>
      <c r="O587">
        <v>2</v>
      </c>
      <c r="P587" t="s">
        <v>1876</v>
      </c>
      <c r="Q587" t="s">
        <v>1957</v>
      </c>
      <c r="R587" s="207">
        <v>45665.375694444447</v>
      </c>
      <c r="S587">
        <v>600114856</v>
      </c>
      <c r="W587">
        <v>3.3032000000000004</v>
      </c>
      <c r="X587">
        <v>3.3032000000000004</v>
      </c>
      <c r="Y587">
        <v>0</v>
      </c>
      <c r="Z587">
        <v>0</v>
      </c>
      <c r="AA587">
        <v>5</v>
      </c>
      <c r="AB587">
        <v>1518.3020000000001</v>
      </c>
      <c r="AC587">
        <v>1518.3020000000001</v>
      </c>
      <c r="AD587">
        <v>982.33600000000001</v>
      </c>
      <c r="AE587">
        <v>230.36500000000001</v>
      </c>
      <c r="AF587">
        <v>81.275000000000006</v>
      </c>
      <c r="AG587">
        <v>143.37200000000001</v>
      </c>
      <c r="AH587">
        <v>58.698999999999998</v>
      </c>
      <c r="AI587">
        <v>0</v>
      </c>
      <c r="AJ587">
        <v>10.295999999999999</v>
      </c>
      <c r="AK587">
        <v>11.959</v>
      </c>
      <c r="AL587">
        <v>0</v>
      </c>
      <c r="AM587">
        <v>0</v>
      </c>
      <c r="AN587">
        <v>0</v>
      </c>
      <c r="AO587">
        <v>24.5</v>
      </c>
      <c r="AP587">
        <v>6.5</v>
      </c>
      <c r="AQ587">
        <v>6.5</v>
      </c>
      <c r="AR587">
        <v>0</v>
      </c>
      <c r="AS587">
        <v>0</v>
      </c>
      <c r="AT587">
        <v>0</v>
      </c>
      <c r="AU587">
        <v>18</v>
      </c>
      <c r="AV587">
        <v>0</v>
      </c>
      <c r="AW587">
        <v>0</v>
      </c>
      <c r="AX587">
        <v>0</v>
      </c>
      <c r="AY587">
        <v>6.5</v>
      </c>
      <c r="AZ587">
        <v>0</v>
      </c>
      <c r="BA587">
        <v>1527.4840000000002</v>
      </c>
      <c r="BB587">
        <v>6.5</v>
      </c>
      <c r="BC587">
        <v>5</v>
      </c>
      <c r="BD587">
        <v>5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2.2902999999999998</v>
      </c>
      <c r="BK587">
        <v>1235.509</v>
      </c>
      <c r="BL587">
        <v>775.14400000000001</v>
      </c>
      <c r="BM587">
        <v>202.46299999999999</v>
      </c>
      <c r="BN587">
        <v>73.337000000000003</v>
      </c>
      <c r="BO587">
        <v>117.372</v>
      </c>
      <c r="BP587">
        <v>58.698999999999998</v>
      </c>
      <c r="BQ587">
        <v>0</v>
      </c>
      <c r="BR587">
        <v>8.4939999999999998</v>
      </c>
      <c r="BS587">
        <v>0</v>
      </c>
      <c r="BT587">
        <v>2.2902999999999998</v>
      </c>
      <c r="BU587">
        <v>1235.509</v>
      </c>
      <c r="BV587">
        <v>0</v>
      </c>
      <c r="BW587">
        <v>0</v>
      </c>
      <c r="BX587">
        <v>0</v>
      </c>
      <c r="BY587">
        <v>0</v>
      </c>
      <c r="BZ587">
        <v>1.0129000000000001</v>
      </c>
      <c r="CA587">
        <v>282.79300000000001</v>
      </c>
      <c r="CB587">
        <v>207.19200000000001</v>
      </c>
      <c r="CC587">
        <v>27.902000000000001</v>
      </c>
      <c r="CD587">
        <v>7.9379999999999997</v>
      </c>
      <c r="CE587">
        <v>26</v>
      </c>
      <c r="CF587">
        <v>0</v>
      </c>
      <c r="CG587">
        <v>0</v>
      </c>
      <c r="CH587">
        <v>1.802</v>
      </c>
      <c r="CI587">
        <v>11.959</v>
      </c>
      <c r="CJ587">
        <v>0</v>
      </c>
      <c r="CK587">
        <v>0</v>
      </c>
      <c r="CL587">
        <v>0.78490000000000004</v>
      </c>
      <c r="CM587">
        <v>198.81700000000001</v>
      </c>
      <c r="CN587">
        <v>0.22800000000000001</v>
      </c>
      <c r="CO587">
        <v>83.975999999999999</v>
      </c>
      <c r="CP587">
        <v>0</v>
      </c>
      <c r="CQ587">
        <v>0</v>
      </c>
      <c r="CR587">
        <v>1.2903</v>
      </c>
      <c r="CS587">
        <v>605.99699999999996</v>
      </c>
      <c r="CT587">
        <v>1.0129000000000001</v>
      </c>
      <c r="CU587">
        <v>282.79300000000001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6.5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1238.259</v>
      </c>
      <c r="EA587">
        <v>6.5</v>
      </c>
      <c r="EB587">
        <v>289.22500000000002</v>
      </c>
      <c r="EC587">
        <v>0</v>
      </c>
      <c r="ED587">
        <v>3.3032000000000004</v>
      </c>
      <c r="EE587">
        <v>5</v>
      </c>
      <c r="EF587">
        <v>1518.3020000000001</v>
      </c>
      <c r="EG587">
        <v>2.2902999999999998</v>
      </c>
      <c r="EH587">
        <v>1235.509</v>
      </c>
      <c r="EI587">
        <v>2.2902999999999998</v>
      </c>
      <c r="EJ587">
        <v>1235.509</v>
      </c>
      <c r="EK587">
        <v>0</v>
      </c>
      <c r="EL587">
        <v>0</v>
      </c>
      <c r="EM587">
        <v>0</v>
      </c>
      <c r="EN587">
        <v>0</v>
      </c>
      <c r="EO587">
        <v>1.0129000000000001</v>
      </c>
      <c r="EP587">
        <v>282.79300000000001</v>
      </c>
      <c r="EQ587">
        <v>24.5</v>
      </c>
      <c r="ER587">
        <v>6.5</v>
      </c>
      <c r="ES587">
        <v>18</v>
      </c>
      <c r="ET587">
        <v>1542.8020000000001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6.5</v>
      </c>
      <c r="FP587">
        <v>6.5</v>
      </c>
      <c r="FQ587">
        <v>0</v>
      </c>
      <c r="FR587">
        <v>6.5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</row>
    <row r="588" spans="1:184" customFormat="1" ht="12.75" x14ac:dyDescent="0.2">
      <c r="A588">
        <v>5036</v>
      </c>
      <c r="B588">
        <f t="shared" si="9"/>
        <v>585</v>
      </c>
      <c r="C588">
        <v>1</v>
      </c>
      <c r="D588" t="s">
        <v>1958</v>
      </c>
      <c r="E588" t="s">
        <v>290</v>
      </c>
      <c r="F588">
        <v>600115411</v>
      </c>
      <c r="G588">
        <v>12</v>
      </c>
      <c r="H588" t="s">
        <v>1959</v>
      </c>
      <c r="I588" t="s">
        <v>99</v>
      </c>
      <c r="J588">
        <v>1</v>
      </c>
      <c r="K588">
        <v>24</v>
      </c>
      <c r="L588" t="s">
        <v>1909</v>
      </c>
      <c r="M588" t="s">
        <v>1960</v>
      </c>
      <c r="N588" t="s">
        <v>1875</v>
      </c>
      <c r="O588">
        <v>2</v>
      </c>
      <c r="P588" t="s">
        <v>1876</v>
      </c>
      <c r="Q588" t="s">
        <v>3540</v>
      </c>
      <c r="R588" s="207">
        <v>45662.917638888888</v>
      </c>
      <c r="S588">
        <v>600115411</v>
      </c>
      <c r="W588">
        <v>14.313800000000001</v>
      </c>
      <c r="X588">
        <v>14.257100000000001</v>
      </c>
      <c r="Y588">
        <v>0</v>
      </c>
      <c r="Z588">
        <v>5.67E-2</v>
      </c>
      <c r="AA588">
        <v>15.3005</v>
      </c>
      <c r="AB588">
        <v>6244.8240000000005</v>
      </c>
      <c r="AC588">
        <v>6230.0140000000001</v>
      </c>
      <c r="AD588">
        <v>4087.74</v>
      </c>
      <c r="AE588">
        <v>772.39099999999996</v>
      </c>
      <c r="AF588">
        <v>181.53300000000002</v>
      </c>
      <c r="AG588">
        <v>1049.2160000000001</v>
      </c>
      <c r="AH588">
        <v>136.364</v>
      </c>
      <c r="AI588">
        <v>0</v>
      </c>
      <c r="AJ588">
        <v>0</v>
      </c>
      <c r="AK588">
        <v>2.77</v>
      </c>
      <c r="AL588">
        <v>0</v>
      </c>
      <c r="AM588">
        <v>0</v>
      </c>
      <c r="AN588">
        <v>14.81</v>
      </c>
      <c r="AO588">
        <v>113.688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113.688</v>
      </c>
      <c r="AV588">
        <v>0.27300000000000002</v>
      </c>
      <c r="AW588">
        <v>0</v>
      </c>
      <c r="AX588">
        <v>72.69</v>
      </c>
      <c r="AY588">
        <v>0</v>
      </c>
      <c r="AZ588">
        <v>0</v>
      </c>
      <c r="BA588">
        <v>6298.9470000000001</v>
      </c>
      <c r="BB588">
        <v>0</v>
      </c>
      <c r="BC588">
        <v>16</v>
      </c>
      <c r="BD588">
        <v>16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8.3943999999999992</v>
      </c>
      <c r="BK588">
        <v>4119.4160000000002</v>
      </c>
      <c r="BL588">
        <v>2676.4870000000001</v>
      </c>
      <c r="BM588">
        <v>607.928</v>
      </c>
      <c r="BN588">
        <v>133.34100000000001</v>
      </c>
      <c r="BO588">
        <v>576.61599999999999</v>
      </c>
      <c r="BP588">
        <v>125.044</v>
      </c>
      <c r="BQ588">
        <v>0</v>
      </c>
      <c r="BR588">
        <v>0</v>
      </c>
      <c r="BS588">
        <v>0</v>
      </c>
      <c r="BT588">
        <v>8.3943999999999992</v>
      </c>
      <c r="BU588">
        <v>4119.4160000000002</v>
      </c>
      <c r="BV588">
        <v>0</v>
      </c>
      <c r="BW588">
        <v>0</v>
      </c>
      <c r="BX588">
        <v>0</v>
      </c>
      <c r="BY588">
        <v>0</v>
      </c>
      <c r="BZ588">
        <v>5.8627000000000002</v>
      </c>
      <c r="CA588">
        <v>2110.598</v>
      </c>
      <c r="CB588">
        <v>1411.2530000000002</v>
      </c>
      <c r="CC588">
        <v>164.46299999999999</v>
      </c>
      <c r="CD588">
        <v>48.192</v>
      </c>
      <c r="CE588">
        <v>472.6</v>
      </c>
      <c r="CF588">
        <v>11.32</v>
      </c>
      <c r="CG588">
        <v>0</v>
      </c>
      <c r="CH588">
        <v>0</v>
      </c>
      <c r="CI588">
        <v>2.77</v>
      </c>
      <c r="CJ588">
        <v>1.194</v>
      </c>
      <c r="CK588">
        <v>483.077</v>
      </c>
      <c r="CL588">
        <v>1.8524</v>
      </c>
      <c r="CM588">
        <v>601.80499999999995</v>
      </c>
      <c r="CN588">
        <v>2.5432999999999999</v>
      </c>
      <c r="CO588">
        <v>953.02599999999995</v>
      </c>
      <c r="CP588">
        <v>0.27300000000000002</v>
      </c>
      <c r="CQ588">
        <v>72.69</v>
      </c>
      <c r="CR588">
        <v>6.7276999999999996</v>
      </c>
      <c r="CS588">
        <v>3094.8440000000001</v>
      </c>
      <c r="CT588">
        <v>5.5626999999999995</v>
      </c>
      <c r="CU588">
        <v>1983.7129999999997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0.27300000000000002</v>
      </c>
      <c r="DB588">
        <v>72.69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4175.83</v>
      </c>
      <c r="EA588">
        <v>0</v>
      </c>
      <c r="EB588">
        <v>2123.1169999999997</v>
      </c>
      <c r="EC588">
        <v>0</v>
      </c>
      <c r="ED588">
        <v>14.313800000000001</v>
      </c>
      <c r="EE588">
        <v>15.3005</v>
      </c>
      <c r="EF588">
        <v>6244.8240000000005</v>
      </c>
      <c r="EG588">
        <v>8.3943999999999992</v>
      </c>
      <c r="EH588">
        <v>4119.4160000000002</v>
      </c>
      <c r="EI588">
        <v>8.3943999999999992</v>
      </c>
      <c r="EJ588">
        <v>4119.4160000000002</v>
      </c>
      <c r="EK588">
        <v>0</v>
      </c>
      <c r="EL588">
        <v>0</v>
      </c>
      <c r="EM588">
        <v>0</v>
      </c>
      <c r="EN588">
        <v>0</v>
      </c>
      <c r="EO588">
        <v>5.9193999999999996</v>
      </c>
      <c r="EP588">
        <v>2125.4079999999999</v>
      </c>
      <c r="EQ588">
        <v>113.688</v>
      </c>
      <c r="ER588">
        <v>0</v>
      </c>
      <c r="ES588">
        <v>113.688</v>
      </c>
      <c r="ET588">
        <v>6358.5120000000006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0.27300000000000002</v>
      </c>
      <c r="FJ588">
        <v>72.69</v>
      </c>
      <c r="FK588">
        <v>0</v>
      </c>
      <c r="FL588">
        <v>0</v>
      </c>
      <c r="FM588">
        <v>0.27300000000000002</v>
      </c>
      <c r="FN588">
        <v>72.69</v>
      </c>
      <c r="FO588">
        <v>0</v>
      </c>
      <c r="FP588">
        <v>0</v>
      </c>
      <c r="FQ588">
        <v>0</v>
      </c>
      <c r="FR588">
        <v>72.69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</row>
    <row r="589" spans="1:184" customFormat="1" ht="12.75" x14ac:dyDescent="0.2">
      <c r="A589">
        <v>5038</v>
      </c>
      <c r="B589">
        <f t="shared" si="9"/>
        <v>586</v>
      </c>
      <c r="C589">
        <v>1</v>
      </c>
      <c r="D589" t="s">
        <v>1961</v>
      </c>
      <c r="E589" t="s">
        <v>290</v>
      </c>
      <c r="F589">
        <v>600115844</v>
      </c>
      <c r="G589">
        <v>12</v>
      </c>
      <c r="H589" t="s">
        <v>1962</v>
      </c>
      <c r="I589" t="s">
        <v>99</v>
      </c>
      <c r="J589">
        <v>1</v>
      </c>
      <c r="K589">
        <v>24</v>
      </c>
      <c r="L589" t="s">
        <v>1909</v>
      </c>
      <c r="M589" t="s">
        <v>1963</v>
      </c>
      <c r="N589" t="s">
        <v>1875</v>
      </c>
      <c r="O589">
        <v>2</v>
      </c>
      <c r="P589" t="s">
        <v>1876</v>
      </c>
      <c r="Q589" t="s">
        <v>559</v>
      </c>
      <c r="R589" s="207">
        <v>45659.477314814816</v>
      </c>
      <c r="S589">
        <v>600115844</v>
      </c>
      <c r="T589" t="s">
        <v>559</v>
      </c>
      <c r="U589" s="207">
        <v>45663.490069444444</v>
      </c>
      <c r="V589">
        <v>600115844</v>
      </c>
      <c r="W589">
        <v>4</v>
      </c>
      <c r="X589">
        <v>3.9129999999999998</v>
      </c>
      <c r="Y589">
        <v>0</v>
      </c>
      <c r="Z589">
        <v>8.6999999999999994E-2</v>
      </c>
      <c r="AA589">
        <v>4</v>
      </c>
      <c r="AB589">
        <v>1794.586</v>
      </c>
      <c r="AC589">
        <v>1763.578</v>
      </c>
      <c r="AD589">
        <v>1140.6849999999999</v>
      </c>
      <c r="AE589">
        <v>295.53800000000001</v>
      </c>
      <c r="AF589">
        <v>64</v>
      </c>
      <c r="AG589">
        <v>188.83</v>
      </c>
      <c r="AH589">
        <v>58.93</v>
      </c>
      <c r="AI589">
        <v>0</v>
      </c>
      <c r="AJ589">
        <v>0</v>
      </c>
      <c r="AK589">
        <v>0</v>
      </c>
      <c r="AL589">
        <v>0</v>
      </c>
      <c r="AM589">
        <v>8</v>
      </c>
      <c r="AN589">
        <v>23.007999999999999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15.595000000000001</v>
      </c>
      <c r="AX589">
        <v>0</v>
      </c>
      <c r="AY589">
        <v>0</v>
      </c>
      <c r="AZ589">
        <v>0</v>
      </c>
      <c r="BA589">
        <v>1765.5319999999999</v>
      </c>
      <c r="BB589">
        <v>0</v>
      </c>
      <c r="BC589">
        <v>4</v>
      </c>
      <c r="BD589">
        <v>4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3</v>
      </c>
      <c r="BK589">
        <v>1476.5309999999999</v>
      </c>
      <c r="BL589">
        <v>940.07</v>
      </c>
      <c r="BM589">
        <v>268.88200000000001</v>
      </c>
      <c r="BN589">
        <v>49.054000000000002</v>
      </c>
      <c r="BO589">
        <v>144</v>
      </c>
      <c r="BP589">
        <v>58.93</v>
      </c>
      <c r="BQ589">
        <v>0</v>
      </c>
      <c r="BR589">
        <v>0</v>
      </c>
      <c r="BS589">
        <v>0</v>
      </c>
      <c r="BT589">
        <v>2</v>
      </c>
      <c r="BU589">
        <v>1134.2539999999999</v>
      </c>
      <c r="BV589">
        <v>0</v>
      </c>
      <c r="BW589">
        <v>0</v>
      </c>
      <c r="BX589">
        <v>0</v>
      </c>
      <c r="BY589">
        <v>0</v>
      </c>
      <c r="BZ589">
        <v>0.91300000000000003</v>
      </c>
      <c r="CA589">
        <v>287.04700000000003</v>
      </c>
      <c r="CB589">
        <v>200.61500000000001</v>
      </c>
      <c r="CC589">
        <v>26.655999999999999</v>
      </c>
      <c r="CD589">
        <v>14.946</v>
      </c>
      <c r="CE589">
        <v>44.83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0.61299999999999999</v>
      </c>
      <c r="CM589">
        <v>192.63900000000001</v>
      </c>
      <c r="CN589">
        <v>0.3</v>
      </c>
      <c r="CO589">
        <v>94.408000000000001</v>
      </c>
      <c r="CP589">
        <v>0</v>
      </c>
      <c r="CQ589">
        <v>0</v>
      </c>
      <c r="CR589">
        <v>2</v>
      </c>
      <c r="CS589">
        <v>856.75400000000002</v>
      </c>
      <c r="CT589">
        <v>0.91300000000000003</v>
      </c>
      <c r="CU589">
        <v>287.04700000000003</v>
      </c>
      <c r="CV589">
        <v>0</v>
      </c>
      <c r="CW589">
        <v>15.595000000000001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1</v>
      </c>
      <c r="DG589">
        <v>342.27699999999999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1478.4849999999999</v>
      </c>
      <c r="EA589">
        <v>0</v>
      </c>
      <c r="EB589">
        <v>287.04700000000003</v>
      </c>
      <c r="EC589">
        <v>0</v>
      </c>
      <c r="ED589">
        <v>4</v>
      </c>
      <c r="EE589">
        <v>4</v>
      </c>
      <c r="EF589">
        <v>1794.586</v>
      </c>
      <c r="EG589">
        <v>3</v>
      </c>
      <c r="EH589">
        <v>1484.5309999999999</v>
      </c>
      <c r="EI589">
        <v>2</v>
      </c>
      <c r="EJ589">
        <v>1142.2539999999999</v>
      </c>
      <c r="EK589">
        <v>0</v>
      </c>
      <c r="EL589">
        <v>0</v>
      </c>
      <c r="EM589">
        <v>0</v>
      </c>
      <c r="EN589">
        <v>0</v>
      </c>
      <c r="EO589">
        <v>1</v>
      </c>
      <c r="EP589">
        <v>310.05500000000001</v>
      </c>
      <c r="EQ589">
        <v>0</v>
      </c>
      <c r="ER589">
        <v>0</v>
      </c>
      <c r="ES589">
        <v>0</v>
      </c>
      <c r="ET589">
        <v>1794.586</v>
      </c>
      <c r="EU589">
        <v>0</v>
      </c>
      <c r="EV589">
        <v>0</v>
      </c>
      <c r="EW589">
        <v>0</v>
      </c>
      <c r="EX589">
        <v>0</v>
      </c>
      <c r="EY589">
        <v>1</v>
      </c>
      <c r="EZ589">
        <v>342.27699999999999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</row>
    <row r="590" spans="1:184" customFormat="1" ht="12.75" x14ac:dyDescent="0.2">
      <c r="A590">
        <v>5039</v>
      </c>
      <c r="B590">
        <f t="shared" si="9"/>
        <v>587</v>
      </c>
      <c r="C590">
        <v>1</v>
      </c>
      <c r="D590" t="s">
        <v>1964</v>
      </c>
      <c r="E590" t="s">
        <v>290</v>
      </c>
      <c r="F590">
        <v>600124924</v>
      </c>
      <c r="G590">
        <v>12</v>
      </c>
      <c r="H590" t="s">
        <v>1965</v>
      </c>
      <c r="I590" t="s">
        <v>99</v>
      </c>
      <c r="J590">
        <v>1</v>
      </c>
      <c r="K590">
        <v>24</v>
      </c>
      <c r="L590" t="s">
        <v>1909</v>
      </c>
      <c r="M590" t="s">
        <v>1966</v>
      </c>
      <c r="N590" t="s">
        <v>1875</v>
      </c>
      <c r="O590">
        <v>2</v>
      </c>
      <c r="P590" t="s">
        <v>1876</v>
      </c>
      <c r="Q590" t="s">
        <v>1967</v>
      </c>
      <c r="R590" s="207">
        <v>45659.691250000003</v>
      </c>
      <c r="S590">
        <v>600124924</v>
      </c>
      <c r="W590">
        <v>3.3809999999999998</v>
      </c>
      <c r="X590">
        <v>3.3809999999999998</v>
      </c>
      <c r="Y590">
        <v>0</v>
      </c>
      <c r="Z590">
        <v>0</v>
      </c>
      <c r="AA590">
        <v>3.762</v>
      </c>
      <c r="AB590">
        <v>1472.336</v>
      </c>
      <c r="AC590">
        <v>1457.8150000000001</v>
      </c>
      <c r="AD590">
        <v>942.12200000000007</v>
      </c>
      <c r="AE590">
        <v>253.03100000000001</v>
      </c>
      <c r="AF590">
        <v>67.498000000000005</v>
      </c>
      <c r="AG590">
        <v>48</v>
      </c>
      <c r="AH590">
        <v>53.847999999999999</v>
      </c>
      <c r="AI590">
        <v>0</v>
      </c>
      <c r="AJ590">
        <v>0</v>
      </c>
      <c r="AK590">
        <v>0</v>
      </c>
      <c r="AL590">
        <v>0</v>
      </c>
      <c r="AM590">
        <v>14.521000000000001</v>
      </c>
      <c r="AN590">
        <v>0</v>
      </c>
      <c r="AO590">
        <v>17</v>
      </c>
      <c r="AP590">
        <v>17</v>
      </c>
      <c r="AQ590">
        <v>17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93.316000000000003</v>
      </c>
      <c r="AX590">
        <v>0</v>
      </c>
      <c r="AY590">
        <v>17</v>
      </c>
      <c r="AZ590">
        <v>0</v>
      </c>
      <c r="BA590">
        <v>1472.24</v>
      </c>
      <c r="BB590">
        <v>17</v>
      </c>
      <c r="BC590">
        <v>3</v>
      </c>
      <c r="BD590">
        <v>3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2.3809999999999998</v>
      </c>
      <c r="BK590">
        <v>1223.7819999999999</v>
      </c>
      <c r="BL590">
        <v>751.82399999999996</v>
      </c>
      <c r="BM590">
        <v>226.637</v>
      </c>
      <c r="BN590">
        <v>58.156999999999996</v>
      </c>
      <c r="BO590">
        <v>40</v>
      </c>
      <c r="BP590">
        <v>53.847999999999999</v>
      </c>
      <c r="BQ590">
        <v>0</v>
      </c>
      <c r="BR590">
        <v>0</v>
      </c>
      <c r="BS590">
        <v>0</v>
      </c>
      <c r="BT590">
        <v>2</v>
      </c>
      <c r="BU590">
        <v>1106.3340000000001</v>
      </c>
      <c r="BV590">
        <v>0</v>
      </c>
      <c r="BW590">
        <v>0</v>
      </c>
      <c r="BX590">
        <v>0</v>
      </c>
      <c r="BY590">
        <v>0</v>
      </c>
      <c r="BZ590">
        <v>1</v>
      </c>
      <c r="CA590">
        <v>234.03299999999999</v>
      </c>
      <c r="CB590">
        <v>190.298</v>
      </c>
      <c r="CC590">
        <v>26.394000000000002</v>
      </c>
      <c r="CD590">
        <v>9.3409999999999993</v>
      </c>
      <c r="CE590">
        <v>8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0.75</v>
      </c>
      <c r="CM590">
        <v>180.672</v>
      </c>
      <c r="CN590">
        <v>0.25</v>
      </c>
      <c r="CO590">
        <v>53.360999999999997</v>
      </c>
      <c r="CP590">
        <v>0</v>
      </c>
      <c r="CQ590">
        <v>0</v>
      </c>
      <c r="CR590">
        <v>1.381</v>
      </c>
      <c r="CS590">
        <v>569.60500000000002</v>
      </c>
      <c r="CT590">
        <v>1</v>
      </c>
      <c r="CU590">
        <v>234.03299999999999</v>
      </c>
      <c r="CV590">
        <v>0</v>
      </c>
      <c r="CW590">
        <v>93.316000000000003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17</v>
      </c>
      <c r="DE590">
        <v>0</v>
      </c>
      <c r="DF590">
        <v>0.38100000000000001</v>
      </c>
      <c r="DG590">
        <v>117.44799999999999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1232.7619999999999</v>
      </c>
      <c r="EA590">
        <v>0</v>
      </c>
      <c r="EB590">
        <v>239.47800000000001</v>
      </c>
      <c r="EC590">
        <v>17</v>
      </c>
      <c r="ED590">
        <v>3.3809999999999998</v>
      </c>
      <c r="EE590">
        <v>3.762</v>
      </c>
      <c r="EF590">
        <v>1472.336</v>
      </c>
      <c r="EG590">
        <v>2.3809999999999998</v>
      </c>
      <c r="EH590">
        <v>1238.3030000000001</v>
      </c>
      <c r="EI590">
        <v>2</v>
      </c>
      <c r="EJ590">
        <v>1120.855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234.03299999999999</v>
      </c>
      <c r="EQ590">
        <v>17</v>
      </c>
      <c r="ER590">
        <v>0</v>
      </c>
      <c r="ES590">
        <v>17</v>
      </c>
      <c r="ET590">
        <v>1489.336</v>
      </c>
      <c r="EU590">
        <v>0</v>
      </c>
      <c r="EV590">
        <v>0</v>
      </c>
      <c r="EW590">
        <v>0</v>
      </c>
      <c r="EX590">
        <v>0</v>
      </c>
      <c r="EY590">
        <v>0.38100000000000001</v>
      </c>
      <c r="EZ590">
        <v>117.44799999999999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17</v>
      </c>
      <c r="FP590">
        <v>0</v>
      </c>
      <c r="FQ590">
        <v>17</v>
      </c>
      <c r="FR590">
        <v>17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</row>
    <row r="591" spans="1:184" customFormat="1" ht="12.75" x14ac:dyDescent="0.2">
      <c r="A591">
        <v>5040</v>
      </c>
      <c r="B591">
        <f t="shared" si="9"/>
        <v>588</v>
      </c>
      <c r="C591">
        <v>1</v>
      </c>
      <c r="D591" t="s">
        <v>1968</v>
      </c>
      <c r="E591" t="s">
        <v>290</v>
      </c>
      <c r="F591">
        <v>691004153</v>
      </c>
      <c r="G591">
        <v>12</v>
      </c>
      <c r="H591" t="s">
        <v>1969</v>
      </c>
      <c r="I591" t="s">
        <v>99</v>
      </c>
      <c r="J591">
        <v>1</v>
      </c>
      <c r="K591">
        <v>24</v>
      </c>
      <c r="L591" t="s">
        <v>1901</v>
      </c>
      <c r="M591" t="s">
        <v>1970</v>
      </c>
      <c r="N591" t="s">
        <v>1875</v>
      </c>
      <c r="O591">
        <v>2</v>
      </c>
      <c r="P591" t="s">
        <v>1876</v>
      </c>
      <c r="Q591" t="s">
        <v>1971</v>
      </c>
      <c r="R591" s="207">
        <v>45665.294166666667</v>
      </c>
      <c r="S591">
        <v>691004153</v>
      </c>
      <c r="W591">
        <v>5.5968</v>
      </c>
      <c r="X591">
        <v>5.3468</v>
      </c>
      <c r="Y591">
        <v>0.25</v>
      </c>
      <c r="Z591">
        <v>0</v>
      </c>
      <c r="AA591">
        <v>6.7722999999999995</v>
      </c>
      <c r="AB591">
        <v>2124.971</v>
      </c>
      <c r="AC591">
        <v>2060.232</v>
      </c>
      <c r="AD591">
        <v>1402.4860000000001</v>
      </c>
      <c r="AE591">
        <v>209.22000000000003</v>
      </c>
      <c r="AF591">
        <v>0</v>
      </c>
      <c r="AG591">
        <v>333.60500000000002</v>
      </c>
      <c r="AH591">
        <v>46.637999999999998</v>
      </c>
      <c r="AI591">
        <v>0</v>
      </c>
      <c r="AJ591">
        <v>0</v>
      </c>
      <c r="AK591">
        <v>0</v>
      </c>
      <c r="AL591">
        <v>64.739000000000004</v>
      </c>
      <c r="AM591">
        <v>0</v>
      </c>
      <c r="AN591">
        <v>0</v>
      </c>
      <c r="AO591">
        <v>55.3</v>
      </c>
      <c r="AP591">
        <v>0</v>
      </c>
      <c r="AQ591">
        <v>0</v>
      </c>
      <c r="AR591">
        <v>0</v>
      </c>
      <c r="AS591">
        <v>0</v>
      </c>
      <c r="AT591">
        <v>55.3</v>
      </c>
      <c r="AU591">
        <v>0</v>
      </c>
      <c r="AV591">
        <v>0</v>
      </c>
      <c r="AW591">
        <v>68.283000000000001</v>
      </c>
      <c r="AX591">
        <v>0</v>
      </c>
      <c r="AY591">
        <v>0</v>
      </c>
      <c r="AZ591">
        <v>0</v>
      </c>
      <c r="BA591">
        <v>2085.0039999999999</v>
      </c>
      <c r="BB591">
        <v>0</v>
      </c>
      <c r="BC591">
        <v>7</v>
      </c>
      <c r="BD591">
        <v>7</v>
      </c>
      <c r="BE591">
        <v>1</v>
      </c>
      <c r="BF591">
        <v>0</v>
      </c>
      <c r="BG591">
        <v>0</v>
      </c>
      <c r="BH591">
        <v>0</v>
      </c>
      <c r="BI591">
        <v>0</v>
      </c>
      <c r="BJ591">
        <v>2.4283999999999999</v>
      </c>
      <c r="BK591">
        <v>1111.123</v>
      </c>
      <c r="BL591">
        <v>711.62400000000002</v>
      </c>
      <c r="BM591">
        <v>129.90700000000001</v>
      </c>
      <c r="BN591">
        <v>0</v>
      </c>
      <c r="BO591">
        <v>165</v>
      </c>
      <c r="BP591">
        <v>36.308999999999997</v>
      </c>
      <c r="BQ591">
        <v>0</v>
      </c>
      <c r="BR591">
        <v>0</v>
      </c>
      <c r="BS591">
        <v>0</v>
      </c>
      <c r="BT591">
        <v>2.4283999999999999</v>
      </c>
      <c r="BU591">
        <v>1111.123</v>
      </c>
      <c r="BV591">
        <v>0</v>
      </c>
      <c r="BW591">
        <v>0</v>
      </c>
      <c r="BX591">
        <v>0</v>
      </c>
      <c r="BY591">
        <v>0</v>
      </c>
      <c r="BZ591">
        <v>2.9184000000000001</v>
      </c>
      <c r="CA591">
        <v>949.10900000000004</v>
      </c>
      <c r="CB591">
        <v>690.86199999999997</v>
      </c>
      <c r="CC591">
        <v>79.313000000000002</v>
      </c>
      <c r="CD591">
        <v>0</v>
      </c>
      <c r="CE591">
        <v>168.60499999999999</v>
      </c>
      <c r="CF591">
        <v>10.329000000000001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0.875</v>
      </c>
      <c r="CM591">
        <v>271.80700000000002</v>
      </c>
      <c r="CN591">
        <v>2.0434000000000001</v>
      </c>
      <c r="CO591">
        <v>677.30200000000002</v>
      </c>
      <c r="CP591">
        <v>0</v>
      </c>
      <c r="CQ591">
        <v>0</v>
      </c>
      <c r="CR591">
        <v>1.4283999999999999</v>
      </c>
      <c r="CS591">
        <v>652.28599999999994</v>
      </c>
      <c r="CT591">
        <v>2.1267</v>
      </c>
      <c r="CU591">
        <v>625.63499999999999</v>
      </c>
      <c r="CV591">
        <v>0</v>
      </c>
      <c r="CW591">
        <v>68.283000000000001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1123.806</v>
      </c>
      <c r="EA591">
        <v>0</v>
      </c>
      <c r="EB591">
        <v>961.19799999999998</v>
      </c>
      <c r="EC591">
        <v>0</v>
      </c>
      <c r="ED591">
        <v>5.5968</v>
      </c>
      <c r="EE591">
        <v>6.7722999999999995</v>
      </c>
      <c r="EF591">
        <v>2124.971</v>
      </c>
      <c r="EG591">
        <v>2.4283999999999999</v>
      </c>
      <c r="EH591">
        <v>1111.123</v>
      </c>
      <c r="EI591">
        <v>2.4283999999999999</v>
      </c>
      <c r="EJ591">
        <v>1111.123</v>
      </c>
      <c r="EK591">
        <v>0</v>
      </c>
      <c r="EL591">
        <v>0</v>
      </c>
      <c r="EM591">
        <v>0</v>
      </c>
      <c r="EN591">
        <v>0</v>
      </c>
      <c r="EO591">
        <v>3.1684000000000001</v>
      </c>
      <c r="EP591">
        <v>1013.8480000000001</v>
      </c>
      <c r="EQ591">
        <v>55.3</v>
      </c>
      <c r="ER591">
        <v>0</v>
      </c>
      <c r="ES591">
        <v>55.3</v>
      </c>
      <c r="ET591">
        <v>2180.2709999999997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</row>
    <row r="592" spans="1:184" customFormat="1" ht="12.75" x14ac:dyDescent="0.2">
      <c r="A592">
        <v>5201</v>
      </c>
      <c r="B592">
        <f t="shared" si="9"/>
        <v>589</v>
      </c>
      <c r="C592">
        <v>1</v>
      </c>
      <c r="D592" t="s">
        <v>1972</v>
      </c>
      <c r="E592" t="s">
        <v>290</v>
      </c>
      <c r="F592">
        <v>600115852</v>
      </c>
      <c r="G592">
        <v>12</v>
      </c>
      <c r="H592" t="s">
        <v>1973</v>
      </c>
      <c r="I592" t="s">
        <v>378</v>
      </c>
      <c r="J592">
        <v>1</v>
      </c>
      <c r="K592">
        <v>24</v>
      </c>
      <c r="L592" t="s">
        <v>1909</v>
      </c>
      <c r="M592" t="s">
        <v>1974</v>
      </c>
      <c r="N592" t="s">
        <v>1875</v>
      </c>
      <c r="O592">
        <v>2</v>
      </c>
      <c r="P592" t="s">
        <v>1876</v>
      </c>
      <c r="Q592" t="s">
        <v>1886</v>
      </c>
      <c r="R592" s="207">
        <v>45670.496574074074</v>
      </c>
      <c r="S592">
        <v>600115852</v>
      </c>
      <c r="T592" t="s">
        <v>1886</v>
      </c>
      <c r="U592" s="207">
        <v>45670.499340277776</v>
      </c>
      <c r="V592">
        <v>600115852</v>
      </c>
      <c r="W592">
        <v>34.322600000000001</v>
      </c>
      <c r="X592">
        <v>33.194200000000002</v>
      </c>
      <c r="Y592">
        <v>0.66720000000000002</v>
      </c>
      <c r="Z592">
        <v>0.4612</v>
      </c>
      <c r="AA592">
        <v>37.497299999999996</v>
      </c>
      <c r="AB592">
        <v>15254.612000000001</v>
      </c>
      <c r="AC592">
        <v>14955.397999999999</v>
      </c>
      <c r="AD592">
        <v>10392.989</v>
      </c>
      <c r="AE592">
        <v>2153.1320000000001</v>
      </c>
      <c r="AF592">
        <v>216.88400000000001</v>
      </c>
      <c r="AG592">
        <v>1323.2229999999997</v>
      </c>
      <c r="AH592">
        <v>232.44599999999997</v>
      </c>
      <c r="AI592">
        <v>127.11199999999999</v>
      </c>
      <c r="AJ592">
        <v>52.624000000000002</v>
      </c>
      <c r="AK592">
        <v>2.173</v>
      </c>
      <c r="AL592">
        <v>194.88800000000001</v>
      </c>
      <c r="AM592">
        <v>0</v>
      </c>
      <c r="AN592">
        <v>104.32599999999999</v>
      </c>
      <c r="AO592">
        <v>58.097999999999999</v>
      </c>
      <c r="AP592">
        <v>20</v>
      </c>
      <c r="AQ592">
        <v>20</v>
      </c>
      <c r="AR592">
        <v>0</v>
      </c>
      <c r="AS592">
        <v>0</v>
      </c>
      <c r="AT592">
        <v>0</v>
      </c>
      <c r="AU592">
        <v>38.097999999999999</v>
      </c>
      <c r="AV592">
        <v>0.99859999999999993</v>
      </c>
      <c r="AW592">
        <v>454.815</v>
      </c>
      <c r="AX592">
        <v>267.47800000000001</v>
      </c>
      <c r="AY592">
        <v>0</v>
      </c>
      <c r="AZ592">
        <v>0</v>
      </c>
      <c r="BA592">
        <v>15027.787</v>
      </c>
      <c r="BB592">
        <v>20</v>
      </c>
      <c r="BC592">
        <v>36</v>
      </c>
      <c r="BD592">
        <v>32</v>
      </c>
      <c r="BE592">
        <v>1</v>
      </c>
      <c r="BF592">
        <v>0</v>
      </c>
      <c r="BG592">
        <v>1</v>
      </c>
      <c r="BH592">
        <v>0</v>
      </c>
      <c r="BI592">
        <v>0</v>
      </c>
      <c r="BJ592">
        <v>23.207900000000002</v>
      </c>
      <c r="BK592">
        <v>12076.094999999999</v>
      </c>
      <c r="BL592">
        <v>8075.3340000000007</v>
      </c>
      <c r="BM592">
        <v>1883.69</v>
      </c>
      <c r="BN592">
        <v>165.078</v>
      </c>
      <c r="BO592">
        <v>1096.3230000000001</v>
      </c>
      <c r="BP592">
        <v>226.37099999999998</v>
      </c>
      <c r="BQ592">
        <v>127.11199999999999</v>
      </c>
      <c r="BR592">
        <v>47.372</v>
      </c>
      <c r="BS592">
        <v>0</v>
      </c>
      <c r="BT592">
        <v>18.2043</v>
      </c>
      <c r="BU592">
        <v>10182.609</v>
      </c>
      <c r="BV592">
        <v>1.0238</v>
      </c>
      <c r="BW592">
        <v>432.85399999999998</v>
      </c>
      <c r="BX592">
        <v>0</v>
      </c>
      <c r="BY592">
        <v>0</v>
      </c>
      <c r="BZ592">
        <v>9.9863</v>
      </c>
      <c r="CA592">
        <v>2879.3029999999999</v>
      </c>
      <c r="CB592">
        <v>2317.6549999999997</v>
      </c>
      <c r="CC592">
        <v>269.44200000000001</v>
      </c>
      <c r="CD592">
        <v>51.805999999999997</v>
      </c>
      <c r="CE592">
        <v>226.9</v>
      </c>
      <c r="CF592">
        <v>6.0750000000000002</v>
      </c>
      <c r="CG592">
        <v>0</v>
      </c>
      <c r="CH592">
        <v>5.2519999999999998</v>
      </c>
      <c r="CI592">
        <v>2.173</v>
      </c>
      <c r="CJ592">
        <v>1</v>
      </c>
      <c r="CK592">
        <v>467.12200000000001</v>
      </c>
      <c r="CL592">
        <v>4.5519999999999996</v>
      </c>
      <c r="CM592">
        <v>1126.731</v>
      </c>
      <c r="CN592">
        <v>3.4357000000000002</v>
      </c>
      <c r="CO592">
        <v>1017.972</v>
      </c>
      <c r="CP592">
        <v>0.99859999999999993</v>
      </c>
      <c r="CQ592">
        <v>267.47800000000001</v>
      </c>
      <c r="CR592">
        <v>21.044</v>
      </c>
      <c r="CS592">
        <v>10060.762999999999</v>
      </c>
      <c r="CT592">
        <v>9.2773000000000003</v>
      </c>
      <c r="CU592">
        <v>2672.5450000000001</v>
      </c>
      <c r="CV592">
        <v>0</v>
      </c>
      <c r="CW592">
        <v>454.815</v>
      </c>
      <c r="CX592">
        <v>0</v>
      </c>
      <c r="CY592">
        <v>0</v>
      </c>
      <c r="CZ592">
        <v>0</v>
      </c>
      <c r="DA592">
        <v>0.99859999999999993</v>
      </c>
      <c r="DB592">
        <v>267.47800000000001</v>
      </c>
      <c r="DC592">
        <v>20</v>
      </c>
      <c r="DD592">
        <v>0</v>
      </c>
      <c r="DE592">
        <v>0</v>
      </c>
      <c r="DF592">
        <v>3.9798</v>
      </c>
      <c r="DG592">
        <v>1460.6320000000001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12099.6</v>
      </c>
      <c r="EA592">
        <v>20</v>
      </c>
      <c r="EB592">
        <v>2928.1869999999999</v>
      </c>
      <c r="EC592">
        <v>0</v>
      </c>
      <c r="ED592">
        <v>34.322600000000001</v>
      </c>
      <c r="EE592">
        <v>37.497299999999996</v>
      </c>
      <c r="EF592">
        <v>15254.612000000001</v>
      </c>
      <c r="EG592">
        <v>23.207900000000002</v>
      </c>
      <c r="EH592">
        <v>12076.094999999999</v>
      </c>
      <c r="EI592">
        <v>18.2043</v>
      </c>
      <c r="EJ592">
        <v>10182.609</v>
      </c>
      <c r="EK592">
        <v>1.0238</v>
      </c>
      <c r="EL592">
        <v>432.85399999999998</v>
      </c>
      <c r="EM592">
        <v>0</v>
      </c>
      <c r="EN592">
        <v>0</v>
      </c>
      <c r="EO592">
        <v>11.114699999999999</v>
      </c>
      <c r="EP592">
        <v>3178.5169999999998</v>
      </c>
      <c r="EQ592">
        <v>58.097999999999999</v>
      </c>
      <c r="ER592">
        <v>20</v>
      </c>
      <c r="ES592">
        <v>38.097999999999999</v>
      </c>
      <c r="ET592">
        <v>15312.710000000001</v>
      </c>
      <c r="EU592">
        <v>0</v>
      </c>
      <c r="EV592">
        <v>0</v>
      </c>
      <c r="EW592">
        <v>0</v>
      </c>
      <c r="EX592">
        <v>0</v>
      </c>
      <c r="EY592">
        <v>3.9798</v>
      </c>
      <c r="EZ592">
        <v>1460.6320000000001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0.99859999999999993</v>
      </c>
      <c r="FJ592">
        <v>267.47800000000001</v>
      </c>
      <c r="FK592">
        <v>0</v>
      </c>
      <c r="FL592">
        <v>0</v>
      </c>
      <c r="FM592">
        <v>0.99859999999999993</v>
      </c>
      <c r="FN592">
        <v>267.47800000000001</v>
      </c>
      <c r="FO592">
        <v>0</v>
      </c>
      <c r="FP592">
        <v>0</v>
      </c>
      <c r="FQ592">
        <v>0</v>
      </c>
      <c r="FR592">
        <v>267.47800000000001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</row>
    <row r="593" spans="1:184" customFormat="1" ht="12.75" x14ac:dyDescent="0.2">
      <c r="A593">
        <v>5202</v>
      </c>
      <c r="B593">
        <f t="shared" si="9"/>
        <v>590</v>
      </c>
      <c r="C593">
        <v>1</v>
      </c>
      <c r="D593" t="s">
        <v>1975</v>
      </c>
      <c r="E593" t="s">
        <v>290</v>
      </c>
      <c r="F593">
        <v>600115861</v>
      </c>
      <c r="G593">
        <v>12</v>
      </c>
      <c r="H593" t="s">
        <v>1976</v>
      </c>
      <c r="I593" t="s">
        <v>438</v>
      </c>
      <c r="J593">
        <v>1</v>
      </c>
      <c r="K593">
        <v>24</v>
      </c>
      <c r="L593" t="s">
        <v>1901</v>
      </c>
      <c r="M593" t="s">
        <v>1977</v>
      </c>
      <c r="N593" t="s">
        <v>1875</v>
      </c>
      <c r="O593">
        <v>2</v>
      </c>
      <c r="P593" t="s">
        <v>1876</v>
      </c>
      <c r="Q593" t="s">
        <v>3350</v>
      </c>
      <c r="R593" s="207">
        <v>45671.73232638889</v>
      </c>
      <c r="S593">
        <v>600115861</v>
      </c>
      <c r="T593" t="s">
        <v>3350</v>
      </c>
      <c r="U593" s="207">
        <v>45671.736030092594</v>
      </c>
      <c r="V593">
        <v>600115861</v>
      </c>
      <c r="W593">
        <v>41.274700000000003</v>
      </c>
      <c r="X593">
        <v>40.748399999999997</v>
      </c>
      <c r="Y593">
        <v>0.44940000000000002</v>
      </c>
      <c r="Z593">
        <v>7.6899999999999996E-2</v>
      </c>
      <c r="AA593">
        <v>44.029399999999995</v>
      </c>
      <c r="AB593">
        <v>18433.653000000002</v>
      </c>
      <c r="AC593">
        <v>18293.181</v>
      </c>
      <c r="AD593">
        <v>11358.969000000001</v>
      </c>
      <c r="AE593">
        <v>2989.0439999999999</v>
      </c>
      <c r="AF593">
        <v>166.51599999999999</v>
      </c>
      <c r="AG593">
        <v>2827.7570000000001</v>
      </c>
      <c r="AH593">
        <v>385.07199999999995</v>
      </c>
      <c r="AI593">
        <v>171.11500000000001</v>
      </c>
      <c r="AJ593">
        <v>0.46600000000000003</v>
      </c>
      <c r="AK593">
        <v>13.196</v>
      </c>
      <c r="AL593">
        <v>110.968</v>
      </c>
      <c r="AM593">
        <v>0</v>
      </c>
      <c r="AN593">
        <v>29.503999999999998</v>
      </c>
      <c r="AO593">
        <v>304.738</v>
      </c>
      <c r="AP593">
        <v>139.5</v>
      </c>
      <c r="AQ593">
        <v>139.5</v>
      </c>
      <c r="AR593">
        <v>0</v>
      </c>
      <c r="AS593">
        <v>0</v>
      </c>
      <c r="AT593">
        <v>17.748000000000001</v>
      </c>
      <c r="AU593">
        <v>147.49</v>
      </c>
      <c r="AV593">
        <v>0.88339999999999996</v>
      </c>
      <c r="AW593">
        <v>330.82400000000001</v>
      </c>
      <c r="AX593">
        <v>288.84800000000001</v>
      </c>
      <c r="AY593">
        <v>72.3</v>
      </c>
      <c r="AZ593">
        <v>50.222000000000001</v>
      </c>
      <c r="BA593">
        <v>18540.742999999999</v>
      </c>
      <c r="BB593">
        <v>139.5</v>
      </c>
      <c r="BC593">
        <v>44</v>
      </c>
      <c r="BD593">
        <v>40</v>
      </c>
      <c r="BE593">
        <v>3</v>
      </c>
      <c r="BF593">
        <v>0</v>
      </c>
      <c r="BG593">
        <v>3</v>
      </c>
      <c r="BH593">
        <v>0</v>
      </c>
      <c r="BI593">
        <v>0</v>
      </c>
      <c r="BJ593">
        <v>24.966299999999997</v>
      </c>
      <c r="BK593">
        <v>13954.266000000001</v>
      </c>
      <c r="BL593">
        <v>8244.5010000000002</v>
      </c>
      <c r="BM593">
        <v>2557.2849999999999</v>
      </c>
      <c r="BN593">
        <v>132.41399999999999</v>
      </c>
      <c r="BO593">
        <v>2155.4459999999999</v>
      </c>
      <c r="BP593">
        <v>305.53899999999999</v>
      </c>
      <c r="BQ593">
        <v>171.11500000000001</v>
      </c>
      <c r="BR593">
        <v>0</v>
      </c>
      <c r="BS593">
        <v>6.92</v>
      </c>
      <c r="BT593">
        <v>21.463000000000001</v>
      </c>
      <c r="BU593">
        <v>12569.585999999999</v>
      </c>
      <c r="BV593">
        <v>1.9595</v>
      </c>
      <c r="BW593">
        <v>902.25199999999995</v>
      </c>
      <c r="BX593">
        <v>0</v>
      </c>
      <c r="BY593">
        <v>0</v>
      </c>
      <c r="BZ593">
        <v>15.7821</v>
      </c>
      <c r="CA593">
        <v>4338.915</v>
      </c>
      <c r="CB593">
        <v>3114.4679999999998</v>
      </c>
      <c r="CC593">
        <v>431.75900000000001</v>
      </c>
      <c r="CD593">
        <v>34.101999999999997</v>
      </c>
      <c r="CE593">
        <v>672.31100000000004</v>
      </c>
      <c r="CF593">
        <v>79.533000000000001</v>
      </c>
      <c r="CG593">
        <v>0</v>
      </c>
      <c r="CH593">
        <v>0.46600000000000003</v>
      </c>
      <c r="CI593">
        <v>6.2759999999999998</v>
      </c>
      <c r="CJ593">
        <v>1.25</v>
      </c>
      <c r="CK593">
        <v>569.89200000000005</v>
      </c>
      <c r="CL593">
        <v>7.2461000000000002</v>
      </c>
      <c r="CM593">
        <v>1799.4639999999999</v>
      </c>
      <c r="CN593">
        <v>6.4859</v>
      </c>
      <c r="CO593">
        <v>1733.828</v>
      </c>
      <c r="CP593">
        <v>0.80010000000000003</v>
      </c>
      <c r="CQ593">
        <v>235.73099999999999</v>
      </c>
      <c r="CR593">
        <v>20.887</v>
      </c>
      <c r="CS593">
        <v>10787.716</v>
      </c>
      <c r="CT593">
        <v>12.998799999999999</v>
      </c>
      <c r="CU593">
        <v>3326.991</v>
      </c>
      <c r="CV593">
        <v>8.3299999999999999E-2</v>
      </c>
      <c r="CW593">
        <v>330.82400000000001</v>
      </c>
      <c r="CX593">
        <v>53.116999999999997</v>
      </c>
      <c r="CY593">
        <v>0</v>
      </c>
      <c r="CZ593">
        <v>0</v>
      </c>
      <c r="DA593">
        <v>0.80010000000000003</v>
      </c>
      <c r="DB593">
        <v>235.73099999999999</v>
      </c>
      <c r="DC593">
        <v>93.2</v>
      </c>
      <c r="DD593">
        <v>46.3</v>
      </c>
      <c r="DE593">
        <v>50.222000000000001</v>
      </c>
      <c r="DF593">
        <v>1.4604999999999999</v>
      </c>
      <c r="DG593">
        <v>429.31099999999998</v>
      </c>
      <c r="DH593">
        <v>8.3299999999999999E-2</v>
      </c>
      <c r="DI593">
        <v>53.116999999999997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14141.795000000002</v>
      </c>
      <c r="EA593">
        <v>93.2</v>
      </c>
      <c r="EB593">
        <v>4398.9480000000003</v>
      </c>
      <c r="EC593">
        <v>46.3</v>
      </c>
      <c r="ED593">
        <v>41.274700000000003</v>
      </c>
      <c r="EE593">
        <v>44.029399999999995</v>
      </c>
      <c r="EF593">
        <v>18433.653000000002</v>
      </c>
      <c r="EG593">
        <v>24.997699999999998</v>
      </c>
      <c r="EH593">
        <v>13966.449000000001</v>
      </c>
      <c r="EI593">
        <v>21.463000000000001</v>
      </c>
      <c r="EJ593">
        <v>12569.585999999999</v>
      </c>
      <c r="EK593">
        <v>1.9908999999999999</v>
      </c>
      <c r="EL593">
        <v>914.43499999999995</v>
      </c>
      <c r="EM593">
        <v>0</v>
      </c>
      <c r="EN593">
        <v>0</v>
      </c>
      <c r="EO593">
        <v>16.277000000000001</v>
      </c>
      <c r="EP593">
        <v>4467.2039999999997</v>
      </c>
      <c r="EQ593">
        <v>304.738</v>
      </c>
      <c r="ER593">
        <v>165.84</v>
      </c>
      <c r="ES593">
        <v>138.898</v>
      </c>
      <c r="ET593">
        <v>18738.391000000003</v>
      </c>
      <c r="EU593">
        <v>0</v>
      </c>
      <c r="EV593">
        <v>0</v>
      </c>
      <c r="EW593">
        <v>0</v>
      </c>
      <c r="EX593">
        <v>0</v>
      </c>
      <c r="EY593">
        <v>1.4604999999999999</v>
      </c>
      <c r="EZ593">
        <v>429.31099999999998</v>
      </c>
      <c r="FA593">
        <v>8.3299999999999999E-2</v>
      </c>
      <c r="FB593">
        <v>53.116999999999997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0.88339999999999996</v>
      </c>
      <c r="FJ593">
        <v>288.84800000000001</v>
      </c>
      <c r="FK593">
        <v>8.3299999999999999E-2</v>
      </c>
      <c r="FL593">
        <v>53.116999999999997</v>
      </c>
      <c r="FM593">
        <v>0.80010000000000003</v>
      </c>
      <c r="FN593">
        <v>235.73099999999999</v>
      </c>
      <c r="FO593">
        <v>72.3</v>
      </c>
      <c r="FP593">
        <v>48.8</v>
      </c>
      <c r="FQ593">
        <v>23.5</v>
      </c>
      <c r="FR593">
        <v>361.14800000000002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</row>
    <row r="594" spans="1:184" customFormat="1" ht="12.75" x14ac:dyDescent="0.2">
      <c r="A594">
        <v>5203</v>
      </c>
      <c r="B594">
        <f t="shared" si="9"/>
        <v>591</v>
      </c>
      <c r="C594">
        <v>1</v>
      </c>
      <c r="D594" t="s">
        <v>1978</v>
      </c>
      <c r="E594" t="s">
        <v>290</v>
      </c>
      <c r="F594">
        <v>600116123</v>
      </c>
      <c r="G594">
        <v>12</v>
      </c>
      <c r="H594" t="s">
        <v>1979</v>
      </c>
      <c r="I594" t="s">
        <v>438</v>
      </c>
      <c r="J594">
        <v>1</v>
      </c>
      <c r="K594">
        <v>24</v>
      </c>
      <c r="L594" t="s">
        <v>1909</v>
      </c>
      <c r="M594" t="s">
        <v>1980</v>
      </c>
      <c r="N594" t="s">
        <v>1875</v>
      </c>
      <c r="O594">
        <v>2</v>
      </c>
      <c r="P594" t="s">
        <v>1876</v>
      </c>
      <c r="Q594" t="s">
        <v>3441</v>
      </c>
      <c r="R594" s="207">
        <v>45670.746770833335</v>
      </c>
      <c r="S594">
        <v>600116123</v>
      </c>
      <c r="W594">
        <v>8.1266999999999996</v>
      </c>
      <c r="X594">
        <v>8.1266999999999996</v>
      </c>
      <c r="Y594">
        <v>0</v>
      </c>
      <c r="Z594">
        <v>0</v>
      </c>
      <c r="AA594">
        <v>9.7049000000000003</v>
      </c>
      <c r="AB594">
        <v>3891.9660000000003</v>
      </c>
      <c r="AC594">
        <v>3891.9660000000003</v>
      </c>
      <c r="AD594">
        <v>2348.0620000000004</v>
      </c>
      <c r="AE594">
        <v>828.02199999999993</v>
      </c>
      <c r="AF594">
        <v>26.870999999999999</v>
      </c>
      <c r="AG594">
        <v>341.46800000000002</v>
      </c>
      <c r="AH594">
        <v>133.46199999999999</v>
      </c>
      <c r="AI594">
        <v>43.664999999999999</v>
      </c>
      <c r="AJ594">
        <v>0</v>
      </c>
      <c r="AK594">
        <v>10.88</v>
      </c>
      <c r="AL594">
        <v>0</v>
      </c>
      <c r="AM594">
        <v>0</v>
      </c>
      <c r="AN594">
        <v>0</v>
      </c>
      <c r="AO594">
        <v>7.7430000000000003</v>
      </c>
      <c r="AP594">
        <v>2.34</v>
      </c>
      <c r="AQ594">
        <v>2.34</v>
      </c>
      <c r="AR594">
        <v>0</v>
      </c>
      <c r="AS594">
        <v>0</v>
      </c>
      <c r="AT594">
        <v>5.4029999999999996</v>
      </c>
      <c r="AU594">
        <v>0</v>
      </c>
      <c r="AV594">
        <v>0.49719999999999998</v>
      </c>
      <c r="AW594">
        <v>147.53</v>
      </c>
      <c r="AX594">
        <v>202.13400000000001</v>
      </c>
      <c r="AY594">
        <v>0</v>
      </c>
      <c r="AZ594">
        <v>12.006</v>
      </c>
      <c r="BA594">
        <v>3939.1790000000001</v>
      </c>
      <c r="BB594">
        <v>2.34</v>
      </c>
      <c r="BC594">
        <v>10</v>
      </c>
      <c r="BD594">
        <v>10</v>
      </c>
      <c r="BE594">
        <v>0</v>
      </c>
      <c r="BF594">
        <v>0</v>
      </c>
      <c r="BG594">
        <v>1</v>
      </c>
      <c r="BH594">
        <v>0</v>
      </c>
      <c r="BI594">
        <v>0</v>
      </c>
      <c r="BJ594">
        <v>5.9162999999999997</v>
      </c>
      <c r="BK594">
        <v>3290.569</v>
      </c>
      <c r="BL594">
        <v>1879.2269999999999</v>
      </c>
      <c r="BM594">
        <v>765.53399999999999</v>
      </c>
      <c r="BN594">
        <v>26.870999999999999</v>
      </c>
      <c r="BO594">
        <v>282.274</v>
      </c>
      <c r="BP594">
        <v>133.46199999999999</v>
      </c>
      <c r="BQ594">
        <v>43.664999999999999</v>
      </c>
      <c r="BR594">
        <v>0</v>
      </c>
      <c r="BS594">
        <v>0</v>
      </c>
      <c r="BT594">
        <v>4.9866999999999999</v>
      </c>
      <c r="BU594">
        <v>2952.7939999999999</v>
      </c>
      <c r="BV594">
        <v>0.59499999999999997</v>
      </c>
      <c r="BW594">
        <v>232.554</v>
      </c>
      <c r="BX594">
        <v>0</v>
      </c>
      <c r="BY594">
        <v>0</v>
      </c>
      <c r="BZ594">
        <v>2.2103999999999999</v>
      </c>
      <c r="CA594">
        <v>601.39700000000005</v>
      </c>
      <c r="CB594">
        <v>468.83499999999998</v>
      </c>
      <c r="CC594">
        <v>62.488</v>
      </c>
      <c r="CD594">
        <v>0</v>
      </c>
      <c r="CE594">
        <v>59.194000000000003</v>
      </c>
      <c r="CF594">
        <v>0</v>
      </c>
      <c r="CG594">
        <v>0</v>
      </c>
      <c r="CH594">
        <v>0</v>
      </c>
      <c r="CI594">
        <v>10.88</v>
      </c>
      <c r="CJ594">
        <v>0</v>
      </c>
      <c r="CK594">
        <v>0</v>
      </c>
      <c r="CL594">
        <v>1.2132000000000001</v>
      </c>
      <c r="CM594">
        <v>290.24099999999999</v>
      </c>
      <c r="CN594">
        <v>0.5</v>
      </c>
      <c r="CO594">
        <v>150.304</v>
      </c>
      <c r="CP594">
        <v>0.49719999999999998</v>
      </c>
      <c r="CQ594">
        <v>160.852</v>
      </c>
      <c r="CR594">
        <v>3.9162999999999997</v>
      </c>
      <c r="CS594">
        <v>1872.2160000000001</v>
      </c>
      <c r="CT594">
        <v>2.2103999999999999</v>
      </c>
      <c r="CU594">
        <v>601.39700000000005</v>
      </c>
      <c r="CV594">
        <v>0</v>
      </c>
      <c r="CW594">
        <v>147.53</v>
      </c>
      <c r="CX594">
        <v>38.281999999999996</v>
      </c>
      <c r="CY594">
        <v>0</v>
      </c>
      <c r="CZ594">
        <v>0</v>
      </c>
      <c r="DA594">
        <v>0.49719999999999998</v>
      </c>
      <c r="DB594">
        <v>163.852</v>
      </c>
      <c r="DC594">
        <v>2.34</v>
      </c>
      <c r="DD594">
        <v>0</v>
      </c>
      <c r="DE594">
        <v>12.006</v>
      </c>
      <c r="DF594">
        <v>0.33460000000000001</v>
      </c>
      <c r="DG594">
        <v>105.221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3337.7820000000002</v>
      </c>
      <c r="EA594">
        <v>2.34</v>
      </c>
      <c r="EB594">
        <v>601.39700000000005</v>
      </c>
      <c r="EC594">
        <v>0</v>
      </c>
      <c r="ED594">
        <v>8.1266999999999996</v>
      </c>
      <c r="EE594">
        <v>9.7049000000000003</v>
      </c>
      <c r="EF594">
        <v>3891.9660000000003</v>
      </c>
      <c r="EG594">
        <v>5.9162999999999997</v>
      </c>
      <c r="EH594">
        <v>3290.569</v>
      </c>
      <c r="EI594">
        <v>4.9866999999999999</v>
      </c>
      <c r="EJ594">
        <v>2952.7939999999999</v>
      </c>
      <c r="EK594">
        <v>0.59499999999999997</v>
      </c>
      <c r="EL594">
        <v>232.554</v>
      </c>
      <c r="EM594">
        <v>0</v>
      </c>
      <c r="EN594">
        <v>0</v>
      </c>
      <c r="EO594">
        <v>2.2103999999999999</v>
      </c>
      <c r="EP594">
        <v>601.39700000000005</v>
      </c>
      <c r="EQ594">
        <v>7.7430000000000003</v>
      </c>
      <c r="ER594">
        <v>7.7430000000000003</v>
      </c>
      <c r="ES594">
        <v>0</v>
      </c>
      <c r="ET594">
        <v>3899.7090000000003</v>
      </c>
      <c r="EU594">
        <v>0</v>
      </c>
      <c r="EV594">
        <v>0</v>
      </c>
      <c r="EW594">
        <v>0</v>
      </c>
      <c r="EX594">
        <v>0</v>
      </c>
      <c r="EY594">
        <v>0.33460000000000001</v>
      </c>
      <c r="EZ594">
        <v>105.221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0.49719999999999998</v>
      </c>
      <c r="FJ594">
        <v>202.13400000000001</v>
      </c>
      <c r="FK594">
        <v>0</v>
      </c>
      <c r="FL594">
        <v>38.281999999999996</v>
      </c>
      <c r="FM594">
        <v>0.49719999999999998</v>
      </c>
      <c r="FN594">
        <v>163.852</v>
      </c>
      <c r="FO594">
        <v>0</v>
      </c>
      <c r="FP594">
        <v>0</v>
      </c>
      <c r="FQ594">
        <v>0</v>
      </c>
      <c r="FR594">
        <v>202.13400000000001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</row>
    <row r="595" spans="1:184" customFormat="1" ht="12.75" x14ac:dyDescent="0.2">
      <c r="A595">
        <v>5204</v>
      </c>
      <c r="B595">
        <f t="shared" si="9"/>
        <v>592</v>
      </c>
      <c r="C595">
        <v>1</v>
      </c>
      <c r="D595" t="s">
        <v>1981</v>
      </c>
      <c r="E595" t="s">
        <v>290</v>
      </c>
      <c r="F595">
        <v>600115674</v>
      </c>
      <c r="G595">
        <v>12</v>
      </c>
      <c r="H595" t="s">
        <v>1982</v>
      </c>
      <c r="I595" t="s">
        <v>1983</v>
      </c>
      <c r="J595">
        <v>1</v>
      </c>
      <c r="K595">
        <v>24</v>
      </c>
      <c r="L595" t="s">
        <v>1909</v>
      </c>
      <c r="M595" t="s">
        <v>1984</v>
      </c>
      <c r="N595" t="s">
        <v>1875</v>
      </c>
      <c r="O595">
        <v>2</v>
      </c>
      <c r="P595" t="s">
        <v>1876</v>
      </c>
      <c r="Q595" t="s">
        <v>1985</v>
      </c>
      <c r="R595" s="207">
        <v>45670.352500000001</v>
      </c>
      <c r="S595">
        <v>600115674</v>
      </c>
      <c r="T595" t="s">
        <v>1877</v>
      </c>
      <c r="U595" s="207">
        <v>45672.42454861111</v>
      </c>
      <c r="V595">
        <v>600115674</v>
      </c>
      <c r="W595">
        <v>70.221400000000003</v>
      </c>
      <c r="X595">
        <v>66.993400000000008</v>
      </c>
      <c r="Y595">
        <v>1</v>
      </c>
      <c r="Z595">
        <v>2.2280000000000002</v>
      </c>
      <c r="AA595">
        <v>76.03</v>
      </c>
      <c r="AB595">
        <v>33768.741999999998</v>
      </c>
      <c r="AC595">
        <v>32725.867999999999</v>
      </c>
      <c r="AD595">
        <v>20497.285</v>
      </c>
      <c r="AE595">
        <v>5740.4249999999993</v>
      </c>
      <c r="AF595">
        <v>1913.182</v>
      </c>
      <c r="AG595">
        <v>3523.0880000000002</v>
      </c>
      <c r="AH595">
        <v>449.47300000000001</v>
      </c>
      <c r="AI595">
        <v>421.495</v>
      </c>
      <c r="AJ595">
        <v>0</v>
      </c>
      <c r="AK595">
        <v>6.6269999999999998</v>
      </c>
      <c r="AL595">
        <v>350.517</v>
      </c>
      <c r="AM595">
        <v>0</v>
      </c>
      <c r="AN595">
        <v>692.35699999999997</v>
      </c>
      <c r="AO595">
        <v>170.42600000000002</v>
      </c>
      <c r="AP595">
        <v>52.416000000000004</v>
      </c>
      <c r="AQ595">
        <v>52.416000000000004</v>
      </c>
      <c r="AR595">
        <v>0</v>
      </c>
      <c r="AS595">
        <v>0</v>
      </c>
      <c r="AT595">
        <v>74.28</v>
      </c>
      <c r="AU595">
        <v>43.73</v>
      </c>
      <c r="AV595">
        <v>0.82950000000000002</v>
      </c>
      <c r="AW595">
        <v>174.29300000000001</v>
      </c>
      <c r="AX595">
        <v>396.33699999999999</v>
      </c>
      <c r="AY595">
        <v>0</v>
      </c>
      <c r="AZ595">
        <v>0</v>
      </c>
      <c r="BA595">
        <v>33040.04</v>
      </c>
      <c r="BB595">
        <v>52.416000000000004</v>
      </c>
      <c r="BC595">
        <v>75</v>
      </c>
      <c r="BD595">
        <v>66</v>
      </c>
      <c r="BE595">
        <v>1</v>
      </c>
      <c r="BF595">
        <v>0</v>
      </c>
      <c r="BG595">
        <v>4</v>
      </c>
      <c r="BH595">
        <v>0</v>
      </c>
      <c r="BI595">
        <v>0</v>
      </c>
      <c r="BJ595">
        <v>50.528700000000001</v>
      </c>
      <c r="BK595">
        <v>27185.43</v>
      </c>
      <c r="BL595">
        <v>16682.113000000001</v>
      </c>
      <c r="BM595">
        <v>5191.7629999999999</v>
      </c>
      <c r="BN595">
        <v>1439.9089999999999</v>
      </c>
      <c r="BO595">
        <v>2868.8250000000003</v>
      </c>
      <c r="BP595">
        <v>401.13699999999994</v>
      </c>
      <c r="BQ595">
        <v>421.495</v>
      </c>
      <c r="BR595">
        <v>0</v>
      </c>
      <c r="BS595">
        <v>5.8949999999999996</v>
      </c>
      <c r="BT595">
        <v>40.176699999999997</v>
      </c>
      <c r="BU595">
        <v>23159.715</v>
      </c>
      <c r="BV595">
        <v>2.7654999999999998</v>
      </c>
      <c r="BW595">
        <v>1374.056</v>
      </c>
      <c r="BX595">
        <v>0</v>
      </c>
      <c r="BY595">
        <v>0</v>
      </c>
      <c r="BZ595">
        <v>16.464699999999997</v>
      </c>
      <c r="CA595">
        <v>5540.4380000000001</v>
      </c>
      <c r="CB595">
        <v>3815.172</v>
      </c>
      <c r="CC595">
        <v>548.66200000000003</v>
      </c>
      <c r="CD595">
        <v>473.27300000000002</v>
      </c>
      <c r="CE595">
        <v>654.26299999999992</v>
      </c>
      <c r="CF595">
        <v>48.335999999999999</v>
      </c>
      <c r="CG595">
        <v>0</v>
      </c>
      <c r="CH595">
        <v>0</v>
      </c>
      <c r="CI595">
        <v>0.73199999999999998</v>
      </c>
      <c r="CJ595">
        <v>3.5</v>
      </c>
      <c r="CK595">
        <v>1903.4989999999998</v>
      </c>
      <c r="CL595">
        <v>8.9398</v>
      </c>
      <c r="CM595">
        <v>2404.8850000000002</v>
      </c>
      <c r="CN595">
        <v>4.0248999999999997</v>
      </c>
      <c r="CO595">
        <v>1232.0540000000001</v>
      </c>
      <c r="CP595">
        <v>0</v>
      </c>
      <c r="CQ595">
        <v>0</v>
      </c>
      <c r="CR595">
        <v>43.698099999999997</v>
      </c>
      <c r="CS595">
        <v>21961.965999999997</v>
      </c>
      <c r="CT595">
        <v>14.864699999999999</v>
      </c>
      <c r="CU595">
        <v>4798.6449999999995</v>
      </c>
      <c r="CV595">
        <v>0.82950000000000002</v>
      </c>
      <c r="CW595">
        <v>174.29300000000001</v>
      </c>
      <c r="CX595">
        <v>396.33699999999999</v>
      </c>
      <c r="CY595">
        <v>0</v>
      </c>
      <c r="CZ595">
        <v>0</v>
      </c>
      <c r="DA595">
        <v>0</v>
      </c>
      <c r="DB595">
        <v>0</v>
      </c>
      <c r="DC595">
        <v>36</v>
      </c>
      <c r="DD595">
        <v>16.416</v>
      </c>
      <c r="DE595">
        <v>0</v>
      </c>
      <c r="DF595">
        <v>6.7569999999999997</v>
      </c>
      <c r="DG595">
        <v>2295.3220000000001</v>
      </c>
      <c r="DH595">
        <v>0.82950000000000002</v>
      </c>
      <c r="DI595">
        <v>356.33699999999999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27461.02</v>
      </c>
      <c r="EA595">
        <v>36</v>
      </c>
      <c r="EB595">
        <v>5579.02</v>
      </c>
      <c r="EC595">
        <v>16.416</v>
      </c>
      <c r="ED595">
        <v>70.221400000000003</v>
      </c>
      <c r="EE595">
        <v>76.03</v>
      </c>
      <c r="EF595">
        <v>33768.741999999998</v>
      </c>
      <c r="EG595">
        <v>50.730300000000007</v>
      </c>
      <c r="EH595">
        <v>27455.484</v>
      </c>
      <c r="EI595">
        <v>40.378300000000003</v>
      </c>
      <c r="EJ595">
        <v>23423.422999999999</v>
      </c>
      <c r="EK595">
        <v>2.7654999999999998</v>
      </c>
      <c r="EL595">
        <v>1374.056</v>
      </c>
      <c r="EM595">
        <v>0</v>
      </c>
      <c r="EN595">
        <v>0</v>
      </c>
      <c r="EO595">
        <v>19.491099999999999</v>
      </c>
      <c r="EP595">
        <v>6313.2579999999998</v>
      </c>
      <c r="EQ595">
        <v>170.42600000000002</v>
      </c>
      <c r="ER595">
        <v>74.09</v>
      </c>
      <c r="ES595">
        <v>96.335999999999999</v>
      </c>
      <c r="ET595">
        <v>33939.167999999998</v>
      </c>
      <c r="EU595">
        <v>0</v>
      </c>
      <c r="EV595">
        <v>0</v>
      </c>
      <c r="EW595">
        <v>0</v>
      </c>
      <c r="EX595">
        <v>0</v>
      </c>
      <c r="EY595">
        <v>6.7569999999999997</v>
      </c>
      <c r="EZ595">
        <v>2301.6680000000001</v>
      </c>
      <c r="FA595">
        <v>0.82950000000000002</v>
      </c>
      <c r="FB595">
        <v>356.33699999999999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0.82950000000000002</v>
      </c>
      <c r="FJ595">
        <v>396.33699999999999</v>
      </c>
      <c r="FK595">
        <v>0.82950000000000002</v>
      </c>
      <c r="FL595">
        <v>396.33699999999999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396.33699999999999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</row>
    <row r="596" spans="1:184" customFormat="1" ht="12.75" x14ac:dyDescent="0.2">
      <c r="A596">
        <v>5205</v>
      </c>
      <c r="B596">
        <f t="shared" si="9"/>
        <v>593</v>
      </c>
      <c r="C596">
        <v>1</v>
      </c>
      <c r="D596" t="s">
        <v>1986</v>
      </c>
      <c r="E596" t="s">
        <v>290</v>
      </c>
      <c r="F596">
        <v>600115704</v>
      </c>
      <c r="G596">
        <v>12</v>
      </c>
      <c r="H596" t="s">
        <v>1987</v>
      </c>
      <c r="I596" t="s">
        <v>378</v>
      </c>
      <c r="J596">
        <v>1</v>
      </c>
      <c r="K596">
        <v>24</v>
      </c>
      <c r="L596" t="s">
        <v>1873</v>
      </c>
      <c r="M596" t="s">
        <v>1988</v>
      </c>
      <c r="N596" t="s">
        <v>1875</v>
      </c>
      <c r="O596">
        <v>2</v>
      </c>
      <c r="P596" t="s">
        <v>1876</v>
      </c>
      <c r="Q596" t="s">
        <v>3350</v>
      </c>
      <c r="R596" s="207">
        <v>45671.766400462962</v>
      </c>
      <c r="S596">
        <v>600115704</v>
      </c>
      <c r="T596" t="s">
        <v>3350</v>
      </c>
      <c r="U596" s="207">
        <v>45671.768136574072</v>
      </c>
      <c r="V596">
        <v>600115704</v>
      </c>
      <c r="W596">
        <v>22.115100000000002</v>
      </c>
      <c r="X596">
        <v>21.265000000000001</v>
      </c>
      <c r="Y596">
        <v>0.85009999999999997</v>
      </c>
      <c r="Z596">
        <v>0</v>
      </c>
      <c r="AA596">
        <v>24.260400000000001</v>
      </c>
      <c r="AB596">
        <v>10180.582999999999</v>
      </c>
      <c r="AC596">
        <v>9936.6689999999999</v>
      </c>
      <c r="AD596">
        <v>6685.1440000000002</v>
      </c>
      <c r="AE596">
        <v>1542.633</v>
      </c>
      <c r="AF596">
        <v>39.522999999999996</v>
      </c>
      <c r="AG596">
        <v>1182.7170000000001</v>
      </c>
      <c r="AH596">
        <v>233.55700000000002</v>
      </c>
      <c r="AI596">
        <v>72.988</v>
      </c>
      <c r="AJ596">
        <v>0</v>
      </c>
      <c r="AK596">
        <v>21.919</v>
      </c>
      <c r="AL596">
        <v>243.91399999999999</v>
      </c>
      <c r="AM596">
        <v>0</v>
      </c>
      <c r="AN596">
        <v>0</v>
      </c>
      <c r="AO596">
        <v>57.6</v>
      </c>
      <c r="AP596">
        <v>35.799999999999997</v>
      </c>
      <c r="AQ596">
        <v>35.799999999999997</v>
      </c>
      <c r="AR596">
        <v>0</v>
      </c>
      <c r="AS596">
        <v>0</v>
      </c>
      <c r="AT596">
        <v>14.4</v>
      </c>
      <c r="AU596">
        <v>7.4</v>
      </c>
      <c r="AV596">
        <v>0.29170000000000001</v>
      </c>
      <c r="AW596">
        <v>158.18799999999999</v>
      </c>
      <c r="AX596">
        <v>128.81200000000001</v>
      </c>
      <c r="AY596">
        <v>19.8</v>
      </c>
      <c r="AZ596">
        <v>0</v>
      </c>
      <c r="BA596">
        <v>10023.130000000001</v>
      </c>
      <c r="BB596">
        <v>35.799999999999997</v>
      </c>
      <c r="BC596">
        <v>25</v>
      </c>
      <c r="BD596">
        <v>24</v>
      </c>
      <c r="BE596">
        <v>0</v>
      </c>
      <c r="BF596">
        <v>0</v>
      </c>
      <c r="BG596">
        <v>2</v>
      </c>
      <c r="BH596">
        <v>0</v>
      </c>
      <c r="BI596">
        <v>0</v>
      </c>
      <c r="BJ596">
        <v>14.447700000000001</v>
      </c>
      <c r="BK596">
        <v>7512.6990000000005</v>
      </c>
      <c r="BL596">
        <v>4982.1990000000005</v>
      </c>
      <c r="BM596">
        <v>1289.9780000000001</v>
      </c>
      <c r="BN596">
        <v>23.306999999999999</v>
      </c>
      <c r="BO596">
        <v>806</v>
      </c>
      <c r="BP596">
        <v>165.846</v>
      </c>
      <c r="BQ596">
        <v>72.988</v>
      </c>
      <c r="BR596">
        <v>0</v>
      </c>
      <c r="BS596">
        <v>14.193</v>
      </c>
      <c r="BT596">
        <v>11.378599999999999</v>
      </c>
      <c r="BU596">
        <v>6151.9319999999998</v>
      </c>
      <c r="BV596">
        <v>1.4592000000000001</v>
      </c>
      <c r="BW596">
        <v>723.11800000000005</v>
      </c>
      <c r="BX596">
        <v>0</v>
      </c>
      <c r="BY596">
        <v>0</v>
      </c>
      <c r="BZ596">
        <v>6.8173000000000004</v>
      </c>
      <c r="CA596">
        <v>2423.9700000000003</v>
      </c>
      <c r="CB596">
        <v>1702.9449999999999</v>
      </c>
      <c r="CC596">
        <v>252.65500000000003</v>
      </c>
      <c r="CD596">
        <v>16.216000000000001</v>
      </c>
      <c r="CE596">
        <v>376.71699999999998</v>
      </c>
      <c r="CF596">
        <v>67.710999999999999</v>
      </c>
      <c r="CG596">
        <v>0</v>
      </c>
      <c r="CH596">
        <v>0</v>
      </c>
      <c r="CI596">
        <v>7.726</v>
      </c>
      <c r="CJ596">
        <v>0.9768</v>
      </c>
      <c r="CK596">
        <v>532.16600000000005</v>
      </c>
      <c r="CL596">
        <v>2.3582999999999998</v>
      </c>
      <c r="CM596">
        <v>639.9369999999999</v>
      </c>
      <c r="CN596">
        <v>3.1905000000000001</v>
      </c>
      <c r="CO596">
        <v>1123.0550000000001</v>
      </c>
      <c r="CP596">
        <v>0.29170000000000001</v>
      </c>
      <c r="CQ596">
        <v>128.81200000000001</v>
      </c>
      <c r="CR596">
        <v>12.1144</v>
      </c>
      <c r="CS596">
        <v>5639.723</v>
      </c>
      <c r="CT596">
        <v>4.8738000000000001</v>
      </c>
      <c r="CU596">
        <v>1529.1089999999999</v>
      </c>
      <c r="CV596">
        <v>0</v>
      </c>
      <c r="CW596">
        <v>158.18799999999999</v>
      </c>
      <c r="CX596">
        <v>0</v>
      </c>
      <c r="CY596">
        <v>0</v>
      </c>
      <c r="CZ596">
        <v>0</v>
      </c>
      <c r="DA596">
        <v>0.29170000000000001</v>
      </c>
      <c r="DB596">
        <v>128.81200000000001</v>
      </c>
      <c r="DC596">
        <v>32.799999999999997</v>
      </c>
      <c r="DD596">
        <v>3</v>
      </c>
      <c r="DE596">
        <v>0</v>
      </c>
      <c r="DF596">
        <v>1.6099000000000001</v>
      </c>
      <c r="DG596">
        <v>637.649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7577.1089999999995</v>
      </c>
      <c r="EA596">
        <v>32.799999999999997</v>
      </c>
      <c r="EB596">
        <v>2446.0210000000002</v>
      </c>
      <c r="EC596">
        <v>3</v>
      </c>
      <c r="ED596">
        <v>22.115100000000002</v>
      </c>
      <c r="EE596">
        <v>24.260400000000001</v>
      </c>
      <c r="EF596">
        <v>10180.582999999999</v>
      </c>
      <c r="EG596">
        <v>14.447700000000001</v>
      </c>
      <c r="EH596">
        <v>7512.6990000000005</v>
      </c>
      <c r="EI596">
        <v>11.378599999999999</v>
      </c>
      <c r="EJ596">
        <v>6151.9319999999998</v>
      </c>
      <c r="EK596">
        <v>1.4592000000000001</v>
      </c>
      <c r="EL596">
        <v>723.11800000000005</v>
      </c>
      <c r="EM596">
        <v>0</v>
      </c>
      <c r="EN596">
        <v>0</v>
      </c>
      <c r="EO596">
        <v>7.6674000000000007</v>
      </c>
      <c r="EP596">
        <v>2667.884</v>
      </c>
      <c r="EQ596">
        <v>57.6</v>
      </c>
      <c r="ER596">
        <v>53.4</v>
      </c>
      <c r="ES596">
        <v>4.2</v>
      </c>
      <c r="ET596">
        <v>10238.183000000001</v>
      </c>
      <c r="EU596">
        <v>0</v>
      </c>
      <c r="EV596">
        <v>0</v>
      </c>
      <c r="EW596">
        <v>0</v>
      </c>
      <c r="EX596">
        <v>0</v>
      </c>
      <c r="EY596">
        <v>1.6099000000000001</v>
      </c>
      <c r="EZ596">
        <v>637.649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0.29170000000000001</v>
      </c>
      <c r="FJ596">
        <v>128.81200000000001</v>
      </c>
      <c r="FK596">
        <v>0</v>
      </c>
      <c r="FL596">
        <v>0</v>
      </c>
      <c r="FM596">
        <v>0.29170000000000001</v>
      </c>
      <c r="FN596">
        <v>128.81200000000001</v>
      </c>
      <c r="FO596">
        <v>19.8</v>
      </c>
      <c r="FP596">
        <v>19.8</v>
      </c>
      <c r="FQ596">
        <v>0</v>
      </c>
      <c r="FR596">
        <v>148.61200000000002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</row>
    <row r="597" spans="1:184" customFormat="1" ht="12.75" x14ac:dyDescent="0.2">
      <c r="A597">
        <v>5206</v>
      </c>
      <c r="B597">
        <f t="shared" si="9"/>
        <v>594</v>
      </c>
      <c r="C597">
        <v>1</v>
      </c>
      <c r="D597" t="s">
        <v>1989</v>
      </c>
      <c r="E597" t="s">
        <v>290</v>
      </c>
      <c r="F597">
        <v>600115518</v>
      </c>
      <c r="G597">
        <v>12</v>
      </c>
      <c r="H597" t="s">
        <v>1872</v>
      </c>
      <c r="I597" t="s">
        <v>1295</v>
      </c>
      <c r="J597">
        <v>1</v>
      </c>
      <c r="K597">
        <v>24</v>
      </c>
      <c r="L597" t="s">
        <v>1873</v>
      </c>
      <c r="M597" t="s">
        <v>1990</v>
      </c>
      <c r="N597" t="s">
        <v>1875</v>
      </c>
      <c r="O597">
        <v>2</v>
      </c>
      <c r="P597" t="s">
        <v>1876</v>
      </c>
      <c r="Q597" t="s">
        <v>1877</v>
      </c>
      <c r="R597" s="207">
        <v>45671.624247685184</v>
      </c>
      <c r="S597">
        <v>600115518</v>
      </c>
      <c r="W597">
        <v>38.602400000000003</v>
      </c>
      <c r="X597">
        <v>36.736800000000002</v>
      </c>
      <c r="Y597">
        <v>0.38869999999999999</v>
      </c>
      <c r="Z597">
        <v>1.4769000000000001</v>
      </c>
      <c r="AA597">
        <v>42.844299999999997</v>
      </c>
      <c r="AB597">
        <v>18232.273999999998</v>
      </c>
      <c r="AC597">
        <v>17667.811000000002</v>
      </c>
      <c r="AD597">
        <v>10947.195000000002</v>
      </c>
      <c r="AE597">
        <v>3080.7730000000001</v>
      </c>
      <c r="AF597">
        <v>526.65100000000007</v>
      </c>
      <c r="AG597">
        <v>2520.9460000000004</v>
      </c>
      <c r="AH597">
        <v>315.51800000000003</v>
      </c>
      <c r="AI597">
        <v>230.08600000000001</v>
      </c>
      <c r="AJ597">
        <v>0</v>
      </c>
      <c r="AK597">
        <v>1.333</v>
      </c>
      <c r="AL597">
        <v>158.958</v>
      </c>
      <c r="AM597">
        <v>0</v>
      </c>
      <c r="AN597">
        <v>405.505</v>
      </c>
      <c r="AO597">
        <v>338.47500000000002</v>
      </c>
      <c r="AP597">
        <v>225</v>
      </c>
      <c r="AQ597">
        <v>225</v>
      </c>
      <c r="AR597">
        <v>0</v>
      </c>
      <c r="AS597">
        <v>0</v>
      </c>
      <c r="AT597">
        <v>0</v>
      </c>
      <c r="AU597">
        <v>113.47499999999999</v>
      </c>
      <c r="AV597">
        <v>0.4153</v>
      </c>
      <c r="AW597">
        <v>6.9909999999999997</v>
      </c>
      <c r="AX597">
        <v>130.99100000000001</v>
      </c>
      <c r="AY597">
        <v>94</v>
      </c>
      <c r="AZ597">
        <v>38.317999999999998</v>
      </c>
      <c r="BA597">
        <v>17896.78</v>
      </c>
      <c r="BB597">
        <v>225</v>
      </c>
      <c r="BC597">
        <v>44</v>
      </c>
      <c r="BD597">
        <v>40</v>
      </c>
      <c r="BE597">
        <v>1</v>
      </c>
      <c r="BF597">
        <v>0</v>
      </c>
      <c r="BG597">
        <v>1</v>
      </c>
      <c r="BH597">
        <v>0</v>
      </c>
      <c r="BI597">
        <v>0</v>
      </c>
      <c r="BJ597">
        <v>27.8871</v>
      </c>
      <c r="BK597">
        <v>14332.516</v>
      </c>
      <c r="BL597">
        <v>8819.2960000000003</v>
      </c>
      <c r="BM597">
        <v>2765.3410000000003</v>
      </c>
      <c r="BN597">
        <v>306.95600000000002</v>
      </c>
      <c r="BO597">
        <v>1914.8999999999999</v>
      </c>
      <c r="BP597">
        <v>250.62799999999999</v>
      </c>
      <c r="BQ597">
        <v>230.08600000000001</v>
      </c>
      <c r="BR597">
        <v>0</v>
      </c>
      <c r="BS597">
        <v>0</v>
      </c>
      <c r="BT597">
        <v>18.722999999999999</v>
      </c>
      <c r="BU597">
        <v>10647.492</v>
      </c>
      <c r="BV597">
        <v>2.5179</v>
      </c>
      <c r="BW597">
        <v>1177.8679999999999</v>
      </c>
      <c r="BX597">
        <v>0</v>
      </c>
      <c r="BY597">
        <v>0</v>
      </c>
      <c r="BZ597">
        <v>8.8497000000000003</v>
      </c>
      <c r="CA597">
        <v>3335.2950000000001</v>
      </c>
      <c r="CB597">
        <v>2127.8989999999999</v>
      </c>
      <c r="CC597">
        <v>315.43200000000002</v>
      </c>
      <c r="CD597">
        <v>219.69499999999999</v>
      </c>
      <c r="CE597">
        <v>606.04600000000005</v>
      </c>
      <c r="CF597">
        <v>64.89</v>
      </c>
      <c r="CG597">
        <v>0</v>
      </c>
      <c r="CH597">
        <v>0</v>
      </c>
      <c r="CI597">
        <v>1.333</v>
      </c>
      <c r="CJ597">
        <v>1</v>
      </c>
      <c r="CK597">
        <v>584.35</v>
      </c>
      <c r="CL597">
        <v>3.6989000000000001</v>
      </c>
      <c r="CM597">
        <v>1202.635</v>
      </c>
      <c r="CN597">
        <v>3.7355</v>
      </c>
      <c r="CO597">
        <v>1417.319</v>
      </c>
      <c r="CP597">
        <v>0.4153</v>
      </c>
      <c r="CQ597">
        <v>130.99100000000001</v>
      </c>
      <c r="CR597">
        <v>24.8871</v>
      </c>
      <c r="CS597">
        <v>11985.112999999999</v>
      </c>
      <c r="CT597">
        <v>5.9797000000000002</v>
      </c>
      <c r="CU597">
        <v>2075.5500000000002</v>
      </c>
      <c r="CV597">
        <v>0</v>
      </c>
      <c r="CW597">
        <v>6.9909999999999997</v>
      </c>
      <c r="CX597">
        <v>0</v>
      </c>
      <c r="CY597">
        <v>0</v>
      </c>
      <c r="CZ597">
        <v>0</v>
      </c>
      <c r="DA597">
        <v>0.4153</v>
      </c>
      <c r="DB597">
        <v>130.99100000000001</v>
      </c>
      <c r="DC597">
        <v>207</v>
      </c>
      <c r="DD597">
        <v>18</v>
      </c>
      <c r="DE597">
        <v>38.317999999999998</v>
      </c>
      <c r="DF597">
        <v>6.6462000000000003</v>
      </c>
      <c r="DG597">
        <v>2507.1559999999999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14498.815000000001</v>
      </c>
      <c r="EA597">
        <v>207</v>
      </c>
      <c r="EB597">
        <v>3397.9650000000001</v>
      </c>
      <c r="EC597">
        <v>18</v>
      </c>
      <c r="ED597">
        <v>38.602400000000003</v>
      </c>
      <c r="EE597">
        <v>42.844299999999997</v>
      </c>
      <c r="EF597">
        <v>18232.273999999998</v>
      </c>
      <c r="EG597">
        <v>27.8871</v>
      </c>
      <c r="EH597">
        <v>14332.516</v>
      </c>
      <c r="EI597">
        <v>18.722999999999999</v>
      </c>
      <c r="EJ597">
        <v>10647.492</v>
      </c>
      <c r="EK597">
        <v>2.5179</v>
      </c>
      <c r="EL597">
        <v>1177.8679999999999</v>
      </c>
      <c r="EM597">
        <v>0</v>
      </c>
      <c r="EN597">
        <v>0</v>
      </c>
      <c r="EO597">
        <v>10.715299999999999</v>
      </c>
      <c r="EP597">
        <v>3899.7580000000003</v>
      </c>
      <c r="EQ597">
        <v>338.47500000000002</v>
      </c>
      <c r="ER597">
        <v>213.05</v>
      </c>
      <c r="ES597">
        <v>125.425</v>
      </c>
      <c r="ET597">
        <v>18570.749000000003</v>
      </c>
      <c r="EU597">
        <v>0</v>
      </c>
      <c r="EV597">
        <v>0</v>
      </c>
      <c r="EW597">
        <v>0</v>
      </c>
      <c r="EX597">
        <v>0</v>
      </c>
      <c r="EY597">
        <v>6.6462000000000003</v>
      </c>
      <c r="EZ597">
        <v>2507.1559999999999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0.4153</v>
      </c>
      <c r="FJ597">
        <v>130.99100000000001</v>
      </c>
      <c r="FK597">
        <v>0</v>
      </c>
      <c r="FL597">
        <v>0</v>
      </c>
      <c r="FM597">
        <v>0.4153</v>
      </c>
      <c r="FN597">
        <v>130.99100000000001</v>
      </c>
      <c r="FO597">
        <v>94</v>
      </c>
      <c r="FP597">
        <v>76</v>
      </c>
      <c r="FQ597">
        <v>18</v>
      </c>
      <c r="FR597">
        <v>224.99100000000001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</row>
    <row r="598" spans="1:184" customFormat="1" ht="12.75" x14ac:dyDescent="0.2">
      <c r="A598">
        <v>5207</v>
      </c>
      <c r="B598">
        <f t="shared" si="9"/>
        <v>595</v>
      </c>
      <c r="C598">
        <v>1</v>
      </c>
      <c r="D598" t="s">
        <v>1991</v>
      </c>
      <c r="E598" t="s">
        <v>290</v>
      </c>
      <c r="F598">
        <v>600115879</v>
      </c>
      <c r="G598">
        <v>12</v>
      </c>
      <c r="H598" t="s">
        <v>1992</v>
      </c>
      <c r="I598" t="s">
        <v>438</v>
      </c>
      <c r="J598">
        <v>1</v>
      </c>
      <c r="K598">
        <v>24</v>
      </c>
      <c r="L598" t="s">
        <v>1909</v>
      </c>
      <c r="M598" t="s">
        <v>1993</v>
      </c>
      <c r="N598" t="s">
        <v>1875</v>
      </c>
      <c r="O598">
        <v>2</v>
      </c>
      <c r="P598" t="s">
        <v>1876</v>
      </c>
      <c r="Q598" t="s">
        <v>3350</v>
      </c>
      <c r="R598" s="207">
        <v>45671.772314814814</v>
      </c>
      <c r="S598">
        <v>600115879</v>
      </c>
      <c r="T598" t="s">
        <v>3350</v>
      </c>
      <c r="U598" s="207">
        <v>45671.774131944447</v>
      </c>
      <c r="V598">
        <v>600115879</v>
      </c>
      <c r="W598">
        <v>40.341800000000006</v>
      </c>
      <c r="X598">
        <v>40.341800000000006</v>
      </c>
      <c r="Y598">
        <v>0</v>
      </c>
      <c r="Z598">
        <v>0</v>
      </c>
      <c r="AA598">
        <v>44.259</v>
      </c>
      <c r="AB598">
        <v>18299.600999999999</v>
      </c>
      <c r="AC598">
        <v>18299.600999999999</v>
      </c>
      <c r="AD598">
        <v>11903.744999999999</v>
      </c>
      <c r="AE598">
        <v>3214.1990000000001</v>
      </c>
      <c r="AF598">
        <v>391.48199999999997</v>
      </c>
      <c r="AG598">
        <v>2181.3230000000003</v>
      </c>
      <c r="AH598">
        <v>249.76400000000001</v>
      </c>
      <c r="AI598">
        <v>211.53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348.94</v>
      </c>
      <c r="AP598">
        <v>70</v>
      </c>
      <c r="AQ598">
        <v>70</v>
      </c>
      <c r="AR598">
        <v>0</v>
      </c>
      <c r="AS598">
        <v>0</v>
      </c>
      <c r="AT598">
        <v>0</v>
      </c>
      <c r="AU598">
        <v>278.94</v>
      </c>
      <c r="AV598">
        <v>1.3666999999999998</v>
      </c>
      <c r="AW598">
        <v>89.462000000000003</v>
      </c>
      <c r="AX598">
        <v>325.30500000000001</v>
      </c>
      <c r="AY598">
        <v>0</v>
      </c>
      <c r="AZ598">
        <v>58.095999999999997</v>
      </c>
      <c r="BA598">
        <v>18431.931</v>
      </c>
      <c r="BB598">
        <v>70</v>
      </c>
      <c r="BC598">
        <v>45</v>
      </c>
      <c r="BD598">
        <v>43</v>
      </c>
      <c r="BE598">
        <v>0</v>
      </c>
      <c r="BF598">
        <v>0</v>
      </c>
      <c r="BG598">
        <v>4</v>
      </c>
      <c r="BH598">
        <v>0</v>
      </c>
      <c r="BI598">
        <v>0</v>
      </c>
      <c r="BJ598">
        <v>28.949300000000001</v>
      </c>
      <c r="BK598">
        <v>14911.84</v>
      </c>
      <c r="BL598">
        <v>9368.4750000000004</v>
      </c>
      <c r="BM598">
        <v>2853.4569999999999</v>
      </c>
      <c r="BN598">
        <v>296.447</v>
      </c>
      <c r="BO598">
        <v>1814.0730000000001</v>
      </c>
      <c r="BP598">
        <v>220.3</v>
      </c>
      <c r="BQ598">
        <v>211.53</v>
      </c>
      <c r="BR598">
        <v>0</v>
      </c>
      <c r="BS598">
        <v>0</v>
      </c>
      <c r="BT598">
        <v>19.0701</v>
      </c>
      <c r="BU598">
        <v>11351.359999999999</v>
      </c>
      <c r="BV598">
        <v>2.0381999999999998</v>
      </c>
      <c r="BW598">
        <v>943.26900000000001</v>
      </c>
      <c r="BX598">
        <v>0</v>
      </c>
      <c r="BY598">
        <v>0</v>
      </c>
      <c r="BZ598">
        <v>11.3925</v>
      </c>
      <c r="CA598">
        <v>3387.761</v>
      </c>
      <c r="CB598">
        <v>2535.27</v>
      </c>
      <c r="CC598">
        <v>360.74200000000002</v>
      </c>
      <c r="CD598">
        <v>95.034999999999997</v>
      </c>
      <c r="CE598">
        <v>367.25</v>
      </c>
      <c r="CF598">
        <v>29.463999999999999</v>
      </c>
      <c r="CG598">
        <v>0</v>
      </c>
      <c r="CH598">
        <v>0</v>
      </c>
      <c r="CI598">
        <v>0</v>
      </c>
      <c r="CJ598">
        <v>0.95830000000000004</v>
      </c>
      <c r="CK598">
        <v>388.29199999999997</v>
      </c>
      <c r="CL598">
        <v>4.5674999999999999</v>
      </c>
      <c r="CM598">
        <v>1236.9580000000001</v>
      </c>
      <c r="CN598">
        <v>4.5</v>
      </c>
      <c r="CO598">
        <v>1441.2059999999999</v>
      </c>
      <c r="CP598">
        <v>1.3666999999999998</v>
      </c>
      <c r="CQ598">
        <v>321.30500000000001</v>
      </c>
      <c r="CR598">
        <v>25.949300000000001</v>
      </c>
      <c r="CS598">
        <v>12374.827000000001</v>
      </c>
      <c r="CT598">
        <v>9.3925000000000001</v>
      </c>
      <c r="CU598">
        <v>2568.8339999999998</v>
      </c>
      <c r="CV598">
        <v>0</v>
      </c>
      <c r="CW598">
        <v>89.462000000000003</v>
      </c>
      <c r="CX598">
        <v>4</v>
      </c>
      <c r="CY598">
        <v>0</v>
      </c>
      <c r="CZ598">
        <v>0</v>
      </c>
      <c r="DA598">
        <v>1.3666999999999998</v>
      </c>
      <c r="DB598">
        <v>321.30500000000001</v>
      </c>
      <c r="DC598">
        <v>46</v>
      </c>
      <c r="DD598">
        <v>24</v>
      </c>
      <c r="DE598">
        <v>58.095999999999997</v>
      </c>
      <c r="DF598">
        <v>7.8011999999999997</v>
      </c>
      <c r="DG598">
        <v>2600.3870000000002</v>
      </c>
      <c r="DH598">
        <v>3.9800000000000002E-2</v>
      </c>
      <c r="DI598">
        <v>16.824000000000002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15004.81</v>
      </c>
      <c r="EA598">
        <v>46</v>
      </c>
      <c r="EB598">
        <v>3427.1210000000001</v>
      </c>
      <c r="EC598">
        <v>24</v>
      </c>
      <c r="ED598">
        <v>40.341800000000006</v>
      </c>
      <c r="EE598">
        <v>44.259</v>
      </c>
      <c r="EF598">
        <v>18299.600999999999</v>
      </c>
      <c r="EG598">
        <v>28.949300000000001</v>
      </c>
      <c r="EH598">
        <v>14911.84</v>
      </c>
      <c r="EI598">
        <v>19.0701</v>
      </c>
      <c r="EJ598">
        <v>11351.359999999999</v>
      </c>
      <c r="EK598">
        <v>2.0381999999999998</v>
      </c>
      <c r="EL598">
        <v>943.26900000000001</v>
      </c>
      <c r="EM598">
        <v>0</v>
      </c>
      <c r="EN598">
        <v>0</v>
      </c>
      <c r="EO598">
        <v>11.3925</v>
      </c>
      <c r="EP598">
        <v>3387.761</v>
      </c>
      <c r="EQ598">
        <v>348.94</v>
      </c>
      <c r="ER598">
        <v>189.53</v>
      </c>
      <c r="ES598">
        <v>159.41</v>
      </c>
      <c r="ET598">
        <v>18648.540999999997</v>
      </c>
      <c r="EU598">
        <v>0</v>
      </c>
      <c r="EV598">
        <v>0</v>
      </c>
      <c r="EW598">
        <v>0</v>
      </c>
      <c r="EX598">
        <v>0</v>
      </c>
      <c r="EY598">
        <v>7.8011999999999997</v>
      </c>
      <c r="EZ598">
        <v>2600.3870000000002</v>
      </c>
      <c r="FA598">
        <v>3.9800000000000002E-2</v>
      </c>
      <c r="FB598">
        <v>16.824000000000002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1.3666999999999998</v>
      </c>
      <c r="FJ598">
        <v>325.30500000000001</v>
      </c>
      <c r="FK598">
        <v>0</v>
      </c>
      <c r="FL598">
        <v>4</v>
      </c>
      <c r="FM598">
        <v>1.3666999999999998</v>
      </c>
      <c r="FN598">
        <v>321.30500000000001</v>
      </c>
      <c r="FO598">
        <v>0</v>
      </c>
      <c r="FP598">
        <v>0</v>
      </c>
      <c r="FQ598">
        <v>0</v>
      </c>
      <c r="FR598">
        <v>325.30500000000001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</row>
    <row r="599" spans="1:184" customFormat="1" ht="12.75" x14ac:dyDescent="0.2">
      <c r="A599">
        <v>5208</v>
      </c>
      <c r="B599">
        <f t="shared" si="9"/>
        <v>596</v>
      </c>
      <c r="C599">
        <v>1</v>
      </c>
      <c r="D599" t="s">
        <v>1994</v>
      </c>
      <c r="E599" t="s">
        <v>290</v>
      </c>
      <c r="F599">
        <v>600115887</v>
      </c>
      <c r="G599">
        <v>12</v>
      </c>
      <c r="H599" t="s">
        <v>1995</v>
      </c>
      <c r="I599" t="s">
        <v>438</v>
      </c>
      <c r="J599">
        <v>1</v>
      </c>
      <c r="K599">
        <v>24</v>
      </c>
      <c r="L599" t="s">
        <v>1873</v>
      </c>
      <c r="M599" t="s">
        <v>1996</v>
      </c>
      <c r="N599" t="s">
        <v>1875</v>
      </c>
      <c r="O599">
        <v>2</v>
      </c>
      <c r="P599" t="s">
        <v>1876</v>
      </c>
      <c r="Q599" t="s">
        <v>1997</v>
      </c>
      <c r="R599" s="207">
        <v>45671.302708333336</v>
      </c>
      <c r="S599">
        <v>600115887</v>
      </c>
      <c r="T599" t="s">
        <v>1997</v>
      </c>
      <c r="U599" s="207">
        <v>45671.308599537035</v>
      </c>
      <c r="V599">
        <v>600115887</v>
      </c>
      <c r="W599">
        <v>56.519300000000001</v>
      </c>
      <c r="X599">
        <v>55.0886</v>
      </c>
      <c r="Y599">
        <v>1.4307000000000001</v>
      </c>
      <c r="Z599">
        <v>0</v>
      </c>
      <c r="AA599">
        <v>63.6066</v>
      </c>
      <c r="AB599">
        <v>27858.974000000002</v>
      </c>
      <c r="AC599">
        <v>27151.543000000001</v>
      </c>
      <c r="AD599">
        <v>17441.784</v>
      </c>
      <c r="AE599">
        <v>4011.4339999999997</v>
      </c>
      <c r="AF599">
        <v>1509.4070000000002</v>
      </c>
      <c r="AG599">
        <v>3002.4219999999996</v>
      </c>
      <c r="AH599">
        <v>448.15000000000003</v>
      </c>
      <c r="AI599">
        <v>369.53100000000001</v>
      </c>
      <c r="AJ599">
        <v>0</v>
      </c>
      <c r="AK599">
        <v>29.74</v>
      </c>
      <c r="AL599">
        <v>441.19799999999998</v>
      </c>
      <c r="AM599">
        <v>0</v>
      </c>
      <c r="AN599">
        <v>266.233</v>
      </c>
      <c r="AO599">
        <v>528.1</v>
      </c>
      <c r="AP599">
        <v>382.8</v>
      </c>
      <c r="AQ599">
        <v>382.8</v>
      </c>
      <c r="AR599">
        <v>0</v>
      </c>
      <c r="AS599">
        <v>0</v>
      </c>
      <c r="AT599">
        <v>0</v>
      </c>
      <c r="AU599">
        <v>145.30000000000001</v>
      </c>
      <c r="AV599">
        <v>0</v>
      </c>
      <c r="AW599">
        <v>309.81200000000001</v>
      </c>
      <c r="AX599">
        <v>0</v>
      </c>
      <c r="AY599">
        <v>195.7</v>
      </c>
      <c r="AZ599">
        <v>29.263000000000002</v>
      </c>
      <c r="BA599">
        <v>27412.15</v>
      </c>
      <c r="BB599">
        <v>382.8</v>
      </c>
      <c r="BC599">
        <v>65</v>
      </c>
      <c r="BD599">
        <v>62</v>
      </c>
      <c r="BE599">
        <v>1</v>
      </c>
      <c r="BF599">
        <v>0</v>
      </c>
      <c r="BG599">
        <v>2</v>
      </c>
      <c r="BH599">
        <v>0</v>
      </c>
      <c r="BI599">
        <v>0</v>
      </c>
      <c r="BJ599">
        <v>39.670199999999994</v>
      </c>
      <c r="BK599">
        <v>21578.280999999999</v>
      </c>
      <c r="BL599">
        <v>13860.084999999999</v>
      </c>
      <c r="BM599">
        <v>3461.6239999999998</v>
      </c>
      <c r="BN599">
        <v>1071.4420000000002</v>
      </c>
      <c r="BO599">
        <v>2115.6</v>
      </c>
      <c r="BP599">
        <v>345.827</v>
      </c>
      <c r="BQ599">
        <v>369.53100000000001</v>
      </c>
      <c r="BR599">
        <v>0</v>
      </c>
      <c r="BS599">
        <v>15.097</v>
      </c>
      <c r="BT599">
        <v>32.563699999999997</v>
      </c>
      <c r="BU599">
        <v>18734.197</v>
      </c>
      <c r="BV599">
        <v>1.5667</v>
      </c>
      <c r="BW599">
        <v>828.51700000000005</v>
      </c>
      <c r="BX599">
        <v>0</v>
      </c>
      <c r="BY599">
        <v>0</v>
      </c>
      <c r="BZ599">
        <v>15.4184</v>
      </c>
      <c r="CA599">
        <v>5573.2620000000006</v>
      </c>
      <c r="CB599">
        <v>3581.6990000000001</v>
      </c>
      <c r="CC599">
        <v>549.80999999999995</v>
      </c>
      <c r="CD599">
        <v>437.96500000000003</v>
      </c>
      <c r="CE599">
        <v>886.822</v>
      </c>
      <c r="CF599">
        <v>102.32299999999999</v>
      </c>
      <c r="CG599">
        <v>0</v>
      </c>
      <c r="CH599">
        <v>0</v>
      </c>
      <c r="CI599">
        <v>14.643000000000001</v>
      </c>
      <c r="CJ599">
        <v>2</v>
      </c>
      <c r="CK599">
        <v>1124.9870000000001</v>
      </c>
      <c r="CL599">
        <v>6.2299999999999995</v>
      </c>
      <c r="CM599">
        <v>2007.578</v>
      </c>
      <c r="CN599">
        <v>7.1883999999999997</v>
      </c>
      <c r="CO599">
        <v>2440.6970000000001</v>
      </c>
      <c r="CP599">
        <v>0</v>
      </c>
      <c r="CQ599">
        <v>0</v>
      </c>
      <c r="CR599">
        <v>36.670199999999994</v>
      </c>
      <c r="CS599">
        <v>18959.587</v>
      </c>
      <c r="CT599">
        <v>13.418399999999998</v>
      </c>
      <c r="CU599">
        <v>4723.8549999999996</v>
      </c>
      <c r="CV599">
        <v>0</v>
      </c>
      <c r="CW599">
        <v>309.81200000000001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137.6</v>
      </c>
      <c r="DD599">
        <v>245.2</v>
      </c>
      <c r="DE599">
        <v>29.263000000000002</v>
      </c>
      <c r="DF599">
        <v>5.5397999999999996</v>
      </c>
      <c r="DG599">
        <v>2015.567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21785.085000000003</v>
      </c>
      <c r="EA599">
        <v>137.6</v>
      </c>
      <c r="EB599">
        <v>5627.0650000000005</v>
      </c>
      <c r="EC599">
        <v>245.2</v>
      </c>
      <c r="ED599">
        <v>56.519300000000001</v>
      </c>
      <c r="EE599">
        <v>63.6066</v>
      </c>
      <c r="EF599">
        <v>27858.974000000002</v>
      </c>
      <c r="EG599">
        <v>39.670199999999994</v>
      </c>
      <c r="EH599">
        <v>21578.280999999999</v>
      </c>
      <c r="EI599">
        <v>32.563699999999997</v>
      </c>
      <c r="EJ599">
        <v>18734.197</v>
      </c>
      <c r="EK599">
        <v>1.5667</v>
      </c>
      <c r="EL599">
        <v>828.51700000000005</v>
      </c>
      <c r="EM599">
        <v>0</v>
      </c>
      <c r="EN599">
        <v>0</v>
      </c>
      <c r="EO599">
        <v>16.8491</v>
      </c>
      <c r="EP599">
        <v>6280.6930000000002</v>
      </c>
      <c r="EQ599">
        <v>528.1</v>
      </c>
      <c r="ER599">
        <v>142.4</v>
      </c>
      <c r="ES599">
        <v>385.7</v>
      </c>
      <c r="ET599">
        <v>28387.074000000001</v>
      </c>
      <c r="EU599">
        <v>0</v>
      </c>
      <c r="EV599">
        <v>0</v>
      </c>
      <c r="EW599">
        <v>0</v>
      </c>
      <c r="EX599">
        <v>0</v>
      </c>
      <c r="EY599">
        <v>5.5397999999999996</v>
      </c>
      <c r="EZ599">
        <v>2015.567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195.7</v>
      </c>
      <c r="FP599">
        <v>58.1</v>
      </c>
      <c r="FQ599">
        <v>137.6</v>
      </c>
      <c r="FR599">
        <v>195.7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</row>
    <row r="600" spans="1:184" customFormat="1" ht="12.75" x14ac:dyDescent="0.2">
      <c r="A600">
        <v>5209</v>
      </c>
      <c r="B600">
        <f t="shared" si="9"/>
        <v>597</v>
      </c>
      <c r="C600">
        <v>1</v>
      </c>
      <c r="D600" t="s">
        <v>1998</v>
      </c>
      <c r="E600" t="s">
        <v>290</v>
      </c>
      <c r="F600">
        <v>600115712</v>
      </c>
      <c r="G600">
        <v>12</v>
      </c>
      <c r="H600" t="s">
        <v>1999</v>
      </c>
      <c r="I600" t="s">
        <v>378</v>
      </c>
      <c r="J600">
        <v>1</v>
      </c>
      <c r="K600">
        <v>24</v>
      </c>
      <c r="L600" t="s">
        <v>1909</v>
      </c>
      <c r="M600" t="s">
        <v>2000</v>
      </c>
      <c r="N600" t="s">
        <v>1875</v>
      </c>
      <c r="O600">
        <v>2</v>
      </c>
      <c r="P600" t="s">
        <v>1876</v>
      </c>
      <c r="Q600" t="s">
        <v>2001</v>
      </c>
      <c r="R600" s="207">
        <v>45666.596192129633</v>
      </c>
      <c r="S600">
        <v>600115712</v>
      </c>
      <c r="T600" t="s">
        <v>2001</v>
      </c>
      <c r="U600" s="207">
        <v>45666.599062499998</v>
      </c>
      <c r="V600">
        <v>600115712</v>
      </c>
      <c r="W600">
        <v>21.0458</v>
      </c>
      <c r="X600">
        <v>21.0458</v>
      </c>
      <c r="Y600">
        <v>0</v>
      </c>
      <c r="Z600">
        <v>0</v>
      </c>
      <c r="AA600">
        <v>21.535699999999999</v>
      </c>
      <c r="AB600">
        <v>9597.9490000000005</v>
      </c>
      <c r="AC600">
        <v>9597.9490000000005</v>
      </c>
      <c r="AD600">
        <v>6417.3819999999996</v>
      </c>
      <c r="AE600">
        <v>1625.018</v>
      </c>
      <c r="AF600">
        <v>284.47800000000001</v>
      </c>
      <c r="AG600">
        <v>992.71199999999999</v>
      </c>
      <c r="AH600">
        <v>119.42299999999999</v>
      </c>
      <c r="AI600">
        <v>102.375</v>
      </c>
      <c r="AJ600">
        <v>0</v>
      </c>
      <c r="AK600">
        <v>10.832000000000001</v>
      </c>
      <c r="AL600">
        <v>0</v>
      </c>
      <c r="AM600">
        <v>0</v>
      </c>
      <c r="AN600">
        <v>0</v>
      </c>
      <c r="AO600">
        <v>74.5</v>
      </c>
      <c r="AP600">
        <v>74.5</v>
      </c>
      <c r="AQ600">
        <v>74.5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45.728999999999999</v>
      </c>
      <c r="AX600">
        <v>0</v>
      </c>
      <c r="AY600">
        <v>38.5</v>
      </c>
      <c r="AZ600">
        <v>0</v>
      </c>
      <c r="BA600">
        <v>9718.5229999999992</v>
      </c>
      <c r="BB600">
        <v>74.5</v>
      </c>
      <c r="BC600">
        <v>22</v>
      </c>
      <c r="BD600">
        <v>21</v>
      </c>
      <c r="BE600">
        <v>0</v>
      </c>
      <c r="BF600">
        <v>1</v>
      </c>
      <c r="BG600">
        <v>2</v>
      </c>
      <c r="BH600">
        <v>0</v>
      </c>
      <c r="BI600">
        <v>0</v>
      </c>
      <c r="BJ600">
        <v>13.724600000000001</v>
      </c>
      <c r="BK600">
        <v>7115.3419999999987</v>
      </c>
      <c r="BL600">
        <v>4661.094000000001</v>
      </c>
      <c r="BM600">
        <v>1344.5410000000002</v>
      </c>
      <c r="BN600">
        <v>191.429</v>
      </c>
      <c r="BO600">
        <v>654.79099999999994</v>
      </c>
      <c r="BP600">
        <v>105.44499999999999</v>
      </c>
      <c r="BQ600">
        <v>102.375</v>
      </c>
      <c r="BR600">
        <v>0</v>
      </c>
      <c r="BS600">
        <v>9.9380000000000006</v>
      </c>
      <c r="BT600">
        <v>10.7241</v>
      </c>
      <c r="BU600">
        <v>5761.375</v>
      </c>
      <c r="BV600">
        <v>1.75</v>
      </c>
      <c r="BW600">
        <v>862.73900000000003</v>
      </c>
      <c r="BX600">
        <v>0</v>
      </c>
      <c r="BY600">
        <v>0</v>
      </c>
      <c r="BZ600">
        <v>7.3211999999999993</v>
      </c>
      <c r="CA600">
        <v>2482.607</v>
      </c>
      <c r="CB600">
        <v>1756.288</v>
      </c>
      <c r="CC600">
        <v>280.47699999999998</v>
      </c>
      <c r="CD600">
        <v>93.049000000000007</v>
      </c>
      <c r="CE600">
        <v>337.92099999999999</v>
      </c>
      <c r="CF600">
        <v>13.978</v>
      </c>
      <c r="CG600">
        <v>0</v>
      </c>
      <c r="CH600">
        <v>0</v>
      </c>
      <c r="CI600">
        <v>0.89400000000000002</v>
      </c>
      <c r="CJ600">
        <v>2</v>
      </c>
      <c r="CK600">
        <v>934.18299999999999</v>
      </c>
      <c r="CL600">
        <v>2.5541999999999998</v>
      </c>
      <c r="CM600">
        <v>801.56600000000003</v>
      </c>
      <c r="CN600">
        <v>2.7669999999999999</v>
      </c>
      <c r="CO600">
        <v>746.85799999999995</v>
      </c>
      <c r="CP600">
        <v>0</v>
      </c>
      <c r="CQ600">
        <v>0</v>
      </c>
      <c r="CR600">
        <v>11.7309</v>
      </c>
      <c r="CS600">
        <v>5855.473</v>
      </c>
      <c r="CT600">
        <v>6.3211999999999993</v>
      </c>
      <c r="CU600">
        <v>2087.0789999999997</v>
      </c>
      <c r="CV600">
        <v>0</v>
      </c>
      <c r="CW600">
        <v>45.728999999999999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26.5</v>
      </c>
      <c r="DD600">
        <v>48</v>
      </c>
      <c r="DE600">
        <v>0</v>
      </c>
      <c r="DF600">
        <v>1.139</v>
      </c>
      <c r="DG600">
        <v>445.31299999999999</v>
      </c>
      <c r="DH600">
        <v>0.1115</v>
      </c>
      <c r="DI600">
        <v>45.914999999999999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7189.5619999999999</v>
      </c>
      <c r="EA600">
        <v>26.5</v>
      </c>
      <c r="EB600">
        <v>2528.9610000000002</v>
      </c>
      <c r="EC600">
        <v>48</v>
      </c>
      <c r="ED600">
        <v>21.0458</v>
      </c>
      <c r="EE600">
        <v>21.535699999999999</v>
      </c>
      <c r="EF600">
        <v>9597.9490000000005</v>
      </c>
      <c r="EG600">
        <v>13.724600000000001</v>
      </c>
      <c r="EH600">
        <v>7115.3419999999987</v>
      </c>
      <c r="EI600">
        <v>10.7241</v>
      </c>
      <c r="EJ600">
        <v>5761.375</v>
      </c>
      <c r="EK600">
        <v>1.75</v>
      </c>
      <c r="EL600">
        <v>862.73900000000003</v>
      </c>
      <c r="EM600">
        <v>0</v>
      </c>
      <c r="EN600">
        <v>0</v>
      </c>
      <c r="EO600">
        <v>7.3211999999999993</v>
      </c>
      <c r="EP600">
        <v>2482.607</v>
      </c>
      <c r="EQ600">
        <v>74.5</v>
      </c>
      <c r="ER600">
        <v>26.5</v>
      </c>
      <c r="ES600">
        <v>48</v>
      </c>
      <c r="ET600">
        <v>9672.4490000000005</v>
      </c>
      <c r="EU600">
        <v>0</v>
      </c>
      <c r="EV600">
        <v>0</v>
      </c>
      <c r="EW600">
        <v>0</v>
      </c>
      <c r="EX600">
        <v>0</v>
      </c>
      <c r="EY600">
        <v>1.139</v>
      </c>
      <c r="EZ600">
        <v>445.31299999999999</v>
      </c>
      <c r="FA600">
        <v>0.1115</v>
      </c>
      <c r="FB600">
        <v>45.914999999999999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38.5</v>
      </c>
      <c r="FP600">
        <v>2.5</v>
      </c>
      <c r="FQ600">
        <v>36</v>
      </c>
      <c r="FR600">
        <v>38.5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</row>
    <row r="601" spans="1:184" customFormat="1" ht="12.75" x14ac:dyDescent="0.2">
      <c r="A601">
        <v>5210</v>
      </c>
      <c r="B601">
        <f t="shared" si="9"/>
        <v>598</v>
      </c>
      <c r="C601">
        <v>1</v>
      </c>
      <c r="D601" t="s">
        <v>2002</v>
      </c>
      <c r="E601" t="s">
        <v>290</v>
      </c>
      <c r="F601">
        <v>618600663</v>
      </c>
      <c r="G601">
        <v>12</v>
      </c>
      <c r="H601" t="s">
        <v>1879</v>
      </c>
      <c r="I601" t="s">
        <v>100</v>
      </c>
      <c r="J601">
        <v>1</v>
      </c>
      <c r="K601">
        <v>24</v>
      </c>
      <c r="L601" t="s">
        <v>1873</v>
      </c>
      <c r="M601" t="s">
        <v>2003</v>
      </c>
      <c r="N601" t="s">
        <v>1875</v>
      </c>
      <c r="O601">
        <v>2</v>
      </c>
      <c r="P601" t="s">
        <v>1876</v>
      </c>
      <c r="Q601" t="s">
        <v>2004</v>
      </c>
      <c r="R601" s="207">
        <v>45664.260682870372</v>
      </c>
      <c r="S601">
        <v>618600663</v>
      </c>
      <c r="W601">
        <v>60.270199999999996</v>
      </c>
      <c r="X601">
        <v>59.707699999999996</v>
      </c>
      <c r="Y601">
        <v>0</v>
      </c>
      <c r="Z601">
        <v>0.5625</v>
      </c>
      <c r="AA601">
        <v>65.327200000000005</v>
      </c>
      <c r="AB601">
        <v>30675.450999999997</v>
      </c>
      <c r="AC601">
        <v>30498.291999999998</v>
      </c>
      <c r="AD601">
        <v>18957.038</v>
      </c>
      <c r="AE601">
        <v>5264.4390000000003</v>
      </c>
      <c r="AF601">
        <v>1241.9879999999998</v>
      </c>
      <c r="AG601">
        <v>3917.0540000000001</v>
      </c>
      <c r="AH601">
        <v>493.58099999999996</v>
      </c>
      <c r="AI601">
        <v>504.48700000000002</v>
      </c>
      <c r="AJ601">
        <v>0</v>
      </c>
      <c r="AK601">
        <v>34.813000000000002</v>
      </c>
      <c r="AL601">
        <v>23.800999999999998</v>
      </c>
      <c r="AM601">
        <v>6</v>
      </c>
      <c r="AN601">
        <v>147.358</v>
      </c>
      <c r="AO601">
        <v>170.39</v>
      </c>
      <c r="AP601">
        <v>44.55</v>
      </c>
      <c r="AQ601">
        <v>44.55</v>
      </c>
      <c r="AR601">
        <v>0</v>
      </c>
      <c r="AS601">
        <v>0</v>
      </c>
      <c r="AT601">
        <v>0</v>
      </c>
      <c r="AU601">
        <v>125.84</v>
      </c>
      <c r="AV601">
        <v>1</v>
      </c>
      <c r="AW601">
        <v>53.637</v>
      </c>
      <c r="AX601">
        <v>542.81200000000001</v>
      </c>
      <c r="AY601">
        <v>30.15</v>
      </c>
      <c r="AZ601">
        <v>31.254999999999999</v>
      </c>
      <c r="BA601">
        <v>30837.914999999997</v>
      </c>
      <c r="BB601">
        <v>44.55</v>
      </c>
      <c r="BC601">
        <v>67</v>
      </c>
      <c r="BD601">
        <v>59</v>
      </c>
      <c r="BE601">
        <v>5</v>
      </c>
      <c r="BF601">
        <v>1</v>
      </c>
      <c r="BG601">
        <v>0</v>
      </c>
      <c r="BH601">
        <v>0</v>
      </c>
      <c r="BI601">
        <v>0</v>
      </c>
      <c r="BJ601">
        <v>50.709299999999999</v>
      </c>
      <c r="BK601">
        <v>27238.137999999999</v>
      </c>
      <c r="BL601">
        <v>16954.949000000001</v>
      </c>
      <c r="BM601">
        <v>4949.4120000000003</v>
      </c>
      <c r="BN601">
        <v>959.04</v>
      </c>
      <c r="BO601">
        <v>3405.05</v>
      </c>
      <c r="BP601">
        <v>366.12</v>
      </c>
      <c r="BQ601">
        <v>504.48700000000002</v>
      </c>
      <c r="BR601">
        <v>0</v>
      </c>
      <c r="BS601">
        <v>14.188000000000001</v>
      </c>
      <c r="BT601">
        <v>34.676600000000001</v>
      </c>
      <c r="BU601">
        <v>20690.634999999998</v>
      </c>
      <c r="BV601">
        <v>5.5518999999999998</v>
      </c>
      <c r="BW601">
        <v>2550.6040000000003</v>
      </c>
      <c r="BX601">
        <v>0</v>
      </c>
      <c r="BY601">
        <v>0</v>
      </c>
      <c r="BZ601">
        <v>8.9984000000000002</v>
      </c>
      <c r="CA601">
        <v>3260.1540000000005</v>
      </c>
      <c r="CB601">
        <v>2002.0889999999999</v>
      </c>
      <c r="CC601">
        <v>315.02699999999999</v>
      </c>
      <c r="CD601">
        <v>282.94799999999998</v>
      </c>
      <c r="CE601">
        <v>512.00400000000002</v>
      </c>
      <c r="CF601">
        <v>127.461</v>
      </c>
      <c r="CG601">
        <v>0</v>
      </c>
      <c r="CH601">
        <v>0</v>
      </c>
      <c r="CI601">
        <v>20.625</v>
      </c>
      <c r="CJ601">
        <v>1.75</v>
      </c>
      <c r="CK601">
        <v>996.79899999999998</v>
      </c>
      <c r="CL601">
        <v>7.2483999999999993</v>
      </c>
      <c r="CM601">
        <v>2263.355</v>
      </c>
      <c r="CN601">
        <v>0</v>
      </c>
      <c r="CO601">
        <v>0</v>
      </c>
      <c r="CP601">
        <v>0</v>
      </c>
      <c r="CQ601">
        <v>0</v>
      </c>
      <c r="CR601">
        <v>46.709299999999999</v>
      </c>
      <c r="CS601">
        <v>23966.954000000002</v>
      </c>
      <c r="CT601">
        <v>6.9983999999999993</v>
      </c>
      <c r="CU601">
        <v>2127.3000000000002</v>
      </c>
      <c r="CV601">
        <v>1</v>
      </c>
      <c r="CW601">
        <v>53.637</v>
      </c>
      <c r="CX601">
        <v>508.31200000000001</v>
      </c>
      <c r="CY601">
        <v>0</v>
      </c>
      <c r="CZ601">
        <v>0</v>
      </c>
      <c r="DA601">
        <v>0</v>
      </c>
      <c r="DB601">
        <v>34.5</v>
      </c>
      <c r="DC601">
        <v>30.15</v>
      </c>
      <c r="DD601">
        <v>14.4</v>
      </c>
      <c r="DE601">
        <v>31.254999999999999</v>
      </c>
      <c r="DF601">
        <v>9.4808000000000003</v>
      </c>
      <c r="DG601">
        <v>3508.587</v>
      </c>
      <c r="DH601">
        <v>0</v>
      </c>
      <c r="DI601">
        <v>0</v>
      </c>
      <c r="DJ601">
        <v>1</v>
      </c>
      <c r="DK601">
        <v>488.31200000000001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27554.01</v>
      </c>
      <c r="EA601">
        <v>30.15</v>
      </c>
      <c r="EB601">
        <v>3283.9050000000002</v>
      </c>
      <c r="EC601">
        <v>14.4</v>
      </c>
      <c r="ED601">
        <v>60.270199999999996</v>
      </c>
      <c r="EE601">
        <v>65.327200000000005</v>
      </c>
      <c r="EF601">
        <v>30675.450999999997</v>
      </c>
      <c r="EG601">
        <v>50.709299999999999</v>
      </c>
      <c r="EH601">
        <v>27244.137999999999</v>
      </c>
      <c r="EI601">
        <v>34.676600000000001</v>
      </c>
      <c r="EJ601">
        <v>20690.634999999998</v>
      </c>
      <c r="EK601">
        <v>5.5518999999999998</v>
      </c>
      <c r="EL601">
        <v>2550.6040000000003</v>
      </c>
      <c r="EM601">
        <v>0</v>
      </c>
      <c r="EN601">
        <v>0</v>
      </c>
      <c r="EO601">
        <v>9.5609000000000002</v>
      </c>
      <c r="EP601">
        <v>3431.3130000000006</v>
      </c>
      <c r="EQ601">
        <v>170.39</v>
      </c>
      <c r="ER601">
        <v>155.98999999999998</v>
      </c>
      <c r="ES601">
        <v>14.4</v>
      </c>
      <c r="ET601">
        <v>30845.841</v>
      </c>
      <c r="EU601">
        <v>0</v>
      </c>
      <c r="EV601">
        <v>0</v>
      </c>
      <c r="EW601">
        <v>0</v>
      </c>
      <c r="EX601">
        <v>0</v>
      </c>
      <c r="EY601">
        <v>9.4808000000000003</v>
      </c>
      <c r="EZ601">
        <v>3508.587</v>
      </c>
      <c r="FA601">
        <v>0</v>
      </c>
      <c r="FB601">
        <v>0</v>
      </c>
      <c r="FC601">
        <v>1</v>
      </c>
      <c r="FD601">
        <v>494.31200000000001</v>
      </c>
      <c r="FE601">
        <v>0</v>
      </c>
      <c r="FF601">
        <v>0</v>
      </c>
      <c r="FG601">
        <v>0</v>
      </c>
      <c r="FH601">
        <v>0</v>
      </c>
      <c r="FI601">
        <v>1</v>
      </c>
      <c r="FJ601">
        <v>542.81200000000001</v>
      </c>
      <c r="FK601">
        <v>1</v>
      </c>
      <c r="FL601">
        <v>508.31200000000001</v>
      </c>
      <c r="FM601">
        <v>0</v>
      </c>
      <c r="FN601">
        <v>34.5</v>
      </c>
      <c r="FO601">
        <v>30.15</v>
      </c>
      <c r="FP601">
        <v>30.15</v>
      </c>
      <c r="FQ601">
        <v>0</v>
      </c>
      <c r="FR601">
        <v>572.9620000000001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</row>
    <row r="602" spans="1:184" customFormat="1" ht="12.75" x14ac:dyDescent="0.2">
      <c r="A602">
        <v>5211</v>
      </c>
      <c r="B602">
        <f t="shared" si="9"/>
        <v>599</v>
      </c>
      <c r="C602">
        <v>1</v>
      </c>
      <c r="D602" t="s">
        <v>2005</v>
      </c>
      <c r="E602" t="s">
        <v>290</v>
      </c>
      <c r="F602">
        <v>600115895</v>
      </c>
      <c r="G602">
        <v>12</v>
      </c>
      <c r="H602" t="s">
        <v>1888</v>
      </c>
      <c r="I602" t="s">
        <v>100</v>
      </c>
      <c r="J602">
        <v>1</v>
      </c>
      <c r="K602">
        <v>24</v>
      </c>
      <c r="L602" t="s">
        <v>1873</v>
      </c>
      <c r="M602" t="s">
        <v>2006</v>
      </c>
      <c r="N602" t="s">
        <v>1875</v>
      </c>
      <c r="O602">
        <v>2</v>
      </c>
      <c r="P602" t="s">
        <v>1876</v>
      </c>
      <c r="Q602" t="s">
        <v>1890</v>
      </c>
      <c r="R602" s="207">
        <v>45664.498495370368</v>
      </c>
      <c r="S602">
        <v>600115895</v>
      </c>
      <c r="T602" t="s">
        <v>1890</v>
      </c>
      <c r="U602" s="207">
        <v>45665.554618055554</v>
      </c>
      <c r="V602">
        <v>600115895</v>
      </c>
      <c r="W602">
        <v>47.064700000000002</v>
      </c>
      <c r="X602">
        <v>46.011299999999999</v>
      </c>
      <c r="Y602">
        <v>0</v>
      </c>
      <c r="Z602">
        <v>1.0533999999999999</v>
      </c>
      <c r="AA602">
        <v>53.0901</v>
      </c>
      <c r="AB602">
        <v>24343.508000000002</v>
      </c>
      <c r="AC602">
        <v>23708.292000000001</v>
      </c>
      <c r="AD602">
        <v>14516.352000000001</v>
      </c>
      <c r="AE602">
        <v>4370.7439999999997</v>
      </c>
      <c r="AF602">
        <v>589.38900000000001</v>
      </c>
      <c r="AG602">
        <v>3153.3420000000001</v>
      </c>
      <c r="AH602">
        <v>321.084</v>
      </c>
      <c r="AI602">
        <v>405.58</v>
      </c>
      <c r="AJ602">
        <v>17.356999999999999</v>
      </c>
      <c r="AK602">
        <v>8.8040000000000003</v>
      </c>
      <c r="AL602">
        <v>71.78</v>
      </c>
      <c r="AM602">
        <v>0</v>
      </c>
      <c r="AN602">
        <v>563.43600000000004</v>
      </c>
      <c r="AO602">
        <v>324.74</v>
      </c>
      <c r="AP602">
        <v>316.39999999999998</v>
      </c>
      <c r="AQ602">
        <v>316.39999999999998</v>
      </c>
      <c r="AR602">
        <v>0</v>
      </c>
      <c r="AS602">
        <v>0</v>
      </c>
      <c r="AT602">
        <v>3.24</v>
      </c>
      <c r="AU602">
        <v>5.0999999999999996</v>
      </c>
      <c r="AV602">
        <v>0.1</v>
      </c>
      <c r="AW602">
        <v>273.899</v>
      </c>
      <c r="AX602">
        <v>45.984000000000002</v>
      </c>
      <c r="AY602">
        <v>42.4</v>
      </c>
      <c r="AZ602">
        <v>51.741</v>
      </c>
      <c r="BA602">
        <v>23988.779000000002</v>
      </c>
      <c r="BB602">
        <v>316.39999999999998</v>
      </c>
      <c r="BC602">
        <v>54</v>
      </c>
      <c r="BD602">
        <v>48</v>
      </c>
      <c r="BE602">
        <v>8</v>
      </c>
      <c r="BF602">
        <v>0</v>
      </c>
      <c r="BG602">
        <v>2</v>
      </c>
      <c r="BH602">
        <v>0</v>
      </c>
      <c r="BI602">
        <v>0</v>
      </c>
      <c r="BJ602">
        <v>39.375</v>
      </c>
      <c r="BK602">
        <v>21364.68</v>
      </c>
      <c r="BL602">
        <v>12840.157999999999</v>
      </c>
      <c r="BM602">
        <v>4134.152</v>
      </c>
      <c r="BN602">
        <v>490.53200000000004</v>
      </c>
      <c r="BO602">
        <v>2852.1420000000003</v>
      </c>
      <c r="BP602">
        <v>300.666</v>
      </c>
      <c r="BQ602">
        <v>405.58</v>
      </c>
      <c r="BR602">
        <v>14.901</v>
      </c>
      <c r="BS602">
        <v>0.90900000000000003</v>
      </c>
      <c r="BT602">
        <v>27.062799999999999</v>
      </c>
      <c r="BU602">
        <v>16275.044</v>
      </c>
      <c r="BV602">
        <v>2.8003</v>
      </c>
      <c r="BW602">
        <v>1439.8620000000001</v>
      </c>
      <c r="BX602">
        <v>0</v>
      </c>
      <c r="BY602">
        <v>0</v>
      </c>
      <c r="BZ602">
        <v>6.6363000000000003</v>
      </c>
      <c r="CA602">
        <v>2343.6120000000001</v>
      </c>
      <c r="CB602">
        <v>1676.194</v>
      </c>
      <c r="CC602">
        <v>236.59200000000001</v>
      </c>
      <c r="CD602">
        <v>98.856999999999999</v>
      </c>
      <c r="CE602">
        <v>301.2</v>
      </c>
      <c r="CF602">
        <v>20.417999999999999</v>
      </c>
      <c r="CG602">
        <v>0</v>
      </c>
      <c r="CH602">
        <v>2.456</v>
      </c>
      <c r="CI602">
        <v>7.8949999999999996</v>
      </c>
      <c r="CJ602">
        <v>1.2854000000000001</v>
      </c>
      <c r="CK602">
        <v>627.94799999999998</v>
      </c>
      <c r="CL602">
        <v>4.0509000000000004</v>
      </c>
      <c r="CM602">
        <v>1173.865</v>
      </c>
      <c r="CN602">
        <v>0</v>
      </c>
      <c r="CO602">
        <v>0</v>
      </c>
      <c r="CP602">
        <v>1.3</v>
      </c>
      <c r="CQ602">
        <v>541.79899999999998</v>
      </c>
      <c r="CR602">
        <v>34.911699999999996</v>
      </c>
      <c r="CS602">
        <v>17797.906999999999</v>
      </c>
      <c r="CT602">
        <v>5.7210000000000001</v>
      </c>
      <c r="CU602">
        <v>1958.27</v>
      </c>
      <c r="CV602">
        <v>0</v>
      </c>
      <c r="CW602">
        <v>273.899</v>
      </c>
      <c r="CX602">
        <v>10</v>
      </c>
      <c r="CY602">
        <v>0</v>
      </c>
      <c r="CZ602">
        <v>0</v>
      </c>
      <c r="DA602">
        <v>0.1</v>
      </c>
      <c r="DB602">
        <v>35.984000000000002</v>
      </c>
      <c r="DC602">
        <v>195</v>
      </c>
      <c r="DD602">
        <v>121.4</v>
      </c>
      <c r="DE602">
        <v>51.741</v>
      </c>
      <c r="DF602">
        <v>9.2119</v>
      </c>
      <c r="DG602">
        <v>3494.96</v>
      </c>
      <c r="DH602">
        <v>0.3</v>
      </c>
      <c r="DI602">
        <v>154.81399999999999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21620.382000000001</v>
      </c>
      <c r="EA602">
        <v>195</v>
      </c>
      <c r="EB602">
        <v>2368.3969999999999</v>
      </c>
      <c r="EC602">
        <v>121.4</v>
      </c>
      <c r="ED602">
        <v>47.064700000000002</v>
      </c>
      <c r="EE602">
        <v>53.0901</v>
      </c>
      <c r="EF602">
        <v>24343.508000000002</v>
      </c>
      <c r="EG602">
        <v>39.375</v>
      </c>
      <c r="EH602">
        <v>21441.201000000001</v>
      </c>
      <c r="EI602">
        <v>27.062799999999999</v>
      </c>
      <c r="EJ602">
        <v>16284.8</v>
      </c>
      <c r="EK602">
        <v>2.8003</v>
      </c>
      <c r="EL602">
        <v>1439.8620000000001</v>
      </c>
      <c r="EM602">
        <v>0</v>
      </c>
      <c r="EN602">
        <v>0</v>
      </c>
      <c r="EO602">
        <v>7.6897000000000002</v>
      </c>
      <c r="EP602">
        <v>2902.3069999999998</v>
      </c>
      <c r="EQ602">
        <v>324.74</v>
      </c>
      <c r="ER602">
        <v>195</v>
      </c>
      <c r="ES602">
        <v>129.74</v>
      </c>
      <c r="ET602">
        <v>24668.248</v>
      </c>
      <c r="EU602">
        <v>0</v>
      </c>
      <c r="EV602">
        <v>0</v>
      </c>
      <c r="EW602">
        <v>0</v>
      </c>
      <c r="EX602">
        <v>0</v>
      </c>
      <c r="EY602">
        <v>9.2119</v>
      </c>
      <c r="EZ602">
        <v>3561.7249999999999</v>
      </c>
      <c r="FA602">
        <v>0.3</v>
      </c>
      <c r="FB602">
        <v>154.81399999999999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0.1</v>
      </c>
      <c r="FJ602">
        <v>45.984000000000002</v>
      </c>
      <c r="FK602">
        <v>0</v>
      </c>
      <c r="FL602">
        <v>10</v>
      </c>
      <c r="FM602">
        <v>0.1</v>
      </c>
      <c r="FN602">
        <v>35.984000000000002</v>
      </c>
      <c r="FO602">
        <v>42.4</v>
      </c>
      <c r="FP602">
        <v>0</v>
      </c>
      <c r="FQ602">
        <v>42.4</v>
      </c>
      <c r="FR602">
        <v>88.384</v>
      </c>
      <c r="FS602">
        <v>1.5</v>
      </c>
      <c r="FT602">
        <v>677.12900000000002</v>
      </c>
      <c r="FU602">
        <v>0.3</v>
      </c>
      <c r="FV602">
        <v>171.31399999999999</v>
      </c>
      <c r="FW602">
        <v>1.2</v>
      </c>
      <c r="FX602">
        <v>505.815</v>
      </c>
      <c r="FY602">
        <v>249</v>
      </c>
      <c r="FZ602">
        <v>195</v>
      </c>
      <c r="GA602">
        <v>54</v>
      </c>
      <c r="GB602">
        <v>926.12900000000002</v>
      </c>
    </row>
    <row r="603" spans="1:184" customFormat="1" ht="12.75" x14ac:dyDescent="0.2">
      <c r="A603">
        <v>5212</v>
      </c>
      <c r="B603">
        <f t="shared" si="9"/>
        <v>600</v>
      </c>
      <c r="C603">
        <v>1</v>
      </c>
      <c r="D603" t="s">
        <v>2007</v>
      </c>
      <c r="E603" t="s">
        <v>290</v>
      </c>
      <c r="F603">
        <v>600115623</v>
      </c>
      <c r="G603">
        <v>12</v>
      </c>
      <c r="H603" t="s">
        <v>1888</v>
      </c>
      <c r="I603" t="s">
        <v>100</v>
      </c>
      <c r="J603">
        <v>1</v>
      </c>
      <c r="K603">
        <v>24</v>
      </c>
      <c r="L603" t="s">
        <v>1873</v>
      </c>
      <c r="M603" t="s">
        <v>2008</v>
      </c>
      <c r="N603" t="s">
        <v>1875</v>
      </c>
      <c r="O603">
        <v>2</v>
      </c>
      <c r="P603" t="s">
        <v>1876</v>
      </c>
      <c r="Q603" t="s">
        <v>2009</v>
      </c>
      <c r="R603" s="207">
        <v>45666.331226851849</v>
      </c>
      <c r="S603">
        <v>600115623</v>
      </c>
      <c r="W603">
        <v>75.181699999999992</v>
      </c>
      <c r="X603">
        <v>72.542000000000002</v>
      </c>
      <c r="Y603">
        <v>0.65870000000000006</v>
      </c>
      <c r="Z603">
        <v>1.9809999999999999</v>
      </c>
      <c r="AA603">
        <v>81.568299999999994</v>
      </c>
      <c r="AB603">
        <v>39237.129000000001</v>
      </c>
      <c r="AC603">
        <v>37707.753999999994</v>
      </c>
      <c r="AD603">
        <v>22598.664000000001</v>
      </c>
      <c r="AE603">
        <v>6379.7170000000006</v>
      </c>
      <c r="AF603">
        <v>2625.7510000000002</v>
      </c>
      <c r="AG603">
        <v>4685.7910000000002</v>
      </c>
      <c r="AH603">
        <v>346.70100000000002</v>
      </c>
      <c r="AI603">
        <v>577.64300000000003</v>
      </c>
      <c r="AJ603">
        <v>0</v>
      </c>
      <c r="AK603">
        <v>72.302000000000007</v>
      </c>
      <c r="AL603">
        <v>291.44599999999997</v>
      </c>
      <c r="AM603">
        <v>20</v>
      </c>
      <c r="AN603">
        <v>1217.9289999999999</v>
      </c>
      <c r="AO603">
        <v>754.20500000000004</v>
      </c>
      <c r="AP603">
        <v>382</v>
      </c>
      <c r="AQ603">
        <v>382</v>
      </c>
      <c r="AR603">
        <v>0</v>
      </c>
      <c r="AS603">
        <v>0</v>
      </c>
      <c r="AT603">
        <v>45.12</v>
      </c>
      <c r="AU603">
        <v>327.08499999999998</v>
      </c>
      <c r="AV603">
        <v>1</v>
      </c>
      <c r="AW603">
        <v>362.53999999999996</v>
      </c>
      <c r="AX603">
        <v>681.59099999999989</v>
      </c>
      <c r="AY603">
        <v>72</v>
      </c>
      <c r="AZ603">
        <v>58.645000000000003</v>
      </c>
      <c r="BA603">
        <v>38027.106999999996</v>
      </c>
      <c r="BB603">
        <v>382</v>
      </c>
      <c r="BC603">
        <v>83</v>
      </c>
      <c r="BD603">
        <v>72</v>
      </c>
      <c r="BE603">
        <v>4</v>
      </c>
      <c r="BF603">
        <v>0</v>
      </c>
      <c r="BG603">
        <v>1</v>
      </c>
      <c r="BH603">
        <v>0</v>
      </c>
      <c r="BI603">
        <v>0</v>
      </c>
      <c r="BJ603">
        <v>54.338200000000001</v>
      </c>
      <c r="BK603">
        <v>32454.877</v>
      </c>
      <c r="BL603">
        <v>18815.243999999999</v>
      </c>
      <c r="BM603">
        <v>5842.0530000000008</v>
      </c>
      <c r="BN603">
        <v>2258.5360000000001</v>
      </c>
      <c r="BO603">
        <v>4204.991</v>
      </c>
      <c r="BP603">
        <v>320.96600000000001</v>
      </c>
      <c r="BQ603">
        <v>577.64300000000003</v>
      </c>
      <c r="BR603">
        <v>0</v>
      </c>
      <c r="BS603">
        <v>14.259</v>
      </c>
      <c r="BT603">
        <v>40.145200000000003</v>
      </c>
      <c r="BU603">
        <v>26450.092000000001</v>
      </c>
      <c r="BV603">
        <v>5.4074</v>
      </c>
      <c r="BW603">
        <v>2788.14</v>
      </c>
      <c r="BX603">
        <v>0</v>
      </c>
      <c r="BY603">
        <v>0</v>
      </c>
      <c r="BZ603">
        <v>18.203800000000001</v>
      </c>
      <c r="CA603">
        <v>5252.8770000000004</v>
      </c>
      <c r="CB603">
        <v>3783.42</v>
      </c>
      <c r="CC603">
        <v>537.66399999999999</v>
      </c>
      <c r="CD603">
        <v>367.21500000000003</v>
      </c>
      <c r="CE603">
        <v>480.8</v>
      </c>
      <c r="CF603">
        <v>25.734999999999999</v>
      </c>
      <c r="CG603">
        <v>0</v>
      </c>
      <c r="CH603">
        <v>0</v>
      </c>
      <c r="CI603">
        <v>58.042999999999999</v>
      </c>
      <c r="CJ603">
        <v>2.5623</v>
      </c>
      <c r="CK603">
        <v>1326.182</v>
      </c>
      <c r="CL603">
        <v>7.2805999999999997</v>
      </c>
      <c r="CM603">
        <v>1793.8869999999999</v>
      </c>
      <c r="CN603">
        <v>8.3609000000000009</v>
      </c>
      <c r="CO603">
        <v>2132.808</v>
      </c>
      <c r="CP603">
        <v>0</v>
      </c>
      <c r="CQ603">
        <v>0</v>
      </c>
      <c r="CR603">
        <v>50.0869</v>
      </c>
      <c r="CS603">
        <v>28463.925999999999</v>
      </c>
      <c r="CT603">
        <v>15.000599999999999</v>
      </c>
      <c r="CU603">
        <v>4644.3360000000002</v>
      </c>
      <c r="CV603">
        <v>1</v>
      </c>
      <c r="CW603">
        <v>362.53999999999996</v>
      </c>
      <c r="CX603">
        <v>664.79099999999994</v>
      </c>
      <c r="CY603">
        <v>0</v>
      </c>
      <c r="CZ603">
        <v>0</v>
      </c>
      <c r="DA603">
        <v>0</v>
      </c>
      <c r="DB603">
        <v>16.8</v>
      </c>
      <c r="DC603">
        <v>300.8</v>
      </c>
      <c r="DD603">
        <v>81.2</v>
      </c>
      <c r="DE603">
        <v>58.645000000000003</v>
      </c>
      <c r="DF603">
        <v>7.7855999999999996</v>
      </c>
      <c r="DG603">
        <v>2693.0540000000001</v>
      </c>
      <c r="DH603">
        <v>1</v>
      </c>
      <c r="DI603">
        <v>523.59100000000001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32729.351000000002</v>
      </c>
      <c r="EA603">
        <v>300.8</v>
      </c>
      <c r="EB603">
        <v>5297.7559999999994</v>
      </c>
      <c r="EC603">
        <v>81.2</v>
      </c>
      <c r="ED603">
        <v>75.181699999999992</v>
      </c>
      <c r="EE603">
        <v>81.568299999999994</v>
      </c>
      <c r="EF603">
        <v>39237.129000000001</v>
      </c>
      <c r="EG603">
        <v>55.573599999999999</v>
      </c>
      <c r="EH603">
        <v>33127.870000000003</v>
      </c>
      <c r="EI603">
        <v>40.145200000000003</v>
      </c>
      <c r="EJ603">
        <v>26450.092000000001</v>
      </c>
      <c r="EK603">
        <v>5.6428000000000003</v>
      </c>
      <c r="EL603">
        <v>2884.2950000000001</v>
      </c>
      <c r="EM603">
        <v>0</v>
      </c>
      <c r="EN603">
        <v>0</v>
      </c>
      <c r="EO603">
        <v>19.6081</v>
      </c>
      <c r="EP603">
        <v>6109.259</v>
      </c>
      <c r="EQ603">
        <v>754.20500000000004</v>
      </c>
      <c r="ER603">
        <v>495.93</v>
      </c>
      <c r="ES603">
        <v>258.27499999999998</v>
      </c>
      <c r="ET603">
        <v>39991.333999999995</v>
      </c>
      <c r="EU603">
        <v>0</v>
      </c>
      <c r="EV603">
        <v>0</v>
      </c>
      <c r="EW603">
        <v>0</v>
      </c>
      <c r="EX603">
        <v>0</v>
      </c>
      <c r="EY603">
        <v>7.7855999999999996</v>
      </c>
      <c r="EZ603">
        <v>2693.0540000000001</v>
      </c>
      <c r="FA603">
        <v>1</v>
      </c>
      <c r="FB603">
        <v>523.59100000000001</v>
      </c>
      <c r="FC603">
        <v>1</v>
      </c>
      <c r="FD603">
        <v>576.83799999999997</v>
      </c>
      <c r="FE603">
        <v>0</v>
      </c>
      <c r="FF603">
        <v>0</v>
      </c>
      <c r="FG603">
        <v>0</v>
      </c>
      <c r="FH603">
        <v>0</v>
      </c>
      <c r="FI603">
        <v>1</v>
      </c>
      <c r="FJ603">
        <v>681.59099999999989</v>
      </c>
      <c r="FK603">
        <v>1</v>
      </c>
      <c r="FL603">
        <v>664.79099999999994</v>
      </c>
      <c r="FM603">
        <v>0</v>
      </c>
      <c r="FN603">
        <v>16.8</v>
      </c>
      <c r="FO603">
        <v>72</v>
      </c>
      <c r="FP603">
        <v>0</v>
      </c>
      <c r="FQ603">
        <v>72</v>
      </c>
      <c r="FR603">
        <v>753.59099999999989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</row>
    <row r="604" spans="1:184" customFormat="1" ht="12.75" x14ac:dyDescent="0.2">
      <c r="A604">
        <v>5213</v>
      </c>
      <c r="B604">
        <f t="shared" si="9"/>
        <v>601</v>
      </c>
      <c r="C604">
        <v>1</v>
      </c>
      <c r="D604" t="s">
        <v>2010</v>
      </c>
      <c r="E604" t="s">
        <v>290</v>
      </c>
      <c r="F604">
        <v>600115640</v>
      </c>
      <c r="G604">
        <v>12</v>
      </c>
      <c r="H604" t="s">
        <v>1888</v>
      </c>
      <c r="I604" t="s">
        <v>100</v>
      </c>
      <c r="J604">
        <v>1</v>
      </c>
      <c r="K604">
        <v>24</v>
      </c>
      <c r="L604" t="s">
        <v>1873</v>
      </c>
      <c r="M604" t="s">
        <v>2011</v>
      </c>
      <c r="N604" t="s">
        <v>1875</v>
      </c>
      <c r="O604">
        <v>2</v>
      </c>
      <c r="P604" t="s">
        <v>1876</v>
      </c>
      <c r="Q604" t="s">
        <v>2012</v>
      </c>
      <c r="R604" s="207">
        <v>45666.390034722222</v>
      </c>
      <c r="S604">
        <v>600115640</v>
      </c>
      <c r="T604" t="s">
        <v>2012</v>
      </c>
      <c r="U604" s="207">
        <v>45671.500104166669</v>
      </c>
      <c r="V604">
        <v>600115640</v>
      </c>
      <c r="W604">
        <v>70.853399999999993</v>
      </c>
      <c r="X604">
        <v>67.807000000000002</v>
      </c>
      <c r="Y604">
        <v>0.67769999999999997</v>
      </c>
      <c r="Z604">
        <v>2.3687</v>
      </c>
      <c r="AA604">
        <v>73.866799999999998</v>
      </c>
      <c r="AB604">
        <v>38367.748999999996</v>
      </c>
      <c r="AC604">
        <v>36897.392999999996</v>
      </c>
      <c r="AD604">
        <v>23229.406999999999</v>
      </c>
      <c r="AE604">
        <v>5491.9319999999998</v>
      </c>
      <c r="AF604">
        <v>287.43400000000003</v>
      </c>
      <c r="AG604">
        <v>6158.6559999999999</v>
      </c>
      <c r="AH604">
        <v>498.75299999999999</v>
      </c>
      <c r="AI604">
        <v>477.65100000000001</v>
      </c>
      <c r="AJ604">
        <v>109.129</v>
      </c>
      <c r="AK604">
        <v>34.856999999999999</v>
      </c>
      <c r="AL604">
        <v>232.79900000000001</v>
      </c>
      <c r="AM604">
        <v>0</v>
      </c>
      <c r="AN604">
        <v>1237.557</v>
      </c>
      <c r="AO604">
        <v>248.346</v>
      </c>
      <c r="AP604">
        <v>218.946</v>
      </c>
      <c r="AQ604">
        <v>218.946</v>
      </c>
      <c r="AR604">
        <v>0</v>
      </c>
      <c r="AS604">
        <v>0</v>
      </c>
      <c r="AT604">
        <v>0</v>
      </c>
      <c r="AU604">
        <v>29.4</v>
      </c>
      <c r="AV604">
        <v>1</v>
      </c>
      <c r="AW604">
        <v>555.58600000000001</v>
      </c>
      <c r="AX604">
        <v>701.59900000000005</v>
      </c>
      <c r="AY604">
        <v>196.2</v>
      </c>
      <c r="AZ604">
        <v>53.988</v>
      </c>
      <c r="BA604">
        <v>37199.699999999997</v>
      </c>
      <c r="BB604">
        <v>218.946</v>
      </c>
      <c r="BC604">
        <v>77</v>
      </c>
      <c r="BD604">
        <v>65</v>
      </c>
      <c r="BE604">
        <v>4</v>
      </c>
      <c r="BF604">
        <v>2</v>
      </c>
      <c r="BG604">
        <v>5</v>
      </c>
      <c r="BH604">
        <v>0</v>
      </c>
      <c r="BI604">
        <v>0</v>
      </c>
      <c r="BJ604">
        <v>54.143100000000004</v>
      </c>
      <c r="BK604">
        <v>31463.794999999998</v>
      </c>
      <c r="BL604">
        <v>19802.766</v>
      </c>
      <c r="BM604">
        <v>4921.2130000000006</v>
      </c>
      <c r="BN604">
        <v>226.851</v>
      </c>
      <c r="BO604">
        <v>4996.799</v>
      </c>
      <c r="BP604">
        <v>428.94099999999997</v>
      </c>
      <c r="BQ604">
        <v>477.65100000000001</v>
      </c>
      <c r="BR604">
        <v>0</v>
      </c>
      <c r="BS604">
        <v>0</v>
      </c>
      <c r="BT604">
        <v>39.707999999999998</v>
      </c>
      <c r="BU604">
        <v>24481.89</v>
      </c>
      <c r="BV604">
        <v>4.8656000000000006</v>
      </c>
      <c r="BW604">
        <v>2419.1150000000002</v>
      </c>
      <c r="BX604">
        <v>0</v>
      </c>
      <c r="BY604">
        <v>0</v>
      </c>
      <c r="BZ604">
        <v>13.663900000000002</v>
      </c>
      <c r="CA604">
        <v>5433.598</v>
      </c>
      <c r="CB604">
        <v>3426.6410000000001</v>
      </c>
      <c r="CC604">
        <v>570.71900000000005</v>
      </c>
      <c r="CD604">
        <v>60.582999999999998</v>
      </c>
      <c r="CE604">
        <v>1161.857</v>
      </c>
      <c r="CF604">
        <v>69.811999999999998</v>
      </c>
      <c r="CG604">
        <v>0</v>
      </c>
      <c r="CH604">
        <v>109.129</v>
      </c>
      <c r="CI604">
        <v>34.856999999999999</v>
      </c>
      <c r="CJ604">
        <v>2.0832999999999999</v>
      </c>
      <c r="CK604">
        <v>1107.9849999999999</v>
      </c>
      <c r="CL604">
        <v>5.8201000000000001</v>
      </c>
      <c r="CM604">
        <v>2139.3919999999998</v>
      </c>
      <c r="CN604">
        <v>5.7605000000000004</v>
      </c>
      <c r="CO604">
        <v>2186.221</v>
      </c>
      <c r="CP604">
        <v>0</v>
      </c>
      <c r="CQ604">
        <v>0</v>
      </c>
      <c r="CR604">
        <v>50.143100000000004</v>
      </c>
      <c r="CS604">
        <v>27980.968999999997</v>
      </c>
      <c r="CT604">
        <v>11.663900000000002</v>
      </c>
      <c r="CU604">
        <v>4412.66</v>
      </c>
      <c r="CV604">
        <v>1</v>
      </c>
      <c r="CW604">
        <v>555.58600000000001</v>
      </c>
      <c r="CX604">
        <v>701.59900000000005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218.946</v>
      </c>
      <c r="DE604">
        <v>53.988</v>
      </c>
      <c r="DF604">
        <v>8.0694999999999997</v>
      </c>
      <c r="DG604">
        <v>3801.8989999999999</v>
      </c>
      <c r="DH604">
        <v>0.5</v>
      </c>
      <c r="DI604">
        <v>232.69200000000001</v>
      </c>
      <c r="DJ604">
        <v>1</v>
      </c>
      <c r="DK604">
        <v>528.19899999999996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31706.446</v>
      </c>
      <c r="EA604">
        <v>0</v>
      </c>
      <c r="EB604">
        <v>5493.2539999999999</v>
      </c>
      <c r="EC604">
        <v>218.946</v>
      </c>
      <c r="ED604">
        <v>70.853399999999993</v>
      </c>
      <c r="EE604">
        <v>73.866799999999998</v>
      </c>
      <c r="EF604">
        <v>38367.748999999996</v>
      </c>
      <c r="EG604">
        <v>55.6477</v>
      </c>
      <c r="EH604">
        <v>32155.207999999999</v>
      </c>
      <c r="EI604">
        <v>39.707999999999998</v>
      </c>
      <c r="EJ604">
        <v>24488.74</v>
      </c>
      <c r="EK604">
        <v>5.2286000000000001</v>
      </c>
      <c r="EL604">
        <v>2597.1530000000002</v>
      </c>
      <c r="EM604">
        <v>0</v>
      </c>
      <c r="EN604">
        <v>0</v>
      </c>
      <c r="EO604">
        <v>15.2057</v>
      </c>
      <c r="EP604">
        <v>6212.5409999999993</v>
      </c>
      <c r="EQ604">
        <v>248.346</v>
      </c>
      <c r="ER604">
        <v>29.4</v>
      </c>
      <c r="ES604">
        <v>218.946</v>
      </c>
      <c r="ET604">
        <v>38616.094999999994</v>
      </c>
      <c r="EU604">
        <v>0</v>
      </c>
      <c r="EV604">
        <v>0</v>
      </c>
      <c r="EW604">
        <v>0</v>
      </c>
      <c r="EX604">
        <v>0</v>
      </c>
      <c r="EY604">
        <v>8.0694999999999997</v>
      </c>
      <c r="EZ604">
        <v>3801.8989999999999</v>
      </c>
      <c r="FA604">
        <v>0.5</v>
      </c>
      <c r="FB604">
        <v>232.69200000000001</v>
      </c>
      <c r="FC604">
        <v>1.1415999999999999</v>
      </c>
      <c r="FD604">
        <v>586.57899999999995</v>
      </c>
      <c r="FE604">
        <v>1</v>
      </c>
      <c r="FF604">
        <v>448.14499999999998</v>
      </c>
      <c r="FG604">
        <v>0</v>
      </c>
      <c r="FH604">
        <v>0</v>
      </c>
      <c r="FI604">
        <v>1</v>
      </c>
      <c r="FJ604">
        <v>701.59900000000005</v>
      </c>
      <c r="FK604">
        <v>1</v>
      </c>
      <c r="FL604">
        <v>701.59900000000005</v>
      </c>
      <c r="FM604">
        <v>0</v>
      </c>
      <c r="FN604">
        <v>0</v>
      </c>
      <c r="FO604">
        <v>196.2</v>
      </c>
      <c r="FP604">
        <v>0</v>
      </c>
      <c r="FQ604">
        <v>196.2</v>
      </c>
      <c r="FR604">
        <v>897.79899999999998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</row>
    <row r="605" spans="1:184" customFormat="1" ht="12.75" x14ac:dyDescent="0.2">
      <c r="A605">
        <v>5214</v>
      </c>
      <c r="B605">
        <f t="shared" si="9"/>
        <v>602</v>
      </c>
      <c r="C605">
        <v>1</v>
      </c>
      <c r="D605" t="s">
        <v>2013</v>
      </c>
      <c r="E605" t="s">
        <v>290</v>
      </c>
      <c r="F605">
        <v>600115631</v>
      </c>
      <c r="G605">
        <v>12</v>
      </c>
      <c r="H605" t="s">
        <v>1888</v>
      </c>
      <c r="I605" t="s">
        <v>100</v>
      </c>
      <c r="J605">
        <v>1</v>
      </c>
      <c r="K605">
        <v>24</v>
      </c>
      <c r="L605" t="s">
        <v>1873</v>
      </c>
      <c r="M605" t="s">
        <v>2014</v>
      </c>
      <c r="N605" t="s">
        <v>1875</v>
      </c>
      <c r="O605">
        <v>2</v>
      </c>
      <c r="P605" t="s">
        <v>1876</v>
      </c>
      <c r="Q605" t="s">
        <v>2015</v>
      </c>
      <c r="R605" s="207">
        <v>45663.535069444442</v>
      </c>
      <c r="S605">
        <v>600115631</v>
      </c>
      <c r="T605" t="s">
        <v>2015</v>
      </c>
      <c r="U605" s="207">
        <v>45669.649884259263</v>
      </c>
      <c r="V605">
        <v>600115631</v>
      </c>
      <c r="W605">
        <v>81.090699999999998</v>
      </c>
      <c r="X605">
        <v>79.288999999999987</v>
      </c>
      <c r="Y605">
        <v>1.2017</v>
      </c>
      <c r="Z605">
        <v>0.6</v>
      </c>
      <c r="AA605">
        <v>90.125500000000002</v>
      </c>
      <c r="AB605">
        <v>41055.002</v>
      </c>
      <c r="AC605">
        <v>39789.230000000003</v>
      </c>
      <c r="AD605">
        <v>23664.083000000002</v>
      </c>
      <c r="AE605">
        <v>7181.9940000000006</v>
      </c>
      <c r="AF605">
        <v>908.13699999999994</v>
      </c>
      <c r="AG605">
        <v>6647.8790000000008</v>
      </c>
      <c r="AH605">
        <v>467.92200000000003</v>
      </c>
      <c r="AI605">
        <v>582.47500000000002</v>
      </c>
      <c r="AJ605">
        <v>0</v>
      </c>
      <c r="AK605">
        <v>79.783000000000001</v>
      </c>
      <c r="AL605">
        <v>338.916</v>
      </c>
      <c r="AM605">
        <v>0</v>
      </c>
      <c r="AN605">
        <v>926.85599999999999</v>
      </c>
      <c r="AO605">
        <v>192.51</v>
      </c>
      <c r="AP605">
        <v>155.76</v>
      </c>
      <c r="AQ605">
        <v>155.76</v>
      </c>
      <c r="AR605">
        <v>0</v>
      </c>
      <c r="AS605">
        <v>0</v>
      </c>
      <c r="AT605">
        <v>0</v>
      </c>
      <c r="AU605">
        <v>36.75</v>
      </c>
      <c r="AV605">
        <v>1.4973000000000001</v>
      </c>
      <c r="AW605">
        <v>217.06500000000003</v>
      </c>
      <c r="AX605">
        <v>729.54</v>
      </c>
      <c r="AY605">
        <v>155.76</v>
      </c>
      <c r="AZ605">
        <v>39.892000000000003</v>
      </c>
      <c r="BA605">
        <v>40164.166000000005</v>
      </c>
      <c r="BB605">
        <v>155.76</v>
      </c>
      <c r="BC605">
        <v>90</v>
      </c>
      <c r="BD605">
        <v>74</v>
      </c>
      <c r="BE605">
        <v>5</v>
      </c>
      <c r="BF605">
        <v>0</v>
      </c>
      <c r="BG605">
        <v>4</v>
      </c>
      <c r="BH605">
        <v>0</v>
      </c>
      <c r="BI605">
        <v>0</v>
      </c>
      <c r="BJ605">
        <v>60.459600000000002</v>
      </c>
      <c r="BK605">
        <v>33026.817999999999</v>
      </c>
      <c r="BL605">
        <v>19888.408000000003</v>
      </c>
      <c r="BM605">
        <v>6153.2530000000006</v>
      </c>
      <c r="BN605">
        <v>594.76200000000006</v>
      </c>
      <c r="BO605">
        <v>5121.2640000000001</v>
      </c>
      <c r="BP605">
        <v>392.46199999999999</v>
      </c>
      <c r="BQ605">
        <v>582.47500000000002</v>
      </c>
      <c r="BR605">
        <v>0</v>
      </c>
      <c r="BS605">
        <v>37.237000000000002</v>
      </c>
      <c r="BT605">
        <v>41.728000000000002</v>
      </c>
      <c r="BU605">
        <v>24996.760999999999</v>
      </c>
      <c r="BV605">
        <v>6.2663000000000002</v>
      </c>
      <c r="BW605">
        <v>3066.06</v>
      </c>
      <c r="BX605">
        <v>0</v>
      </c>
      <c r="BY605">
        <v>0</v>
      </c>
      <c r="BZ605">
        <v>18.8294</v>
      </c>
      <c r="CA605">
        <v>6762.4120000000003</v>
      </c>
      <c r="CB605">
        <v>3775.6750000000002</v>
      </c>
      <c r="CC605">
        <v>1028.741</v>
      </c>
      <c r="CD605">
        <v>313.375</v>
      </c>
      <c r="CE605">
        <v>1526.615</v>
      </c>
      <c r="CF605">
        <v>75.459999999999994</v>
      </c>
      <c r="CG605">
        <v>0</v>
      </c>
      <c r="CH605">
        <v>0</v>
      </c>
      <c r="CI605">
        <v>42.545999999999999</v>
      </c>
      <c r="CJ605">
        <v>4.0489999999999995</v>
      </c>
      <c r="CK605">
        <v>2548.58</v>
      </c>
      <c r="CL605">
        <v>6.7423999999999999</v>
      </c>
      <c r="CM605">
        <v>2010.0260000000001</v>
      </c>
      <c r="CN605">
        <v>8.0380000000000003</v>
      </c>
      <c r="CO605">
        <v>2203.806</v>
      </c>
      <c r="CP605">
        <v>0</v>
      </c>
      <c r="CQ605">
        <v>0</v>
      </c>
      <c r="CR605">
        <v>56.505000000000003</v>
      </c>
      <c r="CS605">
        <v>28989.097000000002</v>
      </c>
      <c r="CT605">
        <v>16.8294</v>
      </c>
      <c r="CU605">
        <v>4944.7780000000002</v>
      </c>
      <c r="CV605">
        <v>1.4973000000000001</v>
      </c>
      <c r="CW605">
        <v>217.06500000000003</v>
      </c>
      <c r="CX605">
        <v>729.54</v>
      </c>
      <c r="CY605">
        <v>0.30159999999999998</v>
      </c>
      <c r="CZ605">
        <v>145.023</v>
      </c>
      <c r="DA605">
        <v>0</v>
      </c>
      <c r="DB605">
        <v>0</v>
      </c>
      <c r="DC605">
        <v>38.4</v>
      </c>
      <c r="DD605">
        <v>117.36</v>
      </c>
      <c r="DE605">
        <v>39.892000000000003</v>
      </c>
      <c r="DF605">
        <v>10.936400000000001</v>
      </c>
      <c r="DG605">
        <v>4185.6639999999998</v>
      </c>
      <c r="DH605">
        <v>0.2273</v>
      </c>
      <c r="DI605">
        <v>109.71899999999999</v>
      </c>
      <c r="DJ605">
        <v>1</v>
      </c>
      <c r="DK605">
        <v>523.59100000000001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33309.065000000002</v>
      </c>
      <c r="EA605">
        <v>38.4</v>
      </c>
      <c r="EB605">
        <v>6855.1009999999997</v>
      </c>
      <c r="EC605">
        <v>117.36</v>
      </c>
      <c r="ED605">
        <v>81.090699999999998</v>
      </c>
      <c r="EE605">
        <v>90.125500000000002</v>
      </c>
      <c r="EF605">
        <v>41055.002</v>
      </c>
      <c r="EG605">
        <v>60.459600000000002</v>
      </c>
      <c r="EH605">
        <v>33426.817999999999</v>
      </c>
      <c r="EI605">
        <v>41.728000000000002</v>
      </c>
      <c r="EJ605">
        <v>25246.760999999999</v>
      </c>
      <c r="EK605">
        <v>6.2663000000000002</v>
      </c>
      <c r="EL605">
        <v>3066.06</v>
      </c>
      <c r="EM605">
        <v>0</v>
      </c>
      <c r="EN605">
        <v>0</v>
      </c>
      <c r="EO605">
        <v>20.631100000000004</v>
      </c>
      <c r="EP605">
        <v>7628.1839999999993</v>
      </c>
      <c r="EQ605">
        <v>192.51</v>
      </c>
      <c r="ER605">
        <v>38.4</v>
      </c>
      <c r="ES605">
        <v>154.11000000000001</v>
      </c>
      <c r="ET605">
        <v>41247.512000000002</v>
      </c>
      <c r="EU605">
        <v>0</v>
      </c>
      <c r="EV605">
        <v>0</v>
      </c>
      <c r="EW605">
        <v>0.30159999999999998</v>
      </c>
      <c r="EX605">
        <v>145.023</v>
      </c>
      <c r="EY605">
        <v>10.936400000000001</v>
      </c>
      <c r="EZ605">
        <v>4185.6639999999998</v>
      </c>
      <c r="FA605">
        <v>0.2273</v>
      </c>
      <c r="FB605">
        <v>109.71899999999999</v>
      </c>
      <c r="FC605">
        <v>1</v>
      </c>
      <c r="FD605">
        <v>673.59100000000001</v>
      </c>
      <c r="FE605">
        <v>0</v>
      </c>
      <c r="FF605">
        <v>0</v>
      </c>
      <c r="FG605">
        <v>0</v>
      </c>
      <c r="FH605">
        <v>0</v>
      </c>
      <c r="FI605">
        <v>1.4973000000000001</v>
      </c>
      <c r="FJ605">
        <v>729.54</v>
      </c>
      <c r="FK605">
        <v>1.4973000000000001</v>
      </c>
      <c r="FL605">
        <v>729.54</v>
      </c>
      <c r="FM605">
        <v>0</v>
      </c>
      <c r="FN605">
        <v>0</v>
      </c>
      <c r="FO605">
        <v>155.76</v>
      </c>
      <c r="FP605">
        <v>38.4</v>
      </c>
      <c r="FQ605">
        <v>117.36</v>
      </c>
      <c r="FR605">
        <v>885.3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</row>
    <row r="606" spans="1:184" customFormat="1" ht="12.75" x14ac:dyDescent="0.2">
      <c r="A606">
        <v>5216</v>
      </c>
      <c r="B606">
        <f t="shared" si="9"/>
        <v>603</v>
      </c>
      <c r="C606">
        <v>1</v>
      </c>
      <c r="D606" t="s">
        <v>2016</v>
      </c>
      <c r="E606" t="s">
        <v>290</v>
      </c>
      <c r="F606">
        <v>600115909</v>
      </c>
      <c r="G606">
        <v>12</v>
      </c>
      <c r="H606" t="s">
        <v>2017</v>
      </c>
      <c r="I606" t="s">
        <v>2018</v>
      </c>
      <c r="J606">
        <v>1</v>
      </c>
      <c r="K606">
        <v>24</v>
      </c>
      <c r="L606" t="s">
        <v>1909</v>
      </c>
      <c r="M606" t="s">
        <v>2019</v>
      </c>
      <c r="N606" t="s">
        <v>1875</v>
      </c>
      <c r="O606">
        <v>2</v>
      </c>
      <c r="P606" t="s">
        <v>1876</v>
      </c>
      <c r="Q606" t="s">
        <v>2020</v>
      </c>
      <c r="R606" s="207">
        <v>45665.649270833332</v>
      </c>
      <c r="S606">
        <v>600115909</v>
      </c>
      <c r="T606" t="s">
        <v>2020</v>
      </c>
      <c r="U606" s="207">
        <v>45666.659571759257</v>
      </c>
      <c r="V606">
        <v>600115909</v>
      </c>
      <c r="W606">
        <v>49.773599999999995</v>
      </c>
      <c r="X606">
        <v>48.326599999999999</v>
      </c>
      <c r="Y606">
        <v>0.57579999999999998</v>
      </c>
      <c r="Z606">
        <v>0.87119999999999997</v>
      </c>
      <c r="AA606">
        <v>54.486400000000003</v>
      </c>
      <c r="AB606">
        <v>24492.263999999999</v>
      </c>
      <c r="AC606">
        <v>24100.469000000001</v>
      </c>
      <c r="AD606">
        <v>14431.91</v>
      </c>
      <c r="AE606">
        <v>3868.7809999999999</v>
      </c>
      <c r="AF606">
        <v>544.36299999999994</v>
      </c>
      <c r="AG606">
        <v>4196.8549999999996</v>
      </c>
      <c r="AH606">
        <v>394.75</v>
      </c>
      <c r="AI606">
        <v>260.48899999999998</v>
      </c>
      <c r="AJ606">
        <v>0</v>
      </c>
      <c r="AK606">
        <v>19.995999999999999</v>
      </c>
      <c r="AL606">
        <v>154.33699999999999</v>
      </c>
      <c r="AM606">
        <v>0</v>
      </c>
      <c r="AN606">
        <v>237.458</v>
      </c>
      <c r="AO606">
        <v>173.85000000000002</v>
      </c>
      <c r="AP606">
        <v>64.05</v>
      </c>
      <c r="AQ606">
        <v>64.05</v>
      </c>
      <c r="AR606">
        <v>0</v>
      </c>
      <c r="AS606">
        <v>0</v>
      </c>
      <c r="AT606">
        <v>0</v>
      </c>
      <c r="AU606">
        <v>109.8</v>
      </c>
      <c r="AV606">
        <v>0.52190000000000003</v>
      </c>
      <c r="AW606">
        <v>345.315</v>
      </c>
      <c r="AX606">
        <v>525.18600000000004</v>
      </c>
      <c r="AY606">
        <v>24.05</v>
      </c>
      <c r="AZ606">
        <v>38.01</v>
      </c>
      <c r="BA606">
        <v>24300.021000000001</v>
      </c>
      <c r="BB606">
        <v>64.05</v>
      </c>
      <c r="BC606">
        <v>55</v>
      </c>
      <c r="BD606">
        <v>51</v>
      </c>
      <c r="BE606">
        <v>0</v>
      </c>
      <c r="BF606">
        <v>0</v>
      </c>
      <c r="BG606">
        <v>3</v>
      </c>
      <c r="BH606">
        <v>0</v>
      </c>
      <c r="BI606">
        <v>0</v>
      </c>
      <c r="BJ606">
        <v>36.880299999999998</v>
      </c>
      <c r="BK606">
        <v>20260.796999999999</v>
      </c>
      <c r="BL606">
        <v>11777.52</v>
      </c>
      <c r="BM606">
        <v>3483.5299999999997</v>
      </c>
      <c r="BN606">
        <v>426.01000000000005</v>
      </c>
      <c r="BO606">
        <v>3562.06</v>
      </c>
      <c r="BP606">
        <v>366.48599999999999</v>
      </c>
      <c r="BQ606">
        <v>260.48899999999998</v>
      </c>
      <c r="BR606">
        <v>0</v>
      </c>
      <c r="BS606">
        <v>1.377</v>
      </c>
      <c r="BT606">
        <v>28.332300000000004</v>
      </c>
      <c r="BU606">
        <v>17350.550999999999</v>
      </c>
      <c r="BV606">
        <v>2.2382</v>
      </c>
      <c r="BW606">
        <v>720.26199999999994</v>
      </c>
      <c r="BX606">
        <v>0</v>
      </c>
      <c r="BY606">
        <v>0</v>
      </c>
      <c r="BZ606">
        <v>11.446299999999999</v>
      </c>
      <c r="CA606">
        <v>3839.6720000000005</v>
      </c>
      <c r="CB606">
        <v>2654.3900000000003</v>
      </c>
      <c r="CC606">
        <v>385.25099999999998</v>
      </c>
      <c r="CD606">
        <v>118.35299999999999</v>
      </c>
      <c r="CE606">
        <v>634.79499999999996</v>
      </c>
      <c r="CF606">
        <v>28.263999999999999</v>
      </c>
      <c r="CG606">
        <v>0</v>
      </c>
      <c r="CH606">
        <v>0</v>
      </c>
      <c r="CI606">
        <v>18.619</v>
      </c>
      <c r="CJ606">
        <v>0.98650000000000004</v>
      </c>
      <c r="CK606">
        <v>598.27200000000005</v>
      </c>
      <c r="CL606">
        <v>7.2435999999999998</v>
      </c>
      <c r="CM606">
        <v>2108.6030000000001</v>
      </c>
      <c r="CN606">
        <v>2.8942999999999999</v>
      </c>
      <c r="CO606">
        <v>1028.924</v>
      </c>
      <c r="CP606">
        <v>0.32190000000000002</v>
      </c>
      <c r="CQ606">
        <v>103.873</v>
      </c>
      <c r="CR606">
        <v>33.880200000000002</v>
      </c>
      <c r="CS606">
        <v>17388.429</v>
      </c>
      <c r="CT606">
        <v>9.5018999999999991</v>
      </c>
      <c r="CU606">
        <v>3057.4</v>
      </c>
      <c r="CV606">
        <v>0.2</v>
      </c>
      <c r="CW606">
        <v>345.315</v>
      </c>
      <c r="CX606">
        <v>410.81300000000005</v>
      </c>
      <c r="CY606">
        <v>0</v>
      </c>
      <c r="CZ606">
        <v>0</v>
      </c>
      <c r="DA606">
        <v>0.32190000000000002</v>
      </c>
      <c r="DB606">
        <v>114.373</v>
      </c>
      <c r="DC606">
        <v>59.05</v>
      </c>
      <c r="DD606">
        <v>5</v>
      </c>
      <c r="DE606">
        <v>38.01</v>
      </c>
      <c r="DF606">
        <v>6.1097999999999999</v>
      </c>
      <c r="DG606">
        <v>2081.471</v>
      </c>
      <c r="DH606">
        <v>0.1</v>
      </c>
      <c r="DI606">
        <v>53.801000000000002</v>
      </c>
      <c r="DJ606">
        <v>0.1</v>
      </c>
      <c r="DK606">
        <v>54.712000000000003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20437.600999999999</v>
      </c>
      <c r="EA606">
        <v>59.05</v>
      </c>
      <c r="EB606">
        <v>3862.42</v>
      </c>
      <c r="EC606">
        <v>5</v>
      </c>
      <c r="ED606">
        <v>49.773599999999995</v>
      </c>
      <c r="EE606">
        <v>54.486400000000003</v>
      </c>
      <c r="EF606">
        <v>24492.263999999999</v>
      </c>
      <c r="EG606">
        <v>36.880400000000002</v>
      </c>
      <c r="EH606">
        <v>20260.796999999999</v>
      </c>
      <c r="EI606">
        <v>28.3324</v>
      </c>
      <c r="EJ606">
        <v>17350.550999999999</v>
      </c>
      <c r="EK606">
        <v>2.2382</v>
      </c>
      <c r="EL606">
        <v>720.26199999999994</v>
      </c>
      <c r="EM606">
        <v>0</v>
      </c>
      <c r="EN606">
        <v>0</v>
      </c>
      <c r="EO606">
        <v>12.8932</v>
      </c>
      <c r="EP606">
        <v>4231.4669999999996</v>
      </c>
      <c r="EQ606">
        <v>173.85000000000002</v>
      </c>
      <c r="ER606">
        <v>62.65</v>
      </c>
      <c r="ES606">
        <v>111.2</v>
      </c>
      <c r="ET606">
        <v>24666.114000000005</v>
      </c>
      <c r="EU606">
        <v>0</v>
      </c>
      <c r="EV606">
        <v>0</v>
      </c>
      <c r="EW606">
        <v>0</v>
      </c>
      <c r="EX606">
        <v>0</v>
      </c>
      <c r="EY606">
        <v>6.1097999999999999</v>
      </c>
      <c r="EZ606">
        <v>2081.471</v>
      </c>
      <c r="FA606">
        <v>0.1</v>
      </c>
      <c r="FB606">
        <v>53.801000000000002</v>
      </c>
      <c r="FC606">
        <v>0.1</v>
      </c>
      <c r="FD606">
        <v>54.712000000000003</v>
      </c>
      <c r="FE606">
        <v>0</v>
      </c>
      <c r="FF606">
        <v>0</v>
      </c>
      <c r="FG606">
        <v>0</v>
      </c>
      <c r="FH606">
        <v>0</v>
      </c>
      <c r="FI606">
        <v>0.52190000000000003</v>
      </c>
      <c r="FJ606">
        <v>525.18600000000004</v>
      </c>
      <c r="FK606">
        <v>0.2</v>
      </c>
      <c r="FL606">
        <v>410.81300000000005</v>
      </c>
      <c r="FM606">
        <v>0.32190000000000002</v>
      </c>
      <c r="FN606">
        <v>114.373</v>
      </c>
      <c r="FO606">
        <v>24.05</v>
      </c>
      <c r="FP606">
        <v>24.05</v>
      </c>
      <c r="FQ606">
        <v>0</v>
      </c>
      <c r="FR606">
        <v>549.23599999999999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</row>
    <row r="607" spans="1:184" customFormat="1" ht="12.75" x14ac:dyDescent="0.2">
      <c r="A607">
        <v>5217</v>
      </c>
      <c r="B607">
        <f t="shared" si="9"/>
        <v>604</v>
      </c>
      <c r="C607">
        <v>1</v>
      </c>
      <c r="D607" t="s">
        <v>2021</v>
      </c>
      <c r="E607" t="s">
        <v>290</v>
      </c>
      <c r="F607">
        <v>600115917</v>
      </c>
      <c r="G607">
        <v>12</v>
      </c>
      <c r="H607" t="s">
        <v>2022</v>
      </c>
      <c r="I607" t="s">
        <v>2023</v>
      </c>
      <c r="J607">
        <v>1</v>
      </c>
      <c r="K607">
        <v>24</v>
      </c>
      <c r="L607" t="s">
        <v>1901</v>
      </c>
      <c r="M607" t="s">
        <v>2024</v>
      </c>
      <c r="N607" t="s">
        <v>1875</v>
      </c>
      <c r="O607">
        <v>2</v>
      </c>
      <c r="P607" t="s">
        <v>1876</v>
      </c>
      <c r="Q607" t="s">
        <v>2025</v>
      </c>
      <c r="R607" s="207">
        <v>45666.514351851853</v>
      </c>
      <c r="S607">
        <v>600115917</v>
      </c>
      <c r="W607">
        <v>35.490899999999996</v>
      </c>
      <c r="X607">
        <v>35.490899999999996</v>
      </c>
      <c r="Y607">
        <v>0</v>
      </c>
      <c r="Z607">
        <v>0</v>
      </c>
      <c r="AA607">
        <v>38.275700000000001</v>
      </c>
      <c r="AB607">
        <v>17790.399000000001</v>
      </c>
      <c r="AC607">
        <v>17786.599000000002</v>
      </c>
      <c r="AD607">
        <v>10751.62</v>
      </c>
      <c r="AE607">
        <v>3099.2930000000006</v>
      </c>
      <c r="AF607">
        <v>793.00099999999998</v>
      </c>
      <c r="AG607">
        <v>2653.8450000000003</v>
      </c>
      <c r="AH607">
        <v>233.375</v>
      </c>
      <c r="AI607">
        <v>193.72399999999999</v>
      </c>
      <c r="AJ607">
        <v>0</v>
      </c>
      <c r="AK607">
        <v>27.939999999999998</v>
      </c>
      <c r="AL607">
        <v>3.8</v>
      </c>
      <c r="AM607">
        <v>0</v>
      </c>
      <c r="AN607">
        <v>0</v>
      </c>
      <c r="AO607">
        <v>139.33500000000001</v>
      </c>
      <c r="AP607">
        <v>139.33500000000001</v>
      </c>
      <c r="AQ607">
        <v>139.33500000000001</v>
      </c>
      <c r="AR607">
        <v>0</v>
      </c>
      <c r="AS607">
        <v>0</v>
      </c>
      <c r="AT607">
        <v>0</v>
      </c>
      <c r="AU607">
        <v>0</v>
      </c>
      <c r="AV607">
        <v>1.5332999999999999</v>
      </c>
      <c r="AW607">
        <v>4.5599999999999996</v>
      </c>
      <c r="AX607">
        <v>508.34399999999999</v>
      </c>
      <c r="AY607">
        <v>0</v>
      </c>
      <c r="AZ607">
        <v>29.241</v>
      </c>
      <c r="BA607">
        <v>17887.237000000001</v>
      </c>
      <c r="BB607">
        <v>139.33500000000001</v>
      </c>
      <c r="BC607">
        <v>37</v>
      </c>
      <c r="BD607">
        <v>33</v>
      </c>
      <c r="BE607">
        <v>0</v>
      </c>
      <c r="BF607">
        <v>0</v>
      </c>
      <c r="BG607">
        <v>2</v>
      </c>
      <c r="BH607">
        <v>0</v>
      </c>
      <c r="BI607">
        <v>0</v>
      </c>
      <c r="BJ607">
        <v>25.339699999999997</v>
      </c>
      <c r="BK607">
        <v>14822.376</v>
      </c>
      <c r="BL607">
        <v>8729.8240000000005</v>
      </c>
      <c r="BM607">
        <v>2759.5000000000005</v>
      </c>
      <c r="BN607">
        <v>596.38499999999999</v>
      </c>
      <c r="BO607">
        <v>2262.645</v>
      </c>
      <c r="BP607">
        <v>233.375</v>
      </c>
      <c r="BQ607">
        <v>193.72399999999999</v>
      </c>
      <c r="BR607">
        <v>0</v>
      </c>
      <c r="BS607">
        <v>13.122</v>
      </c>
      <c r="BT607">
        <v>20.136700000000001</v>
      </c>
      <c r="BU607">
        <v>12810.626</v>
      </c>
      <c r="BV607">
        <v>1.7917000000000001</v>
      </c>
      <c r="BW607">
        <v>747.70100000000002</v>
      </c>
      <c r="BX607">
        <v>0</v>
      </c>
      <c r="BY607">
        <v>0</v>
      </c>
      <c r="BZ607">
        <v>10.151199999999999</v>
      </c>
      <c r="CA607">
        <v>2964.223</v>
      </c>
      <c r="CB607">
        <v>2021.796</v>
      </c>
      <c r="CC607">
        <v>339.79300000000001</v>
      </c>
      <c r="CD607">
        <v>196.61599999999999</v>
      </c>
      <c r="CE607">
        <v>391.2</v>
      </c>
      <c r="CF607">
        <v>0</v>
      </c>
      <c r="CG607">
        <v>0</v>
      </c>
      <c r="CH607">
        <v>0</v>
      </c>
      <c r="CI607">
        <v>14.818</v>
      </c>
      <c r="CJ607">
        <v>1</v>
      </c>
      <c r="CK607">
        <v>572.86699999999996</v>
      </c>
      <c r="CL607">
        <v>5.2860999999999994</v>
      </c>
      <c r="CM607">
        <v>1286.2080000000001</v>
      </c>
      <c r="CN607">
        <v>2.5318000000000001</v>
      </c>
      <c r="CO607">
        <v>681.91899999999998</v>
      </c>
      <c r="CP607">
        <v>1.3332999999999999</v>
      </c>
      <c r="CQ607">
        <v>423.22899999999998</v>
      </c>
      <c r="CR607">
        <v>22.339699999999997</v>
      </c>
      <c r="CS607">
        <v>12426.313000000002</v>
      </c>
      <c r="CT607">
        <v>10.151199999999999</v>
      </c>
      <c r="CU607">
        <v>2964.223</v>
      </c>
      <c r="CV607">
        <v>0.2</v>
      </c>
      <c r="CW607">
        <v>4.5599999999999996</v>
      </c>
      <c r="CX607">
        <v>85.114999999999995</v>
      </c>
      <c r="CY607">
        <v>0</v>
      </c>
      <c r="CZ607">
        <v>0</v>
      </c>
      <c r="DA607">
        <v>1.3332999999999999</v>
      </c>
      <c r="DB607">
        <v>423.22899999999998</v>
      </c>
      <c r="DC607">
        <v>106.4</v>
      </c>
      <c r="DD607">
        <v>32.935000000000002</v>
      </c>
      <c r="DE607">
        <v>29.241</v>
      </c>
      <c r="DF607">
        <v>3.2112999999999996</v>
      </c>
      <c r="DG607">
        <v>1178.934</v>
      </c>
      <c r="DH607">
        <v>0.2</v>
      </c>
      <c r="DI607">
        <v>85.114999999999995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14863.913</v>
      </c>
      <c r="EA607">
        <v>106.4</v>
      </c>
      <c r="EB607">
        <v>3023.3240000000001</v>
      </c>
      <c r="EC607">
        <v>32.935000000000002</v>
      </c>
      <c r="ED607">
        <v>35.490899999999996</v>
      </c>
      <c r="EE607">
        <v>38.275700000000001</v>
      </c>
      <c r="EF607">
        <v>17790.399000000001</v>
      </c>
      <c r="EG607">
        <v>25.339699999999997</v>
      </c>
      <c r="EH607">
        <v>14826.175999999999</v>
      </c>
      <c r="EI607">
        <v>20.136700000000001</v>
      </c>
      <c r="EJ607">
        <v>12814.425999999999</v>
      </c>
      <c r="EK607">
        <v>1.7917000000000001</v>
      </c>
      <c r="EL607">
        <v>747.70100000000002</v>
      </c>
      <c r="EM607">
        <v>0</v>
      </c>
      <c r="EN607">
        <v>0</v>
      </c>
      <c r="EO607">
        <v>10.151199999999999</v>
      </c>
      <c r="EP607">
        <v>2964.223</v>
      </c>
      <c r="EQ607">
        <v>139.33500000000001</v>
      </c>
      <c r="ER607">
        <v>106.4</v>
      </c>
      <c r="ES607">
        <v>32.935000000000002</v>
      </c>
      <c r="ET607">
        <v>17929.734000000004</v>
      </c>
      <c r="EU607">
        <v>0</v>
      </c>
      <c r="EV607">
        <v>0</v>
      </c>
      <c r="EW607">
        <v>0</v>
      </c>
      <c r="EX607">
        <v>0</v>
      </c>
      <c r="EY607">
        <v>3.2112999999999996</v>
      </c>
      <c r="EZ607">
        <v>1178.934</v>
      </c>
      <c r="FA607">
        <v>0.2</v>
      </c>
      <c r="FB607">
        <v>85.114999999999995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1.5332999999999999</v>
      </c>
      <c r="FJ607">
        <v>508.34399999999999</v>
      </c>
      <c r="FK607">
        <v>0.2</v>
      </c>
      <c r="FL607">
        <v>85.114999999999995</v>
      </c>
      <c r="FM607">
        <v>1.3332999999999999</v>
      </c>
      <c r="FN607">
        <v>423.22899999999998</v>
      </c>
      <c r="FO607">
        <v>0</v>
      </c>
      <c r="FP607">
        <v>0</v>
      </c>
      <c r="FQ607">
        <v>0</v>
      </c>
      <c r="FR607">
        <v>508.34399999999999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</row>
    <row r="608" spans="1:184" customFormat="1" ht="12.75" x14ac:dyDescent="0.2">
      <c r="A608">
        <v>5218</v>
      </c>
      <c r="B608">
        <f t="shared" si="9"/>
        <v>605</v>
      </c>
      <c r="C608">
        <v>1</v>
      </c>
      <c r="D608" t="s">
        <v>2026</v>
      </c>
      <c r="E608" t="s">
        <v>290</v>
      </c>
      <c r="F608">
        <v>600115721</v>
      </c>
      <c r="G608">
        <v>12</v>
      </c>
      <c r="H608" t="s">
        <v>2027</v>
      </c>
      <c r="I608" t="s">
        <v>438</v>
      </c>
      <c r="J608">
        <v>1</v>
      </c>
      <c r="K608">
        <v>24</v>
      </c>
      <c r="L608" t="s">
        <v>1901</v>
      </c>
      <c r="M608" t="s">
        <v>2028</v>
      </c>
      <c r="N608" t="s">
        <v>1875</v>
      </c>
      <c r="O608">
        <v>2</v>
      </c>
      <c r="P608" t="s">
        <v>1876</v>
      </c>
      <c r="Q608" t="s">
        <v>3350</v>
      </c>
      <c r="R608" s="207">
        <v>45671.827928240738</v>
      </c>
      <c r="S608">
        <v>600115721</v>
      </c>
      <c r="T608" t="s">
        <v>3350</v>
      </c>
      <c r="U608" s="207">
        <v>45671.828993055555</v>
      </c>
      <c r="V608">
        <v>600115721</v>
      </c>
      <c r="W608">
        <v>17.098700000000001</v>
      </c>
      <c r="X608">
        <v>15.822100000000001</v>
      </c>
      <c r="Y608">
        <v>1.0290999999999999</v>
      </c>
      <c r="Z608">
        <v>0.2475</v>
      </c>
      <c r="AA608">
        <v>17.642700000000001</v>
      </c>
      <c r="AB608">
        <v>7459.0810000000001</v>
      </c>
      <c r="AC608">
        <v>7085.6850000000004</v>
      </c>
      <c r="AD608">
        <v>4656.8069999999998</v>
      </c>
      <c r="AE608">
        <v>1221.8040000000001</v>
      </c>
      <c r="AF608">
        <v>16.387</v>
      </c>
      <c r="AG608">
        <v>862.81400000000008</v>
      </c>
      <c r="AH608">
        <v>164.31299999999999</v>
      </c>
      <c r="AI608">
        <v>54.875999999999998</v>
      </c>
      <c r="AJ608">
        <v>0</v>
      </c>
      <c r="AK608">
        <v>22.152000000000001</v>
      </c>
      <c r="AL608">
        <v>298.17500000000001</v>
      </c>
      <c r="AM608">
        <v>0</v>
      </c>
      <c r="AN608">
        <v>75.221000000000004</v>
      </c>
      <c r="AO608">
        <v>160.24</v>
      </c>
      <c r="AP608">
        <v>160.24</v>
      </c>
      <c r="AQ608">
        <v>160.24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86.531999999999996</v>
      </c>
      <c r="AX608">
        <v>33</v>
      </c>
      <c r="AY608">
        <v>115.24000000000001</v>
      </c>
      <c r="AZ608">
        <v>0</v>
      </c>
      <c r="BA608">
        <v>7174.7810000000009</v>
      </c>
      <c r="BB608">
        <v>160.24</v>
      </c>
      <c r="BC608">
        <v>18</v>
      </c>
      <c r="BD608">
        <v>17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11.873799999999999</v>
      </c>
      <c r="BK608">
        <v>5896.4139999999998</v>
      </c>
      <c r="BL608">
        <v>3780.9290000000001</v>
      </c>
      <c r="BM608">
        <v>1114.5650000000001</v>
      </c>
      <c r="BN608">
        <v>0</v>
      </c>
      <c r="BO608">
        <v>688.19999999999993</v>
      </c>
      <c r="BP608">
        <v>158.69399999999999</v>
      </c>
      <c r="BQ608">
        <v>54.875999999999998</v>
      </c>
      <c r="BR608">
        <v>0</v>
      </c>
      <c r="BS608">
        <v>12.618</v>
      </c>
      <c r="BT608">
        <v>7.6328999999999994</v>
      </c>
      <c r="BU608">
        <v>4282.2870000000003</v>
      </c>
      <c r="BV608">
        <v>1.75</v>
      </c>
      <c r="BW608">
        <v>726.38099999999997</v>
      </c>
      <c r="BX608">
        <v>0</v>
      </c>
      <c r="BY608">
        <v>0</v>
      </c>
      <c r="BZ608">
        <v>3.9482999999999997</v>
      </c>
      <c r="CA608">
        <v>1189.271</v>
      </c>
      <c r="CB608">
        <v>875.87799999999993</v>
      </c>
      <c r="CC608">
        <v>107.239</v>
      </c>
      <c r="CD608">
        <v>16.387</v>
      </c>
      <c r="CE608">
        <v>174.61399999999998</v>
      </c>
      <c r="CF608">
        <v>5.6189999999999998</v>
      </c>
      <c r="CG608">
        <v>0</v>
      </c>
      <c r="CH608">
        <v>0</v>
      </c>
      <c r="CI608">
        <v>9.5340000000000007</v>
      </c>
      <c r="CJ608">
        <v>0.4</v>
      </c>
      <c r="CK608">
        <v>113.039</v>
      </c>
      <c r="CL608">
        <v>2</v>
      </c>
      <c r="CM608">
        <v>582.32100000000003</v>
      </c>
      <c r="CN608">
        <v>1.5483</v>
      </c>
      <c r="CO608">
        <v>493.911</v>
      </c>
      <c r="CP608">
        <v>0</v>
      </c>
      <c r="CQ608">
        <v>0</v>
      </c>
      <c r="CR608">
        <v>8.8737999999999992</v>
      </c>
      <c r="CS608">
        <v>3980.895</v>
      </c>
      <c r="CT608">
        <v>3.8099999999999996</v>
      </c>
      <c r="CU608">
        <v>1079.019</v>
      </c>
      <c r="CV608">
        <v>0</v>
      </c>
      <c r="CW608">
        <v>86.531999999999996</v>
      </c>
      <c r="CX608">
        <v>33</v>
      </c>
      <c r="CY608">
        <v>0</v>
      </c>
      <c r="CZ608">
        <v>0</v>
      </c>
      <c r="DA608">
        <v>0</v>
      </c>
      <c r="DB608">
        <v>0</v>
      </c>
      <c r="DC608">
        <v>38.4</v>
      </c>
      <c r="DD608">
        <v>121.84</v>
      </c>
      <c r="DE608">
        <v>0</v>
      </c>
      <c r="DF608">
        <v>2.4908999999999999</v>
      </c>
      <c r="DG608">
        <v>887.74600000000009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5968.4269999999997</v>
      </c>
      <c r="EA608">
        <v>38.4</v>
      </c>
      <c r="EB608">
        <v>1206.3539999999998</v>
      </c>
      <c r="EC608">
        <v>121.84</v>
      </c>
      <c r="ED608">
        <v>17.098700000000001</v>
      </c>
      <c r="EE608">
        <v>17.642700000000001</v>
      </c>
      <c r="EF608">
        <v>7459.0810000000001</v>
      </c>
      <c r="EG608">
        <v>11.873799999999999</v>
      </c>
      <c r="EH608">
        <v>5896.4139999999998</v>
      </c>
      <c r="EI608">
        <v>7.6328999999999994</v>
      </c>
      <c r="EJ608">
        <v>4282.2870000000003</v>
      </c>
      <c r="EK608">
        <v>1.75</v>
      </c>
      <c r="EL608">
        <v>726.38099999999997</v>
      </c>
      <c r="EM608">
        <v>0</v>
      </c>
      <c r="EN608">
        <v>0</v>
      </c>
      <c r="EO608">
        <v>5.2248999999999999</v>
      </c>
      <c r="EP608">
        <v>1562.6669999999999</v>
      </c>
      <c r="EQ608">
        <v>160.24</v>
      </c>
      <c r="ER608">
        <v>38.4</v>
      </c>
      <c r="ES608">
        <v>121.84</v>
      </c>
      <c r="ET608">
        <v>7619.3209999999999</v>
      </c>
      <c r="EU608">
        <v>0</v>
      </c>
      <c r="EV608">
        <v>0</v>
      </c>
      <c r="EW608">
        <v>0</v>
      </c>
      <c r="EX608">
        <v>0</v>
      </c>
      <c r="EY608">
        <v>2.4908999999999999</v>
      </c>
      <c r="EZ608">
        <v>887.74600000000009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33</v>
      </c>
      <c r="FK608">
        <v>0</v>
      </c>
      <c r="FL608">
        <v>33</v>
      </c>
      <c r="FM608">
        <v>0</v>
      </c>
      <c r="FN608">
        <v>0</v>
      </c>
      <c r="FO608">
        <v>115.24000000000001</v>
      </c>
      <c r="FP608">
        <v>0</v>
      </c>
      <c r="FQ608">
        <v>115.24000000000001</v>
      </c>
      <c r="FR608">
        <v>148.24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</row>
    <row r="609" spans="1:184" customFormat="1" ht="12.75" x14ac:dyDescent="0.2">
      <c r="A609">
        <v>5219</v>
      </c>
      <c r="B609">
        <f t="shared" si="9"/>
        <v>606</v>
      </c>
      <c r="C609">
        <v>1</v>
      </c>
      <c r="D609" t="s">
        <v>2029</v>
      </c>
      <c r="E609" t="s">
        <v>290</v>
      </c>
      <c r="F609">
        <v>600115526</v>
      </c>
      <c r="G609">
        <v>12</v>
      </c>
      <c r="H609" t="s">
        <v>2030</v>
      </c>
      <c r="I609" t="s">
        <v>438</v>
      </c>
      <c r="J609">
        <v>1</v>
      </c>
      <c r="K609">
        <v>24</v>
      </c>
      <c r="L609" t="s">
        <v>1909</v>
      </c>
      <c r="M609" t="s">
        <v>1540</v>
      </c>
      <c r="N609" t="s">
        <v>1875</v>
      </c>
      <c r="O609">
        <v>2</v>
      </c>
      <c r="P609" t="s">
        <v>1876</v>
      </c>
      <c r="Q609" t="s">
        <v>3493</v>
      </c>
      <c r="R609" s="207">
        <v>45665.806111111109</v>
      </c>
      <c r="S609">
        <v>600115526</v>
      </c>
      <c r="W609">
        <v>22.9986</v>
      </c>
      <c r="X609">
        <v>22.735700000000001</v>
      </c>
      <c r="Y609">
        <v>0.02</v>
      </c>
      <c r="Z609">
        <v>0.2429</v>
      </c>
      <c r="AA609">
        <v>26.284599999999998</v>
      </c>
      <c r="AB609">
        <v>10972.643</v>
      </c>
      <c r="AC609">
        <v>10873.838</v>
      </c>
      <c r="AD609">
        <v>7215.4390000000003</v>
      </c>
      <c r="AE609">
        <v>1805.932</v>
      </c>
      <c r="AF609">
        <v>141.01600000000002</v>
      </c>
      <c r="AG609">
        <v>1235.0349999999999</v>
      </c>
      <c r="AH609">
        <v>232.07600000000002</v>
      </c>
      <c r="AI609">
        <v>163.375</v>
      </c>
      <c r="AJ609">
        <v>9.0329999999999995</v>
      </c>
      <c r="AK609">
        <v>0</v>
      </c>
      <c r="AL609">
        <v>10.912000000000001</v>
      </c>
      <c r="AM609">
        <v>0</v>
      </c>
      <c r="AN609">
        <v>87.893000000000001</v>
      </c>
      <c r="AO609">
        <v>114.393</v>
      </c>
      <c r="AP609">
        <v>41.05</v>
      </c>
      <c r="AQ609">
        <v>41.05</v>
      </c>
      <c r="AR609">
        <v>0</v>
      </c>
      <c r="AS609">
        <v>0</v>
      </c>
      <c r="AT609">
        <v>17.524999999999999</v>
      </c>
      <c r="AU609">
        <v>55.817999999999998</v>
      </c>
      <c r="AV609">
        <v>0.39029999999999998</v>
      </c>
      <c r="AW609">
        <v>53.912999999999997</v>
      </c>
      <c r="AX609">
        <v>143.77100000000002</v>
      </c>
      <c r="AY609">
        <v>17.8</v>
      </c>
      <c r="AZ609">
        <v>18.018999999999998</v>
      </c>
      <c r="BA609">
        <v>10993.402999999998</v>
      </c>
      <c r="BB609">
        <v>41.05</v>
      </c>
      <c r="BC609">
        <v>26</v>
      </c>
      <c r="BD609">
        <v>23</v>
      </c>
      <c r="BE609">
        <v>0</v>
      </c>
      <c r="BF609">
        <v>0</v>
      </c>
      <c r="BG609">
        <v>1</v>
      </c>
      <c r="BH609">
        <v>0</v>
      </c>
      <c r="BI609">
        <v>0</v>
      </c>
      <c r="BJ609">
        <v>16.7561</v>
      </c>
      <c r="BK609">
        <v>8920.473</v>
      </c>
      <c r="BL609">
        <v>5775.1260000000002</v>
      </c>
      <c r="BM609">
        <v>1614.3150000000001</v>
      </c>
      <c r="BN609">
        <v>89.798000000000002</v>
      </c>
      <c r="BO609">
        <v>994.16</v>
      </c>
      <c r="BP609">
        <v>211.767</v>
      </c>
      <c r="BQ609">
        <v>163.375</v>
      </c>
      <c r="BR609">
        <v>0</v>
      </c>
      <c r="BS609">
        <v>0</v>
      </c>
      <c r="BT609">
        <v>13.375</v>
      </c>
      <c r="BU609">
        <v>7493.277</v>
      </c>
      <c r="BV609">
        <v>1.0226999999999999</v>
      </c>
      <c r="BW609">
        <v>504.02800000000002</v>
      </c>
      <c r="BX609">
        <v>0</v>
      </c>
      <c r="BY609">
        <v>0</v>
      </c>
      <c r="BZ609">
        <v>5.9796000000000005</v>
      </c>
      <c r="CA609">
        <v>1953.3650000000002</v>
      </c>
      <c r="CB609">
        <v>1440.3130000000001</v>
      </c>
      <c r="CC609">
        <v>191.61700000000002</v>
      </c>
      <c r="CD609">
        <v>51.218000000000004</v>
      </c>
      <c r="CE609">
        <v>240.875</v>
      </c>
      <c r="CF609">
        <v>20.309000000000001</v>
      </c>
      <c r="CG609">
        <v>0</v>
      </c>
      <c r="CH609">
        <v>9.0329999999999995</v>
      </c>
      <c r="CI609">
        <v>0</v>
      </c>
      <c r="CJ609">
        <v>0.5</v>
      </c>
      <c r="CK609">
        <v>176.339</v>
      </c>
      <c r="CL609">
        <v>2.7443</v>
      </c>
      <c r="CM609">
        <v>869.18499999999995</v>
      </c>
      <c r="CN609">
        <v>2.3450000000000002</v>
      </c>
      <c r="CO609">
        <v>764.07</v>
      </c>
      <c r="CP609">
        <v>0.39029999999999998</v>
      </c>
      <c r="CQ609">
        <v>143.77100000000002</v>
      </c>
      <c r="CR609">
        <v>13.756</v>
      </c>
      <c r="CS609">
        <v>6818.5479999999998</v>
      </c>
      <c r="CT609">
        <v>4.5145999999999997</v>
      </c>
      <c r="CU609">
        <v>1362.2250000000001</v>
      </c>
      <c r="CV609">
        <v>0</v>
      </c>
      <c r="CW609">
        <v>53.912999999999997</v>
      </c>
      <c r="CX609">
        <v>0</v>
      </c>
      <c r="CY609">
        <v>0</v>
      </c>
      <c r="CZ609">
        <v>0</v>
      </c>
      <c r="DA609">
        <v>0.39029999999999998</v>
      </c>
      <c r="DB609">
        <v>143.77100000000002</v>
      </c>
      <c r="DC609">
        <v>41.05</v>
      </c>
      <c r="DD609">
        <v>0</v>
      </c>
      <c r="DE609">
        <v>18.018999999999998</v>
      </c>
      <c r="DF609">
        <v>2.3584000000000001</v>
      </c>
      <c r="DG609">
        <v>923.16800000000001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9022.768</v>
      </c>
      <c r="EA609">
        <v>41.05</v>
      </c>
      <c r="EB609">
        <v>1970.635</v>
      </c>
      <c r="EC609">
        <v>0</v>
      </c>
      <c r="ED609">
        <v>22.9986</v>
      </c>
      <c r="EE609">
        <v>26.284599999999998</v>
      </c>
      <c r="EF609">
        <v>10972.643</v>
      </c>
      <c r="EG609">
        <v>16.864000000000001</v>
      </c>
      <c r="EH609">
        <v>8968.0879999999997</v>
      </c>
      <c r="EI609">
        <v>13.482900000000001</v>
      </c>
      <c r="EJ609">
        <v>7540.8919999999998</v>
      </c>
      <c r="EK609">
        <v>1.0226999999999999</v>
      </c>
      <c r="EL609">
        <v>504.02800000000002</v>
      </c>
      <c r="EM609">
        <v>0</v>
      </c>
      <c r="EN609">
        <v>0</v>
      </c>
      <c r="EO609">
        <v>6.1346000000000007</v>
      </c>
      <c r="EP609">
        <v>2004.5550000000001</v>
      </c>
      <c r="EQ609">
        <v>114.393</v>
      </c>
      <c r="ER609">
        <v>96.867999999999995</v>
      </c>
      <c r="ES609">
        <v>17.524999999999999</v>
      </c>
      <c r="ET609">
        <v>11087.036</v>
      </c>
      <c r="EU609">
        <v>0</v>
      </c>
      <c r="EV609">
        <v>0</v>
      </c>
      <c r="EW609">
        <v>0</v>
      </c>
      <c r="EX609">
        <v>0</v>
      </c>
      <c r="EY609">
        <v>2.3584000000000001</v>
      </c>
      <c r="EZ609">
        <v>923.16800000000001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0.39029999999999998</v>
      </c>
      <c r="FJ609">
        <v>143.77100000000002</v>
      </c>
      <c r="FK609">
        <v>0</v>
      </c>
      <c r="FL609">
        <v>0</v>
      </c>
      <c r="FM609">
        <v>0.39029999999999998</v>
      </c>
      <c r="FN609">
        <v>143.77100000000002</v>
      </c>
      <c r="FO609">
        <v>17.8</v>
      </c>
      <c r="FP609">
        <v>17.8</v>
      </c>
      <c r="FQ609">
        <v>0</v>
      </c>
      <c r="FR609">
        <v>161.571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</row>
    <row r="610" spans="1:184" customFormat="1" ht="12.75" x14ac:dyDescent="0.2">
      <c r="A610">
        <v>5220</v>
      </c>
      <c r="B610">
        <f t="shared" si="9"/>
        <v>607</v>
      </c>
      <c r="C610">
        <v>1</v>
      </c>
      <c r="D610" t="s">
        <v>2031</v>
      </c>
      <c r="E610" t="s">
        <v>290</v>
      </c>
      <c r="F610">
        <v>600115739</v>
      </c>
      <c r="G610">
        <v>12</v>
      </c>
      <c r="H610" t="s">
        <v>2032</v>
      </c>
      <c r="I610" t="s">
        <v>378</v>
      </c>
      <c r="J610">
        <v>1</v>
      </c>
      <c r="K610">
        <v>24</v>
      </c>
      <c r="L610" t="s">
        <v>1901</v>
      </c>
      <c r="M610" t="s">
        <v>1594</v>
      </c>
      <c r="N610" t="s">
        <v>1875</v>
      </c>
      <c r="O610">
        <v>2</v>
      </c>
      <c r="P610" t="s">
        <v>1876</v>
      </c>
      <c r="Q610" t="s">
        <v>1877</v>
      </c>
      <c r="R610" s="207">
        <v>45671.457453703704</v>
      </c>
      <c r="S610">
        <v>600115739</v>
      </c>
      <c r="T610" t="s">
        <v>1877</v>
      </c>
      <c r="U610" s="207">
        <v>45671.468981481485</v>
      </c>
      <c r="V610">
        <v>600115739</v>
      </c>
      <c r="W610">
        <v>15.8924</v>
      </c>
      <c r="X610">
        <v>15.4476</v>
      </c>
      <c r="Y610">
        <v>0.40970000000000001</v>
      </c>
      <c r="Z610">
        <v>3.5099999999999999E-2</v>
      </c>
      <c r="AA610">
        <v>16.773300000000003</v>
      </c>
      <c r="AB610">
        <v>7605.8310000000001</v>
      </c>
      <c r="AC610">
        <v>7465.8109999999997</v>
      </c>
      <c r="AD610">
        <v>4709.92</v>
      </c>
      <c r="AE610">
        <v>1113.4530000000002</v>
      </c>
      <c r="AF610">
        <v>308.07799999999997</v>
      </c>
      <c r="AG610">
        <v>887.11599999999999</v>
      </c>
      <c r="AH610">
        <v>195.649</v>
      </c>
      <c r="AI610">
        <v>70.748999999999995</v>
      </c>
      <c r="AJ610">
        <v>2.1890000000000001</v>
      </c>
      <c r="AK610">
        <v>40.376999999999995</v>
      </c>
      <c r="AL610">
        <v>128.01</v>
      </c>
      <c r="AM610">
        <v>0</v>
      </c>
      <c r="AN610">
        <v>12.01</v>
      </c>
      <c r="AO610">
        <v>69.699999999999989</v>
      </c>
      <c r="AP610">
        <v>0.6</v>
      </c>
      <c r="AQ610">
        <v>0.6</v>
      </c>
      <c r="AR610">
        <v>0</v>
      </c>
      <c r="AS610">
        <v>0</v>
      </c>
      <c r="AT610">
        <v>0</v>
      </c>
      <c r="AU610">
        <v>69.099999999999994</v>
      </c>
      <c r="AV610">
        <v>0.1333</v>
      </c>
      <c r="AW610">
        <v>118.753</v>
      </c>
      <c r="AX610">
        <v>101.396</v>
      </c>
      <c r="AY610">
        <v>0.6</v>
      </c>
      <c r="AZ610">
        <v>19.527000000000001</v>
      </c>
      <c r="BA610">
        <v>7528.2720000000008</v>
      </c>
      <c r="BB610">
        <v>0.6</v>
      </c>
      <c r="BC610">
        <v>15</v>
      </c>
      <c r="BD610">
        <v>15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10.873799999999999</v>
      </c>
      <c r="BK610">
        <v>5762.2579999999989</v>
      </c>
      <c r="BL610">
        <v>3651.8219999999997</v>
      </c>
      <c r="BM610">
        <v>964.29799999999989</v>
      </c>
      <c r="BN610">
        <v>160.428</v>
      </c>
      <c r="BO610">
        <v>573.70000000000005</v>
      </c>
      <c r="BP610">
        <v>176.18799999999999</v>
      </c>
      <c r="BQ610">
        <v>70.748999999999995</v>
      </c>
      <c r="BR610">
        <v>2.1890000000000001</v>
      </c>
      <c r="BS610">
        <v>24.603999999999999</v>
      </c>
      <c r="BT610">
        <v>7.8053000000000008</v>
      </c>
      <c r="BU610">
        <v>4680.9620000000004</v>
      </c>
      <c r="BV610">
        <v>0.8</v>
      </c>
      <c r="BW610">
        <v>381.94</v>
      </c>
      <c r="BX610">
        <v>0</v>
      </c>
      <c r="BY610">
        <v>0</v>
      </c>
      <c r="BZ610">
        <v>4.5738000000000003</v>
      </c>
      <c r="CA610">
        <v>1703.5530000000001</v>
      </c>
      <c r="CB610">
        <v>1058.098</v>
      </c>
      <c r="CC610">
        <v>149.155</v>
      </c>
      <c r="CD610">
        <v>147.64999999999998</v>
      </c>
      <c r="CE610">
        <v>313.416</v>
      </c>
      <c r="CF610">
        <v>19.460999999999999</v>
      </c>
      <c r="CG610">
        <v>0</v>
      </c>
      <c r="CH610">
        <v>0</v>
      </c>
      <c r="CI610">
        <v>15.773</v>
      </c>
      <c r="CJ610">
        <v>0</v>
      </c>
      <c r="CK610">
        <v>0</v>
      </c>
      <c r="CL610">
        <v>1.8001</v>
      </c>
      <c r="CM610">
        <v>632.31899999999996</v>
      </c>
      <c r="CN610">
        <v>2.6404000000000001</v>
      </c>
      <c r="CO610">
        <v>1034.038</v>
      </c>
      <c r="CP610">
        <v>0.1333</v>
      </c>
      <c r="CQ610">
        <v>37.195999999999998</v>
      </c>
      <c r="CR610">
        <v>8.873800000000001</v>
      </c>
      <c r="CS610">
        <v>4160.8630000000003</v>
      </c>
      <c r="CT610">
        <v>3.6738</v>
      </c>
      <c r="CU610">
        <v>1268.518</v>
      </c>
      <c r="CV610">
        <v>0</v>
      </c>
      <c r="CW610">
        <v>118.753</v>
      </c>
      <c r="CX610">
        <v>64.2</v>
      </c>
      <c r="CY610">
        <v>0</v>
      </c>
      <c r="CZ610">
        <v>0</v>
      </c>
      <c r="DA610">
        <v>0.1333</v>
      </c>
      <c r="DB610">
        <v>37.195999999999998</v>
      </c>
      <c r="DC610">
        <v>0.6</v>
      </c>
      <c r="DD610">
        <v>0</v>
      </c>
      <c r="DE610">
        <v>19.527000000000001</v>
      </c>
      <c r="DF610">
        <v>2.2685</v>
      </c>
      <c r="DG610">
        <v>699.35599999999999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5806.4500000000007</v>
      </c>
      <c r="EA610">
        <v>0.6</v>
      </c>
      <c r="EB610">
        <v>1721.8219999999999</v>
      </c>
      <c r="EC610">
        <v>0</v>
      </c>
      <c r="ED610">
        <v>15.8924</v>
      </c>
      <c r="EE610">
        <v>16.773300000000003</v>
      </c>
      <c r="EF610">
        <v>7605.8310000000001</v>
      </c>
      <c r="EG610">
        <v>10.873799999999999</v>
      </c>
      <c r="EH610">
        <v>5762.2579999999989</v>
      </c>
      <c r="EI610">
        <v>7.8053000000000008</v>
      </c>
      <c r="EJ610">
        <v>4680.9620000000004</v>
      </c>
      <c r="EK610">
        <v>0.8</v>
      </c>
      <c r="EL610">
        <v>381.94</v>
      </c>
      <c r="EM610">
        <v>0</v>
      </c>
      <c r="EN610">
        <v>0</v>
      </c>
      <c r="EO610">
        <v>5.0186000000000002</v>
      </c>
      <c r="EP610">
        <v>1843.5730000000001</v>
      </c>
      <c r="EQ610">
        <v>69.699999999999989</v>
      </c>
      <c r="ER610">
        <v>26.5</v>
      </c>
      <c r="ES610">
        <v>43.2</v>
      </c>
      <c r="ET610">
        <v>7675.530999999999</v>
      </c>
      <c r="EU610">
        <v>0</v>
      </c>
      <c r="EV610">
        <v>0</v>
      </c>
      <c r="EW610">
        <v>0</v>
      </c>
      <c r="EX610">
        <v>0</v>
      </c>
      <c r="EY610">
        <v>2.2685</v>
      </c>
      <c r="EZ610">
        <v>699.35599999999999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0.1333</v>
      </c>
      <c r="FJ610">
        <v>101.396</v>
      </c>
      <c r="FK610">
        <v>0</v>
      </c>
      <c r="FL610">
        <v>64.2</v>
      </c>
      <c r="FM610">
        <v>0.1333</v>
      </c>
      <c r="FN610">
        <v>37.195999999999998</v>
      </c>
      <c r="FO610">
        <v>0.6</v>
      </c>
      <c r="FP610">
        <v>0.6</v>
      </c>
      <c r="FQ610">
        <v>0</v>
      </c>
      <c r="FR610">
        <v>101.996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</row>
    <row r="611" spans="1:184" customFormat="1" ht="12.75" x14ac:dyDescent="0.2">
      <c r="A611">
        <v>5221</v>
      </c>
      <c r="B611">
        <f t="shared" si="9"/>
        <v>608</v>
      </c>
      <c r="C611">
        <v>1</v>
      </c>
      <c r="D611" t="s">
        <v>2033</v>
      </c>
      <c r="E611" t="s">
        <v>290</v>
      </c>
      <c r="F611">
        <v>600115747</v>
      </c>
      <c r="G611">
        <v>12</v>
      </c>
      <c r="H611" t="s">
        <v>2034</v>
      </c>
      <c r="I611" t="s">
        <v>438</v>
      </c>
      <c r="J611">
        <v>1</v>
      </c>
      <c r="K611">
        <v>24</v>
      </c>
      <c r="L611" t="s">
        <v>1909</v>
      </c>
      <c r="M611" t="s">
        <v>435</v>
      </c>
      <c r="N611" t="s">
        <v>1875</v>
      </c>
      <c r="O611">
        <v>2</v>
      </c>
      <c r="P611" t="s">
        <v>1876</v>
      </c>
      <c r="Q611" t="s">
        <v>2035</v>
      </c>
      <c r="R611" s="207">
        <v>45670.63077546296</v>
      </c>
      <c r="S611">
        <v>600115747</v>
      </c>
      <c r="W611">
        <v>15.819699999999999</v>
      </c>
      <c r="X611">
        <v>15.2197</v>
      </c>
      <c r="Y611">
        <v>0</v>
      </c>
      <c r="Z611">
        <v>0.6</v>
      </c>
      <c r="AA611">
        <v>16.994700000000002</v>
      </c>
      <c r="AB611">
        <v>7244.5749999999998</v>
      </c>
      <c r="AC611">
        <v>7101.7020000000002</v>
      </c>
      <c r="AD611">
        <v>4827.2219999999998</v>
      </c>
      <c r="AE611">
        <v>1046.2700000000002</v>
      </c>
      <c r="AF611">
        <v>62.444000000000003</v>
      </c>
      <c r="AG611">
        <v>582.13300000000004</v>
      </c>
      <c r="AH611">
        <v>129.49299999999999</v>
      </c>
      <c r="AI611">
        <v>62.079000000000001</v>
      </c>
      <c r="AJ611">
        <v>0</v>
      </c>
      <c r="AK611">
        <v>19.134</v>
      </c>
      <c r="AL611">
        <v>0</v>
      </c>
      <c r="AM611">
        <v>0</v>
      </c>
      <c r="AN611">
        <v>142.87299999999999</v>
      </c>
      <c r="AO611">
        <v>35.566000000000003</v>
      </c>
      <c r="AP611">
        <v>35.5</v>
      </c>
      <c r="AQ611">
        <v>35.5</v>
      </c>
      <c r="AR611">
        <v>0</v>
      </c>
      <c r="AS611">
        <v>0</v>
      </c>
      <c r="AT611">
        <v>0</v>
      </c>
      <c r="AU611">
        <v>6.6000000000000003E-2</v>
      </c>
      <c r="AV611">
        <v>0</v>
      </c>
      <c r="AW611">
        <v>372.92700000000002</v>
      </c>
      <c r="AX611">
        <v>0</v>
      </c>
      <c r="AY611">
        <v>2.5</v>
      </c>
      <c r="AZ611">
        <v>0</v>
      </c>
      <c r="BA611">
        <v>7150.6280000000006</v>
      </c>
      <c r="BB611">
        <v>35.5</v>
      </c>
      <c r="BC611">
        <v>16</v>
      </c>
      <c r="BD611">
        <v>15</v>
      </c>
      <c r="BE611">
        <v>0</v>
      </c>
      <c r="BF611">
        <v>0</v>
      </c>
      <c r="BG611">
        <v>1</v>
      </c>
      <c r="BH611">
        <v>0</v>
      </c>
      <c r="BI611">
        <v>0</v>
      </c>
      <c r="BJ611">
        <v>11.819700000000001</v>
      </c>
      <c r="BK611">
        <v>6027.6639999999998</v>
      </c>
      <c r="BL611">
        <v>4045.9520000000002</v>
      </c>
      <c r="BM611">
        <v>950.88300000000004</v>
      </c>
      <c r="BN611">
        <v>51.439</v>
      </c>
      <c r="BO611">
        <v>414.13300000000004</v>
      </c>
      <c r="BP611">
        <v>129.49299999999999</v>
      </c>
      <c r="BQ611">
        <v>62.079000000000001</v>
      </c>
      <c r="BR611">
        <v>0</v>
      </c>
      <c r="BS611">
        <v>0.75800000000000001</v>
      </c>
      <c r="BT611">
        <v>8.3650000000000002</v>
      </c>
      <c r="BU611">
        <v>4660.5659999999998</v>
      </c>
      <c r="BV611">
        <v>1.1100000000000001</v>
      </c>
      <c r="BW611">
        <v>455.80599999999998</v>
      </c>
      <c r="BX611">
        <v>0</v>
      </c>
      <c r="BY611">
        <v>0</v>
      </c>
      <c r="BZ611">
        <v>3.4</v>
      </c>
      <c r="CA611">
        <v>1074.038</v>
      </c>
      <c r="CB611">
        <v>781.27</v>
      </c>
      <c r="CC611">
        <v>95.387</v>
      </c>
      <c r="CD611">
        <v>11.005000000000001</v>
      </c>
      <c r="CE611">
        <v>168</v>
      </c>
      <c r="CF611">
        <v>0</v>
      </c>
      <c r="CG611">
        <v>0</v>
      </c>
      <c r="CH611">
        <v>0</v>
      </c>
      <c r="CI611">
        <v>18.376000000000001</v>
      </c>
      <c r="CJ611">
        <v>0.25</v>
      </c>
      <c r="CK611">
        <v>72.531000000000006</v>
      </c>
      <c r="CL611">
        <v>2.4</v>
      </c>
      <c r="CM611">
        <v>728.18000000000006</v>
      </c>
      <c r="CN611">
        <v>0.75</v>
      </c>
      <c r="CO611">
        <v>273.327</v>
      </c>
      <c r="CP611">
        <v>0</v>
      </c>
      <c r="CQ611">
        <v>0</v>
      </c>
      <c r="CR611">
        <v>8.819700000000001</v>
      </c>
      <c r="CS611">
        <v>4063.9369999999999</v>
      </c>
      <c r="CT611">
        <v>3.4</v>
      </c>
      <c r="CU611">
        <v>1074.038</v>
      </c>
      <c r="CV611">
        <v>0</v>
      </c>
      <c r="CW611">
        <v>372.92700000000002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3.4</v>
      </c>
      <c r="DD611">
        <v>32.1</v>
      </c>
      <c r="DE611">
        <v>0</v>
      </c>
      <c r="DF611">
        <v>2.3447</v>
      </c>
      <c r="DG611">
        <v>911.29199999999992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6070.9269999999997</v>
      </c>
      <c r="EA611">
        <v>3.4</v>
      </c>
      <c r="EB611">
        <v>1079.701</v>
      </c>
      <c r="EC611">
        <v>32.1</v>
      </c>
      <c r="ED611">
        <v>15.819699999999999</v>
      </c>
      <c r="EE611">
        <v>16.994700000000002</v>
      </c>
      <c r="EF611">
        <v>7244.5749999999998</v>
      </c>
      <c r="EG611">
        <v>11.819700000000001</v>
      </c>
      <c r="EH611">
        <v>6027.732</v>
      </c>
      <c r="EI611">
        <v>8.3650000000000002</v>
      </c>
      <c r="EJ611">
        <v>4660.567</v>
      </c>
      <c r="EK611">
        <v>1.1100000000000001</v>
      </c>
      <c r="EL611">
        <v>455.80599999999998</v>
      </c>
      <c r="EM611">
        <v>0</v>
      </c>
      <c r="EN611">
        <v>0</v>
      </c>
      <c r="EO611">
        <v>4</v>
      </c>
      <c r="EP611">
        <v>1216.8429999999998</v>
      </c>
      <c r="EQ611">
        <v>35.566000000000003</v>
      </c>
      <c r="ER611">
        <v>3.4</v>
      </c>
      <c r="ES611">
        <v>32.165999999999997</v>
      </c>
      <c r="ET611">
        <v>7280.1409999999996</v>
      </c>
      <c r="EU611">
        <v>0</v>
      </c>
      <c r="EV611">
        <v>0</v>
      </c>
      <c r="EW611">
        <v>0</v>
      </c>
      <c r="EX611">
        <v>0</v>
      </c>
      <c r="EY611">
        <v>2.3447</v>
      </c>
      <c r="EZ611">
        <v>911.35899999999992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2.5</v>
      </c>
      <c r="FP611">
        <v>0</v>
      </c>
      <c r="FQ611">
        <v>2.5</v>
      </c>
      <c r="FR611">
        <v>2.5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</row>
    <row r="612" spans="1:184" customFormat="1" ht="12.75" x14ac:dyDescent="0.2">
      <c r="A612">
        <v>5222</v>
      </c>
      <c r="B612">
        <f t="shared" si="9"/>
        <v>609</v>
      </c>
      <c r="C612">
        <v>1</v>
      </c>
      <c r="D612" t="s">
        <v>2036</v>
      </c>
      <c r="E612" t="s">
        <v>290</v>
      </c>
      <c r="F612">
        <v>600115925</v>
      </c>
      <c r="G612">
        <v>12</v>
      </c>
      <c r="H612" t="s">
        <v>2037</v>
      </c>
      <c r="I612" t="s">
        <v>100</v>
      </c>
      <c r="J612">
        <v>1</v>
      </c>
      <c r="K612">
        <v>24</v>
      </c>
      <c r="L612" t="s">
        <v>1901</v>
      </c>
      <c r="M612" t="s">
        <v>431</v>
      </c>
      <c r="N612" t="s">
        <v>1875</v>
      </c>
      <c r="O612">
        <v>2</v>
      </c>
      <c r="P612" t="s">
        <v>1876</v>
      </c>
      <c r="Q612" t="s">
        <v>3497</v>
      </c>
      <c r="R612" s="207">
        <v>45671.538287037038</v>
      </c>
      <c r="S612">
        <v>600115925</v>
      </c>
      <c r="T612" t="s">
        <v>3498</v>
      </c>
      <c r="U612" s="207">
        <v>45673.063391203701</v>
      </c>
      <c r="V612">
        <v>600115925</v>
      </c>
      <c r="W612">
        <v>20.1492</v>
      </c>
      <c r="X612">
        <v>18.735600000000002</v>
      </c>
      <c r="Y612">
        <v>1.1777</v>
      </c>
      <c r="Z612">
        <v>0.2359</v>
      </c>
      <c r="AA612">
        <v>21.033899999999999</v>
      </c>
      <c r="AB612">
        <v>9646.7960000000003</v>
      </c>
      <c r="AC612">
        <v>9197.3729999999996</v>
      </c>
      <c r="AD612">
        <v>6202.9309999999996</v>
      </c>
      <c r="AE612">
        <v>1290.759</v>
      </c>
      <c r="AF612">
        <v>80.756</v>
      </c>
      <c r="AG612">
        <v>887.68</v>
      </c>
      <c r="AH612">
        <v>253.572</v>
      </c>
      <c r="AI612">
        <v>221.61699999999999</v>
      </c>
      <c r="AJ612">
        <v>0</v>
      </c>
      <c r="AK612">
        <v>12.452999999999999</v>
      </c>
      <c r="AL612">
        <v>373.78899999999999</v>
      </c>
      <c r="AM612">
        <v>0</v>
      </c>
      <c r="AN612">
        <v>75.634</v>
      </c>
      <c r="AO612">
        <v>151.69399999999999</v>
      </c>
      <c r="AP612">
        <v>69.614000000000004</v>
      </c>
      <c r="AQ612">
        <v>69.614000000000004</v>
      </c>
      <c r="AR612">
        <v>0</v>
      </c>
      <c r="AS612">
        <v>0</v>
      </c>
      <c r="AT612">
        <v>37.08</v>
      </c>
      <c r="AU612">
        <v>45</v>
      </c>
      <c r="AV612">
        <v>0.1</v>
      </c>
      <c r="AW612">
        <v>209.42599999999999</v>
      </c>
      <c r="AX612">
        <v>62.218000000000004</v>
      </c>
      <c r="AY612">
        <v>69.614000000000004</v>
      </c>
      <c r="AZ612">
        <v>38.179000000000002</v>
      </c>
      <c r="BA612">
        <v>9267.9369999999981</v>
      </c>
      <c r="BB612">
        <v>69.614000000000004</v>
      </c>
      <c r="BC612">
        <v>21</v>
      </c>
      <c r="BD612">
        <v>17</v>
      </c>
      <c r="BE612">
        <v>0</v>
      </c>
      <c r="BF612">
        <v>0</v>
      </c>
      <c r="BG612">
        <v>1</v>
      </c>
      <c r="BH612">
        <v>0</v>
      </c>
      <c r="BI612">
        <v>0</v>
      </c>
      <c r="BJ612">
        <v>14.404999999999999</v>
      </c>
      <c r="BK612">
        <v>7607.3329999999996</v>
      </c>
      <c r="BL612">
        <v>5125.1170000000002</v>
      </c>
      <c r="BM612">
        <v>1148.068</v>
      </c>
      <c r="BN612">
        <v>0</v>
      </c>
      <c r="BO612">
        <v>634.1</v>
      </c>
      <c r="BP612">
        <v>218.37299999999999</v>
      </c>
      <c r="BQ612">
        <v>221.61699999999999</v>
      </c>
      <c r="BR612">
        <v>0</v>
      </c>
      <c r="BS612">
        <v>12.452999999999999</v>
      </c>
      <c r="BT612">
        <v>11.562799999999999</v>
      </c>
      <c r="BU612">
        <v>6460.3819999999996</v>
      </c>
      <c r="BV612">
        <v>1</v>
      </c>
      <c r="BW612">
        <v>448.298</v>
      </c>
      <c r="BX612">
        <v>0</v>
      </c>
      <c r="BY612">
        <v>0</v>
      </c>
      <c r="BZ612">
        <v>4.3306000000000004</v>
      </c>
      <c r="CA612">
        <v>1590.04</v>
      </c>
      <c r="CB612">
        <v>1077.8139999999999</v>
      </c>
      <c r="CC612">
        <v>142.691</v>
      </c>
      <c r="CD612">
        <v>80.756</v>
      </c>
      <c r="CE612">
        <v>253.58</v>
      </c>
      <c r="CF612">
        <v>35.198999999999998</v>
      </c>
      <c r="CG612">
        <v>0</v>
      </c>
      <c r="CH612">
        <v>0</v>
      </c>
      <c r="CI612">
        <v>0</v>
      </c>
      <c r="CJ612">
        <v>0.8</v>
      </c>
      <c r="CK612">
        <v>396.149</v>
      </c>
      <c r="CL612">
        <v>1.8441000000000001</v>
      </c>
      <c r="CM612">
        <v>533.01199999999994</v>
      </c>
      <c r="CN612">
        <v>1.5865</v>
      </c>
      <c r="CO612">
        <v>608.66099999999994</v>
      </c>
      <c r="CP612">
        <v>0.1</v>
      </c>
      <c r="CQ612">
        <v>52.218000000000004</v>
      </c>
      <c r="CR612">
        <v>12.404999999999999</v>
      </c>
      <c r="CS612">
        <v>6047.0379999999996</v>
      </c>
      <c r="CT612">
        <v>2.4527999999999999</v>
      </c>
      <c r="CU612">
        <v>902.12700000000007</v>
      </c>
      <c r="CV612">
        <v>0</v>
      </c>
      <c r="CW612">
        <v>209.42599999999999</v>
      </c>
      <c r="CX612">
        <v>10</v>
      </c>
      <c r="CY612">
        <v>0</v>
      </c>
      <c r="CZ612">
        <v>0</v>
      </c>
      <c r="DA612">
        <v>0.1</v>
      </c>
      <c r="DB612">
        <v>52.218000000000004</v>
      </c>
      <c r="DC612">
        <v>8.0640000000000001</v>
      </c>
      <c r="DD612">
        <v>61.55</v>
      </c>
      <c r="DE612">
        <v>38.179000000000002</v>
      </c>
      <c r="DF612">
        <v>1.8422000000000001</v>
      </c>
      <c r="DG612">
        <v>698.65300000000002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7664.1130000000003</v>
      </c>
      <c r="EA612">
        <v>8.0640000000000001</v>
      </c>
      <c r="EB612">
        <v>1603.8240000000001</v>
      </c>
      <c r="EC612">
        <v>61.55</v>
      </c>
      <c r="ED612">
        <v>20.1492</v>
      </c>
      <c r="EE612">
        <v>21.033899999999999</v>
      </c>
      <c r="EF612">
        <v>9646.7960000000003</v>
      </c>
      <c r="EG612">
        <v>14.404999999999999</v>
      </c>
      <c r="EH612">
        <v>7613.9960000000001</v>
      </c>
      <c r="EI612">
        <v>11.562799999999999</v>
      </c>
      <c r="EJ612">
        <v>6465.3819999999996</v>
      </c>
      <c r="EK612">
        <v>1</v>
      </c>
      <c r="EL612">
        <v>449.96100000000001</v>
      </c>
      <c r="EM612">
        <v>0</v>
      </c>
      <c r="EN612">
        <v>0</v>
      </c>
      <c r="EO612">
        <v>5.7442000000000002</v>
      </c>
      <c r="EP612">
        <v>2032.8</v>
      </c>
      <c r="EQ612">
        <v>151.69399999999999</v>
      </c>
      <c r="ER612">
        <v>19.763999999999999</v>
      </c>
      <c r="ES612">
        <v>131.93</v>
      </c>
      <c r="ET612">
        <v>9798.49</v>
      </c>
      <c r="EU612">
        <v>0</v>
      </c>
      <c r="EV612">
        <v>0</v>
      </c>
      <c r="EW612">
        <v>0</v>
      </c>
      <c r="EX612">
        <v>0</v>
      </c>
      <c r="EY612">
        <v>1.8422000000000001</v>
      </c>
      <c r="EZ612">
        <v>698.65300000000002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0.1</v>
      </c>
      <c r="FJ612">
        <v>62.218000000000004</v>
      </c>
      <c r="FK612">
        <v>0</v>
      </c>
      <c r="FL612">
        <v>10</v>
      </c>
      <c r="FM612">
        <v>0.1</v>
      </c>
      <c r="FN612">
        <v>52.218000000000004</v>
      </c>
      <c r="FO612">
        <v>69.614000000000004</v>
      </c>
      <c r="FP612">
        <v>8.0640000000000001</v>
      </c>
      <c r="FQ612">
        <v>61.55</v>
      </c>
      <c r="FR612">
        <v>131.83199999999999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</row>
    <row r="613" spans="1:184" customFormat="1" ht="12.75" x14ac:dyDescent="0.2">
      <c r="A613">
        <v>5223</v>
      </c>
      <c r="B613">
        <f t="shared" si="9"/>
        <v>610</v>
      </c>
      <c r="C613">
        <v>1</v>
      </c>
      <c r="D613" t="s">
        <v>2038</v>
      </c>
      <c r="E613" t="s">
        <v>290</v>
      </c>
      <c r="F613">
        <v>600115607</v>
      </c>
      <c r="G613">
        <v>12</v>
      </c>
      <c r="H613" t="s">
        <v>1908</v>
      </c>
      <c r="I613" t="s">
        <v>2039</v>
      </c>
      <c r="J613">
        <v>1</v>
      </c>
      <c r="K613">
        <v>24</v>
      </c>
      <c r="L613" t="s">
        <v>1909</v>
      </c>
      <c r="M613" t="s">
        <v>2040</v>
      </c>
      <c r="N613" t="s">
        <v>1875</v>
      </c>
      <c r="O613">
        <v>2</v>
      </c>
      <c r="P613" t="s">
        <v>1876</v>
      </c>
      <c r="Q613" t="s">
        <v>2041</v>
      </c>
      <c r="R613" s="207">
        <v>45665.361817129633</v>
      </c>
      <c r="S613">
        <v>600115607</v>
      </c>
      <c r="W613">
        <v>69.546199999999999</v>
      </c>
      <c r="X613">
        <v>69.264899999999997</v>
      </c>
      <c r="Y613">
        <v>0</v>
      </c>
      <c r="Z613">
        <v>0.28129999999999999</v>
      </c>
      <c r="AA613">
        <v>73.032799999999995</v>
      </c>
      <c r="AB613">
        <v>35591.749000000003</v>
      </c>
      <c r="AC613">
        <v>35487.865000000005</v>
      </c>
      <c r="AD613">
        <v>22110.565999999999</v>
      </c>
      <c r="AE613">
        <v>5542.74</v>
      </c>
      <c r="AF613">
        <v>912.654</v>
      </c>
      <c r="AG613">
        <v>5083.612000000001</v>
      </c>
      <c r="AH613">
        <v>367.14600000000002</v>
      </c>
      <c r="AI613">
        <v>474.94</v>
      </c>
      <c r="AJ613">
        <v>11.069000000000001</v>
      </c>
      <c r="AK613">
        <v>14.244999999999999</v>
      </c>
      <c r="AL613">
        <v>0</v>
      </c>
      <c r="AM613">
        <v>44.287999999999997</v>
      </c>
      <c r="AN613">
        <v>59.595999999999997</v>
      </c>
      <c r="AO613">
        <v>161.24</v>
      </c>
      <c r="AP613">
        <v>147.24</v>
      </c>
      <c r="AQ613">
        <v>147.24</v>
      </c>
      <c r="AR613">
        <v>0</v>
      </c>
      <c r="AS613">
        <v>0</v>
      </c>
      <c r="AT613">
        <v>14</v>
      </c>
      <c r="AU613">
        <v>0</v>
      </c>
      <c r="AV613">
        <v>2.5667</v>
      </c>
      <c r="AW613">
        <v>910.48299999999995</v>
      </c>
      <c r="AX613">
        <v>860.39499999999998</v>
      </c>
      <c r="AY613">
        <v>8.1</v>
      </c>
      <c r="AZ613">
        <v>60.41</v>
      </c>
      <c r="BA613">
        <v>35829.186000000002</v>
      </c>
      <c r="BB613">
        <v>147.24</v>
      </c>
      <c r="BC613">
        <v>76</v>
      </c>
      <c r="BD613">
        <v>67</v>
      </c>
      <c r="BE613">
        <v>2</v>
      </c>
      <c r="BF613">
        <v>0</v>
      </c>
      <c r="BG613">
        <v>0</v>
      </c>
      <c r="BH613">
        <v>0</v>
      </c>
      <c r="BI613">
        <v>0</v>
      </c>
      <c r="BJ613">
        <v>51.007200000000005</v>
      </c>
      <c r="BK613">
        <v>29564.19</v>
      </c>
      <c r="BL613">
        <v>18008.425999999999</v>
      </c>
      <c r="BM613">
        <v>4928.3580000000002</v>
      </c>
      <c r="BN613">
        <v>627.23199999999997</v>
      </c>
      <c r="BO613">
        <v>4225.6000000000004</v>
      </c>
      <c r="BP613">
        <v>318.185</v>
      </c>
      <c r="BQ613">
        <v>474.94</v>
      </c>
      <c r="BR613">
        <v>9.8650000000000002</v>
      </c>
      <c r="BS613">
        <v>0.69099999999999995</v>
      </c>
      <c r="BT613">
        <v>39.261200000000002</v>
      </c>
      <c r="BU613">
        <v>24755.964999999997</v>
      </c>
      <c r="BV613">
        <v>3.8571</v>
      </c>
      <c r="BW613">
        <v>2067.0709999999999</v>
      </c>
      <c r="BX613">
        <v>0</v>
      </c>
      <c r="BY613">
        <v>0</v>
      </c>
      <c r="BZ613">
        <v>18.2577</v>
      </c>
      <c r="CA613">
        <v>5923.6749999999993</v>
      </c>
      <c r="CB613">
        <v>4102.1399999999994</v>
      </c>
      <c r="CC613">
        <v>614.38200000000006</v>
      </c>
      <c r="CD613">
        <v>285.42200000000003</v>
      </c>
      <c r="CE613">
        <v>858.01200000000006</v>
      </c>
      <c r="CF613">
        <v>48.960999999999999</v>
      </c>
      <c r="CG613">
        <v>0</v>
      </c>
      <c r="CH613">
        <v>1.204</v>
      </c>
      <c r="CI613">
        <v>13.554</v>
      </c>
      <c r="CJ613">
        <v>2</v>
      </c>
      <c r="CK613">
        <v>1055.424</v>
      </c>
      <c r="CL613">
        <v>6</v>
      </c>
      <c r="CM613">
        <v>1946.4560000000001</v>
      </c>
      <c r="CN613">
        <v>8.6910000000000007</v>
      </c>
      <c r="CO613">
        <v>2358.0839999999998</v>
      </c>
      <c r="CP613">
        <v>1.5667</v>
      </c>
      <c r="CQ613">
        <v>563.71100000000001</v>
      </c>
      <c r="CR613">
        <v>46.007200000000005</v>
      </c>
      <c r="CS613">
        <v>25055.845000000001</v>
      </c>
      <c r="CT613">
        <v>15.2577</v>
      </c>
      <c r="CU613">
        <v>4620.634</v>
      </c>
      <c r="CV613">
        <v>1.5</v>
      </c>
      <c r="CW613">
        <v>910.48299999999995</v>
      </c>
      <c r="CX613">
        <v>499.40899999999999</v>
      </c>
      <c r="CY613">
        <v>0</v>
      </c>
      <c r="CZ613">
        <v>0</v>
      </c>
      <c r="DA613">
        <v>1.0667</v>
      </c>
      <c r="DB613">
        <v>360.98599999999999</v>
      </c>
      <c r="DC613">
        <v>113.74</v>
      </c>
      <c r="DD613">
        <v>33.5</v>
      </c>
      <c r="DE613">
        <v>60.41</v>
      </c>
      <c r="DF613">
        <v>6.3888999999999996</v>
      </c>
      <c r="DG613">
        <v>2241.7449999999999</v>
      </c>
      <c r="DH613">
        <v>0.5</v>
      </c>
      <c r="DI613">
        <v>265.904</v>
      </c>
      <c r="DJ613">
        <v>1</v>
      </c>
      <c r="DK613">
        <v>233.505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29833.451000000001</v>
      </c>
      <c r="EA613">
        <v>113.74</v>
      </c>
      <c r="EB613">
        <v>5995.7349999999997</v>
      </c>
      <c r="EC613">
        <v>33.5</v>
      </c>
      <c r="ED613">
        <v>69.546199999999999</v>
      </c>
      <c r="EE613">
        <v>73.032799999999995</v>
      </c>
      <c r="EF613">
        <v>35591.749000000003</v>
      </c>
      <c r="EG613">
        <v>51.107199999999999</v>
      </c>
      <c r="EH613">
        <v>29564.478999999999</v>
      </c>
      <c r="EI613">
        <v>39.261200000000002</v>
      </c>
      <c r="EJ613">
        <v>24755.964999999997</v>
      </c>
      <c r="EK613">
        <v>3.8571</v>
      </c>
      <c r="EL613">
        <v>2067.0709999999999</v>
      </c>
      <c r="EM613">
        <v>0</v>
      </c>
      <c r="EN613">
        <v>0</v>
      </c>
      <c r="EO613">
        <v>18.439</v>
      </c>
      <c r="EP613">
        <v>6027.27</v>
      </c>
      <c r="EQ613">
        <v>161.24</v>
      </c>
      <c r="ER613">
        <v>113.74</v>
      </c>
      <c r="ES613">
        <v>47.5</v>
      </c>
      <c r="ET613">
        <v>35752.989000000001</v>
      </c>
      <c r="EU613">
        <v>0</v>
      </c>
      <c r="EV613">
        <v>0</v>
      </c>
      <c r="EW613">
        <v>0</v>
      </c>
      <c r="EX613">
        <v>0</v>
      </c>
      <c r="EY613">
        <v>6.3888999999999996</v>
      </c>
      <c r="EZ613">
        <v>2241.7449999999999</v>
      </c>
      <c r="FA613">
        <v>0.5</v>
      </c>
      <c r="FB613">
        <v>265.904</v>
      </c>
      <c r="FC613">
        <v>1.1000000000000001</v>
      </c>
      <c r="FD613">
        <v>233.79400000000001</v>
      </c>
      <c r="FE613">
        <v>0</v>
      </c>
      <c r="FF613">
        <v>0</v>
      </c>
      <c r="FG613">
        <v>0</v>
      </c>
      <c r="FH613">
        <v>0</v>
      </c>
      <c r="FI613">
        <v>2.5667</v>
      </c>
      <c r="FJ613">
        <v>860.39499999999998</v>
      </c>
      <c r="FK613">
        <v>1.5</v>
      </c>
      <c r="FL613">
        <v>499.40899999999999</v>
      </c>
      <c r="FM613">
        <v>1.0667</v>
      </c>
      <c r="FN613">
        <v>360.98599999999999</v>
      </c>
      <c r="FO613">
        <v>8.1</v>
      </c>
      <c r="FP613">
        <v>8.1</v>
      </c>
      <c r="FQ613">
        <v>0</v>
      </c>
      <c r="FR613">
        <v>868.49499999999989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</row>
    <row r="614" spans="1:184" customFormat="1" ht="12.75" x14ac:dyDescent="0.2">
      <c r="A614">
        <v>5224</v>
      </c>
      <c r="B614">
        <f t="shared" si="9"/>
        <v>611</v>
      </c>
      <c r="C614">
        <v>1</v>
      </c>
      <c r="D614" t="s">
        <v>2042</v>
      </c>
      <c r="E614" t="s">
        <v>290</v>
      </c>
      <c r="F614">
        <v>600115500</v>
      </c>
      <c r="G614">
        <v>12</v>
      </c>
      <c r="H614" t="s">
        <v>1908</v>
      </c>
      <c r="I614" t="s">
        <v>2043</v>
      </c>
      <c r="J614">
        <v>1</v>
      </c>
      <c r="K614">
        <v>24</v>
      </c>
      <c r="L614" t="s">
        <v>1909</v>
      </c>
      <c r="M614" t="s">
        <v>2044</v>
      </c>
      <c r="N614" t="s">
        <v>1875</v>
      </c>
      <c r="O614">
        <v>2</v>
      </c>
      <c r="P614" t="s">
        <v>1876</v>
      </c>
      <c r="Q614" t="s">
        <v>2045</v>
      </c>
      <c r="R614" s="207">
        <v>45670.636782407404</v>
      </c>
      <c r="S614">
        <v>600115500</v>
      </c>
      <c r="T614" t="s">
        <v>2045</v>
      </c>
      <c r="U614" s="207">
        <v>45672.388425925928</v>
      </c>
      <c r="V614">
        <v>600115500</v>
      </c>
      <c r="W614">
        <v>94.453299999999984</v>
      </c>
      <c r="X614">
        <v>92.957099999999997</v>
      </c>
      <c r="Y614">
        <v>0</v>
      </c>
      <c r="Z614">
        <v>1.4962</v>
      </c>
      <c r="AA614">
        <v>103.4435</v>
      </c>
      <c r="AB614">
        <v>49005.301999999996</v>
      </c>
      <c r="AC614">
        <v>48403.219999999994</v>
      </c>
      <c r="AD614">
        <v>30217.193000000003</v>
      </c>
      <c r="AE614">
        <v>7899.7620000000006</v>
      </c>
      <c r="AF614">
        <v>2328.7329999999997</v>
      </c>
      <c r="AG614">
        <v>6072.9170000000004</v>
      </c>
      <c r="AH614">
        <v>673.35900000000004</v>
      </c>
      <c r="AI614">
        <v>884.07500000000005</v>
      </c>
      <c r="AJ614">
        <v>81.533000000000001</v>
      </c>
      <c r="AK614">
        <v>21.006999999999998</v>
      </c>
      <c r="AL614">
        <v>53.738</v>
      </c>
      <c r="AM614">
        <v>0</v>
      </c>
      <c r="AN614">
        <v>548.34400000000005</v>
      </c>
      <c r="AO614">
        <v>427.74199999999996</v>
      </c>
      <c r="AP614">
        <v>250.62</v>
      </c>
      <c r="AQ614">
        <v>250.62</v>
      </c>
      <c r="AR614">
        <v>0</v>
      </c>
      <c r="AS614">
        <v>0</v>
      </c>
      <c r="AT614">
        <v>29.481000000000002</v>
      </c>
      <c r="AU614">
        <v>147.64099999999999</v>
      </c>
      <c r="AV614">
        <v>1.7334000000000001</v>
      </c>
      <c r="AW614">
        <v>145.24199999999999</v>
      </c>
      <c r="AX614">
        <v>1025.296</v>
      </c>
      <c r="AY614">
        <v>38.85</v>
      </c>
      <c r="AZ614">
        <v>79.399000000000001</v>
      </c>
      <c r="BA614">
        <v>48996.108</v>
      </c>
      <c r="BB614">
        <v>250.62</v>
      </c>
      <c r="BC614">
        <v>102</v>
      </c>
      <c r="BD614">
        <v>88</v>
      </c>
      <c r="BE614">
        <v>2</v>
      </c>
      <c r="BF614">
        <v>0</v>
      </c>
      <c r="BG614">
        <v>3</v>
      </c>
      <c r="BH614">
        <v>0</v>
      </c>
      <c r="BI614">
        <v>0</v>
      </c>
      <c r="BJ614">
        <v>68.987299999999991</v>
      </c>
      <c r="BK614">
        <v>40450.915999999997</v>
      </c>
      <c r="BL614">
        <v>24917.853000000003</v>
      </c>
      <c r="BM614">
        <v>6892.6730000000007</v>
      </c>
      <c r="BN614">
        <v>1774.0820000000001</v>
      </c>
      <c r="BO614">
        <v>5095.7660000000005</v>
      </c>
      <c r="BP614">
        <v>567.91399999999999</v>
      </c>
      <c r="BQ614">
        <v>884.07500000000005</v>
      </c>
      <c r="BR614">
        <v>75.569000000000003</v>
      </c>
      <c r="BS614">
        <v>18.343</v>
      </c>
      <c r="BT614">
        <v>53.954300000000003</v>
      </c>
      <c r="BU614">
        <v>33640.146000000001</v>
      </c>
      <c r="BV614">
        <v>6.0152999999999999</v>
      </c>
      <c r="BW614">
        <v>3024.2159999999999</v>
      </c>
      <c r="BX614">
        <v>0</v>
      </c>
      <c r="BY614">
        <v>0</v>
      </c>
      <c r="BZ614">
        <v>23.969799999999999</v>
      </c>
      <c r="CA614">
        <v>7952.3040000000001</v>
      </c>
      <c r="CB614">
        <v>5299.34</v>
      </c>
      <c r="CC614">
        <v>1007.0890000000001</v>
      </c>
      <c r="CD614">
        <v>554.65100000000007</v>
      </c>
      <c r="CE614">
        <v>977.15100000000007</v>
      </c>
      <c r="CF614">
        <v>105.44499999999999</v>
      </c>
      <c r="CG614">
        <v>0</v>
      </c>
      <c r="CH614">
        <v>5.9640000000000004</v>
      </c>
      <c r="CI614">
        <v>2.6640000000000001</v>
      </c>
      <c r="CJ614">
        <v>3.3125</v>
      </c>
      <c r="CK614">
        <v>1884.9269999999999</v>
      </c>
      <c r="CL614">
        <v>9.5043000000000006</v>
      </c>
      <c r="CM614">
        <v>2664.7550000000001</v>
      </c>
      <c r="CN614">
        <v>9.9196000000000009</v>
      </c>
      <c r="CO614">
        <v>2898.4479999999999</v>
      </c>
      <c r="CP614">
        <v>1.2334000000000001</v>
      </c>
      <c r="CQ614">
        <v>504.17399999999998</v>
      </c>
      <c r="CR614">
        <v>61.987200000000001</v>
      </c>
      <c r="CS614">
        <v>34927.548999999999</v>
      </c>
      <c r="CT614">
        <v>21.969700000000003</v>
      </c>
      <c r="CU614">
        <v>6730.268</v>
      </c>
      <c r="CV614">
        <v>1</v>
      </c>
      <c r="CW614">
        <v>145.24199999999999</v>
      </c>
      <c r="CX614">
        <v>689.13699999999994</v>
      </c>
      <c r="CY614">
        <v>0</v>
      </c>
      <c r="CZ614">
        <v>0</v>
      </c>
      <c r="DA614">
        <v>0.73340000000000005</v>
      </c>
      <c r="DB614">
        <v>336.15899999999999</v>
      </c>
      <c r="DC614">
        <v>179.83600000000001</v>
      </c>
      <c r="DD614">
        <v>70.784000000000006</v>
      </c>
      <c r="DE614">
        <v>79.399000000000001</v>
      </c>
      <c r="DF614">
        <v>7.2637999999999998</v>
      </c>
      <c r="DG614">
        <v>2781.0729999999999</v>
      </c>
      <c r="DH614">
        <v>1.3332999999999999</v>
      </c>
      <c r="DI614">
        <v>738.298</v>
      </c>
      <c r="DJ614">
        <v>0.42059999999999997</v>
      </c>
      <c r="DK614">
        <v>267.18299999999999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40942.265999999996</v>
      </c>
      <c r="EA614">
        <v>179.83600000000001</v>
      </c>
      <c r="EB614">
        <v>8053.8419999999996</v>
      </c>
      <c r="EC614">
        <v>70.784000000000006</v>
      </c>
      <c r="ED614">
        <v>94.453299999999984</v>
      </c>
      <c r="EE614">
        <v>103.4435</v>
      </c>
      <c r="EF614">
        <v>49005.301999999996</v>
      </c>
      <c r="EG614">
        <v>69.566800000000001</v>
      </c>
      <c r="EH614">
        <v>40729.487999999998</v>
      </c>
      <c r="EI614">
        <v>53.9544</v>
      </c>
      <c r="EJ614">
        <v>33641.754000000001</v>
      </c>
      <c r="EK614">
        <v>6.0152999999999999</v>
      </c>
      <c r="EL614">
        <v>3024.2159999999999</v>
      </c>
      <c r="EM614">
        <v>0</v>
      </c>
      <c r="EN614">
        <v>0</v>
      </c>
      <c r="EO614">
        <v>24.886499999999998</v>
      </c>
      <c r="EP614">
        <v>8275.8140000000003</v>
      </c>
      <c r="EQ614">
        <v>427.74199999999996</v>
      </c>
      <c r="ER614">
        <v>214.11700000000002</v>
      </c>
      <c r="ES614">
        <v>213.625</v>
      </c>
      <c r="ET614">
        <v>49433.044000000002</v>
      </c>
      <c r="EU614">
        <v>0</v>
      </c>
      <c r="EV614">
        <v>0</v>
      </c>
      <c r="EW614">
        <v>0</v>
      </c>
      <c r="EX614">
        <v>0</v>
      </c>
      <c r="EY614">
        <v>7.2637999999999998</v>
      </c>
      <c r="EZ614">
        <v>2781.0729999999999</v>
      </c>
      <c r="FA614">
        <v>1.3332999999999999</v>
      </c>
      <c r="FB614">
        <v>738.298</v>
      </c>
      <c r="FC614">
        <v>1</v>
      </c>
      <c r="FD614">
        <v>544.14700000000005</v>
      </c>
      <c r="FE614">
        <v>0</v>
      </c>
      <c r="FF614">
        <v>0</v>
      </c>
      <c r="FG614">
        <v>0</v>
      </c>
      <c r="FH614">
        <v>0</v>
      </c>
      <c r="FI614">
        <v>1.7334000000000001</v>
      </c>
      <c r="FJ614">
        <v>1025.296</v>
      </c>
      <c r="FK614">
        <v>1</v>
      </c>
      <c r="FL614">
        <v>689.13699999999994</v>
      </c>
      <c r="FM614">
        <v>0.73340000000000005</v>
      </c>
      <c r="FN614">
        <v>336.15899999999999</v>
      </c>
      <c r="FO614">
        <v>38.85</v>
      </c>
      <c r="FP614">
        <v>0</v>
      </c>
      <c r="FQ614">
        <v>38.85</v>
      </c>
      <c r="FR614">
        <v>1064.146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</row>
    <row r="615" spans="1:184" customFormat="1" ht="12.75" x14ac:dyDescent="0.2">
      <c r="A615">
        <v>5226</v>
      </c>
      <c r="B615">
        <f t="shared" si="9"/>
        <v>612</v>
      </c>
      <c r="C615">
        <v>1</v>
      </c>
      <c r="D615" t="s">
        <v>2046</v>
      </c>
      <c r="E615" t="s">
        <v>290</v>
      </c>
      <c r="F615">
        <v>600116107</v>
      </c>
      <c r="G615">
        <v>12</v>
      </c>
      <c r="H615" t="s">
        <v>1908</v>
      </c>
      <c r="I615" t="s">
        <v>378</v>
      </c>
      <c r="J615">
        <v>1</v>
      </c>
      <c r="K615">
        <v>24</v>
      </c>
      <c r="L615" t="s">
        <v>1909</v>
      </c>
      <c r="M615" t="s">
        <v>2047</v>
      </c>
      <c r="N615" t="s">
        <v>1875</v>
      </c>
      <c r="O615">
        <v>2</v>
      </c>
      <c r="P615" t="s">
        <v>1876</v>
      </c>
      <c r="Q615" t="s">
        <v>1886</v>
      </c>
      <c r="R615" s="207">
        <v>45670.469085648147</v>
      </c>
      <c r="S615">
        <v>600116107</v>
      </c>
      <c r="T615" t="s">
        <v>1886</v>
      </c>
      <c r="U615" s="207">
        <v>45670.471886574072</v>
      </c>
      <c r="V615">
        <v>600116107</v>
      </c>
      <c r="W615">
        <v>10.510899999999999</v>
      </c>
      <c r="X615">
        <v>10.510899999999999</v>
      </c>
      <c r="Y615">
        <v>0</v>
      </c>
      <c r="Z615">
        <v>0</v>
      </c>
      <c r="AA615">
        <v>11</v>
      </c>
      <c r="AB615">
        <v>5051.1320000000005</v>
      </c>
      <c r="AC615">
        <v>5051.1320000000005</v>
      </c>
      <c r="AD615">
        <v>3161.2929999999997</v>
      </c>
      <c r="AE615">
        <v>786.66700000000003</v>
      </c>
      <c r="AF615">
        <v>189.84900000000002</v>
      </c>
      <c r="AG615">
        <v>592.91300000000001</v>
      </c>
      <c r="AH615">
        <v>106.768</v>
      </c>
      <c r="AI615">
        <v>40.152999999999999</v>
      </c>
      <c r="AJ615">
        <v>0</v>
      </c>
      <c r="AK615">
        <v>1.7749999999999999</v>
      </c>
      <c r="AL615">
        <v>0</v>
      </c>
      <c r="AM615">
        <v>0</v>
      </c>
      <c r="AN615">
        <v>0</v>
      </c>
      <c r="AO615">
        <v>43.2</v>
      </c>
      <c r="AP615">
        <v>43.2</v>
      </c>
      <c r="AQ615">
        <v>43.2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156.423</v>
      </c>
      <c r="AX615">
        <v>0</v>
      </c>
      <c r="AY615">
        <v>15.6</v>
      </c>
      <c r="AZ615">
        <v>15.291</v>
      </c>
      <c r="BA615">
        <v>5071.1459999999997</v>
      </c>
      <c r="BB615">
        <v>43.2</v>
      </c>
      <c r="BC615">
        <v>11</v>
      </c>
      <c r="BD615">
        <v>11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7.5108999999999995</v>
      </c>
      <c r="BK615">
        <v>3991.6679999999997</v>
      </c>
      <c r="BL615">
        <v>2394.5360000000001</v>
      </c>
      <c r="BM615">
        <v>687.93600000000004</v>
      </c>
      <c r="BN615">
        <v>155.53</v>
      </c>
      <c r="BO615">
        <v>448.5</v>
      </c>
      <c r="BP615">
        <v>91.524000000000001</v>
      </c>
      <c r="BQ615">
        <v>40.152999999999999</v>
      </c>
      <c r="BR615">
        <v>0</v>
      </c>
      <c r="BS615">
        <v>1.7749999999999999</v>
      </c>
      <c r="BT615">
        <v>4.5109000000000004</v>
      </c>
      <c r="BU615">
        <v>2888.9659999999999</v>
      </c>
      <c r="BV615">
        <v>0.75</v>
      </c>
      <c r="BW615">
        <v>318.01900000000001</v>
      </c>
      <c r="BX615">
        <v>0</v>
      </c>
      <c r="BY615">
        <v>0</v>
      </c>
      <c r="BZ615">
        <v>3</v>
      </c>
      <c r="CA615">
        <v>1059.4639999999999</v>
      </c>
      <c r="CB615">
        <v>766.75700000000006</v>
      </c>
      <c r="CC615">
        <v>98.730999999999995</v>
      </c>
      <c r="CD615">
        <v>34.319000000000003</v>
      </c>
      <c r="CE615">
        <v>144.41300000000001</v>
      </c>
      <c r="CF615">
        <v>15.244</v>
      </c>
      <c r="CG615">
        <v>0</v>
      </c>
      <c r="CH615">
        <v>0</v>
      </c>
      <c r="CI615">
        <v>0</v>
      </c>
      <c r="CJ615">
        <v>0.49</v>
      </c>
      <c r="CK615">
        <v>177.47300000000001</v>
      </c>
      <c r="CL615">
        <v>1</v>
      </c>
      <c r="CM615">
        <v>296.03199999999998</v>
      </c>
      <c r="CN615">
        <v>1.51</v>
      </c>
      <c r="CO615">
        <v>585.95899999999995</v>
      </c>
      <c r="CP615">
        <v>0</v>
      </c>
      <c r="CQ615">
        <v>0</v>
      </c>
      <c r="CR615">
        <v>6.5108999999999995</v>
      </c>
      <c r="CS615">
        <v>2791.2420000000002</v>
      </c>
      <c r="CT615">
        <v>2.4900000000000002</v>
      </c>
      <c r="CU615">
        <v>789.27499999999998</v>
      </c>
      <c r="CV615">
        <v>0</v>
      </c>
      <c r="CW615">
        <v>156.423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43.2</v>
      </c>
      <c r="DD615">
        <v>0</v>
      </c>
      <c r="DE615">
        <v>15.291</v>
      </c>
      <c r="DF615">
        <v>2.25</v>
      </c>
      <c r="DG615">
        <v>784.68299999999999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4011.6819999999998</v>
      </c>
      <c r="EA615">
        <v>43.2</v>
      </c>
      <c r="EB615">
        <v>1059.4639999999999</v>
      </c>
      <c r="EC615">
        <v>0</v>
      </c>
      <c r="ED615">
        <v>10.510899999999999</v>
      </c>
      <c r="EE615">
        <v>11</v>
      </c>
      <c r="EF615">
        <v>5051.1320000000005</v>
      </c>
      <c r="EG615">
        <v>7.5108999999999995</v>
      </c>
      <c r="EH615">
        <v>3991.6679999999997</v>
      </c>
      <c r="EI615">
        <v>4.5109000000000004</v>
      </c>
      <c r="EJ615">
        <v>2888.9659999999999</v>
      </c>
      <c r="EK615">
        <v>0.75</v>
      </c>
      <c r="EL615">
        <v>318.01900000000001</v>
      </c>
      <c r="EM615">
        <v>0</v>
      </c>
      <c r="EN615">
        <v>0</v>
      </c>
      <c r="EO615">
        <v>3</v>
      </c>
      <c r="EP615">
        <v>1059.4639999999999</v>
      </c>
      <c r="EQ615">
        <v>43.2</v>
      </c>
      <c r="ER615">
        <v>43.2</v>
      </c>
      <c r="ES615">
        <v>0</v>
      </c>
      <c r="ET615">
        <v>5094.3320000000003</v>
      </c>
      <c r="EU615">
        <v>0</v>
      </c>
      <c r="EV615">
        <v>0</v>
      </c>
      <c r="EW615">
        <v>0</v>
      </c>
      <c r="EX615">
        <v>0</v>
      </c>
      <c r="EY615">
        <v>2.25</v>
      </c>
      <c r="EZ615">
        <v>784.68299999999999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15.6</v>
      </c>
      <c r="FP615">
        <v>15.6</v>
      </c>
      <c r="FQ615">
        <v>0</v>
      </c>
      <c r="FR615">
        <v>15.6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</row>
    <row r="616" spans="1:184" customFormat="1" ht="12.75" x14ac:dyDescent="0.2">
      <c r="A616">
        <v>5227</v>
      </c>
      <c r="B616">
        <f t="shared" si="9"/>
        <v>613</v>
      </c>
      <c r="C616">
        <v>1</v>
      </c>
      <c r="D616" t="s">
        <v>2048</v>
      </c>
      <c r="E616" t="s">
        <v>290</v>
      </c>
      <c r="F616">
        <v>600115933</v>
      </c>
      <c r="G616">
        <v>12</v>
      </c>
      <c r="H616" t="s">
        <v>2049</v>
      </c>
      <c r="I616" t="s">
        <v>2050</v>
      </c>
      <c r="J616">
        <v>1</v>
      </c>
      <c r="K616">
        <v>24</v>
      </c>
      <c r="L616" t="s">
        <v>1901</v>
      </c>
      <c r="M616" t="s">
        <v>2051</v>
      </c>
      <c r="N616" t="s">
        <v>1875</v>
      </c>
      <c r="O616">
        <v>2</v>
      </c>
      <c r="P616" t="s">
        <v>1876</v>
      </c>
      <c r="Q616" t="s">
        <v>2052</v>
      </c>
      <c r="R616" s="207">
        <v>45670.638692129629</v>
      </c>
      <c r="S616">
        <v>600115933</v>
      </c>
      <c r="W616">
        <v>33.234099999999998</v>
      </c>
      <c r="X616">
        <v>32.270700000000005</v>
      </c>
      <c r="Y616">
        <v>0.5</v>
      </c>
      <c r="Z616">
        <v>0.46339999999999998</v>
      </c>
      <c r="AA616">
        <v>34.5745</v>
      </c>
      <c r="AB616">
        <v>15508.358</v>
      </c>
      <c r="AC616">
        <v>15219.104000000001</v>
      </c>
      <c r="AD616">
        <v>9581.9470000000001</v>
      </c>
      <c r="AE616">
        <v>2985.6930000000002</v>
      </c>
      <c r="AF616">
        <v>129.94</v>
      </c>
      <c r="AG616">
        <v>1779.038</v>
      </c>
      <c r="AH616">
        <v>217.93599999999998</v>
      </c>
      <c r="AI616">
        <v>203.202</v>
      </c>
      <c r="AJ616">
        <v>0</v>
      </c>
      <c r="AK616">
        <v>18.265000000000001</v>
      </c>
      <c r="AL616">
        <v>151.71799999999999</v>
      </c>
      <c r="AM616">
        <v>0</v>
      </c>
      <c r="AN616">
        <v>137.536</v>
      </c>
      <c r="AO616">
        <v>250.54500000000002</v>
      </c>
      <c r="AP616">
        <v>203.095</v>
      </c>
      <c r="AQ616">
        <v>203.095</v>
      </c>
      <c r="AR616">
        <v>0</v>
      </c>
      <c r="AS616">
        <v>0</v>
      </c>
      <c r="AT616">
        <v>0</v>
      </c>
      <c r="AU616">
        <v>47.45</v>
      </c>
      <c r="AV616">
        <v>0.73330000000000006</v>
      </c>
      <c r="AW616">
        <v>269.79300000000001</v>
      </c>
      <c r="AX616">
        <v>255.982</v>
      </c>
      <c r="AY616">
        <v>0</v>
      </c>
      <c r="AZ616">
        <v>33.29</v>
      </c>
      <c r="BA616">
        <v>15382.742000000002</v>
      </c>
      <c r="BB616">
        <v>203.095</v>
      </c>
      <c r="BC616">
        <v>34</v>
      </c>
      <c r="BD616">
        <v>31</v>
      </c>
      <c r="BE616">
        <v>0</v>
      </c>
      <c r="BF616">
        <v>2</v>
      </c>
      <c r="BG616">
        <v>1</v>
      </c>
      <c r="BH616">
        <v>0</v>
      </c>
      <c r="BI616">
        <v>0</v>
      </c>
      <c r="BJ616">
        <v>21.748300000000004</v>
      </c>
      <c r="BK616">
        <v>12008.904999999999</v>
      </c>
      <c r="BL616">
        <v>7225.5639999999994</v>
      </c>
      <c r="BM616">
        <v>2605.6960000000004</v>
      </c>
      <c r="BN616">
        <v>77.797000000000011</v>
      </c>
      <c r="BO616">
        <v>1412.0399999999997</v>
      </c>
      <c r="BP616">
        <v>181.523</v>
      </c>
      <c r="BQ616">
        <v>203.202</v>
      </c>
      <c r="BR616">
        <v>0</v>
      </c>
      <c r="BS616">
        <v>0</v>
      </c>
      <c r="BT616">
        <v>16.718600000000002</v>
      </c>
      <c r="BU616">
        <v>10065.83</v>
      </c>
      <c r="BV616">
        <v>1.7463</v>
      </c>
      <c r="BW616">
        <v>714.08</v>
      </c>
      <c r="BX616">
        <v>0</v>
      </c>
      <c r="BY616">
        <v>0</v>
      </c>
      <c r="BZ616">
        <v>10.522400000000001</v>
      </c>
      <c r="CA616">
        <v>3210.1990000000001</v>
      </c>
      <c r="CB616">
        <v>2356.3829999999998</v>
      </c>
      <c r="CC616">
        <v>379.99700000000001</v>
      </c>
      <c r="CD616">
        <v>52.143000000000001</v>
      </c>
      <c r="CE616">
        <v>366.99799999999999</v>
      </c>
      <c r="CF616">
        <v>36.412999999999997</v>
      </c>
      <c r="CG616">
        <v>0</v>
      </c>
      <c r="CH616">
        <v>0</v>
      </c>
      <c r="CI616">
        <v>18.265000000000001</v>
      </c>
      <c r="CJ616">
        <v>1</v>
      </c>
      <c r="CK616">
        <v>374.79500000000002</v>
      </c>
      <c r="CL616">
        <v>4.2890999999999995</v>
      </c>
      <c r="CM616">
        <v>1205.01</v>
      </c>
      <c r="CN616">
        <v>4.5</v>
      </c>
      <c r="CO616">
        <v>1352.752</v>
      </c>
      <c r="CP616">
        <v>0.73330000000000006</v>
      </c>
      <c r="CQ616">
        <v>277.642</v>
      </c>
      <c r="CR616">
        <v>18.748200000000001</v>
      </c>
      <c r="CS616">
        <v>9963.8289999999997</v>
      </c>
      <c r="CT616">
        <v>8.7724000000000011</v>
      </c>
      <c r="CU616">
        <v>2575.9270000000001</v>
      </c>
      <c r="CV616">
        <v>0</v>
      </c>
      <c r="CW616">
        <v>269.79300000000001</v>
      </c>
      <c r="CX616">
        <v>0</v>
      </c>
      <c r="CY616">
        <v>0</v>
      </c>
      <c r="CZ616">
        <v>0</v>
      </c>
      <c r="DA616">
        <v>0.73330000000000006</v>
      </c>
      <c r="DB616">
        <v>255.982</v>
      </c>
      <c r="DC616">
        <v>195.77500000000001</v>
      </c>
      <c r="DD616">
        <v>7.32</v>
      </c>
      <c r="DE616">
        <v>33.29</v>
      </c>
      <c r="DF616">
        <v>3.2833999999999999</v>
      </c>
      <c r="DG616">
        <v>1228.9949999999999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12108.508</v>
      </c>
      <c r="EA616">
        <v>195.77500000000001</v>
      </c>
      <c r="EB616">
        <v>3274.2339999999999</v>
      </c>
      <c r="EC616">
        <v>7.32</v>
      </c>
      <c r="ED616">
        <v>33.234099999999998</v>
      </c>
      <c r="EE616">
        <v>34.5745</v>
      </c>
      <c r="EF616">
        <v>15508.358</v>
      </c>
      <c r="EG616">
        <v>21.915100000000002</v>
      </c>
      <c r="EH616">
        <v>12085.520999999999</v>
      </c>
      <c r="EI616">
        <v>16.885399999999997</v>
      </c>
      <c r="EJ616">
        <v>10142.446</v>
      </c>
      <c r="EK616">
        <v>1.7463</v>
      </c>
      <c r="EL616">
        <v>714.08</v>
      </c>
      <c r="EM616">
        <v>0</v>
      </c>
      <c r="EN616">
        <v>0</v>
      </c>
      <c r="EO616">
        <v>11.318999999999999</v>
      </c>
      <c r="EP616">
        <v>3422.8370000000004</v>
      </c>
      <c r="EQ616">
        <v>250.54500000000002</v>
      </c>
      <c r="ER616">
        <v>213.97499999999999</v>
      </c>
      <c r="ES616">
        <v>36.57</v>
      </c>
      <c r="ET616">
        <v>15758.903</v>
      </c>
      <c r="EU616">
        <v>0</v>
      </c>
      <c r="EV616">
        <v>0</v>
      </c>
      <c r="EW616">
        <v>0</v>
      </c>
      <c r="EX616">
        <v>0</v>
      </c>
      <c r="EY616">
        <v>3.2833999999999999</v>
      </c>
      <c r="EZ616">
        <v>1228.9949999999999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0.73330000000000006</v>
      </c>
      <c r="FJ616">
        <v>255.982</v>
      </c>
      <c r="FK616">
        <v>0</v>
      </c>
      <c r="FL616">
        <v>0</v>
      </c>
      <c r="FM616">
        <v>0.73330000000000006</v>
      </c>
      <c r="FN616">
        <v>255.982</v>
      </c>
      <c r="FO616">
        <v>0</v>
      </c>
      <c r="FP616">
        <v>0</v>
      </c>
      <c r="FQ616">
        <v>0</v>
      </c>
      <c r="FR616">
        <v>255.982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</row>
    <row r="617" spans="1:184" customFormat="1" ht="12.75" x14ac:dyDescent="0.2">
      <c r="A617">
        <v>5228</v>
      </c>
      <c r="B617">
        <f t="shared" si="9"/>
        <v>614</v>
      </c>
      <c r="C617">
        <v>1</v>
      </c>
      <c r="D617" t="s">
        <v>2053</v>
      </c>
      <c r="E617" t="s">
        <v>290</v>
      </c>
      <c r="F617">
        <v>600116131</v>
      </c>
      <c r="G617">
        <v>12</v>
      </c>
      <c r="H617" t="s">
        <v>2054</v>
      </c>
      <c r="I617" t="s">
        <v>438</v>
      </c>
      <c r="J617">
        <v>1</v>
      </c>
      <c r="K617">
        <v>24</v>
      </c>
      <c r="L617" t="s">
        <v>1901</v>
      </c>
      <c r="M617" t="s">
        <v>2055</v>
      </c>
      <c r="N617" t="s">
        <v>1875</v>
      </c>
      <c r="O617">
        <v>2</v>
      </c>
      <c r="P617" t="s">
        <v>1876</v>
      </c>
      <c r="Q617" t="s">
        <v>3543</v>
      </c>
      <c r="R617" s="207">
        <v>45671.000300925924</v>
      </c>
      <c r="S617">
        <v>600116131</v>
      </c>
      <c r="W617">
        <v>13.427099999999999</v>
      </c>
      <c r="X617">
        <v>12.576699999999999</v>
      </c>
      <c r="Y617">
        <v>0.85040000000000004</v>
      </c>
      <c r="Z617">
        <v>0</v>
      </c>
      <c r="AA617">
        <v>14.7759</v>
      </c>
      <c r="AB617">
        <v>5771.125</v>
      </c>
      <c r="AC617">
        <v>5556.9859999999999</v>
      </c>
      <c r="AD617">
        <v>3708.9520000000002</v>
      </c>
      <c r="AE617">
        <v>857.35100000000011</v>
      </c>
      <c r="AF617">
        <v>132.05199999999999</v>
      </c>
      <c r="AG617">
        <v>687.42399999999998</v>
      </c>
      <c r="AH617">
        <v>108.867</v>
      </c>
      <c r="AI617">
        <v>46.857999999999997</v>
      </c>
      <c r="AJ617">
        <v>0</v>
      </c>
      <c r="AK617">
        <v>15.481999999999999</v>
      </c>
      <c r="AL617">
        <v>214.13900000000001</v>
      </c>
      <c r="AM617">
        <v>0</v>
      </c>
      <c r="AN617">
        <v>0</v>
      </c>
      <c r="AO617">
        <v>228.87099999999998</v>
      </c>
      <c r="AP617">
        <v>222.24099999999999</v>
      </c>
      <c r="AQ617">
        <v>90.22</v>
      </c>
      <c r="AR617">
        <v>132.02099999999999</v>
      </c>
      <c r="AS617">
        <v>0</v>
      </c>
      <c r="AT617">
        <v>0</v>
      </c>
      <c r="AU617">
        <v>6.63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5626.2049999999999</v>
      </c>
      <c r="BB617">
        <v>222.24099999999999</v>
      </c>
      <c r="BC617">
        <v>17</v>
      </c>
      <c r="BD617">
        <v>16</v>
      </c>
      <c r="BE617">
        <v>0</v>
      </c>
      <c r="BF617">
        <v>1</v>
      </c>
      <c r="BG617">
        <v>1</v>
      </c>
      <c r="BH617">
        <v>0</v>
      </c>
      <c r="BI617">
        <v>0</v>
      </c>
      <c r="BJ617">
        <v>7.8319999999999999</v>
      </c>
      <c r="BK617">
        <v>4113.09</v>
      </c>
      <c r="BL617">
        <v>2699.7820000000002</v>
      </c>
      <c r="BM617">
        <v>637.71800000000007</v>
      </c>
      <c r="BN617">
        <v>75.480999999999995</v>
      </c>
      <c r="BO617">
        <v>554.15899999999999</v>
      </c>
      <c r="BP617">
        <v>99.091999999999999</v>
      </c>
      <c r="BQ617">
        <v>46.857999999999997</v>
      </c>
      <c r="BR617">
        <v>0</v>
      </c>
      <c r="BS617">
        <v>0</v>
      </c>
      <c r="BT617">
        <v>7.2256999999999998</v>
      </c>
      <c r="BU617">
        <v>3837.0010000000002</v>
      </c>
      <c r="BV617">
        <v>0.60629999999999995</v>
      </c>
      <c r="BW617">
        <v>276.089</v>
      </c>
      <c r="BX617">
        <v>0</v>
      </c>
      <c r="BY617">
        <v>0</v>
      </c>
      <c r="BZ617">
        <v>4.7446999999999999</v>
      </c>
      <c r="CA617">
        <v>1443.896</v>
      </c>
      <c r="CB617">
        <v>1009.1700000000001</v>
      </c>
      <c r="CC617">
        <v>219.63299999999998</v>
      </c>
      <c r="CD617">
        <v>56.570999999999998</v>
      </c>
      <c r="CE617">
        <v>133.26499999999999</v>
      </c>
      <c r="CF617">
        <v>9.7750000000000004</v>
      </c>
      <c r="CG617">
        <v>0</v>
      </c>
      <c r="CH617">
        <v>0</v>
      </c>
      <c r="CI617">
        <v>15.481999999999999</v>
      </c>
      <c r="CJ617">
        <v>5.8400000000000001E-2</v>
      </c>
      <c r="CK617">
        <v>72.396000000000001</v>
      </c>
      <c r="CL617">
        <v>2.1592000000000002</v>
      </c>
      <c r="CM617">
        <v>637.25099999999998</v>
      </c>
      <c r="CN617">
        <v>2.5270999999999999</v>
      </c>
      <c r="CO617">
        <v>734.24900000000002</v>
      </c>
      <c r="CP617">
        <v>0</v>
      </c>
      <c r="CQ617">
        <v>0</v>
      </c>
      <c r="CR617">
        <v>6.41</v>
      </c>
      <c r="CS617">
        <v>3121.7269999999999</v>
      </c>
      <c r="CT617">
        <v>4.2446999999999999</v>
      </c>
      <c r="CU617">
        <v>1244.3240000000001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63</v>
      </c>
      <c r="DD617">
        <v>159.24099999999999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4149.6379999999999</v>
      </c>
      <c r="EA617">
        <v>63</v>
      </c>
      <c r="EB617">
        <v>1476.567</v>
      </c>
      <c r="EC617">
        <v>159.24099999999999</v>
      </c>
      <c r="ED617">
        <v>13.427099999999999</v>
      </c>
      <c r="EE617">
        <v>14.7759</v>
      </c>
      <c r="EF617">
        <v>5771.125</v>
      </c>
      <c r="EG617">
        <v>7.8319999999999999</v>
      </c>
      <c r="EH617">
        <v>4113.09</v>
      </c>
      <c r="EI617">
        <v>7.2256999999999998</v>
      </c>
      <c r="EJ617">
        <v>3837.0010000000002</v>
      </c>
      <c r="EK617">
        <v>0.60629999999999995</v>
      </c>
      <c r="EL617">
        <v>276.089</v>
      </c>
      <c r="EM617">
        <v>0</v>
      </c>
      <c r="EN617">
        <v>0</v>
      </c>
      <c r="EO617">
        <v>5.5951000000000004</v>
      </c>
      <c r="EP617">
        <v>1658.0349999999999</v>
      </c>
      <c r="EQ617">
        <v>228.87099999999998</v>
      </c>
      <c r="ER617">
        <v>69.63</v>
      </c>
      <c r="ES617">
        <v>159.24099999999999</v>
      </c>
      <c r="ET617">
        <v>5999.9960000000001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</row>
    <row r="618" spans="1:184" customFormat="1" ht="12.75" x14ac:dyDescent="0.2">
      <c r="A618">
        <v>5229</v>
      </c>
      <c r="B618">
        <f t="shared" si="9"/>
        <v>615</v>
      </c>
      <c r="C618">
        <v>1</v>
      </c>
      <c r="D618" t="s">
        <v>2056</v>
      </c>
      <c r="E618" t="s">
        <v>290</v>
      </c>
      <c r="F618">
        <v>600115941</v>
      </c>
      <c r="G618">
        <v>12</v>
      </c>
      <c r="H618" t="s">
        <v>2057</v>
      </c>
      <c r="I618" t="s">
        <v>2058</v>
      </c>
      <c r="J618">
        <v>1</v>
      </c>
      <c r="K618">
        <v>24</v>
      </c>
      <c r="L618" t="s">
        <v>1873</v>
      </c>
      <c r="M618" t="s">
        <v>2059</v>
      </c>
      <c r="N618" t="s">
        <v>1875</v>
      </c>
      <c r="O618">
        <v>2</v>
      </c>
      <c r="P618" t="s">
        <v>1876</v>
      </c>
      <c r="Q618" t="s">
        <v>1877</v>
      </c>
      <c r="R618" s="207">
        <v>45671.638506944444</v>
      </c>
      <c r="S618">
        <v>600115941</v>
      </c>
      <c r="W618">
        <v>45.995199999999997</v>
      </c>
      <c r="X618">
        <v>45.145000000000003</v>
      </c>
      <c r="Y618">
        <v>0.85019999999999996</v>
      </c>
      <c r="Z618">
        <v>0</v>
      </c>
      <c r="AA618">
        <v>52.521900000000002</v>
      </c>
      <c r="AB618">
        <v>21773.808999999997</v>
      </c>
      <c r="AC618">
        <v>21444.938999999998</v>
      </c>
      <c r="AD618">
        <v>13738.310000000001</v>
      </c>
      <c r="AE618">
        <v>3561.4180000000001</v>
      </c>
      <c r="AF618">
        <v>488.14</v>
      </c>
      <c r="AG618">
        <v>2686.6090000000004</v>
      </c>
      <c r="AH618">
        <v>327.46600000000001</v>
      </c>
      <c r="AI618">
        <v>282.01600000000002</v>
      </c>
      <c r="AJ618">
        <v>0.80900000000000005</v>
      </c>
      <c r="AK618">
        <v>18.927</v>
      </c>
      <c r="AL618">
        <v>328.87</v>
      </c>
      <c r="AM618">
        <v>0</v>
      </c>
      <c r="AN618">
        <v>0</v>
      </c>
      <c r="AO618">
        <v>345.26899999999995</v>
      </c>
      <c r="AP618">
        <v>28.56</v>
      </c>
      <c r="AQ618">
        <v>28.56</v>
      </c>
      <c r="AR618">
        <v>0</v>
      </c>
      <c r="AS618">
        <v>0</v>
      </c>
      <c r="AT618">
        <v>0</v>
      </c>
      <c r="AU618">
        <v>316.709</v>
      </c>
      <c r="AV618">
        <v>0.9153</v>
      </c>
      <c r="AW618">
        <v>328.12</v>
      </c>
      <c r="AX618">
        <v>357.61599999999999</v>
      </c>
      <c r="AY618">
        <v>0</v>
      </c>
      <c r="AZ618">
        <v>13.124000000000001</v>
      </c>
      <c r="BA618">
        <v>21666.790999999997</v>
      </c>
      <c r="BB618">
        <v>28.56</v>
      </c>
      <c r="BC618">
        <v>55</v>
      </c>
      <c r="BD618">
        <v>49</v>
      </c>
      <c r="BE618">
        <v>1</v>
      </c>
      <c r="BF618">
        <v>0</v>
      </c>
      <c r="BG618">
        <v>2</v>
      </c>
      <c r="BH618">
        <v>0</v>
      </c>
      <c r="BI618">
        <v>0</v>
      </c>
      <c r="BJ618">
        <v>32.662300000000002</v>
      </c>
      <c r="BK618">
        <v>17362.558000000001</v>
      </c>
      <c r="BL618">
        <v>10744.279</v>
      </c>
      <c r="BM618">
        <v>3179.7869999999998</v>
      </c>
      <c r="BN618">
        <v>320.66499999999996</v>
      </c>
      <c r="BO618">
        <v>2194.5300000000002</v>
      </c>
      <c r="BP618">
        <v>296.26299999999998</v>
      </c>
      <c r="BQ618">
        <v>282.01600000000002</v>
      </c>
      <c r="BR618">
        <v>0.80900000000000005</v>
      </c>
      <c r="BS618">
        <v>2.9649999999999999</v>
      </c>
      <c r="BT618">
        <v>24.907499999999999</v>
      </c>
      <c r="BU618">
        <v>14364.025</v>
      </c>
      <c r="BV618">
        <v>2.4426999999999999</v>
      </c>
      <c r="BW618">
        <v>1028.914</v>
      </c>
      <c r="BX618">
        <v>0</v>
      </c>
      <c r="BY618">
        <v>0</v>
      </c>
      <c r="BZ618">
        <v>12.482700000000001</v>
      </c>
      <c r="CA618">
        <v>4082.3810000000003</v>
      </c>
      <c r="CB618">
        <v>2994.0309999999999</v>
      </c>
      <c r="CC618">
        <v>381.63100000000003</v>
      </c>
      <c r="CD618">
        <v>167.47499999999999</v>
      </c>
      <c r="CE618">
        <v>492.07900000000001</v>
      </c>
      <c r="CF618">
        <v>31.202999999999999</v>
      </c>
      <c r="CG618">
        <v>0</v>
      </c>
      <c r="CH618">
        <v>0</v>
      </c>
      <c r="CI618">
        <v>15.962</v>
      </c>
      <c r="CJ618">
        <v>1.2</v>
      </c>
      <c r="CK618">
        <v>578.80799999999999</v>
      </c>
      <c r="CL618">
        <v>5.6824000000000003</v>
      </c>
      <c r="CM618">
        <v>1628.5219999999999</v>
      </c>
      <c r="CN618">
        <v>4.6849999999999996</v>
      </c>
      <c r="CO618">
        <v>1531.0350000000001</v>
      </c>
      <c r="CP618">
        <v>0.9153</v>
      </c>
      <c r="CQ618">
        <v>344.01599999999996</v>
      </c>
      <c r="CR618">
        <v>28.7623</v>
      </c>
      <c r="CS618">
        <v>14375.423000000001</v>
      </c>
      <c r="CT618">
        <v>10.232700000000001</v>
      </c>
      <c r="CU618">
        <v>3221.1310000000003</v>
      </c>
      <c r="CV618">
        <v>0</v>
      </c>
      <c r="CW618">
        <v>328.12</v>
      </c>
      <c r="CX618">
        <v>8</v>
      </c>
      <c r="CY618">
        <v>0</v>
      </c>
      <c r="CZ618">
        <v>0</v>
      </c>
      <c r="DA618">
        <v>0.9153</v>
      </c>
      <c r="DB618">
        <v>349.61599999999999</v>
      </c>
      <c r="DC618">
        <v>0</v>
      </c>
      <c r="DD618">
        <v>28.56</v>
      </c>
      <c r="DE618">
        <v>13.124000000000001</v>
      </c>
      <c r="DF618">
        <v>5.3121</v>
      </c>
      <c r="DG618">
        <v>1969.6189999999999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17516.337</v>
      </c>
      <c r="EA618">
        <v>0</v>
      </c>
      <c r="EB618">
        <v>4150.4539999999997</v>
      </c>
      <c r="EC618">
        <v>28.56</v>
      </c>
      <c r="ED618">
        <v>45.995199999999997</v>
      </c>
      <c r="EE618">
        <v>52.521900000000002</v>
      </c>
      <c r="EF618">
        <v>21773.808999999997</v>
      </c>
      <c r="EG618">
        <v>32.662300000000002</v>
      </c>
      <c r="EH618">
        <v>17362.558000000001</v>
      </c>
      <c r="EI618">
        <v>24.907499999999999</v>
      </c>
      <c r="EJ618">
        <v>14364.025</v>
      </c>
      <c r="EK618">
        <v>2.4426999999999999</v>
      </c>
      <c r="EL618">
        <v>1028.914</v>
      </c>
      <c r="EM618">
        <v>0</v>
      </c>
      <c r="EN618">
        <v>0</v>
      </c>
      <c r="EO618">
        <v>13.3329</v>
      </c>
      <c r="EP618">
        <v>4411.2510000000002</v>
      </c>
      <c r="EQ618">
        <v>345.26899999999995</v>
      </c>
      <c r="ER618">
        <v>98.16</v>
      </c>
      <c r="ES618">
        <v>247.10899999999998</v>
      </c>
      <c r="ET618">
        <v>22119.078000000001</v>
      </c>
      <c r="EU618">
        <v>0</v>
      </c>
      <c r="EV618">
        <v>0</v>
      </c>
      <c r="EW618">
        <v>0</v>
      </c>
      <c r="EX618">
        <v>0</v>
      </c>
      <c r="EY618">
        <v>5.3121</v>
      </c>
      <c r="EZ618">
        <v>1969.6189999999999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0.9153</v>
      </c>
      <c r="FJ618">
        <v>357.61599999999999</v>
      </c>
      <c r="FK618">
        <v>0</v>
      </c>
      <c r="FL618">
        <v>8</v>
      </c>
      <c r="FM618">
        <v>0.9153</v>
      </c>
      <c r="FN618">
        <v>349.61599999999999</v>
      </c>
      <c r="FO618">
        <v>0</v>
      </c>
      <c r="FP618">
        <v>0</v>
      </c>
      <c r="FQ618">
        <v>0</v>
      </c>
      <c r="FR618">
        <v>357.61599999999999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</row>
    <row r="619" spans="1:184" customFormat="1" ht="12.75" x14ac:dyDescent="0.2">
      <c r="A619">
        <v>5230</v>
      </c>
      <c r="B619">
        <f t="shared" si="9"/>
        <v>616</v>
      </c>
      <c r="C619">
        <v>1</v>
      </c>
      <c r="D619" t="s">
        <v>2060</v>
      </c>
      <c r="E619" t="s">
        <v>290</v>
      </c>
      <c r="F619">
        <v>600115950</v>
      </c>
      <c r="G619">
        <v>12</v>
      </c>
      <c r="H619" t="s">
        <v>2061</v>
      </c>
      <c r="I619" t="s">
        <v>438</v>
      </c>
      <c r="J619">
        <v>1</v>
      </c>
      <c r="K619">
        <v>24</v>
      </c>
      <c r="L619" t="s">
        <v>1873</v>
      </c>
      <c r="M619" t="s">
        <v>2062</v>
      </c>
      <c r="N619" t="s">
        <v>1875</v>
      </c>
      <c r="O619">
        <v>2</v>
      </c>
      <c r="P619" t="s">
        <v>1876</v>
      </c>
      <c r="Q619" t="s">
        <v>2063</v>
      </c>
      <c r="R619" s="207">
        <v>45659.558356481481</v>
      </c>
      <c r="S619">
        <v>600115950</v>
      </c>
      <c r="W619">
        <v>34.784999999999997</v>
      </c>
      <c r="X619">
        <v>33.884999999999998</v>
      </c>
      <c r="Y619">
        <v>0.4</v>
      </c>
      <c r="Z619">
        <v>0.5</v>
      </c>
      <c r="AA619">
        <v>37.9617</v>
      </c>
      <c r="AB619">
        <v>16778.312000000002</v>
      </c>
      <c r="AC619">
        <v>16416.749</v>
      </c>
      <c r="AD619">
        <v>9874.7739999999994</v>
      </c>
      <c r="AE619">
        <v>3084.6869999999999</v>
      </c>
      <c r="AF619">
        <v>720.52200000000005</v>
      </c>
      <c r="AG619">
        <v>1906.4880000000001</v>
      </c>
      <c r="AH619">
        <v>296.87100000000004</v>
      </c>
      <c r="AI619">
        <v>184.024</v>
      </c>
      <c r="AJ619">
        <v>0</v>
      </c>
      <c r="AK619">
        <v>45.120000000000005</v>
      </c>
      <c r="AL619">
        <v>207.011</v>
      </c>
      <c r="AM619">
        <v>0</v>
      </c>
      <c r="AN619">
        <v>154.55199999999999</v>
      </c>
      <c r="AO619">
        <v>154.88200000000001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154.88200000000001</v>
      </c>
      <c r="AV619">
        <v>0.69620000000000004</v>
      </c>
      <c r="AW619">
        <v>256.14699999999999</v>
      </c>
      <c r="AX619">
        <v>283.94900000000001</v>
      </c>
      <c r="AY619">
        <v>0</v>
      </c>
      <c r="AZ619">
        <v>48.116</v>
      </c>
      <c r="BA619">
        <v>16648.743000000002</v>
      </c>
      <c r="BB619">
        <v>0</v>
      </c>
      <c r="BC619">
        <v>36</v>
      </c>
      <c r="BD619">
        <v>28</v>
      </c>
      <c r="BE619">
        <v>2</v>
      </c>
      <c r="BF619">
        <v>1</v>
      </c>
      <c r="BG619">
        <v>4</v>
      </c>
      <c r="BH619">
        <v>0</v>
      </c>
      <c r="BI619">
        <v>0</v>
      </c>
      <c r="BJ619">
        <v>24.088799999999999</v>
      </c>
      <c r="BK619">
        <v>13128.502</v>
      </c>
      <c r="BL619">
        <v>7565.7590000000009</v>
      </c>
      <c r="BM619">
        <v>2722.8379999999997</v>
      </c>
      <c r="BN619">
        <v>550.32100000000003</v>
      </c>
      <c r="BO619">
        <v>1506.3</v>
      </c>
      <c r="BP619">
        <v>274.67200000000003</v>
      </c>
      <c r="BQ619">
        <v>184.024</v>
      </c>
      <c r="BR619">
        <v>0</v>
      </c>
      <c r="BS619">
        <v>20.324999999999999</v>
      </c>
      <c r="BT619">
        <v>19.014700000000001</v>
      </c>
      <c r="BU619">
        <v>11451.415999999999</v>
      </c>
      <c r="BV619">
        <v>1.5585</v>
      </c>
      <c r="BW619">
        <v>610.00199999999995</v>
      </c>
      <c r="BX619">
        <v>0</v>
      </c>
      <c r="BY619">
        <v>0</v>
      </c>
      <c r="BZ619">
        <v>9.7961999999999989</v>
      </c>
      <c r="CA619">
        <v>3288.2469999999998</v>
      </c>
      <c r="CB619">
        <v>2309.0149999999999</v>
      </c>
      <c r="CC619">
        <v>361.84900000000005</v>
      </c>
      <c r="CD619">
        <v>170.20100000000002</v>
      </c>
      <c r="CE619">
        <v>400.18799999999999</v>
      </c>
      <c r="CF619">
        <v>22.199000000000002</v>
      </c>
      <c r="CG619">
        <v>0</v>
      </c>
      <c r="CH619">
        <v>0</v>
      </c>
      <c r="CI619">
        <v>24.795000000000002</v>
      </c>
      <c r="CJ619">
        <v>1</v>
      </c>
      <c r="CK619">
        <v>539.53899999999999</v>
      </c>
      <c r="CL619">
        <v>4</v>
      </c>
      <c r="CM619">
        <v>1213.2819999999999</v>
      </c>
      <c r="CN619">
        <v>4.0999999999999996</v>
      </c>
      <c r="CO619">
        <v>1349.877</v>
      </c>
      <c r="CP619">
        <v>0.69620000000000004</v>
      </c>
      <c r="CQ619">
        <v>185.54900000000001</v>
      </c>
      <c r="CR619">
        <v>21.088799999999999</v>
      </c>
      <c r="CS619">
        <v>10441.132000000001</v>
      </c>
      <c r="CT619">
        <v>8.9962</v>
      </c>
      <c r="CU619">
        <v>2971.8589999999999</v>
      </c>
      <c r="CV619">
        <v>0</v>
      </c>
      <c r="CW619">
        <v>256.14699999999999</v>
      </c>
      <c r="CX619">
        <v>98.4</v>
      </c>
      <c r="CY619">
        <v>0</v>
      </c>
      <c r="CZ619">
        <v>0</v>
      </c>
      <c r="DA619">
        <v>0.69620000000000004</v>
      </c>
      <c r="DB619">
        <v>185.54900000000001</v>
      </c>
      <c r="DC619">
        <v>0</v>
      </c>
      <c r="DD619">
        <v>0</v>
      </c>
      <c r="DE619">
        <v>48.116</v>
      </c>
      <c r="DF619">
        <v>3.5156000000000001</v>
      </c>
      <c r="DG619">
        <v>1067.0840000000001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13327.664000000001</v>
      </c>
      <c r="EA619">
        <v>0</v>
      </c>
      <c r="EB619">
        <v>3321.0789999999997</v>
      </c>
      <c r="EC619">
        <v>0</v>
      </c>
      <c r="ED619">
        <v>34.784999999999997</v>
      </c>
      <c r="EE619">
        <v>37.9617</v>
      </c>
      <c r="EF619">
        <v>16778.312000000002</v>
      </c>
      <c r="EG619">
        <v>24.088799999999999</v>
      </c>
      <c r="EH619">
        <v>13128.502</v>
      </c>
      <c r="EI619">
        <v>19.014700000000001</v>
      </c>
      <c r="EJ619">
        <v>11451.415999999999</v>
      </c>
      <c r="EK619">
        <v>1.5585</v>
      </c>
      <c r="EL619">
        <v>610.00199999999995</v>
      </c>
      <c r="EM619">
        <v>0</v>
      </c>
      <c r="EN619">
        <v>0</v>
      </c>
      <c r="EO619">
        <v>10.696200000000001</v>
      </c>
      <c r="EP619">
        <v>3649.81</v>
      </c>
      <c r="EQ619">
        <v>154.88200000000001</v>
      </c>
      <c r="ER619">
        <v>97.867000000000004</v>
      </c>
      <c r="ES619">
        <v>57.015000000000001</v>
      </c>
      <c r="ET619">
        <v>16933.194</v>
      </c>
      <c r="EU619">
        <v>0</v>
      </c>
      <c r="EV619">
        <v>0</v>
      </c>
      <c r="EW619">
        <v>0</v>
      </c>
      <c r="EX619">
        <v>0</v>
      </c>
      <c r="EY619">
        <v>3.5156000000000001</v>
      </c>
      <c r="EZ619">
        <v>1067.0840000000001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0.69620000000000004</v>
      </c>
      <c r="FJ619">
        <v>283.94900000000001</v>
      </c>
      <c r="FK619">
        <v>0</v>
      </c>
      <c r="FL619">
        <v>98.4</v>
      </c>
      <c r="FM619">
        <v>0.69620000000000004</v>
      </c>
      <c r="FN619">
        <v>185.54900000000001</v>
      </c>
      <c r="FO619">
        <v>0</v>
      </c>
      <c r="FP619">
        <v>0</v>
      </c>
      <c r="FQ619">
        <v>0</v>
      </c>
      <c r="FR619">
        <v>283.94900000000001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</row>
    <row r="620" spans="1:184" customFormat="1" ht="12.75" x14ac:dyDescent="0.2">
      <c r="A620">
        <v>5231</v>
      </c>
      <c r="B620">
        <f t="shared" si="9"/>
        <v>617</v>
      </c>
      <c r="C620">
        <v>1</v>
      </c>
      <c r="D620" t="s">
        <v>2064</v>
      </c>
      <c r="E620" t="s">
        <v>290</v>
      </c>
      <c r="F620">
        <v>600115968</v>
      </c>
      <c r="G620">
        <v>12</v>
      </c>
      <c r="H620" t="s">
        <v>2065</v>
      </c>
      <c r="I620" t="s">
        <v>438</v>
      </c>
      <c r="J620">
        <v>1</v>
      </c>
      <c r="K620">
        <v>24</v>
      </c>
      <c r="L620" t="s">
        <v>1909</v>
      </c>
      <c r="M620" t="s">
        <v>2066</v>
      </c>
      <c r="N620" t="s">
        <v>1875</v>
      </c>
      <c r="O620">
        <v>2</v>
      </c>
      <c r="P620" t="s">
        <v>1876</v>
      </c>
      <c r="Q620" t="s">
        <v>2067</v>
      </c>
      <c r="R620" s="207">
        <v>45670.605636574073</v>
      </c>
      <c r="S620">
        <v>600115968</v>
      </c>
      <c r="W620">
        <v>43.263000000000005</v>
      </c>
      <c r="X620">
        <v>41.895100000000006</v>
      </c>
      <c r="Y620">
        <v>1</v>
      </c>
      <c r="Z620">
        <v>0.3679</v>
      </c>
      <c r="AA620">
        <v>44.677600000000005</v>
      </c>
      <c r="AB620">
        <v>20436.249</v>
      </c>
      <c r="AC620">
        <v>19904.985000000001</v>
      </c>
      <c r="AD620">
        <v>12365.416999999999</v>
      </c>
      <c r="AE620">
        <v>3530.2339999999999</v>
      </c>
      <c r="AF620">
        <v>1611.6030000000001</v>
      </c>
      <c r="AG620">
        <v>1711.4549999999999</v>
      </c>
      <c r="AH620">
        <v>283.43599999999998</v>
      </c>
      <c r="AI620">
        <v>196.23599999999999</v>
      </c>
      <c r="AJ620">
        <v>143.42099999999999</v>
      </c>
      <c r="AK620">
        <v>35.155999999999999</v>
      </c>
      <c r="AL620">
        <v>294.72899999999998</v>
      </c>
      <c r="AM620">
        <v>25</v>
      </c>
      <c r="AN620">
        <v>211.535</v>
      </c>
      <c r="AO620">
        <v>290.875</v>
      </c>
      <c r="AP620">
        <v>82.4</v>
      </c>
      <c r="AQ620">
        <v>82.4</v>
      </c>
      <c r="AR620">
        <v>0</v>
      </c>
      <c r="AS620">
        <v>0</v>
      </c>
      <c r="AT620">
        <v>43.862000000000002</v>
      </c>
      <c r="AU620">
        <v>164.613</v>
      </c>
      <c r="AV620">
        <v>0</v>
      </c>
      <c r="AW620">
        <v>13.385999999999999</v>
      </c>
      <c r="AX620">
        <v>0</v>
      </c>
      <c r="AY620">
        <v>0</v>
      </c>
      <c r="AZ620">
        <v>14.641</v>
      </c>
      <c r="BA620">
        <v>20029.494999999999</v>
      </c>
      <c r="BB620">
        <v>82.4</v>
      </c>
      <c r="BC620">
        <v>47</v>
      </c>
      <c r="BD620">
        <v>44</v>
      </c>
      <c r="BE620">
        <v>3</v>
      </c>
      <c r="BF620">
        <v>0</v>
      </c>
      <c r="BG620">
        <v>1</v>
      </c>
      <c r="BH620">
        <v>0</v>
      </c>
      <c r="BI620">
        <v>0</v>
      </c>
      <c r="BJ620">
        <v>28.2714</v>
      </c>
      <c r="BK620">
        <v>15634.414000000001</v>
      </c>
      <c r="BL620">
        <v>9740.3610000000008</v>
      </c>
      <c r="BM620">
        <v>3078.114</v>
      </c>
      <c r="BN620">
        <v>949.4380000000001</v>
      </c>
      <c r="BO620">
        <v>1348.106</v>
      </c>
      <c r="BP620">
        <v>242.47200000000001</v>
      </c>
      <c r="BQ620">
        <v>196.23599999999999</v>
      </c>
      <c r="BR620">
        <v>51.66</v>
      </c>
      <c r="BS620">
        <v>0</v>
      </c>
      <c r="BT620">
        <v>23.5428</v>
      </c>
      <c r="BU620">
        <v>13740.508000000002</v>
      </c>
      <c r="BV620">
        <v>1.2506999999999999</v>
      </c>
      <c r="BW620">
        <v>575.02200000000005</v>
      </c>
      <c r="BX620">
        <v>0</v>
      </c>
      <c r="BY620">
        <v>0</v>
      </c>
      <c r="BZ620">
        <v>13.623699999999999</v>
      </c>
      <c r="CA620">
        <v>4270.5709999999999</v>
      </c>
      <c r="CB620">
        <v>2625.056</v>
      </c>
      <c r="CC620">
        <v>452.12</v>
      </c>
      <c r="CD620">
        <v>662.16499999999996</v>
      </c>
      <c r="CE620">
        <v>363.34899999999999</v>
      </c>
      <c r="CF620">
        <v>40.963999999999999</v>
      </c>
      <c r="CG620">
        <v>0</v>
      </c>
      <c r="CH620">
        <v>91.760999999999996</v>
      </c>
      <c r="CI620">
        <v>35.155999999999999</v>
      </c>
      <c r="CJ620">
        <v>1</v>
      </c>
      <c r="CK620">
        <v>676.48800000000006</v>
      </c>
      <c r="CL620">
        <v>6.8197000000000001</v>
      </c>
      <c r="CM620">
        <v>1930.6469999999999</v>
      </c>
      <c r="CN620">
        <v>5.8040000000000003</v>
      </c>
      <c r="CO620">
        <v>1663.4359999999999</v>
      </c>
      <c r="CP620">
        <v>0</v>
      </c>
      <c r="CQ620">
        <v>0</v>
      </c>
      <c r="CR620">
        <v>25.2714</v>
      </c>
      <c r="CS620">
        <v>13238.513000000001</v>
      </c>
      <c r="CT620">
        <v>11.623699999999999</v>
      </c>
      <c r="CU620">
        <v>3362.6469999999999</v>
      </c>
      <c r="CV620">
        <v>0</v>
      </c>
      <c r="CW620">
        <v>13.385999999999999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31.25</v>
      </c>
      <c r="DD620">
        <v>51.15</v>
      </c>
      <c r="DE620">
        <v>14.641</v>
      </c>
      <c r="DF620">
        <v>3.4779</v>
      </c>
      <c r="DG620">
        <v>1318.884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15717.494999999999</v>
      </c>
      <c r="EA620">
        <v>31.25</v>
      </c>
      <c r="EB620">
        <v>4312</v>
      </c>
      <c r="EC620">
        <v>51.15</v>
      </c>
      <c r="ED620">
        <v>43.263000000000005</v>
      </c>
      <c r="EE620">
        <v>44.677600000000005</v>
      </c>
      <c r="EF620">
        <v>20436.249</v>
      </c>
      <c r="EG620">
        <v>28.639299999999999</v>
      </c>
      <c r="EH620">
        <v>15845.949000000001</v>
      </c>
      <c r="EI620">
        <v>23.542899999999999</v>
      </c>
      <c r="EJ620">
        <v>13740.508000000002</v>
      </c>
      <c r="EK620">
        <v>1.2506999999999999</v>
      </c>
      <c r="EL620">
        <v>575.02200000000005</v>
      </c>
      <c r="EM620">
        <v>0</v>
      </c>
      <c r="EN620">
        <v>0</v>
      </c>
      <c r="EO620">
        <v>14.623699999999999</v>
      </c>
      <c r="EP620">
        <v>4590.3</v>
      </c>
      <c r="EQ620">
        <v>290.875</v>
      </c>
      <c r="ER620">
        <v>85.85</v>
      </c>
      <c r="ES620">
        <v>205.02500000000001</v>
      </c>
      <c r="ET620">
        <v>20727.124</v>
      </c>
      <c r="EU620">
        <v>0</v>
      </c>
      <c r="EV620">
        <v>0</v>
      </c>
      <c r="EW620">
        <v>0</v>
      </c>
      <c r="EX620">
        <v>0</v>
      </c>
      <c r="EY620">
        <v>3.4779</v>
      </c>
      <c r="EZ620">
        <v>1318.884</v>
      </c>
      <c r="FA620">
        <v>0.36780000000000002</v>
      </c>
      <c r="FB620">
        <v>211.535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</row>
    <row r="621" spans="1:184" customFormat="1" ht="12.75" x14ac:dyDescent="0.2">
      <c r="A621">
        <v>5232</v>
      </c>
      <c r="B621">
        <f t="shared" si="9"/>
        <v>618</v>
      </c>
      <c r="C621">
        <v>1</v>
      </c>
      <c r="D621" t="s">
        <v>2068</v>
      </c>
      <c r="E621" t="s">
        <v>290</v>
      </c>
      <c r="F621">
        <v>600115755</v>
      </c>
      <c r="G621">
        <v>12</v>
      </c>
      <c r="H621" t="s">
        <v>1239</v>
      </c>
      <c r="I621" t="s">
        <v>378</v>
      </c>
      <c r="J621">
        <v>1</v>
      </c>
      <c r="K621">
        <v>24</v>
      </c>
      <c r="L621" t="s">
        <v>1909</v>
      </c>
      <c r="M621" t="s">
        <v>2069</v>
      </c>
      <c r="N621" t="s">
        <v>1875</v>
      </c>
      <c r="O621">
        <v>2</v>
      </c>
      <c r="P621" t="s">
        <v>1876</v>
      </c>
      <c r="Q621" t="s">
        <v>3441</v>
      </c>
      <c r="R621" s="207">
        <v>45670.775949074072</v>
      </c>
      <c r="S621">
        <v>600115755</v>
      </c>
      <c r="W621">
        <v>10.046199999999999</v>
      </c>
      <c r="X621">
        <v>10.046199999999999</v>
      </c>
      <c r="Y621">
        <v>0</v>
      </c>
      <c r="Z621">
        <v>0</v>
      </c>
      <c r="AA621">
        <v>12</v>
      </c>
      <c r="AB621">
        <v>4969.7309999999998</v>
      </c>
      <c r="AC621">
        <v>4969.7309999999998</v>
      </c>
      <c r="AD621">
        <v>3202.2170000000001</v>
      </c>
      <c r="AE621">
        <v>713.75099999999998</v>
      </c>
      <c r="AF621">
        <v>380.59500000000003</v>
      </c>
      <c r="AG621">
        <v>225.67500000000001</v>
      </c>
      <c r="AH621">
        <v>125.79499999999999</v>
      </c>
      <c r="AI621">
        <v>30.734999999999999</v>
      </c>
      <c r="AJ621">
        <v>11.821</v>
      </c>
      <c r="AK621">
        <v>17.738</v>
      </c>
      <c r="AL621">
        <v>0</v>
      </c>
      <c r="AM621">
        <v>0</v>
      </c>
      <c r="AN621">
        <v>0</v>
      </c>
      <c r="AO621">
        <v>10.388</v>
      </c>
      <c r="AP621">
        <v>10.02</v>
      </c>
      <c r="AQ621">
        <v>10.02</v>
      </c>
      <c r="AR621">
        <v>0</v>
      </c>
      <c r="AS621">
        <v>0</v>
      </c>
      <c r="AT621">
        <v>0</v>
      </c>
      <c r="AU621">
        <v>0.36799999999999999</v>
      </c>
      <c r="AV621">
        <v>0</v>
      </c>
      <c r="AW621">
        <v>261.404</v>
      </c>
      <c r="AX621">
        <v>0</v>
      </c>
      <c r="AY621">
        <v>0</v>
      </c>
      <c r="AZ621">
        <v>0</v>
      </c>
      <c r="BA621">
        <v>4975.6699999999992</v>
      </c>
      <c r="BB621">
        <v>10.02</v>
      </c>
      <c r="BC621">
        <v>12</v>
      </c>
      <c r="BD621">
        <v>11</v>
      </c>
      <c r="BE621">
        <v>0</v>
      </c>
      <c r="BF621">
        <v>0</v>
      </c>
      <c r="BG621">
        <v>2</v>
      </c>
      <c r="BH621">
        <v>0</v>
      </c>
      <c r="BI621">
        <v>0</v>
      </c>
      <c r="BJ621">
        <v>6.5569999999999995</v>
      </c>
      <c r="BK621">
        <v>3727.21</v>
      </c>
      <c r="BL621">
        <v>2354.2469999999998</v>
      </c>
      <c r="BM621">
        <v>608.49799999999993</v>
      </c>
      <c r="BN621">
        <v>213.58499999999998</v>
      </c>
      <c r="BO621">
        <v>137.17500000000001</v>
      </c>
      <c r="BP621">
        <v>114.999</v>
      </c>
      <c r="BQ621">
        <v>30.734999999999999</v>
      </c>
      <c r="BR621">
        <v>6.5670000000000002</v>
      </c>
      <c r="BS621">
        <v>0</v>
      </c>
      <c r="BT621">
        <v>4.7736999999999998</v>
      </c>
      <c r="BU621">
        <v>2946.9189999999999</v>
      </c>
      <c r="BV621">
        <v>0.5333</v>
      </c>
      <c r="BW621">
        <v>204.63200000000001</v>
      </c>
      <c r="BX621">
        <v>0</v>
      </c>
      <c r="BY621">
        <v>0</v>
      </c>
      <c r="BZ621">
        <v>3.4891999999999999</v>
      </c>
      <c r="CA621">
        <v>1242.5210000000002</v>
      </c>
      <c r="CB621">
        <v>847.97</v>
      </c>
      <c r="CC621">
        <v>105.253</v>
      </c>
      <c r="CD621">
        <v>167.01</v>
      </c>
      <c r="CE621">
        <v>88.5</v>
      </c>
      <c r="CF621">
        <v>10.795999999999999</v>
      </c>
      <c r="CG621">
        <v>0</v>
      </c>
      <c r="CH621">
        <v>5.2540000000000004</v>
      </c>
      <c r="CI621">
        <v>17.738</v>
      </c>
      <c r="CJ621">
        <v>0.25</v>
      </c>
      <c r="CK621">
        <v>155.04300000000001</v>
      </c>
      <c r="CL621">
        <v>1.7008999999999999</v>
      </c>
      <c r="CM621">
        <v>537.10400000000004</v>
      </c>
      <c r="CN621">
        <v>1.5383</v>
      </c>
      <c r="CO621">
        <v>550.37400000000002</v>
      </c>
      <c r="CP621">
        <v>0</v>
      </c>
      <c r="CQ621">
        <v>0</v>
      </c>
      <c r="CR621">
        <v>4.5569999999999995</v>
      </c>
      <c r="CS621">
        <v>2361.703</v>
      </c>
      <c r="CT621">
        <v>2.9891999999999999</v>
      </c>
      <c r="CU621">
        <v>1009.2830000000001</v>
      </c>
      <c r="CV621">
        <v>0</v>
      </c>
      <c r="CW621">
        <v>261.404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10.02</v>
      </c>
      <c r="DD621">
        <v>0</v>
      </c>
      <c r="DE621">
        <v>0</v>
      </c>
      <c r="DF621">
        <v>1.25</v>
      </c>
      <c r="DG621">
        <v>575.65899999999999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3731.1529999999998</v>
      </c>
      <c r="EA621">
        <v>10.02</v>
      </c>
      <c r="EB621">
        <v>1244.5170000000001</v>
      </c>
      <c r="EC621">
        <v>0</v>
      </c>
      <c r="ED621">
        <v>10.046199999999999</v>
      </c>
      <c r="EE621">
        <v>12</v>
      </c>
      <c r="EF621">
        <v>4969.7309999999998</v>
      </c>
      <c r="EG621">
        <v>6.5569999999999995</v>
      </c>
      <c r="EH621">
        <v>3727.21</v>
      </c>
      <c r="EI621">
        <v>4.7736999999999998</v>
      </c>
      <c r="EJ621">
        <v>2946.9189999999999</v>
      </c>
      <c r="EK621">
        <v>0.5333</v>
      </c>
      <c r="EL621">
        <v>204.63200000000001</v>
      </c>
      <c r="EM621">
        <v>0</v>
      </c>
      <c r="EN621">
        <v>0</v>
      </c>
      <c r="EO621">
        <v>3.4891999999999999</v>
      </c>
      <c r="EP621">
        <v>1242.5210000000002</v>
      </c>
      <c r="EQ621">
        <v>10.388</v>
      </c>
      <c r="ER621">
        <v>10.388</v>
      </c>
      <c r="ES621">
        <v>0</v>
      </c>
      <c r="ET621">
        <v>4980.1189999999997</v>
      </c>
      <c r="EU621">
        <v>0</v>
      </c>
      <c r="EV621">
        <v>0</v>
      </c>
      <c r="EW621">
        <v>0</v>
      </c>
      <c r="EX621">
        <v>0</v>
      </c>
      <c r="EY621">
        <v>1.25</v>
      </c>
      <c r="EZ621">
        <v>575.65899999999999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</row>
    <row r="622" spans="1:184" customFormat="1" ht="12.75" x14ac:dyDescent="0.2">
      <c r="A622">
        <v>5233</v>
      </c>
      <c r="B622">
        <f t="shared" si="9"/>
        <v>619</v>
      </c>
      <c r="C622">
        <v>1</v>
      </c>
      <c r="D622" t="s">
        <v>2070</v>
      </c>
      <c r="E622" t="s">
        <v>290</v>
      </c>
      <c r="F622">
        <v>600115976</v>
      </c>
      <c r="G622">
        <v>12</v>
      </c>
      <c r="H622" t="s">
        <v>2071</v>
      </c>
      <c r="I622" t="s">
        <v>378</v>
      </c>
      <c r="J622">
        <v>1</v>
      </c>
      <c r="K622">
        <v>24</v>
      </c>
      <c r="L622" t="s">
        <v>1901</v>
      </c>
      <c r="M622" t="s">
        <v>2072</v>
      </c>
      <c r="N622" t="s">
        <v>1875</v>
      </c>
      <c r="O622">
        <v>2</v>
      </c>
      <c r="P622" t="s">
        <v>1876</v>
      </c>
      <c r="Q622" t="s">
        <v>3441</v>
      </c>
      <c r="R622" s="207">
        <v>45670.780069444445</v>
      </c>
      <c r="S622">
        <v>600115976</v>
      </c>
      <c r="W622">
        <v>38.614799999999995</v>
      </c>
      <c r="X622">
        <v>38.114799999999995</v>
      </c>
      <c r="Y622">
        <v>0.5</v>
      </c>
      <c r="Z622">
        <v>0</v>
      </c>
      <c r="AA622">
        <v>40.729600000000005</v>
      </c>
      <c r="AB622">
        <v>19050.754000000001</v>
      </c>
      <c r="AC622">
        <v>18892.966</v>
      </c>
      <c r="AD622">
        <v>11720.064</v>
      </c>
      <c r="AE622">
        <v>3226.6929999999998</v>
      </c>
      <c r="AF622">
        <v>287.39800000000002</v>
      </c>
      <c r="AG622">
        <v>2630.2439999999997</v>
      </c>
      <c r="AH622">
        <v>454.32600000000002</v>
      </c>
      <c r="AI622">
        <v>202.357</v>
      </c>
      <c r="AJ622">
        <v>0</v>
      </c>
      <c r="AK622">
        <v>36.606000000000002</v>
      </c>
      <c r="AL622">
        <v>127.788</v>
      </c>
      <c r="AM622">
        <v>30</v>
      </c>
      <c r="AN622">
        <v>0</v>
      </c>
      <c r="AO622">
        <v>113.95</v>
      </c>
      <c r="AP622">
        <v>22</v>
      </c>
      <c r="AQ622">
        <v>22</v>
      </c>
      <c r="AR622">
        <v>0</v>
      </c>
      <c r="AS622">
        <v>0</v>
      </c>
      <c r="AT622">
        <v>91.95</v>
      </c>
      <c r="AU622">
        <v>0</v>
      </c>
      <c r="AV622">
        <v>0</v>
      </c>
      <c r="AW622">
        <v>335.27800000000002</v>
      </c>
      <c r="AX622">
        <v>88</v>
      </c>
      <c r="AY622">
        <v>0</v>
      </c>
      <c r="AZ622">
        <v>0</v>
      </c>
      <c r="BA622">
        <v>19038.927000000003</v>
      </c>
      <c r="BB622">
        <v>22</v>
      </c>
      <c r="BC622">
        <v>42</v>
      </c>
      <c r="BD622">
        <v>38</v>
      </c>
      <c r="BE622">
        <v>3</v>
      </c>
      <c r="BF622">
        <v>1</v>
      </c>
      <c r="BG622">
        <v>0</v>
      </c>
      <c r="BH622">
        <v>0</v>
      </c>
      <c r="BI622">
        <v>0</v>
      </c>
      <c r="BJ622">
        <v>27.6448</v>
      </c>
      <c r="BK622">
        <v>15150.901</v>
      </c>
      <c r="BL622">
        <v>9371.5</v>
      </c>
      <c r="BM622">
        <v>2788.7349999999997</v>
      </c>
      <c r="BN622">
        <v>175.18700000000001</v>
      </c>
      <c r="BO622">
        <v>1966.2439999999999</v>
      </c>
      <c r="BP622">
        <v>300.31099999999998</v>
      </c>
      <c r="BQ622">
        <v>202.357</v>
      </c>
      <c r="BR622">
        <v>0</v>
      </c>
      <c r="BS622">
        <v>11.289</v>
      </c>
      <c r="BT622">
        <v>21.444900000000001</v>
      </c>
      <c r="BU622">
        <v>12713.688999999998</v>
      </c>
      <c r="BV622">
        <v>2.0028000000000001</v>
      </c>
      <c r="BW622">
        <v>869.33100000000002</v>
      </c>
      <c r="BX622">
        <v>0</v>
      </c>
      <c r="BY622">
        <v>0</v>
      </c>
      <c r="BZ622">
        <v>10.469999999999999</v>
      </c>
      <c r="CA622">
        <v>3742.0649999999996</v>
      </c>
      <c r="CB622">
        <v>2348.5640000000003</v>
      </c>
      <c r="CC622">
        <v>437.95799999999997</v>
      </c>
      <c r="CD622">
        <v>112.211</v>
      </c>
      <c r="CE622">
        <v>664</v>
      </c>
      <c r="CF622">
        <v>154.01499999999999</v>
      </c>
      <c r="CG622">
        <v>0</v>
      </c>
      <c r="CH622">
        <v>0</v>
      </c>
      <c r="CI622">
        <v>25.317</v>
      </c>
      <c r="CJ622">
        <v>0.6</v>
      </c>
      <c r="CK622">
        <v>261.38600000000002</v>
      </c>
      <c r="CL622">
        <v>6</v>
      </c>
      <c r="CM622">
        <v>1865.694</v>
      </c>
      <c r="CN622">
        <v>3.87</v>
      </c>
      <c r="CO622">
        <v>1614.9849999999999</v>
      </c>
      <c r="CP622">
        <v>0</v>
      </c>
      <c r="CQ622">
        <v>0</v>
      </c>
      <c r="CR622">
        <v>24.6448</v>
      </c>
      <c r="CS622">
        <v>12718.221</v>
      </c>
      <c r="CT622">
        <v>7.17</v>
      </c>
      <c r="CU622">
        <v>2188.0029999999997</v>
      </c>
      <c r="CV622">
        <v>0</v>
      </c>
      <c r="CW622">
        <v>335.27800000000002</v>
      </c>
      <c r="CX622">
        <v>88</v>
      </c>
      <c r="CY622">
        <v>0</v>
      </c>
      <c r="CZ622">
        <v>0</v>
      </c>
      <c r="DA622">
        <v>0</v>
      </c>
      <c r="DB622">
        <v>0</v>
      </c>
      <c r="DC622">
        <v>16</v>
      </c>
      <c r="DD622">
        <v>6</v>
      </c>
      <c r="DE622">
        <v>0</v>
      </c>
      <c r="DF622">
        <v>4.1970999999999998</v>
      </c>
      <c r="DG622">
        <v>1567.8809999999999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15258.575000000001</v>
      </c>
      <c r="EA622">
        <v>16</v>
      </c>
      <c r="EB622">
        <v>3780.3519999999999</v>
      </c>
      <c r="EC622">
        <v>6</v>
      </c>
      <c r="ED622">
        <v>38.614799999999995</v>
      </c>
      <c r="EE622">
        <v>40.729600000000005</v>
      </c>
      <c r="EF622">
        <v>19050.754000000001</v>
      </c>
      <c r="EG622">
        <v>27.6448</v>
      </c>
      <c r="EH622">
        <v>15175.901</v>
      </c>
      <c r="EI622">
        <v>21.444900000000001</v>
      </c>
      <c r="EJ622">
        <v>12718.688999999998</v>
      </c>
      <c r="EK622">
        <v>2.0028000000000001</v>
      </c>
      <c r="EL622">
        <v>879.33100000000002</v>
      </c>
      <c r="EM622">
        <v>0</v>
      </c>
      <c r="EN622">
        <v>0</v>
      </c>
      <c r="EO622">
        <v>10.969999999999999</v>
      </c>
      <c r="EP622">
        <v>3874.8530000000001</v>
      </c>
      <c r="EQ622">
        <v>113.95</v>
      </c>
      <c r="ER622">
        <v>16</v>
      </c>
      <c r="ES622">
        <v>97.95</v>
      </c>
      <c r="ET622">
        <v>19164.703999999998</v>
      </c>
      <c r="EU622">
        <v>0</v>
      </c>
      <c r="EV622">
        <v>0</v>
      </c>
      <c r="EW622">
        <v>0</v>
      </c>
      <c r="EX622">
        <v>0</v>
      </c>
      <c r="EY622">
        <v>4.1970999999999998</v>
      </c>
      <c r="EZ622">
        <v>1577.8809999999999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88</v>
      </c>
      <c r="FK622">
        <v>0</v>
      </c>
      <c r="FL622">
        <v>88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88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</row>
    <row r="623" spans="1:184" customFormat="1" ht="12.75" x14ac:dyDescent="0.2">
      <c r="A623">
        <v>5234</v>
      </c>
      <c r="B623">
        <f t="shared" si="9"/>
        <v>620</v>
      </c>
      <c r="C623">
        <v>1</v>
      </c>
      <c r="D623" t="s">
        <v>2073</v>
      </c>
      <c r="E623" t="s">
        <v>290</v>
      </c>
      <c r="F623">
        <v>600115577</v>
      </c>
      <c r="G623">
        <v>12</v>
      </c>
      <c r="H623" t="s">
        <v>2074</v>
      </c>
      <c r="I623" t="s">
        <v>378</v>
      </c>
      <c r="J623">
        <v>1</v>
      </c>
      <c r="K623">
        <v>24</v>
      </c>
      <c r="L623" t="s">
        <v>1873</v>
      </c>
      <c r="M623" t="s">
        <v>2075</v>
      </c>
      <c r="N623" t="s">
        <v>1875</v>
      </c>
      <c r="O623">
        <v>2</v>
      </c>
      <c r="P623" t="s">
        <v>1876</v>
      </c>
      <c r="Q623" t="s">
        <v>2076</v>
      </c>
      <c r="R623" s="207">
        <v>45664.34584490741</v>
      </c>
      <c r="S623">
        <v>600115577</v>
      </c>
      <c r="T623" t="s">
        <v>2076</v>
      </c>
      <c r="U623" s="207">
        <v>45678.341296296298</v>
      </c>
      <c r="V623">
        <v>600115577</v>
      </c>
      <c r="W623">
        <v>62.304900000000004</v>
      </c>
      <c r="X623">
        <v>61.354900000000008</v>
      </c>
      <c r="Y623">
        <v>0.95</v>
      </c>
      <c r="Z623">
        <v>0</v>
      </c>
      <c r="AA623">
        <v>68</v>
      </c>
      <c r="AB623">
        <v>29593.589</v>
      </c>
      <c r="AC623">
        <v>29351.571</v>
      </c>
      <c r="AD623">
        <v>17785.136999999999</v>
      </c>
      <c r="AE623">
        <v>5594.2120000000004</v>
      </c>
      <c r="AF623">
        <v>187.506</v>
      </c>
      <c r="AG623">
        <v>4670.4349999999995</v>
      </c>
      <c r="AH623">
        <v>467.46500000000003</v>
      </c>
      <c r="AI623">
        <v>366.51</v>
      </c>
      <c r="AJ623">
        <v>103.94</v>
      </c>
      <c r="AK623">
        <v>0</v>
      </c>
      <c r="AL623">
        <v>242.018</v>
      </c>
      <c r="AM623">
        <v>0</v>
      </c>
      <c r="AN623">
        <v>0</v>
      </c>
      <c r="AO623">
        <v>322.488</v>
      </c>
      <c r="AP623">
        <v>245.96</v>
      </c>
      <c r="AQ623">
        <v>245.96</v>
      </c>
      <c r="AR623">
        <v>0</v>
      </c>
      <c r="AS623">
        <v>0</v>
      </c>
      <c r="AT623">
        <v>67.028000000000006</v>
      </c>
      <c r="AU623">
        <v>9.5</v>
      </c>
      <c r="AV623">
        <v>0</v>
      </c>
      <c r="AW623">
        <v>122.175</v>
      </c>
      <c r="AX623">
        <v>0</v>
      </c>
      <c r="AY623">
        <v>70.959999999999994</v>
      </c>
      <c r="AZ623">
        <v>54.191000000000003</v>
      </c>
      <c r="BA623">
        <v>29772.769</v>
      </c>
      <c r="BB623">
        <v>245.96</v>
      </c>
      <c r="BC623">
        <v>68</v>
      </c>
      <c r="BD623">
        <v>63</v>
      </c>
      <c r="BE623">
        <v>0</v>
      </c>
      <c r="BF623">
        <v>1</v>
      </c>
      <c r="BG623">
        <v>2</v>
      </c>
      <c r="BH623">
        <v>0</v>
      </c>
      <c r="BI623">
        <v>0</v>
      </c>
      <c r="BJ623">
        <v>45.993000000000002</v>
      </c>
      <c r="BK623">
        <v>24383.392000000003</v>
      </c>
      <c r="BL623">
        <v>14524.288</v>
      </c>
      <c r="BM623">
        <v>5009.74</v>
      </c>
      <c r="BN623">
        <v>115.497</v>
      </c>
      <c r="BO623">
        <v>3662</v>
      </c>
      <c r="BP623">
        <v>425.05099999999999</v>
      </c>
      <c r="BQ623">
        <v>366.51</v>
      </c>
      <c r="BR623">
        <v>103.94</v>
      </c>
      <c r="BS623">
        <v>0</v>
      </c>
      <c r="BT623">
        <v>33.323700000000002</v>
      </c>
      <c r="BU623">
        <v>19353.042999999998</v>
      </c>
      <c r="BV623">
        <v>2.9910999999999999</v>
      </c>
      <c r="BW623">
        <v>1495.537</v>
      </c>
      <c r="BX623">
        <v>0</v>
      </c>
      <c r="BY623">
        <v>0</v>
      </c>
      <c r="BZ623">
        <v>15.361900000000002</v>
      </c>
      <c r="CA623">
        <v>4968.1790000000001</v>
      </c>
      <c r="CB623">
        <v>3260.8490000000002</v>
      </c>
      <c r="CC623">
        <v>584.47199999999998</v>
      </c>
      <c r="CD623">
        <v>72.009</v>
      </c>
      <c r="CE623">
        <v>1008.4349999999999</v>
      </c>
      <c r="CF623">
        <v>42.414000000000001</v>
      </c>
      <c r="CG623">
        <v>0</v>
      </c>
      <c r="CH623">
        <v>0</v>
      </c>
      <c r="CI623">
        <v>0</v>
      </c>
      <c r="CJ623">
        <v>1</v>
      </c>
      <c r="CK623">
        <v>616.72699999999998</v>
      </c>
      <c r="CL623">
        <v>7.036900000000001</v>
      </c>
      <c r="CM623">
        <v>2013.857</v>
      </c>
      <c r="CN623">
        <v>7.3250000000000002</v>
      </c>
      <c r="CO623">
        <v>2337.5949999999998</v>
      </c>
      <c r="CP623">
        <v>0</v>
      </c>
      <c r="CQ623">
        <v>0</v>
      </c>
      <c r="CR623">
        <v>41.560200000000002</v>
      </c>
      <c r="CS623">
        <v>20687.865000000002</v>
      </c>
      <c r="CT623">
        <v>13.4619</v>
      </c>
      <c r="CU623">
        <v>4020.1849999999999</v>
      </c>
      <c r="CV623">
        <v>0</v>
      </c>
      <c r="CW623">
        <v>122.175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154</v>
      </c>
      <c r="DD623">
        <v>91.96</v>
      </c>
      <c r="DE623">
        <v>54.191000000000003</v>
      </c>
      <c r="DF623">
        <v>9.6782000000000004</v>
      </c>
      <c r="DG623">
        <v>3534.8119999999999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24701.157999999999</v>
      </c>
      <c r="EA623">
        <v>154</v>
      </c>
      <c r="EB623">
        <v>5071.6109999999999</v>
      </c>
      <c r="EC623">
        <v>91.96</v>
      </c>
      <c r="ED623">
        <v>62.304900000000004</v>
      </c>
      <c r="EE623">
        <v>68</v>
      </c>
      <c r="EF623">
        <v>29593.589</v>
      </c>
      <c r="EG623">
        <v>45.993000000000002</v>
      </c>
      <c r="EH623">
        <v>24383.392000000003</v>
      </c>
      <c r="EI623">
        <v>33.323700000000002</v>
      </c>
      <c r="EJ623">
        <v>19353.042999999998</v>
      </c>
      <c r="EK623">
        <v>2.9910999999999999</v>
      </c>
      <c r="EL623">
        <v>1495.537</v>
      </c>
      <c r="EM623">
        <v>0</v>
      </c>
      <c r="EN623">
        <v>0</v>
      </c>
      <c r="EO623">
        <v>16.311900000000001</v>
      </c>
      <c r="EP623">
        <v>5210.1970000000001</v>
      </c>
      <c r="EQ623">
        <v>322.488</v>
      </c>
      <c r="ER623">
        <v>163.5</v>
      </c>
      <c r="ES623">
        <v>158.988</v>
      </c>
      <c r="ET623">
        <v>29916.077000000001</v>
      </c>
      <c r="EU623">
        <v>0</v>
      </c>
      <c r="EV623">
        <v>0</v>
      </c>
      <c r="EW623">
        <v>0</v>
      </c>
      <c r="EX623">
        <v>0</v>
      </c>
      <c r="EY623">
        <v>9.6782000000000004</v>
      </c>
      <c r="EZ623">
        <v>3534.8119999999999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70.959999999999994</v>
      </c>
      <c r="FP623">
        <v>0</v>
      </c>
      <c r="FQ623">
        <v>70.959999999999994</v>
      </c>
      <c r="FR623">
        <v>70.959999999999994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</row>
    <row r="624" spans="1:184" customFormat="1" ht="12.75" x14ac:dyDescent="0.2">
      <c r="A624">
        <v>5235</v>
      </c>
      <c r="B624">
        <f t="shared" si="9"/>
        <v>621</v>
      </c>
      <c r="C624">
        <v>1</v>
      </c>
      <c r="D624" t="s">
        <v>2077</v>
      </c>
      <c r="E624" t="s">
        <v>290</v>
      </c>
      <c r="F624">
        <v>600115763</v>
      </c>
      <c r="G624">
        <v>12</v>
      </c>
      <c r="H624" t="s">
        <v>2078</v>
      </c>
      <c r="I624" t="s">
        <v>378</v>
      </c>
      <c r="J624">
        <v>1</v>
      </c>
      <c r="K624">
        <v>24</v>
      </c>
      <c r="L624" t="s">
        <v>1909</v>
      </c>
      <c r="M624" t="s">
        <v>2079</v>
      </c>
      <c r="N624" t="s">
        <v>1875</v>
      </c>
      <c r="O624">
        <v>2</v>
      </c>
      <c r="P624" t="s">
        <v>1876</v>
      </c>
      <c r="Q624" t="s">
        <v>1953</v>
      </c>
      <c r="R624" s="207">
        <v>45660.888171296298</v>
      </c>
      <c r="S624">
        <v>600115763</v>
      </c>
      <c r="T624" t="s">
        <v>1953</v>
      </c>
      <c r="U624" s="207">
        <v>45669.539456018516</v>
      </c>
      <c r="V624">
        <v>600115763</v>
      </c>
      <c r="W624">
        <v>7.6334</v>
      </c>
      <c r="X624">
        <v>7.6334</v>
      </c>
      <c r="Y624">
        <v>0</v>
      </c>
      <c r="Z624">
        <v>0</v>
      </c>
      <c r="AA624">
        <v>8.1692999999999998</v>
      </c>
      <c r="AB624">
        <v>3336.34</v>
      </c>
      <c r="AC624">
        <v>3335.0230000000001</v>
      </c>
      <c r="AD624">
        <v>2278.299</v>
      </c>
      <c r="AE624">
        <v>518.04600000000005</v>
      </c>
      <c r="AF624">
        <v>4.8479999999999999</v>
      </c>
      <c r="AG624">
        <v>364.351</v>
      </c>
      <c r="AH624">
        <v>78.135000000000005</v>
      </c>
      <c r="AI624">
        <v>40.018999999999998</v>
      </c>
      <c r="AJ624">
        <v>0</v>
      </c>
      <c r="AK624">
        <v>0</v>
      </c>
      <c r="AL624">
        <v>0</v>
      </c>
      <c r="AM624">
        <v>0</v>
      </c>
      <c r="AN624">
        <v>1.3169999999999999</v>
      </c>
      <c r="AO624">
        <v>182.417</v>
      </c>
      <c r="AP624">
        <v>182.417</v>
      </c>
      <c r="AQ624">
        <v>182.417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51.325000000000003</v>
      </c>
      <c r="AX624">
        <v>0</v>
      </c>
      <c r="AY624">
        <v>182.417</v>
      </c>
      <c r="AZ624">
        <v>0</v>
      </c>
      <c r="BA624">
        <v>3358.8960000000002</v>
      </c>
      <c r="BB624">
        <v>182.417</v>
      </c>
      <c r="BC624">
        <v>8</v>
      </c>
      <c r="BD624">
        <v>8</v>
      </c>
      <c r="BE624">
        <v>0</v>
      </c>
      <c r="BF624">
        <v>0</v>
      </c>
      <c r="BG624">
        <v>1</v>
      </c>
      <c r="BH624">
        <v>0</v>
      </c>
      <c r="BI624">
        <v>0</v>
      </c>
      <c r="BJ624">
        <v>5.4287999999999998</v>
      </c>
      <c r="BK624">
        <v>2668.3719999999998</v>
      </c>
      <c r="BL624">
        <v>1758.5070000000001</v>
      </c>
      <c r="BM624">
        <v>451.47900000000004</v>
      </c>
      <c r="BN624">
        <v>0</v>
      </c>
      <c r="BO624">
        <v>294.351</v>
      </c>
      <c r="BP624">
        <v>72.691000000000003</v>
      </c>
      <c r="BQ624">
        <v>40.018999999999998</v>
      </c>
      <c r="BR624">
        <v>0</v>
      </c>
      <c r="BS624">
        <v>0</v>
      </c>
      <c r="BT624">
        <v>4.0532000000000004</v>
      </c>
      <c r="BU624">
        <v>2153.268</v>
      </c>
      <c r="BV624">
        <v>0.62960000000000005</v>
      </c>
      <c r="BW624">
        <v>299.38799999999998</v>
      </c>
      <c r="BX624">
        <v>0</v>
      </c>
      <c r="BY624">
        <v>0</v>
      </c>
      <c r="BZ624">
        <v>2.2046000000000001</v>
      </c>
      <c r="CA624">
        <v>666.65100000000007</v>
      </c>
      <c r="CB624">
        <v>519.79199999999992</v>
      </c>
      <c r="CC624">
        <v>66.566999999999993</v>
      </c>
      <c r="CD624">
        <v>4.8479999999999999</v>
      </c>
      <c r="CE624">
        <v>70</v>
      </c>
      <c r="CF624">
        <v>5.444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1.0346</v>
      </c>
      <c r="CM624">
        <v>293.62900000000002</v>
      </c>
      <c r="CN624">
        <v>1.17</v>
      </c>
      <c r="CO624">
        <v>373.02199999999999</v>
      </c>
      <c r="CP624">
        <v>0</v>
      </c>
      <c r="CQ624">
        <v>0</v>
      </c>
      <c r="CR624">
        <v>4.4287999999999998</v>
      </c>
      <c r="CS624">
        <v>1898.396</v>
      </c>
      <c r="CT624">
        <v>2.0346000000000002</v>
      </c>
      <c r="CU624">
        <v>600.19600000000003</v>
      </c>
      <c r="CV624">
        <v>0</v>
      </c>
      <c r="CW624">
        <v>51.325000000000003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182.417</v>
      </c>
      <c r="DE624">
        <v>0</v>
      </c>
      <c r="DF624">
        <v>0.746</v>
      </c>
      <c r="DG624">
        <v>215.71600000000001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2683.65</v>
      </c>
      <c r="EA624">
        <v>0</v>
      </c>
      <c r="EB624">
        <v>675.24600000000009</v>
      </c>
      <c r="EC624">
        <v>182.417</v>
      </c>
      <c r="ED624">
        <v>7.6334</v>
      </c>
      <c r="EE624">
        <v>8.1692999999999998</v>
      </c>
      <c r="EF624">
        <v>3336.34</v>
      </c>
      <c r="EG624">
        <v>5.4287999999999998</v>
      </c>
      <c r="EH624">
        <v>2669.6889999999999</v>
      </c>
      <c r="EI624">
        <v>4.0532000000000004</v>
      </c>
      <c r="EJ624">
        <v>2154.585</v>
      </c>
      <c r="EK624">
        <v>0.62960000000000005</v>
      </c>
      <c r="EL624">
        <v>299.38799999999998</v>
      </c>
      <c r="EM624">
        <v>0</v>
      </c>
      <c r="EN624">
        <v>0</v>
      </c>
      <c r="EO624">
        <v>2.2046000000000001</v>
      </c>
      <c r="EP624">
        <v>666.65100000000007</v>
      </c>
      <c r="EQ624">
        <v>182.417</v>
      </c>
      <c r="ER624">
        <v>0</v>
      </c>
      <c r="ES624">
        <v>182.417</v>
      </c>
      <c r="ET624">
        <v>3518.7570000000001</v>
      </c>
      <c r="EU624">
        <v>0</v>
      </c>
      <c r="EV624">
        <v>0</v>
      </c>
      <c r="EW624">
        <v>0</v>
      </c>
      <c r="EX624">
        <v>0</v>
      </c>
      <c r="EY624">
        <v>0.746</v>
      </c>
      <c r="EZ624">
        <v>215.71600000000001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182.417</v>
      </c>
      <c r="FP624">
        <v>0</v>
      </c>
      <c r="FQ624">
        <v>182.417</v>
      </c>
      <c r="FR624">
        <v>182.417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</row>
    <row r="625" spans="1:184" customFormat="1" ht="12.75" x14ac:dyDescent="0.2">
      <c r="A625">
        <v>5236</v>
      </c>
      <c r="B625">
        <f t="shared" si="9"/>
        <v>622</v>
      </c>
      <c r="C625">
        <v>1</v>
      </c>
      <c r="D625" t="s">
        <v>2080</v>
      </c>
      <c r="E625" t="s">
        <v>290</v>
      </c>
      <c r="F625">
        <v>600115984</v>
      </c>
      <c r="G625">
        <v>12</v>
      </c>
      <c r="H625" t="s">
        <v>2081</v>
      </c>
      <c r="I625" t="s">
        <v>378</v>
      </c>
      <c r="J625">
        <v>1</v>
      </c>
      <c r="K625">
        <v>24</v>
      </c>
      <c r="L625" t="s">
        <v>1909</v>
      </c>
      <c r="M625" t="s">
        <v>2082</v>
      </c>
      <c r="N625" t="s">
        <v>1875</v>
      </c>
      <c r="O625">
        <v>2</v>
      </c>
      <c r="P625" t="s">
        <v>1876</v>
      </c>
      <c r="Q625" t="s">
        <v>2083</v>
      </c>
      <c r="R625" s="207">
        <v>45663.544965277775</v>
      </c>
      <c r="S625">
        <v>600115984</v>
      </c>
      <c r="W625">
        <v>28.7621</v>
      </c>
      <c r="X625">
        <v>28.623999999999999</v>
      </c>
      <c r="Y625">
        <v>0</v>
      </c>
      <c r="Z625">
        <v>0.1381</v>
      </c>
      <c r="AA625">
        <v>30.609200000000001</v>
      </c>
      <c r="AB625">
        <v>13326.573</v>
      </c>
      <c r="AC625">
        <v>13193.062000000002</v>
      </c>
      <c r="AD625">
        <v>9106.8080000000009</v>
      </c>
      <c r="AE625">
        <v>2307.4019999999996</v>
      </c>
      <c r="AF625">
        <v>809.16100000000006</v>
      </c>
      <c r="AG625">
        <v>286.84000000000003</v>
      </c>
      <c r="AH625">
        <v>288.57499999999999</v>
      </c>
      <c r="AI625">
        <v>120.55500000000001</v>
      </c>
      <c r="AJ625">
        <v>0</v>
      </c>
      <c r="AK625">
        <v>10.377000000000001</v>
      </c>
      <c r="AL625">
        <v>0</v>
      </c>
      <c r="AM625">
        <v>0</v>
      </c>
      <c r="AN625">
        <v>133.511</v>
      </c>
      <c r="AO625">
        <v>294.28899999999999</v>
      </c>
      <c r="AP625">
        <v>202.489</v>
      </c>
      <c r="AQ625">
        <v>202.489</v>
      </c>
      <c r="AR625">
        <v>0</v>
      </c>
      <c r="AS625">
        <v>0</v>
      </c>
      <c r="AT625">
        <v>0</v>
      </c>
      <c r="AU625">
        <v>91.8</v>
      </c>
      <c r="AV625">
        <v>0</v>
      </c>
      <c r="AW625">
        <v>263.34399999999999</v>
      </c>
      <c r="AX625">
        <v>10</v>
      </c>
      <c r="AY625">
        <v>190.489</v>
      </c>
      <c r="AZ625">
        <v>0</v>
      </c>
      <c r="BA625">
        <v>13279.841</v>
      </c>
      <c r="BB625">
        <v>202.489</v>
      </c>
      <c r="BC625">
        <v>31</v>
      </c>
      <c r="BD625">
        <v>27</v>
      </c>
      <c r="BE625">
        <v>0</v>
      </c>
      <c r="BF625">
        <v>1</v>
      </c>
      <c r="BG625">
        <v>2</v>
      </c>
      <c r="BH625">
        <v>10</v>
      </c>
      <c r="BI625">
        <v>190.489</v>
      </c>
      <c r="BJ625">
        <v>20.904</v>
      </c>
      <c r="BK625">
        <v>10585.199000000001</v>
      </c>
      <c r="BL625">
        <v>7229.6439999999993</v>
      </c>
      <c r="BM625">
        <v>2053.3150000000001</v>
      </c>
      <c r="BN625">
        <v>552.67999999999995</v>
      </c>
      <c r="BO625">
        <v>188.84</v>
      </c>
      <c r="BP625">
        <v>176.821</v>
      </c>
      <c r="BQ625">
        <v>120.55500000000001</v>
      </c>
      <c r="BR625">
        <v>0</v>
      </c>
      <c r="BS625">
        <v>0</v>
      </c>
      <c r="BT625">
        <v>16.672999999999998</v>
      </c>
      <c r="BU625">
        <v>8743.6149999999998</v>
      </c>
      <c r="BV625">
        <v>1.7</v>
      </c>
      <c r="BW625">
        <v>822.92100000000005</v>
      </c>
      <c r="BX625">
        <v>0</v>
      </c>
      <c r="BY625">
        <v>0</v>
      </c>
      <c r="BZ625">
        <v>7.72</v>
      </c>
      <c r="CA625">
        <v>2607.8629999999998</v>
      </c>
      <c r="CB625">
        <v>1877.164</v>
      </c>
      <c r="CC625">
        <v>254.08700000000002</v>
      </c>
      <c r="CD625">
        <v>256.48099999999999</v>
      </c>
      <c r="CE625">
        <v>98</v>
      </c>
      <c r="CF625">
        <v>111.75399999999999</v>
      </c>
      <c r="CG625">
        <v>0</v>
      </c>
      <c r="CH625">
        <v>0</v>
      </c>
      <c r="CI625">
        <v>10.377000000000001</v>
      </c>
      <c r="CJ625">
        <v>1</v>
      </c>
      <c r="CK625">
        <v>539.89499999999998</v>
      </c>
      <c r="CL625">
        <v>4.72</v>
      </c>
      <c r="CM625">
        <v>1376.7069999999999</v>
      </c>
      <c r="CN625">
        <v>2</v>
      </c>
      <c r="CO625">
        <v>691.26099999999997</v>
      </c>
      <c r="CP625">
        <v>0</v>
      </c>
      <c r="CQ625">
        <v>0</v>
      </c>
      <c r="CR625">
        <v>18.041999999999998</v>
      </c>
      <c r="CS625">
        <v>8895.991</v>
      </c>
      <c r="CT625">
        <v>4.72</v>
      </c>
      <c r="CU625">
        <v>1260.538</v>
      </c>
      <c r="CV625">
        <v>0</v>
      </c>
      <c r="CW625">
        <v>263.34399999999999</v>
      </c>
      <c r="CX625">
        <v>0</v>
      </c>
      <c r="CY625">
        <v>0</v>
      </c>
      <c r="CZ625">
        <v>0</v>
      </c>
      <c r="DA625">
        <v>0</v>
      </c>
      <c r="DB625">
        <v>10</v>
      </c>
      <c r="DC625">
        <v>0</v>
      </c>
      <c r="DD625">
        <v>202.489</v>
      </c>
      <c r="DE625">
        <v>0</v>
      </c>
      <c r="DF625">
        <v>2.5309999999999997</v>
      </c>
      <c r="DG625">
        <v>1018.663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10649.011</v>
      </c>
      <c r="EA625">
        <v>0</v>
      </c>
      <c r="EB625">
        <v>2630.83</v>
      </c>
      <c r="EC625">
        <v>202.489</v>
      </c>
      <c r="ED625">
        <v>28.7621</v>
      </c>
      <c r="EE625">
        <v>30.609200000000001</v>
      </c>
      <c r="EF625">
        <v>13326.573</v>
      </c>
      <c r="EG625">
        <v>21.042099999999998</v>
      </c>
      <c r="EH625">
        <v>10718.710000000001</v>
      </c>
      <c r="EI625">
        <v>16.8111</v>
      </c>
      <c r="EJ625">
        <v>8877.1260000000002</v>
      </c>
      <c r="EK625">
        <v>1.7</v>
      </c>
      <c r="EL625">
        <v>822.92100000000005</v>
      </c>
      <c r="EM625">
        <v>0</v>
      </c>
      <c r="EN625">
        <v>0</v>
      </c>
      <c r="EO625">
        <v>7.72</v>
      </c>
      <c r="EP625">
        <v>2607.8629999999998</v>
      </c>
      <c r="EQ625">
        <v>294.28899999999999</v>
      </c>
      <c r="ER625">
        <v>0</v>
      </c>
      <c r="ES625">
        <v>294.28899999999999</v>
      </c>
      <c r="ET625">
        <v>13620.862000000001</v>
      </c>
      <c r="EU625">
        <v>0</v>
      </c>
      <c r="EV625">
        <v>0</v>
      </c>
      <c r="EW625">
        <v>0</v>
      </c>
      <c r="EX625">
        <v>0</v>
      </c>
      <c r="EY625">
        <v>2.5309999999999997</v>
      </c>
      <c r="EZ625">
        <v>1018.663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10</v>
      </c>
      <c r="FK625">
        <v>0</v>
      </c>
      <c r="FL625">
        <v>0</v>
      </c>
      <c r="FM625">
        <v>0</v>
      </c>
      <c r="FN625">
        <v>10</v>
      </c>
      <c r="FO625">
        <v>190.489</v>
      </c>
      <c r="FP625">
        <v>0</v>
      </c>
      <c r="FQ625">
        <v>190.489</v>
      </c>
      <c r="FR625">
        <v>200.489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</row>
    <row r="626" spans="1:184" customFormat="1" ht="12.75" x14ac:dyDescent="0.2">
      <c r="A626">
        <v>5237</v>
      </c>
      <c r="B626">
        <f t="shared" si="9"/>
        <v>623</v>
      </c>
      <c r="C626">
        <v>1</v>
      </c>
      <c r="D626" t="s">
        <v>2084</v>
      </c>
      <c r="E626" t="s">
        <v>290</v>
      </c>
      <c r="F626">
        <v>600115992</v>
      </c>
      <c r="G626">
        <v>12</v>
      </c>
      <c r="H626" t="s">
        <v>2085</v>
      </c>
      <c r="I626" t="s">
        <v>438</v>
      </c>
      <c r="J626">
        <v>1</v>
      </c>
      <c r="K626">
        <v>24</v>
      </c>
      <c r="L626" t="s">
        <v>1901</v>
      </c>
      <c r="M626" t="s">
        <v>2086</v>
      </c>
      <c r="N626" t="s">
        <v>1875</v>
      </c>
      <c r="O626">
        <v>2</v>
      </c>
      <c r="P626" t="s">
        <v>1876</v>
      </c>
      <c r="Q626" t="s">
        <v>3547</v>
      </c>
      <c r="R626" s="207">
        <v>45667.411631944444</v>
      </c>
      <c r="S626">
        <v>600115992</v>
      </c>
      <c r="T626" t="s">
        <v>3350</v>
      </c>
      <c r="U626" s="207">
        <v>45671.883692129632</v>
      </c>
      <c r="V626">
        <v>600115992</v>
      </c>
      <c r="W626">
        <v>11.672100000000002</v>
      </c>
      <c r="X626">
        <v>10.0023</v>
      </c>
      <c r="Y626">
        <v>1.1725000000000001</v>
      </c>
      <c r="Z626">
        <v>0.49729999999999996</v>
      </c>
      <c r="AA626">
        <v>13.4971</v>
      </c>
      <c r="AB626">
        <v>4592.6950000000006</v>
      </c>
      <c r="AC626">
        <v>4107.2719999999999</v>
      </c>
      <c r="AD626">
        <v>2933.4450000000006</v>
      </c>
      <c r="AE626">
        <v>735.06200000000001</v>
      </c>
      <c r="AF626">
        <v>21.13</v>
      </c>
      <c r="AG626">
        <v>158.30000000000001</v>
      </c>
      <c r="AH626">
        <v>136.59899999999999</v>
      </c>
      <c r="AI626">
        <v>28.106999999999999</v>
      </c>
      <c r="AJ626">
        <v>4.5259999999999998</v>
      </c>
      <c r="AK626">
        <v>1.2949999999999999</v>
      </c>
      <c r="AL626">
        <v>277.166</v>
      </c>
      <c r="AM626">
        <v>0</v>
      </c>
      <c r="AN626">
        <v>208.25700000000001</v>
      </c>
      <c r="AO626">
        <v>99.475999999999999</v>
      </c>
      <c r="AP626">
        <v>24</v>
      </c>
      <c r="AQ626">
        <v>24</v>
      </c>
      <c r="AR626">
        <v>0</v>
      </c>
      <c r="AS626">
        <v>0</v>
      </c>
      <c r="AT626">
        <v>0</v>
      </c>
      <c r="AU626">
        <v>75.475999999999999</v>
      </c>
      <c r="AV626">
        <v>0.11459999999999999</v>
      </c>
      <c r="AW626">
        <v>79.355999999999995</v>
      </c>
      <c r="AX626">
        <v>38.814999999999998</v>
      </c>
      <c r="AY626">
        <v>0</v>
      </c>
      <c r="AZ626">
        <v>9.452</v>
      </c>
      <c r="BA626">
        <v>4135.7470000000003</v>
      </c>
      <c r="BB626">
        <v>24</v>
      </c>
      <c r="BC626">
        <v>14</v>
      </c>
      <c r="BD626">
        <v>13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6.7738000000000005</v>
      </c>
      <c r="BK626">
        <v>3204.2139999999999</v>
      </c>
      <c r="BL626">
        <v>2190.9830000000002</v>
      </c>
      <c r="BM626">
        <v>621.14</v>
      </c>
      <c r="BN626">
        <v>21.13</v>
      </c>
      <c r="BO626">
        <v>124.8</v>
      </c>
      <c r="BP626">
        <v>127.95099999999999</v>
      </c>
      <c r="BQ626">
        <v>28.106999999999999</v>
      </c>
      <c r="BR626">
        <v>0</v>
      </c>
      <c r="BS626">
        <v>1.2949999999999999</v>
      </c>
      <c r="BT626">
        <v>5.2572000000000001</v>
      </c>
      <c r="BU626">
        <v>2618.7539999999999</v>
      </c>
      <c r="BV626">
        <v>0.87770000000000004</v>
      </c>
      <c r="BW626">
        <v>368.76</v>
      </c>
      <c r="BX626">
        <v>0</v>
      </c>
      <c r="BY626">
        <v>0</v>
      </c>
      <c r="BZ626">
        <v>3.2285000000000004</v>
      </c>
      <c r="CA626">
        <v>903.05799999999999</v>
      </c>
      <c r="CB626">
        <v>742.46199999999999</v>
      </c>
      <c r="CC626">
        <v>113.922</v>
      </c>
      <c r="CD626">
        <v>0</v>
      </c>
      <c r="CE626">
        <v>33.5</v>
      </c>
      <c r="CF626">
        <v>8.6479999999999997</v>
      </c>
      <c r="CG626">
        <v>0</v>
      </c>
      <c r="CH626">
        <v>4.5259999999999998</v>
      </c>
      <c r="CI626">
        <v>0</v>
      </c>
      <c r="CJ626">
        <v>0.26150000000000001</v>
      </c>
      <c r="CK626">
        <v>72.558000000000007</v>
      </c>
      <c r="CL626">
        <v>1.5503</v>
      </c>
      <c r="CM626">
        <v>371.89499999999998</v>
      </c>
      <c r="CN626">
        <v>1.3021</v>
      </c>
      <c r="CO626">
        <v>419.79</v>
      </c>
      <c r="CP626">
        <v>0.11459999999999999</v>
      </c>
      <c r="CQ626">
        <v>38.814999999999998</v>
      </c>
      <c r="CR626">
        <v>5.7738000000000005</v>
      </c>
      <c r="CS626">
        <v>2503.9549999999999</v>
      </c>
      <c r="CT626">
        <v>2.6638999999999999</v>
      </c>
      <c r="CU626">
        <v>701.10199999999998</v>
      </c>
      <c r="CV626">
        <v>0</v>
      </c>
      <c r="CW626">
        <v>79.355999999999995</v>
      </c>
      <c r="CX626">
        <v>0</v>
      </c>
      <c r="CY626">
        <v>0</v>
      </c>
      <c r="CZ626">
        <v>0</v>
      </c>
      <c r="DA626">
        <v>0.11459999999999999</v>
      </c>
      <c r="DB626">
        <v>38.814999999999998</v>
      </c>
      <c r="DC626">
        <v>24</v>
      </c>
      <c r="DD626">
        <v>0</v>
      </c>
      <c r="DE626">
        <v>9.452</v>
      </c>
      <c r="DF626">
        <v>0.63890000000000002</v>
      </c>
      <c r="DG626">
        <v>216.7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3226.402</v>
      </c>
      <c r="EA626">
        <v>24</v>
      </c>
      <c r="EB626">
        <v>909.34500000000003</v>
      </c>
      <c r="EC626">
        <v>0</v>
      </c>
      <c r="ED626">
        <v>11.672100000000002</v>
      </c>
      <c r="EE626">
        <v>13.4971</v>
      </c>
      <c r="EF626">
        <v>4592.6950000000006</v>
      </c>
      <c r="EG626">
        <v>7.1810999999999998</v>
      </c>
      <c r="EH626">
        <v>3342.6720000000005</v>
      </c>
      <c r="EI626">
        <v>5.6645000000000003</v>
      </c>
      <c r="EJ626">
        <v>2757.212</v>
      </c>
      <c r="EK626">
        <v>0.87770000000000004</v>
      </c>
      <c r="EL626">
        <v>368.76</v>
      </c>
      <c r="EM626">
        <v>0</v>
      </c>
      <c r="EN626">
        <v>0</v>
      </c>
      <c r="EO626">
        <v>4.4909999999999997</v>
      </c>
      <c r="EP626">
        <v>1250.0229999999999</v>
      </c>
      <c r="EQ626">
        <v>99.475999999999999</v>
      </c>
      <c r="ER626">
        <v>70.956000000000003</v>
      </c>
      <c r="ES626">
        <v>28.52</v>
      </c>
      <c r="ET626">
        <v>4692.1710000000003</v>
      </c>
      <c r="EU626">
        <v>0</v>
      </c>
      <c r="EV626">
        <v>0</v>
      </c>
      <c r="EW626">
        <v>0</v>
      </c>
      <c r="EX626">
        <v>0</v>
      </c>
      <c r="EY626">
        <v>0.63890000000000002</v>
      </c>
      <c r="EZ626">
        <v>216.7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0.11459999999999999</v>
      </c>
      <c r="FJ626">
        <v>38.814999999999998</v>
      </c>
      <c r="FK626">
        <v>0</v>
      </c>
      <c r="FL626">
        <v>0</v>
      </c>
      <c r="FM626">
        <v>0.11459999999999999</v>
      </c>
      <c r="FN626">
        <v>38.814999999999998</v>
      </c>
      <c r="FO626">
        <v>0</v>
      </c>
      <c r="FP626">
        <v>0</v>
      </c>
      <c r="FQ626">
        <v>0</v>
      </c>
      <c r="FR626">
        <v>38.814999999999998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</row>
    <row r="627" spans="1:184" customFormat="1" ht="12.75" x14ac:dyDescent="0.2">
      <c r="A627">
        <v>5238</v>
      </c>
      <c r="B627">
        <f t="shared" si="9"/>
        <v>624</v>
      </c>
      <c r="C627">
        <v>1</v>
      </c>
      <c r="D627" t="s">
        <v>2087</v>
      </c>
      <c r="E627" t="s">
        <v>290</v>
      </c>
      <c r="F627">
        <v>600115771</v>
      </c>
      <c r="G627">
        <v>12</v>
      </c>
      <c r="H627" t="s">
        <v>2088</v>
      </c>
      <c r="I627" t="s">
        <v>378</v>
      </c>
      <c r="J627">
        <v>1</v>
      </c>
      <c r="K627">
        <v>24</v>
      </c>
      <c r="L627" t="s">
        <v>1873</v>
      </c>
      <c r="M627" t="s">
        <v>2089</v>
      </c>
      <c r="N627" t="s">
        <v>1875</v>
      </c>
      <c r="O627">
        <v>2</v>
      </c>
      <c r="P627" t="s">
        <v>1876</v>
      </c>
      <c r="Q627" t="s">
        <v>2090</v>
      </c>
      <c r="R627" s="207">
        <v>45667.456354166665</v>
      </c>
      <c r="S627">
        <v>600115771</v>
      </c>
      <c r="T627" t="s">
        <v>2090</v>
      </c>
      <c r="U627" s="207">
        <v>45671.472384259258</v>
      </c>
      <c r="V627">
        <v>600115771</v>
      </c>
      <c r="W627">
        <v>18.575400000000002</v>
      </c>
      <c r="X627">
        <v>18.0154</v>
      </c>
      <c r="Y627">
        <v>0.3</v>
      </c>
      <c r="Z627">
        <v>0.26</v>
      </c>
      <c r="AA627">
        <v>20.2971</v>
      </c>
      <c r="AB627">
        <v>8135.4000000000005</v>
      </c>
      <c r="AC627">
        <v>7954.26</v>
      </c>
      <c r="AD627">
        <v>5314.5550000000003</v>
      </c>
      <c r="AE627">
        <v>1199.1410000000001</v>
      </c>
      <c r="AF627">
        <v>311.56900000000002</v>
      </c>
      <c r="AG627">
        <v>854.90599999999995</v>
      </c>
      <c r="AH627">
        <v>127.96600000000001</v>
      </c>
      <c r="AI627">
        <v>71.700999999999993</v>
      </c>
      <c r="AJ627">
        <v>0</v>
      </c>
      <c r="AK627">
        <v>21.861000000000001</v>
      </c>
      <c r="AL627">
        <v>88.531000000000006</v>
      </c>
      <c r="AM627">
        <v>0</v>
      </c>
      <c r="AN627">
        <v>92.609000000000009</v>
      </c>
      <c r="AO627">
        <v>20.27</v>
      </c>
      <c r="AP627">
        <v>11.09</v>
      </c>
      <c r="AQ627">
        <v>11.09</v>
      </c>
      <c r="AR627">
        <v>0</v>
      </c>
      <c r="AS627">
        <v>0</v>
      </c>
      <c r="AT627">
        <v>8.5499999999999989</v>
      </c>
      <c r="AU627">
        <v>0.63</v>
      </c>
      <c r="AV627">
        <v>0.13490000000000002</v>
      </c>
      <c r="AW627">
        <v>52.561</v>
      </c>
      <c r="AX627">
        <v>56.807000000000002</v>
      </c>
      <c r="AY627">
        <v>0.8</v>
      </c>
      <c r="AZ627">
        <v>0</v>
      </c>
      <c r="BA627">
        <v>8007.4930000000004</v>
      </c>
      <c r="BB627">
        <v>11.09</v>
      </c>
      <c r="BC627">
        <v>20</v>
      </c>
      <c r="BD627">
        <v>18</v>
      </c>
      <c r="BE627">
        <v>1</v>
      </c>
      <c r="BF627">
        <v>0</v>
      </c>
      <c r="BG627">
        <v>3</v>
      </c>
      <c r="BH627">
        <v>0</v>
      </c>
      <c r="BI627">
        <v>0</v>
      </c>
      <c r="BJ627">
        <v>11.9405</v>
      </c>
      <c r="BK627">
        <v>5840.5330000000004</v>
      </c>
      <c r="BL627">
        <v>3825.5369999999998</v>
      </c>
      <c r="BM627">
        <v>1018.124</v>
      </c>
      <c r="BN627">
        <v>196.24899999999997</v>
      </c>
      <c r="BO627">
        <v>543.24400000000003</v>
      </c>
      <c r="BP627">
        <v>119.535</v>
      </c>
      <c r="BQ627">
        <v>71.700999999999993</v>
      </c>
      <c r="BR627">
        <v>0</v>
      </c>
      <c r="BS627">
        <v>13.582000000000001</v>
      </c>
      <c r="BT627">
        <v>9.0624000000000002</v>
      </c>
      <c r="BU627">
        <v>4745.6790000000001</v>
      </c>
      <c r="BV627">
        <v>1.2333000000000001</v>
      </c>
      <c r="BW627">
        <v>594.18399999999997</v>
      </c>
      <c r="BX627">
        <v>0</v>
      </c>
      <c r="BY627">
        <v>0</v>
      </c>
      <c r="BZ627">
        <v>6.0748999999999995</v>
      </c>
      <c r="CA627">
        <v>2113.7269999999999</v>
      </c>
      <c r="CB627">
        <v>1489.018</v>
      </c>
      <c r="CC627">
        <v>181.017</v>
      </c>
      <c r="CD627">
        <v>115.32000000000001</v>
      </c>
      <c r="CE627">
        <v>311.66200000000003</v>
      </c>
      <c r="CF627">
        <v>8.4309999999999992</v>
      </c>
      <c r="CG627">
        <v>0</v>
      </c>
      <c r="CH627">
        <v>0</v>
      </c>
      <c r="CI627">
        <v>8.2789999999999999</v>
      </c>
      <c r="CJ627">
        <v>0.5</v>
      </c>
      <c r="CK627">
        <v>166.53700000000001</v>
      </c>
      <c r="CL627">
        <v>2.8</v>
      </c>
      <c r="CM627">
        <v>1008.692</v>
      </c>
      <c r="CN627">
        <v>2.64</v>
      </c>
      <c r="CO627">
        <v>881.69100000000003</v>
      </c>
      <c r="CP627">
        <v>0.13490000000000002</v>
      </c>
      <c r="CQ627">
        <v>56.807000000000002</v>
      </c>
      <c r="CR627">
        <v>8.892100000000001</v>
      </c>
      <c r="CS627">
        <v>4006.1189999999997</v>
      </c>
      <c r="CT627">
        <v>5.8248999999999995</v>
      </c>
      <c r="CU627">
        <v>2009.691</v>
      </c>
      <c r="CV627">
        <v>0</v>
      </c>
      <c r="CW627">
        <v>52.561</v>
      </c>
      <c r="CX627">
        <v>0</v>
      </c>
      <c r="CY627">
        <v>0</v>
      </c>
      <c r="CZ627">
        <v>0</v>
      </c>
      <c r="DA627">
        <v>0.13490000000000002</v>
      </c>
      <c r="DB627">
        <v>56.807000000000002</v>
      </c>
      <c r="DC627">
        <v>9.8000000000000007</v>
      </c>
      <c r="DD627">
        <v>1.29</v>
      </c>
      <c r="DE627">
        <v>0</v>
      </c>
      <c r="DF627">
        <v>1.6448</v>
      </c>
      <c r="DG627">
        <v>500.66999999999996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5876.3940000000002</v>
      </c>
      <c r="EA627">
        <v>9.8000000000000007</v>
      </c>
      <c r="EB627">
        <v>2131.0990000000002</v>
      </c>
      <c r="EC627">
        <v>1.29</v>
      </c>
      <c r="ED627">
        <v>18.575400000000002</v>
      </c>
      <c r="EE627">
        <v>20.2971</v>
      </c>
      <c r="EF627">
        <v>8135.4000000000005</v>
      </c>
      <c r="EG627">
        <v>11.9405</v>
      </c>
      <c r="EH627">
        <v>5840.5330000000004</v>
      </c>
      <c r="EI627">
        <v>9.0624000000000002</v>
      </c>
      <c r="EJ627">
        <v>4745.6790000000001</v>
      </c>
      <c r="EK627">
        <v>1.2333000000000001</v>
      </c>
      <c r="EL627">
        <v>594.18399999999997</v>
      </c>
      <c r="EM627">
        <v>0</v>
      </c>
      <c r="EN627">
        <v>0</v>
      </c>
      <c r="EO627">
        <v>6.6349</v>
      </c>
      <c r="EP627">
        <v>2294.8670000000002</v>
      </c>
      <c r="EQ627">
        <v>20.27</v>
      </c>
      <c r="ER627">
        <v>10.25</v>
      </c>
      <c r="ES627">
        <v>10.02</v>
      </c>
      <c r="ET627">
        <v>8155.67</v>
      </c>
      <c r="EU627">
        <v>0</v>
      </c>
      <c r="EV627">
        <v>0</v>
      </c>
      <c r="EW627">
        <v>0</v>
      </c>
      <c r="EX627">
        <v>0</v>
      </c>
      <c r="EY627">
        <v>1.6448</v>
      </c>
      <c r="EZ627">
        <v>500.66999999999996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0.13490000000000002</v>
      </c>
      <c r="FJ627">
        <v>56.807000000000002</v>
      </c>
      <c r="FK627">
        <v>0</v>
      </c>
      <c r="FL627">
        <v>0</v>
      </c>
      <c r="FM627">
        <v>0.13490000000000002</v>
      </c>
      <c r="FN627">
        <v>56.807000000000002</v>
      </c>
      <c r="FO627">
        <v>0.8</v>
      </c>
      <c r="FP627">
        <v>0.8</v>
      </c>
      <c r="FQ627">
        <v>0</v>
      </c>
      <c r="FR627">
        <v>57.606999999999999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</row>
    <row r="628" spans="1:184" customFormat="1" ht="12.75" x14ac:dyDescent="0.2">
      <c r="A628">
        <v>5239</v>
      </c>
      <c r="B628">
        <f t="shared" si="9"/>
        <v>625</v>
      </c>
      <c r="C628">
        <v>1</v>
      </c>
      <c r="D628" t="s">
        <v>2091</v>
      </c>
      <c r="E628" t="s">
        <v>290</v>
      </c>
      <c r="F628">
        <v>600116000</v>
      </c>
      <c r="G628">
        <v>12</v>
      </c>
      <c r="H628" t="s">
        <v>2092</v>
      </c>
      <c r="I628" t="s">
        <v>378</v>
      </c>
      <c r="J628">
        <v>1</v>
      </c>
      <c r="K628">
        <v>24</v>
      </c>
      <c r="L628" t="s">
        <v>1873</v>
      </c>
      <c r="M628" t="s">
        <v>2093</v>
      </c>
      <c r="N628" t="s">
        <v>1875</v>
      </c>
      <c r="O628">
        <v>2</v>
      </c>
      <c r="P628" t="s">
        <v>1876</v>
      </c>
      <c r="Q628" t="s">
        <v>3451</v>
      </c>
      <c r="R628" s="207">
        <v>45666.513206018521</v>
      </c>
      <c r="S628">
        <v>600116000</v>
      </c>
      <c r="W628">
        <v>51.307299999999998</v>
      </c>
      <c r="X628">
        <v>50.193999999999996</v>
      </c>
      <c r="Y628">
        <v>0.94330000000000003</v>
      </c>
      <c r="Z628">
        <v>0.17</v>
      </c>
      <c r="AA628">
        <v>54.026999999999994</v>
      </c>
      <c r="AB628">
        <v>23851.421000000002</v>
      </c>
      <c r="AC628">
        <v>23434.546999999999</v>
      </c>
      <c r="AD628">
        <v>14958.42</v>
      </c>
      <c r="AE628">
        <v>3979.1540000000005</v>
      </c>
      <c r="AF628">
        <v>679.029</v>
      </c>
      <c r="AG628">
        <v>2675.0879999999997</v>
      </c>
      <c r="AH628">
        <v>622.29200000000003</v>
      </c>
      <c r="AI628">
        <v>201.315</v>
      </c>
      <c r="AJ628">
        <v>0</v>
      </c>
      <c r="AK628">
        <v>46.863999999999997</v>
      </c>
      <c r="AL628">
        <v>296.60000000000002</v>
      </c>
      <c r="AM628">
        <v>0</v>
      </c>
      <c r="AN628">
        <v>120.274</v>
      </c>
      <c r="AO628">
        <v>410.803</v>
      </c>
      <c r="AP628">
        <v>251.15</v>
      </c>
      <c r="AQ628">
        <v>251.15</v>
      </c>
      <c r="AR628">
        <v>0</v>
      </c>
      <c r="AS628">
        <v>0</v>
      </c>
      <c r="AT628">
        <v>48.1</v>
      </c>
      <c r="AU628">
        <v>111.553</v>
      </c>
      <c r="AV628">
        <v>0.4995</v>
      </c>
      <c r="AW628">
        <v>244.54499999999999</v>
      </c>
      <c r="AX628">
        <v>241.274</v>
      </c>
      <c r="AY628">
        <v>228.95</v>
      </c>
      <c r="AZ628">
        <v>27.84</v>
      </c>
      <c r="BA628">
        <v>23779.38</v>
      </c>
      <c r="BB628">
        <v>251.15</v>
      </c>
      <c r="BC628">
        <v>52</v>
      </c>
      <c r="BD628">
        <v>48</v>
      </c>
      <c r="BE628">
        <v>0</v>
      </c>
      <c r="BF628">
        <v>1</v>
      </c>
      <c r="BG628">
        <v>3</v>
      </c>
      <c r="BH628">
        <v>0</v>
      </c>
      <c r="BI628">
        <v>0</v>
      </c>
      <c r="BJ628">
        <v>36.568800000000003</v>
      </c>
      <c r="BK628">
        <v>18497.978999999999</v>
      </c>
      <c r="BL628">
        <v>11663.359</v>
      </c>
      <c r="BM628">
        <v>3516.0320000000002</v>
      </c>
      <c r="BN628">
        <v>407.63300000000004</v>
      </c>
      <c r="BO628">
        <v>1961.3309999999999</v>
      </c>
      <c r="BP628">
        <v>456.21799999999996</v>
      </c>
      <c r="BQ628">
        <v>201.315</v>
      </c>
      <c r="BR628">
        <v>0</v>
      </c>
      <c r="BS628">
        <v>19.706</v>
      </c>
      <c r="BT628">
        <v>27.5626</v>
      </c>
      <c r="BU628">
        <v>14969.571</v>
      </c>
      <c r="BV628">
        <v>2.8589000000000002</v>
      </c>
      <c r="BW628">
        <v>1244.3219999999999</v>
      </c>
      <c r="BX628">
        <v>0</v>
      </c>
      <c r="BY628">
        <v>0</v>
      </c>
      <c r="BZ628">
        <v>13.6252</v>
      </c>
      <c r="CA628">
        <v>4936.5680000000002</v>
      </c>
      <c r="CB628">
        <v>3295.0610000000006</v>
      </c>
      <c r="CC628">
        <v>463.12199999999996</v>
      </c>
      <c r="CD628">
        <v>271.39600000000002</v>
      </c>
      <c r="CE628">
        <v>713.75699999999995</v>
      </c>
      <c r="CF628">
        <v>166.07400000000001</v>
      </c>
      <c r="CG628">
        <v>0</v>
      </c>
      <c r="CH628">
        <v>0</v>
      </c>
      <c r="CI628">
        <v>27.158000000000001</v>
      </c>
      <c r="CJ628">
        <v>2</v>
      </c>
      <c r="CK628">
        <v>1239.6569999999999</v>
      </c>
      <c r="CL628">
        <v>6.7001999999999997</v>
      </c>
      <c r="CM628">
        <v>1975.0619999999999</v>
      </c>
      <c r="CN628">
        <v>4.9249999999999998</v>
      </c>
      <c r="CO628">
        <v>1721.8489999999999</v>
      </c>
      <c r="CP628">
        <v>0</v>
      </c>
      <c r="CQ628">
        <v>0</v>
      </c>
      <c r="CR628">
        <v>30.095600000000001</v>
      </c>
      <c r="CS628">
        <v>13638.713</v>
      </c>
      <c r="CT628">
        <v>9.735199999999999</v>
      </c>
      <c r="CU628">
        <v>3071.2849999999999</v>
      </c>
      <c r="CV628">
        <v>0.4995</v>
      </c>
      <c r="CW628">
        <v>244.54499999999999</v>
      </c>
      <c r="CX628">
        <v>241.274</v>
      </c>
      <c r="CY628">
        <v>0</v>
      </c>
      <c r="CZ628">
        <v>0</v>
      </c>
      <c r="DA628">
        <v>0</v>
      </c>
      <c r="DB628">
        <v>0</v>
      </c>
      <c r="DC628">
        <v>168.95</v>
      </c>
      <c r="DD628">
        <v>82.2</v>
      </c>
      <c r="DE628">
        <v>27.84</v>
      </c>
      <c r="DF628">
        <v>5.6478000000000002</v>
      </c>
      <c r="DG628">
        <v>2042.8119999999999</v>
      </c>
      <c r="DH628">
        <v>0.43330000000000002</v>
      </c>
      <c r="DI628">
        <v>214.036</v>
      </c>
      <c r="DJ628">
        <v>6.6199999999999995E-2</v>
      </c>
      <c r="DK628">
        <v>27.238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18775.728999999999</v>
      </c>
      <c r="EA628">
        <v>168.95</v>
      </c>
      <c r="EB628">
        <v>5003.6509999999998</v>
      </c>
      <c r="EC628">
        <v>82.2</v>
      </c>
      <c r="ED628">
        <v>51.307299999999998</v>
      </c>
      <c r="EE628">
        <v>54.026999999999994</v>
      </c>
      <c r="EF628">
        <v>23851.421000000002</v>
      </c>
      <c r="EG628">
        <v>36.699800000000003</v>
      </c>
      <c r="EH628">
        <v>18548.233</v>
      </c>
      <c r="EI628">
        <v>27.5626</v>
      </c>
      <c r="EJ628">
        <v>14969.571</v>
      </c>
      <c r="EK628">
        <v>2.8589000000000002</v>
      </c>
      <c r="EL628">
        <v>1244.3219999999999</v>
      </c>
      <c r="EM628">
        <v>0</v>
      </c>
      <c r="EN628">
        <v>0</v>
      </c>
      <c r="EO628">
        <v>14.6075</v>
      </c>
      <c r="EP628">
        <v>5303.1880000000001</v>
      </c>
      <c r="EQ628">
        <v>410.803</v>
      </c>
      <c r="ER628">
        <v>235.85000000000002</v>
      </c>
      <c r="ES628">
        <v>174.953</v>
      </c>
      <c r="ET628">
        <v>24262.224000000002</v>
      </c>
      <c r="EU628">
        <v>0</v>
      </c>
      <c r="EV628">
        <v>0</v>
      </c>
      <c r="EW628">
        <v>0</v>
      </c>
      <c r="EX628">
        <v>0</v>
      </c>
      <c r="EY628">
        <v>5.6478000000000002</v>
      </c>
      <c r="EZ628">
        <v>2042.8119999999999</v>
      </c>
      <c r="FA628">
        <v>0.56430000000000002</v>
      </c>
      <c r="FB628">
        <v>264.29000000000002</v>
      </c>
      <c r="FC628">
        <v>6.6199999999999995E-2</v>
      </c>
      <c r="FD628">
        <v>27.238</v>
      </c>
      <c r="FE628">
        <v>0</v>
      </c>
      <c r="FF628">
        <v>0</v>
      </c>
      <c r="FG628">
        <v>0</v>
      </c>
      <c r="FH628">
        <v>0</v>
      </c>
      <c r="FI628">
        <v>0.4995</v>
      </c>
      <c r="FJ628">
        <v>241.274</v>
      </c>
      <c r="FK628">
        <v>0.4995</v>
      </c>
      <c r="FL628">
        <v>241.274</v>
      </c>
      <c r="FM628">
        <v>0</v>
      </c>
      <c r="FN628">
        <v>0</v>
      </c>
      <c r="FO628">
        <v>228.95</v>
      </c>
      <c r="FP628">
        <v>168.95</v>
      </c>
      <c r="FQ628">
        <v>60</v>
      </c>
      <c r="FR628">
        <v>470.22399999999999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</row>
    <row r="629" spans="1:184" customFormat="1" ht="12.75" x14ac:dyDescent="0.2">
      <c r="A629">
        <v>5240</v>
      </c>
      <c r="B629">
        <f t="shared" si="9"/>
        <v>626</v>
      </c>
      <c r="C629">
        <v>1</v>
      </c>
      <c r="D629" t="s">
        <v>2094</v>
      </c>
      <c r="E629" t="s">
        <v>290</v>
      </c>
      <c r="F629">
        <v>600115682</v>
      </c>
      <c r="G629">
        <v>12</v>
      </c>
      <c r="H629" t="s">
        <v>2095</v>
      </c>
      <c r="I629" t="s">
        <v>378</v>
      </c>
      <c r="J629">
        <v>1</v>
      </c>
      <c r="K629">
        <v>24</v>
      </c>
      <c r="L629" t="s">
        <v>1901</v>
      </c>
      <c r="M629" t="s">
        <v>431</v>
      </c>
      <c r="N629" t="s">
        <v>1875</v>
      </c>
      <c r="O629">
        <v>2</v>
      </c>
      <c r="P629" t="s">
        <v>1876</v>
      </c>
      <c r="Q629" t="s">
        <v>1877</v>
      </c>
      <c r="R629" s="207">
        <v>45671.39943287037</v>
      </c>
      <c r="S629">
        <v>600115682</v>
      </c>
      <c r="T629" t="s">
        <v>1877</v>
      </c>
      <c r="U629" s="207">
        <v>45671.419479166667</v>
      </c>
      <c r="V629">
        <v>600115682</v>
      </c>
      <c r="W629">
        <v>12.437800000000001</v>
      </c>
      <c r="X629">
        <v>11.9049</v>
      </c>
      <c r="Y629">
        <v>0</v>
      </c>
      <c r="Z629">
        <v>0.53289999999999993</v>
      </c>
      <c r="AA629">
        <v>12.9863</v>
      </c>
      <c r="AB629">
        <v>5810.4639999999999</v>
      </c>
      <c r="AC629">
        <v>5609.74</v>
      </c>
      <c r="AD629">
        <v>3547.2139999999999</v>
      </c>
      <c r="AE629">
        <v>917.14799999999991</v>
      </c>
      <c r="AF629">
        <v>83.811999999999998</v>
      </c>
      <c r="AG629">
        <v>628.21799999999996</v>
      </c>
      <c r="AH629">
        <v>108.822</v>
      </c>
      <c r="AI629">
        <v>50.517000000000003</v>
      </c>
      <c r="AJ629">
        <v>1.68</v>
      </c>
      <c r="AK629">
        <v>30.152000000000001</v>
      </c>
      <c r="AL629">
        <v>0</v>
      </c>
      <c r="AM629">
        <v>0</v>
      </c>
      <c r="AN629">
        <v>200.72399999999999</v>
      </c>
      <c r="AO629">
        <v>118.441</v>
      </c>
      <c r="AP629">
        <v>4.2</v>
      </c>
      <c r="AQ629">
        <v>4.2</v>
      </c>
      <c r="AR629">
        <v>0</v>
      </c>
      <c r="AS629">
        <v>0</v>
      </c>
      <c r="AT629">
        <v>47.584000000000003</v>
      </c>
      <c r="AU629">
        <v>66.657000000000011</v>
      </c>
      <c r="AV629">
        <v>0.43279999999999996</v>
      </c>
      <c r="AW629">
        <v>212.72899999999998</v>
      </c>
      <c r="AX629">
        <v>224.56900000000002</v>
      </c>
      <c r="AY629">
        <v>4.2</v>
      </c>
      <c r="AZ629">
        <v>29.448</v>
      </c>
      <c r="BA629">
        <v>5714.6820000000007</v>
      </c>
      <c r="BB629">
        <v>4.2</v>
      </c>
      <c r="BC629">
        <v>13</v>
      </c>
      <c r="BD629">
        <v>13</v>
      </c>
      <c r="BE629">
        <v>1</v>
      </c>
      <c r="BF629">
        <v>0</v>
      </c>
      <c r="BG629">
        <v>0</v>
      </c>
      <c r="BH629">
        <v>0</v>
      </c>
      <c r="BI629">
        <v>0</v>
      </c>
      <c r="BJ629">
        <v>8.4986000000000015</v>
      </c>
      <c r="BK629">
        <v>4486.6369999999997</v>
      </c>
      <c r="BL629">
        <v>2667.2370000000001</v>
      </c>
      <c r="BM629">
        <v>814.52500000000009</v>
      </c>
      <c r="BN629">
        <v>80.967999999999989</v>
      </c>
      <c r="BO629">
        <v>513.827</v>
      </c>
      <c r="BP629">
        <v>94.096000000000004</v>
      </c>
      <c r="BQ629">
        <v>50.517000000000003</v>
      </c>
      <c r="BR629">
        <v>0</v>
      </c>
      <c r="BS629">
        <v>23.29</v>
      </c>
      <c r="BT629">
        <v>5.5121000000000002</v>
      </c>
      <c r="BU629">
        <v>3272.0309999999999</v>
      </c>
      <c r="BV629">
        <v>1.0142</v>
      </c>
      <c r="BW629">
        <v>500.05799999999999</v>
      </c>
      <c r="BX629">
        <v>0</v>
      </c>
      <c r="BY629">
        <v>0</v>
      </c>
      <c r="BZ629">
        <v>3.4062999999999999</v>
      </c>
      <c r="CA629">
        <v>1123.1030000000001</v>
      </c>
      <c r="CB629">
        <v>879.97699999999998</v>
      </c>
      <c r="CC629">
        <v>102.62299999999999</v>
      </c>
      <c r="CD629">
        <v>2.8439999999999999</v>
      </c>
      <c r="CE629">
        <v>114.39100000000001</v>
      </c>
      <c r="CF629">
        <v>14.726000000000001</v>
      </c>
      <c r="CG629">
        <v>0</v>
      </c>
      <c r="CH629">
        <v>1.68</v>
      </c>
      <c r="CI629">
        <v>6.8620000000000001</v>
      </c>
      <c r="CJ629">
        <v>0.62</v>
      </c>
      <c r="CK629">
        <v>310.14400000000001</v>
      </c>
      <c r="CL629">
        <v>1</v>
      </c>
      <c r="CM629">
        <v>278.05799999999999</v>
      </c>
      <c r="CN629">
        <v>1.3534999999999999</v>
      </c>
      <c r="CO629">
        <v>423.67399999999998</v>
      </c>
      <c r="CP629">
        <v>0.43279999999999996</v>
      </c>
      <c r="CQ629">
        <v>111.22699999999999</v>
      </c>
      <c r="CR629">
        <v>7.4985999999999997</v>
      </c>
      <c r="CS629">
        <v>3368.6170000000002</v>
      </c>
      <c r="CT629">
        <v>2.7454999999999998</v>
      </c>
      <c r="CU629">
        <v>898.69599999999991</v>
      </c>
      <c r="CV629">
        <v>0</v>
      </c>
      <c r="CW629">
        <v>212.72899999999998</v>
      </c>
      <c r="CX629">
        <v>102.342</v>
      </c>
      <c r="CY629">
        <v>0</v>
      </c>
      <c r="CZ629">
        <v>0</v>
      </c>
      <c r="DA629">
        <v>0.43279999999999996</v>
      </c>
      <c r="DB629">
        <v>122.227</v>
      </c>
      <c r="DC629">
        <v>4.2</v>
      </c>
      <c r="DD629">
        <v>0</v>
      </c>
      <c r="DE629">
        <v>29.448</v>
      </c>
      <c r="DF629">
        <v>1.9723000000000002</v>
      </c>
      <c r="DG629">
        <v>714.548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4574.1810000000005</v>
      </c>
      <c r="EA629">
        <v>4.2</v>
      </c>
      <c r="EB629">
        <v>1140.501</v>
      </c>
      <c r="EC629">
        <v>0</v>
      </c>
      <c r="ED629">
        <v>12.437800000000001</v>
      </c>
      <c r="EE629">
        <v>12.9863</v>
      </c>
      <c r="EF629">
        <v>5810.4639999999999</v>
      </c>
      <c r="EG629">
        <v>8.4986000000000015</v>
      </c>
      <c r="EH629">
        <v>4486.6369999999997</v>
      </c>
      <c r="EI629">
        <v>5.5121000000000002</v>
      </c>
      <c r="EJ629">
        <v>3272.0309999999999</v>
      </c>
      <c r="EK629">
        <v>1.0142</v>
      </c>
      <c r="EL629">
        <v>500.05799999999999</v>
      </c>
      <c r="EM629">
        <v>0</v>
      </c>
      <c r="EN629">
        <v>0</v>
      </c>
      <c r="EO629">
        <v>3.9392</v>
      </c>
      <c r="EP629">
        <v>1323.827</v>
      </c>
      <c r="EQ629">
        <v>118.441</v>
      </c>
      <c r="ER629">
        <v>57.657000000000004</v>
      </c>
      <c r="ES629">
        <v>60.784000000000006</v>
      </c>
      <c r="ET629">
        <v>5928.9050000000007</v>
      </c>
      <c r="EU629">
        <v>0</v>
      </c>
      <c r="EV629">
        <v>0</v>
      </c>
      <c r="EW629">
        <v>0</v>
      </c>
      <c r="EX629">
        <v>0</v>
      </c>
      <c r="EY629">
        <v>1.9723000000000002</v>
      </c>
      <c r="EZ629">
        <v>714.548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0.43279999999999996</v>
      </c>
      <c r="FJ629">
        <v>224.56900000000002</v>
      </c>
      <c r="FK629">
        <v>0</v>
      </c>
      <c r="FL629">
        <v>102.342</v>
      </c>
      <c r="FM629">
        <v>0.43279999999999996</v>
      </c>
      <c r="FN629">
        <v>122.227</v>
      </c>
      <c r="FO629">
        <v>4.2</v>
      </c>
      <c r="FP629">
        <v>4.2</v>
      </c>
      <c r="FQ629">
        <v>0</v>
      </c>
      <c r="FR629">
        <v>228.76900000000001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</row>
    <row r="630" spans="1:184" customFormat="1" ht="12.75" x14ac:dyDescent="0.2">
      <c r="A630">
        <v>5241</v>
      </c>
      <c r="B630">
        <f t="shared" si="9"/>
        <v>627</v>
      </c>
      <c r="C630">
        <v>1</v>
      </c>
      <c r="D630" t="s">
        <v>2096</v>
      </c>
      <c r="E630" t="s">
        <v>290</v>
      </c>
      <c r="F630">
        <v>600115551</v>
      </c>
      <c r="G630">
        <v>12</v>
      </c>
      <c r="H630" t="s">
        <v>2097</v>
      </c>
      <c r="I630" t="s">
        <v>378</v>
      </c>
      <c r="J630">
        <v>1</v>
      </c>
      <c r="K630">
        <v>24</v>
      </c>
      <c r="L630" t="s">
        <v>1873</v>
      </c>
      <c r="M630" t="s">
        <v>2098</v>
      </c>
      <c r="N630" t="s">
        <v>1875</v>
      </c>
      <c r="O630">
        <v>2</v>
      </c>
      <c r="P630" t="s">
        <v>1876</v>
      </c>
      <c r="Q630" t="s">
        <v>3323</v>
      </c>
      <c r="R630" s="207">
        <v>45665.454791666663</v>
      </c>
      <c r="S630">
        <v>600115551</v>
      </c>
      <c r="T630" t="s">
        <v>2099</v>
      </c>
      <c r="U630" s="207">
        <v>45671.815659722219</v>
      </c>
      <c r="V630">
        <v>600115551</v>
      </c>
      <c r="W630">
        <v>66.247600000000006</v>
      </c>
      <c r="X630">
        <v>65.118300000000005</v>
      </c>
      <c r="Y630">
        <v>0.62929999999999997</v>
      </c>
      <c r="Z630">
        <v>0.5</v>
      </c>
      <c r="AA630">
        <v>71.130700000000004</v>
      </c>
      <c r="AB630">
        <v>31248.632000000005</v>
      </c>
      <c r="AC630">
        <v>30736.003000000001</v>
      </c>
      <c r="AD630">
        <v>19575.673999999999</v>
      </c>
      <c r="AE630">
        <v>4703.9920000000002</v>
      </c>
      <c r="AF630">
        <v>854.529</v>
      </c>
      <c r="AG630">
        <v>4548.9470000000001</v>
      </c>
      <c r="AH630">
        <v>335.93299999999999</v>
      </c>
      <c r="AI630">
        <v>278.49</v>
      </c>
      <c r="AJ630">
        <v>0</v>
      </c>
      <c r="AK630">
        <v>47.228999999999999</v>
      </c>
      <c r="AL630">
        <v>182.852</v>
      </c>
      <c r="AM630">
        <v>50</v>
      </c>
      <c r="AN630">
        <v>279.77699999999999</v>
      </c>
      <c r="AO630">
        <v>580.65099999999995</v>
      </c>
      <c r="AP630">
        <v>565.65099999999995</v>
      </c>
      <c r="AQ630">
        <v>565.65099999999995</v>
      </c>
      <c r="AR630">
        <v>0</v>
      </c>
      <c r="AS630">
        <v>0</v>
      </c>
      <c r="AT630">
        <v>0</v>
      </c>
      <c r="AU630">
        <v>15</v>
      </c>
      <c r="AV630">
        <v>0</v>
      </c>
      <c r="AW630">
        <v>391.209</v>
      </c>
      <c r="AX630">
        <v>0</v>
      </c>
      <c r="AY630">
        <v>534.05099999999993</v>
      </c>
      <c r="AZ630">
        <v>0</v>
      </c>
      <c r="BA630">
        <v>31071.874000000003</v>
      </c>
      <c r="BB630">
        <v>565.65099999999995</v>
      </c>
      <c r="BC630">
        <v>72</v>
      </c>
      <c r="BD630">
        <v>68</v>
      </c>
      <c r="BE630">
        <v>5</v>
      </c>
      <c r="BF630">
        <v>1</v>
      </c>
      <c r="BG630">
        <v>4</v>
      </c>
      <c r="BH630">
        <v>0</v>
      </c>
      <c r="BI630">
        <v>0</v>
      </c>
      <c r="BJ630">
        <v>46.558500000000002</v>
      </c>
      <c r="BK630">
        <v>24524.494999999995</v>
      </c>
      <c r="BL630">
        <v>15381.585000000001</v>
      </c>
      <c r="BM630">
        <v>4020.7170000000001</v>
      </c>
      <c r="BN630">
        <v>587.0200000000001</v>
      </c>
      <c r="BO630">
        <v>3553.3380000000002</v>
      </c>
      <c r="BP630">
        <v>298.38499999999999</v>
      </c>
      <c r="BQ630">
        <v>278.49</v>
      </c>
      <c r="BR630">
        <v>0</v>
      </c>
      <c r="BS630">
        <v>13.750999999999999</v>
      </c>
      <c r="BT630">
        <v>36.691900000000004</v>
      </c>
      <c r="BU630">
        <v>20821.457999999999</v>
      </c>
      <c r="BV630">
        <v>3.31</v>
      </c>
      <c r="BW630">
        <v>1620.991</v>
      </c>
      <c r="BX630">
        <v>0</v>
      </c>
      <c r="BY630">
        <v>0</v>
      </c>
      <c r="BZ630">
        <v>18.559800000000003</v>
      </c>
      <c r="CA630">
        <v>6211.5079999999998</v>
      </c>
      <c r="CB630">
        <v>4194.0889999999999</v>
      </c>
      <c r="CC630">
        <v>683.27499999999998</v>
      </c>
      <c r="CD630">
        <v>267.50900000000001</v>
      </c>
      <c r="CE630">
        <v>995.60899999999992</v>
      </c>
      <c r="CF630">
        <v>37.548000000000002</v>
      </c>
      <c r="CG630">
        <v>0</v>
      </c>
      <c r="CH630">
        <v>0</v>
      </c>
      <c r="CI630">
        <v>33.478000000000002</v>
      </c>
      <c r="CJ630">
        <v>1.9541999999999999</v>
      </c>
      <c r="CK630">
        <v>1009.349</v>
      </c>
      <c r="CL630">
        <v>9.4594000000000005</v>
      </c>
      <c r="CM630">
        <v>2642.2550000000001</v>
      </c>
      <c r="CN630">
        <v>7.1462000000000003</v>
      </c>
      <c r="CO630">
        <v>2559.904</v>
      </c>
      <c r="CP630">
        <v>0</v>
      </c>
      <c r="CQ630">
        <v>0</v>
      </c>
      <c r="CR630">
        <v>43.558500000000002</v>
      </c>
      <c r="CS630">
        <v>21821.53</v>
      </c>
      <c r="CT630">
        <v>16.559800000000003</v>
      </c>
      <c r="CU630">
        <v>5310.6509999999998</v>
      </c>
      <c r="CV630">
        <v>0</v>
      </c>
      <c r="CW630">
        <v>391.209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531.65100000000007</v>
      </c>
      <c r="DD630">
        <v>34</v>
      </c>
      <c r="DE630">
        <v>0</v>
      </c>
      <c r="DF630">
        <v>6.5566000000000004</v>
      </c>
      <c r="DG630">
        <v>2082.0460000000003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24812.940000000002</v>
      </c>
      <c r="EA630">
        <v>531.65100000000007</v>
      </c>
      <c r="EB630">
        <v>6258.9340000000002</v>
      </c>
      <c r="EC630">
        <v>34</v>
      </c>
      <c r="ED630">
        <v>66.247600000000006</v>
      </c>
      <c r="EE630">
        <v>71.130700000000004</v>
      </c>
      <c r="EF630">
        <v>31248.632000000005</v>
      </c>
      <c r="EG630">
        <v>46.558500000000002</v>
      </c>
      <c r="EH630">
        <v>24534.494999999995</v>
      </c>
      <c r="EI630">
        <v>36.691900000000004</v>
      </c>
      <c r="EJ630">
        <v>20831.457999999999</v>
      </c>
      <c r="EK630">
        <v>3.31</v>
      </c>
      <c r="EL630">
        <v>1620.991</v>
      </c>
      <c r="EM630">
        <v>0</v>
      </c>
      <c r="EN630">
        <v>0</v>
      </c>
      <c r="EO630">
        <v>19.6891</v>
      </c>
      <c r="EP630">
        <v>6714.1369999999997</v>
      </c>
      <c r="EQ630">
        <v>580.65099999999995</v>
      </c>
      <c r="ER630">
        <v>546.65100000000007</v>
      </c>
      <c r="ES630">
        <v>34</v>
      </c>
      <c r="ET630">
        <v>31829.283000000003</v>
      </c>
      <c r="EU630">
        <v>0</v>
      </c>
      <c r="EV630">
        <v>0</v>
      </c>
      <c r="EW630">
        <v>0</v>
      </c>
      <c r="EX630">
        <v>0</v>
      </c>
      <c r="EY630">
        <v>6.5566000000000004</v>
      </c>
      <c r="EZ630">
        <v>2082.0460000000003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534.05099999999993</v>
      </c>
      <c r="FP630">
        <v>510.05099999999999</v>
      </c>
      <c r="FQ630">
        <v>24</v>
      </c>
      <c r="FR630">
        <v>534.05099999999993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</row>
    <row r="631" spans="1:184" customFormat="1" ht="12.75" x14ac:dyDescent="0.2">
      <c r="A631">
        <v>5242</v>
      </c>
      <c r="B631">
        <f t="shared" si="9"/>
        <v>628</v>
      </c>
      <c r="C631">
        <v>1</v>
      </c>
      <c r="D631" t="s">
        <v>2100</v>
      </c>
      <c r="E631" t="s">
        <v>290</v>
      </c>
      <c r="F631">
        <v>600116018</v>
      </c>
      <c r="G631">
        <v>12</v>
      </c>
      <c r="H631" t="s">
        <v>2101</v>
      </c>
      <c r="I631" t="s">
        <v>100</v>
      </c>
      <c r="J631">
        <v>1</v>
      </c>
      <c r="K631">
        <v>24</v>
      </c>
      <c r="L631" t="s">
        <v>1873</v>
      </c>
      <c r="M631" t="s">
        <v>2102</v>
      </c>
      <c r="N631" t="s">
        <v>1875</v>
      </c>
      <c r="O631">
        <v>2</v>
      </c>
      <c r="P631" t="s">
        <v>1876</v>
      </c>
      <c r="Q631" t="s">
        <v>3350</v>
      </c>
      <c r="R631" s="207">
        <v>45672.700428240743</v>
      </c>
      <c r="S631">
        <v>600116018</v>
      </c>
      <c r="T631" t="s">
        <v>3350</v>
      </c>
      <c r="U631" s="207">
        <v>45672.754814814813</v>
      </c>
      <c r="V631">
        <v>600116018</v>
      </c>
      <c r="W631">
        <v>43.154200000000003</v>
      </c>
      <c r="X631">
        <v>41.930900000000001</v>
      </c>
      <c r="Y631">
        <v>0.57410000000000005</v>
      </c>
      <c r="Z631">
        <v>0.6492</v>
      </c>
      <c r="AA631">
        <v>44.535199999999996</v>
      </c>
      <c r="AB631">
        <v>20247.057000000001</v>
      </c>
      <c r="AC631">
        <v>19761.559999999998</v>
      </c>
      <c r="AD631">
        <v>12193.841</v>
      </c>
      <c r="AE631">
        <v>3519.1639999999998</v>
      </c>
      <c r="AF631">
        <v>828.95500000000004</v>
      </c>
      <c r="AG631">
        <v>2383.9589999999998</v>
      </c>
      <c r="AH631">
        <v>359.57300000000004</v>
      </c>
      <c r="AI631">
        <v>204.11099999999999</v>
      </c>
      <c r="AJ631">
        <v>119.208</v>
      </c>
      <c r="AK631">
        <v>5.6059999999999999</v>
      </c>
      <c r="AL631">
        <v>172.90299999999999</v>
      </c>
      <c r="AM631">
        <v>0</v>
      </c>
      <c r="AN631">
        <v>312.59399999999999</v>
      </c>
      <c r="AO631">
        <v>552.06600000000003</v>
      </c>
      <c r="AP631">
        <v>232.70000000000002</v>
      </c>
      <c r="AQ631">
        <v>232.70000000000002</v>
      </c>
      <c r="AR631">
        <v>0</v>
      </c>
      <c r="AS631">
        <v>0</v>
      </c>
      <c r="AT631">
        <v>111.89</v>
      </c>
      <c r="AU631">
        <v>207.476</v>
      </c>
      <c r="AV631">
        <v>0</v>
      </c>
      <c r="AW631">
        <v>140.511</v>
      </c>
      <c r="AX631">
        <v>0</v>
      </c>
      <c r="AY631">
        <v>182.7</v>
      </c>
      <c r="AZ631">
        <v>6.6319999999999997</v>
      </c>
      <c r="BA631">
        <v>19995.509999999998</v>
      </c>
      <c r="BB631">
        <v>232.70000000000002</v>
      </c>
      <c r="BC631">
        <v>46</v>
      </c>
      <c r="BD631">
        <v>42</v>
      </c>
      <c r="BE631">
        <v>1</v>
      </c>
      <c r="BF631">
        <v>2</v>
      </c>
      <c r="BG631">
        <v>0</v>
      </c>
      <c r="BH631">
        <v>0</v>
      </c>
      <c r="BI631">
        <v>0</v>
      </c>
      <c r="BJ631">
        <v>29.2835</v>
      </c>
      <c r="BK631">
        <v>15219.873</v>
      </c>
      <c r="BL631">
        <v>9194.7619999999988</v>
      </c>
      <c r="BM631">
        <v>3095.5219999999999</v>
      </c>
      <c r="BN631">
        <v>589.298</v>
      </c>
      <c r="BO631">
        <v>1638.0559999999998</v>
      </c>
      <c r="BP631">
        <v>278.96100000000001</v>
      </c>
      <c r="BQ631">
        <v>204.11099999999999</v>
      </c>
      <c r="BR631">
        <v>72.02</v>
      </c>
      <c r="BS631">
        <v>0</v>
      </c>
      <c r="BT631">
        <v>22.810700000000001</v>
      </c>
      <c r="BU631">
        <v>12871.744999999999</v>
      </c>
      <c r="BV631">
        <v>1.6944999999999999</v>
      </c>
      <c r="BW631">
        <v>697.12699999999995</v>
      </c>
      <c r="BX631">
        <v>0</v>
      </c>
      <c r="BY631">
        <v>0</v>
      </c>
      <c r="BZ631">
        <v>12.647400000000001</v>
      </c>
      <c r="CA631">
        <v>4541.6869999999999</v>
      </c>
      <c r="CB631">
        <v>2999.0789999999997</v>
      </c>
      <c r="CC631">
        <v>423.642</v>
      </c>
      <c r="CD631">
        <v>239.65700000000004</v>
      </c>
      <c r="CE631">
        <v>745.90300000000002</v>
      </c>
      <c r="CF631">
        <v>80.611999999999995</v>
      </c>
      <c r="CG631">
        <v>0</v>
      </c>
      <c r="CH631">
        <v>47.188000000000002</v>
      </c>
      <c r="CI631">
        <v>5.6059999999999999</v>
      </c>
      <c r="CJ631">
        <v>1.5665</v>
      </c>
      <c r="CK631">
        <v>967.28700000000003</v>
      </c>
      <c r="CL631">
        <v>5.0052000000000003</v>
      </c>
      <c r="CM631">
        <v>1528.0650000000001</v>
      </c>
      <c r="CN631">
        <v>6.0757000000000003</v>
      </c>
      <c r="CO631">
        <v>2046.335</v>
      </c>
      <c r="CP631">
        <v>0</v>
      </c>
      <c r="CQ631">
        <v>0</v>
      </c>
      <c r="CR631">
        <v>26.5336</v>
      </c>
      <c r="CS631">
        <v>12954.5</v>
      </c>
      <c r="CT631">
        <v>9.6474000000000011</v>
      </c>
      <c r="CU631">
        <v>3188.7629999999999</v>
      </c>
      <c r="CV631">
        <v>0</v>
      </c>
      <c r="CW631">
        <v>140.511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212.3</v>
      </c>
      <c r="DD631">
        <v>20.399999999999999</v>
      </c>
      <c r="DE631">
        <v>6.6319999999999997</v>
      </c>
      <c r="DF631">
        <v>4.6905999999999999</v>
      </c>
      <c r="DG631">
        <v>1605.836</v>
      </c>
      <c r="DH631">
        <v>8.77E-2</v>
      </c>
      <c r="DI631">
        <v>45.164999999999999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15395.382</v>
      </c>
      <c r="EA631">
        <v>212.3</v>
      </c>
      <c r="EB631">
        <v>4600.1280000000006</v>
      </c>
      <c r="EC631">
        <v>20.399999999999999</v>
      </c>
      <c r="ED631">
        <v>43.154200000000003</v>
      </c>
      <c r="EE631">
        <v>44.535199999999996</v>
      </c>
      <c r="EF631">
        <v>20247.057000000001</v>
      </c>
      <c r="EG631">
        <v>29.2835</v>
      </c>
      <c r="EH631">
        <v>15219.873</v>
      </c>
      <c r="EI631">
        <v>22.810700000000001</v>
      </c>
      <c r="EJ631">
        <v>12871.744999999999</v>
      </c>
      <c r="EK631">
        <v>1.6944999999999999</v>
      </c>
      <c r="EL631">
        <v>697.12699999999995</v>
      </c>
      <c r="EM631">
        <v>0</v>
      </c>
      <c r="EN631">
        <v>0</v>
      </c>
      <c r="EO631">
        <v>13.870699999999999</v>
      </c>
      <c r="EP631">
        <v>5027.1840000000002</v>
      </c>
      <c r="EQ631">
        <v>552.06600000000003</v>
      </c>
      <c r="ER631">
        <v>299.52500000000003</v>
      </c>
      <c r="ES631">
        <v>252.541</v>
      </c>
      <c r="ET631">
        <v>20799.123</v>
      </c>
      <c r="EU631">
        <v>0</v>
      </c>
      <c r="EV631">
        <v>0</v>
      </c>
      <c r="EW631">
        <v>0</v>
      </c>
      <c r="EX631">
        <v>0</v>
      </c>
      <c r="EY631">
        <v>4.6905999999999999</v>
      </c>
      <c r="EZ631">
        <v>1605.836</v>
      </c>
      <c r="FA631">
        <v>8.77E-2</v>
      </c>
      <c r="FB631">
        <v>45.164999999999999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182.7</v>
      </c>
      <c r="FP631">
        <v>182.7</v>
      </c>
      <c r="FQ631">
        <v>0</v>
      </c>
      <c r="FR631">
        <v>182.7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</row>
    <row r="632" spans="1:184" customFormat="1" ht="12.75" x14ac:dyDescent="0.2">
      <c r="A632">
        <v>5243</v>
      </c>
      <c r="B632">
        <f t="shared" si="9"/>
        <v>629</v>
      </c>
      <c r="C632">
        <v>1</v>
      </c>
      <c r="D632" t="s">
        <v>2103</v>
      </c>
      <c r="E632" t="s">
        <v>290</v>
      </c>
      <c r="F632">
        <v>600115798</v>
      </c>
      <c r="G632">
        <v>12</v>
      </c>
      <c r="H632" t="s">
        <v>2104</v>
      </c>
      <c r="I632" t="s">
        <v>438</v>
      </c>
      <c r="J632">
        <v>1</v>
      </c>
      <c r="K632">
        <v>24</v>
      </c>
      <c r="L632" t="s">
        <v>1909</v>
      </c>
      <c r="M632" t="s">
        <v>2105</v>
      </c>
      <c r="N632" t="s">
        <v>1875</v>
      </c>
      <c r="O632">
        <v>2</v>
      </c>
      <c r="P632" t="s">
        <v>1876</v>
      </c>
      <c r="Q632" t="s">
        <v>1953</v>
      </c>
      <c r="R632" s="207">
        <v>45661.958553240744</v>
      </c>
      <c r="S632">
        <v>600115798</v>
      </c>
      <c r="T632" t="s">
        <v>1953</v>
      </c>
      <c r="U632" s="207">
        <v>45661.964259259257</v>
      </c>
      <c r="V632">
        <v>600115798</v>
      </c>
      <c r="W632">
        <v>11.692399999999999</v>
      </c>
      <c r="X632">
        <v>10.9765</v>
      </c>
      <c r="Y632">
        <v>0</v>
      </c>
      <c r="Z632">
        <v>0.71589999999999998</v>
      </c>
      <c r="AA632">
        <v>14.045500000000001</v>
      </c>
      <c r="AB632">
        <v>5417.3509999999997</v>
      </c>
      <c r="AC632">
        <v>5168.5729999999994</v>
      </c>
      <c r="AD632">
        <v>3438.7429999999995</v>
      </c>
      <c r="AE632">
        <v>790.47900000000004</v>
      </c>
      <c r="AF632">
        <v>148.40200000000002</v>
      </c>
      <c r="AG632">
        <v>492.01299999999998</v>
      </c>
      <c r="AH632">
        <v>98.864000000000004</v>
      </c>
      <c r="AI632">
        <v>83.334000000000003</v>
      </c>
      <c r="AJ632">
        <v>0</v>
      </c>
      <c r="AK632">
        <v>0</v>
      </c>
      <c r="AL632">
        <v>0</v>
      </c>
      <c r="AM632">
        <v>0</v>
      </c>
      <c r="AN632">
        <v>248.77799999999999</v>
      </c>
      <c r="AO632">
        <v>130.69800000000001</v>
      </c>
      <c r="AP632">
        <v>67.299000000000007</v>
      </c>
      <c r="AQ632">
        <v>67.299000000000007</v>
      </c>
      <c r="AR632">
        <v>0</v>
      </c>
      <c r="AS632">
        <v>0</v>
      </c>
      <c r="AT632">
        <v>0</v>
      </c>
      <c r="AU632">
        <v>63.399000000000001</v>
      </c>
      <c r="AV632">
        <v>0.22489999999999999</v>
      </c>
      <c r="AW632">
        <v>116.738</v>
      </c>
      <c r="AX632">
        <v>74.266000000000005</v>
      </c>
      <c r="AY632">
        <v>46.399000000000001</v>
      </c>
      <c r="AZ632">
        <v>0</v>
      </c>
      <c r="BA632">
        <v>5174.5129999999999</v>
      </c>
      <c r="BB632">
        <v>67.299000000000007</v>
      </c>
      <c r="BC632">
        <v>13</v>
      </c>
      <c r="BD632">
        <v>12</v>
      </c>
      <c r="BE632">
        <v>0</v>
      </c>
      <c r="BF632">
        <v>1</v>
      </c>
      <c r="BG632">
        <v>1</v>
      </c>
      <c r="BH632">
        <v>0</v>
      </c>
      <c r="BI632">
        <v>0</v>
      </c>
      <c r="BJ632">
        <v>7.1036000000000001</v>
      </c>
      <c r="BK632">
        <v>3970.7429999999995</v>
      </c>
      <c r="BL632">
        <v>2512.2579999999998</v>
      </c>
      <c r="BM632">
        <v>680.99299999999994</v>
      </c>
      <c r="BN632">
        <v>90.86699999999999</v>
      </c>
      <c r="BO632">
        <v>401.89400000000001</v>
      </c>
      <c r="BP632">
        <v>84.659000000000006</v>
      </c>
      <c r="BQ632">
        <v>83.334000000000003</v>
      </c>
      <c r="BR632">
        <v>0</v>
      </c>
      <c r="BS632">
        <v>0</v>
      </c>
      <c r="BT632">
        <v>6.4786000000000001</v>
      </c>
      <c r="BU632">
        <v>3585.9629999999997</v>
      </c>
      <c r="BV632">
        <v>0.625</v>
      </c>
      <c r="BW632">
        <v>384.78</v>
      </c>
      <c r="BX632">
        <v>0</v>
      </c>
      <c r="BY632">
        <v>0</v>
      </c>
      <c r="BZ632">
        <v>3.8729000000000005</v>
      </c>
      <c r="CA632">
        <v>1197.83</v>
      </c>
      <c r="CB632">
        <v>926.48500000000001</v>
      </c>
      <c r="CC632">
        <v>109.48599999999999</v>
      </c>
      <c r="CD632">
        <v>57.534999999999997</v>
      </c>
      <c r="CE632">
        <v>90.119</v>
      </c>
      <c r="CF632">
        <v>14.205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1.9751000000000001</v>
      </c>
      <c r="CM632">
        <v>579.01499999999999</v>
      </c>
      <c r="CN632">
        <v>1.6729000000000001</v>
      </c>
      <c r="CO632">
        <v>544.54899999999998</v>
      </c>
      <c r="CP632">
        <v>0.22489999999999999</v>
      </c>
      <c r="CQ632">
        <v>74.266000000000005</v>
      </c>
      <c r="CR632">
        <v>6.1036000000000001</v>
      </c>
      <c r="CS632">
        <v>3160.9340000000002</v>
      </c>
      <c r="CT632">
        <v>2.9667000000000003</v>
      </c>
      <c r="CU632">
        <v>907.25900000000001</v>
      </c>
      <c r="CV632">
        <v>0</v>
      </c>
      <c r="CW632">
        <v>116.738</v>
      </c>
      <c r="CX632">
        <v>0</v>
      </c>
      <c r="CY632">
        <v>0</v>
      </c>
      <c r="CZ632">
        <v>0</v>
      </c>
      <c r="DA632">
        <v>0.22489999999999999</v>
      </c>
      <c r="DB632">
        <v>74.266000000000005</v>
      </c>
      <c r="DC632">
        <v>16.399999999999999</v>
      </c>
      <c r="DD632">
        <v>50.899000000000001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3970.7429999999995</v>
      </c>
      <c r="EA632">
        <v>16.399999999999999</v>
      </c>
      <c r="EB632">
        <v>1203.77</v>
      </c>
      <c r="EC632">
        <v>50.899000000000001</v>
      </c>
      <c r="ED632">
        <v>11.692399999999999</v>
      </c>
      <c r="EE632">
        <v>14.045500000000001</v>
      </c>
      <c r="EF632">
        <v>5417.3509999999997</v>
      </c>
      <c r="EG632">
        <v>7.1036000000000001</v>
      </c>
      <c r="EH632">
        <v>3970.7429999999995</v>
      </c>
      <c r="EI632">
        <v>6.4786000000000001</v>
      </c>
      <c r="EJ632">
        <v>3585.9629999999997</v>
      </c>
      <c r="EK632">
        <v>0.625</v>
      </c>
      <c r="EL632">
        <v>384.78</v>
      </c>
      <c r="EM632">
        <v>0</v>
      </c>
      <c r="EN632">
        <v>0</v>
      </c>
      <c r="EO632">
        <v>4.5888</v>
      </c>
      <c r="EP632">
        <v>1446.6079999999999</v>
      </c>
      <c r="EQ632">
        <v>130.69800000000001</v>
      </c>
      <c r="ER632">
        <v>55.75</v>
      </c>
      <c r="ES632">
        <v>74.947999999999993</v>
      </c>
      <c r="ET632">
        <v>5548.049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0.22489999999999999</v>
      </c>
      <c r="FJ632">
        <v>74.266000000000005</v>
      </c>
      <c r="FK632">
        <v>0</v>
      </c>
      <c r="FL632">
        <v>0</v>
      </c>
      <c r="FM632">
        <v>0.22489999999999999</v>
      </c>
      <c r="FN632">
        <v>74.266000000000005</v>
      </c>
      <c r="FO632">
        <v>46.399000000000001</v>
      </c>
      <c r="FP632">
        <v>0</v>
      </c>
      <c r="FQ632">
        <v>46.399000000000001</v>
      </c>
      <c r="FR632">
        <v>120.66500000000001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</row>
    <row r="633" spans="1:184" customFormat="1" ht="12.75" x14ac:dyDescent="0.2">
      <c r="A633">
        <v>5244</v>
      </c>
      <c r="B633">
        <f t="shared" si="9"/>
        <v>630</v>
      </c>
      <c r="C633">
        <v>1</v>
      </c>
      <c r="D633" t="s">
        <v>2106</v>
      </c>
      <c r="E633" t="s">
        <v>290</v>
      </c>
      <c r="F633">
        <v>600115780</v>
      </c>
      <c r="G633">
        <v>12</v>
      </c>
      <c r="H633" t="s">
        <v>2107</v>
      </c>
      <c r="I633" t="s">
        <v>378</v>
      </c>
      <c r="J633">
        <v>1</v>
      </c>
      <c r="K633">
        <v>24</v>
      </c>
      <c r="L633" t="s">
        <v>1873</v>
      </c>
      <c r="M633" t="s">
        <v>2108</v>
      </c>
      <c r="N633" t="s">
        <v>1875</v>
      </c>
      <c r="O633">
        <v>2</v>
      </c>
      <c r="P633" t="s">
        <v>1876</v>
      </c>
      <c r="Q633" t="s">
        <v>3525</v>
      </c>
      <c r="R633" s="207">
        <v>45670.328993055555</v>
      </c>
      <c r="S633">
        <v>600115780</v>
      </c>
      <c r="W633">
        <v>15.484399999999999</v>
      </c>
      <c r="X633">
        <v>15.484399999999999</v>
      </c>
      <c r="Y633">
        <v>0</v>
      </c>
      <c r="Z633">
        <v>0</v>
      </c>
      <c r="AA633">
        <v>15.620200000000001</v>
      </c>
      <c r="AB633">
        <v>7176.2430000000013</v>
      </c>
      <c r="AC633">
        <v>7176.2430000000013</v>
      </c>
      <c r="AD633">
        <v>4573.6440000000002</v>
      </c>
      <c r="AE633">
        <v>1176.8699999999999</v>
      </c>
      <c r="AF633">
        <v>143.51400000000001</v>
      </c>
      <c r="AG633">
        <v>706.04900000000009</v>
      </c>
      <c r="AH633">
        <v>222.809</v>
      </c>
      <c r="AI633">
        <v>75.709000000000003</v>
      </c>
      <c r="AJ633">
        <v>0</v>
      </c>
      <c r="AK633">
        <v>19.253</v>
      </c>
      <c r="AL633">
        <v>0</v>
      </c>
      <c r="AM633">
        <v>0</v>
      </c>
      <c r="AN633">
        <v>0</v>
      </c>
      <c r="AO633">
        <v>146.99</v>
      </c>
      <c r="AP633">
        <v>74.150000000000006</v>
      </c>
      <c r="AQ633">
        <v>74.150000000000006</v>
      </c>
      <c r="AR633">
        <v>0</v>
      </c>
      <c r="AS633">
        <v>0</v>
      </c>
      <c r="AT633">
        <v>0</v>
      </c>
      <c r="AU633">
        <v>72.84</v>
      </c>
      <c r="AV633">
        <v>0</v>
      </c>
      <c r="AW633">
        <v>217.91900000000001</v>
      </c>
      <c r="AX633">
        <v>76</v>
      </c>
      <c r="AY633">
        <v>50.15</v>
      </c>
      <c r="AZ633">
        <v>40.475999999999999</v>
      </c>
      <c r="BA633">
        <v>7213.5730000000003</v>
      </c>
      <c r="BB633">
        <v>74.150000000000006</v>
      </c>
      <c r="BC633">
        <v>15</v>
      </c>
      <c r="BD633">
        <v>15</v>
      </c>
      <c r="BE633">
        <v>0</v>
      </c>
      <c r="BF633">
        <v>0</v>
      </c>
      <c r="BG633">
        <v>1</v>
      </c>
      <c r="BH633">
        <v>0</v>
      </c>
      <c r="BI633">
        <v>0</v>
      </c>
      <c r="BJ633">
        <v>10.4787</v>
      </c>
      <c r="BK633">
        <v>5686.8950000000004</v>
      </c>
      <c r="BL633">
        <v>3450.4120000000003</v>
      </c>
      <c r="BM633">
        <v>1025.2449999999999</v>
      </c>
      <c r="BN633">
        <v>107.27799999999999</v>
      </c>
      <c r="BO633">
        <v>573.60000000000014</v>
      </c>
      <c r="BP633">
        <v>184.274</v>
      </c>
      <c r="BQ633">
        <v>75.709000000000003</v>
      </c>
      <c r="BR633">
        <v>0</v>
      </c>
      <c r="BS633">
        <v>11.981999999999999</v>
      </c>
      <c r="BT633">
        <v>8.0181000000000004</v>
      </c>
      <c r="BU633">
        <v>4623.0190000000002</v>
      </c>
      <c r="BV633">
        <v>0.89</v>
      </c>
      <c r="BW633">
        <v>506.50200000000001</v>
      </c>
      <c r="BX633">
        <v>0</v>
      </c>
      <c r="BY633">
        <v>0</v>
      </c>
      <c r="BZ633">
        <v>5.0057</v>
      </c>
      <c r="CA633">
        <v>1489.348</v>
      </c>
      <c r="CB633">
        <v>1123.232</v>
      </c>
      <c r="CC633">
        <v>151.625</v>
      </c>
      <c r="CD633">
        <v>36.235999999999997</v>
      </c>
      <c r="CE633">
        <v>132.44899999999998</v>
      </c>
      <c r="CF633">
        <v>38.534999999999997</v>
      </c>
      <c r="CG633">
        <v>0</v>
      </c>
      <c r="CH633">
        <v>0</v>
      </c>
      <c r="CI633">
        <v>7.2709999999999999</v>
      </c>
      <c r="CJ633">
        <v>0.5</v>
      </c>
      <c r="CK633">
        <v>218.797</v>
      </c>
      <c r="CL633">
        <v>2.4056999999999999</v>
      </c>
      <c r="CM633">
        <v>531.88400000000001</v>
      </c>
      <c r="CN633">
        <v>2.1</v>
      </c>
      <c r="CO633">
        <v>738.66700000000003</v>
      </c>
      <c r="CP633">
        <v>0</v>
      </c>
      <c r="CQ633">
        <v>0</v>
      </c>
      <c r="CR633">
        <v>8.4786999999999999</v>
      </c>
      <c r="CS633">
        <v>4121.8020000000006</v>
      </c>
      <c r="CT633">
        <v>4.4056999999999995</v>
      </c>
      <c r="CU633">
        <v>1201.8990000000001</v>
      </c>
      <c r="CV633">
        <v>0</v>
      </c>
      <c r="CW633">
        <v>217.91900000000001</v>
      </c>
      <c r="CX633">
        <v>66</v>
      </c>
      <c r="CY633">
        <v>0</v>
      </c>
      <c r="CZ633">
        <v>0</v>
      </c>
      <c r="DA633">
        <v>0</v>
      </c>
      <c r="DB633">
        <v>10</v>
      </c>
      <c r="DC633">
        <v>47.9</v>
      </c>
      <c r="DD633">
        <v>26.25</v>
      </c>
      <c r="DE633">
        <v>40.475999999999999</v>
      </c>
      <c r="DF633">
        <v>1.5556000000000001</v>
      </c>
      <c r="DG633">
        <v>547.69100000000003</v>
      </c>
      <c r="DH633">
        <v>1.4999999999999999E-2</v>
      </c>
      <c r="DI633">
        <v>9.6829999999999998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5721.54</v>
      </c>
      <c r="EA633">
        <v>47.9</v>
      </c>
      <c r="EB633">
        <v>1492.0329999999999</v>
      </c>
      <c r="EC633">
        <v>26.25</v>
      </c>
      <c r="ED633">
        <v>15.484399999999999</v>
      </c>
      <c r="EE633">
        <v>15.620200000000001</v>
      </c>
      <c r="EF633">
        <v>7176.2430000000013</v>
      </c>
      <c r="EG633">
        <v>10.4787</v>
      </c>
      <c r="EH633">
        <v>5686.8950000000004</v>
      </c>
      <c r="EI633">
        <v>8.0181000000000004</v>
      </c>
      <c r="EJ633">
        <v>4623.0190000000002</v>
      </c>
      <c r="EK633">
        <v>0.89</v>
      </c>
      <c r="EL633">
        <v>506.50200000000001</v>
      </c>
      <c r="EM633">
        <v>0</v>
      </c>
      <c r="EN633">
        <v>0</v>
      </c>
      <c r="EO633">
        <v>5.0057</v>
      </c>
      <c r="EP633">
        <v>1489.348</v>
      </c>
      <c r="EQ633">
        <v>146.99</v>
      </c>
      <c r="ER633">
        <v>119.3</v>
      </c>
      <c r="ES633">
        <v>27.69</v>
      </c>
      <c r="ET633">
        <v>7323.2330000000011</v>
      </c>
      <c r="EU633">
        <v>0</v>
      </c>
      <c r="EV633">
        <v>0</v>
      </c>
      <c r="EW633">
        <v>0</v>
      </c>
      <c r="EX633">
        <v>0</v>
      </c>
      <c r="EY633">
        <v>1.5556000000000001</v>
      </c>
      <c r="EZ633">
        <v>547.69100000000003</v>
      </c>
      <c r="FA633">
        <v>1.4999999999999999E-2</v>
      </c>
      <c r="FB633">
        <v>9.6829999999999998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76</v>
      </c>
      <c r="FK633">
        <v>0</v>
      </c>
      <c r="FL633">
        <v>66</v>
      </c>
      <c r="FM633">
        <v>0</v>
      </c>
      <c r="FN633">
        <v>10</v>
      </c>
      <c r="FO633">
        <v>50.15</v>
      </c>
      <c r="FP633">
        <v>23.9</v>
      </c>
      <c r="FQ633">
        <v>26.25</v>
      </c>
      <c r="FR633">
        <v>126.15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</row>
    <row r="634" spans="1:184" customFormat="1" ht="12.75" x14ac:dyDescent="0.2">
      <c r="A634">
        <v>5245</v>
      </c>
      <c r="B634">
        <f t="shared" si="9"/>
        <v>631</v>
      </c>
      <c r="C634">
        <v>1</v>
      </c>
      <c r="D634" t="s">
        <v>2109</v>
      </c>
      <c r="E634" t="s">
        <v>290</v>
      </c>
      <c r="F634">
        <v>600116026</v>
      </c>
      <c r="G634">
        <v>12</v>
      </c>
      <c r="H634" t="s">
        <v>1924</v>
      </c>
      <c r="I634" t="s">
        <v>2110</v>
      </c>
      <c r="J634">
        <v>1</v>
      </c>
      <c r="K634">
        <v>24</v>
      </c>
      <c r="L634" t="s">
        <v>1901</v>
      </c>
      <c r="M634" t="s">
        <v>2111</v>
      </c>
      <c r="N634" t="s">
        <v>1875</v>
      </c>
      <c r="O634">
        <v>2</v>
      </c>
      <c r="P634" t="s">
        <v>1876</v>
      </c>
      <c r="Q634" t="s">
        <v>1877</v>
      </c>
      <c r="R634" s="207">
        <v>45670.47047453704</v>
      </c>
      <c r="S634">
        <v>600116026</v>
      </c>
      <c r="T634" t="s">
        <v>1877</v>
      </c>
      <c r="U634" s="207">
        <v>45670.47965277778</v>
      </c>
      <c r="V634">
        <v>600116026</v>
      </c>
      <c r="W634">
        <v>50.266199999999998</v>
      </c>
      <c r="X634">
        <v>49.307299999999998</v>
      </c>
      <c r="Y634">
        <v>0.95889999999999997</v>
      </c>
      <c r="Z634">
        <v>0</v>
      </c>
      <c r="AA634">
        <v>54.275900000000007</v>
      </c>
      <c r="AB634">
        <v>24724.191000000003</v>
      </c>
      <c r="AC634">
        <v>24236.716</v>
      </c>
      <c r="AD634">
        <v>14841.64</v>
      </c>
      <c r="AE634">
        <v>4238.5189999999993</v>
      </c>
      <c r="AF634">
        <v>1253.9960000000003</v>
      </c>
      <c r="AG634">
        <v>2545.6000000000004</v>
      </c>
      <c r="AH634">
        <v>451.53699999999998</v>
      </c>
      <c r="AI634">
        <v>365.87</v>
      </c>
      <c r="AJ634">
        <v>7.8570000000000002</v>
      </c>
      <c r="AK634">
        <v>73.98</v>
      </c>
      <c r="AL634">
        <v>213.05499999999998</v>
      </c>
      <c r="AM634">
        <v>0</v>
      </c>
      <c r="AN634">
        <v>274.42</v>
      </c>
      <c r="AO634">
        <v>240.77699999999999</v>
      </c>
      <c r="AP634">
        <v>234.77699999999999</v>
      </c>
      <c r="AQ634">
        <v>146.34299999999999</v>
      </c>
      <c r="AR634">
        <v>88.433999999999997</v>
      </c>
      <c r="AS634">
        <v>0</v>
      </c>
      <c r="AT634">
        <v>0</v>
      </c>
      <c r="AU634">
        <v>6</v>
      </c>
      <c r="AV634">
        <v>0.65080000000000005</v>
      </c>
      <c r="AW634">
        <v>411.83800000000002</v>
      </c>
      <c r="AX634">
        <v>463.565</v>
      </c>
      <c r="AY634">
        <v>0.6</v>
      </c>
      <c r="AZ634">
        <v>45.878999999999998</v>
      </c>
      <c r="BA634">
        <v>24509.562000000002</v>
      </c>
      <c r="BB634">
        <v>234.77699999999999</v>
      </c>
      <c r="BC634">
        <v>54</v>
      </c>
      <c r="BD634">
        <v>48</v>
      </c>
      <c r="BE634">
        <v>2</v>
      </c>
      <c r="BF634">
        <v>1</v>
      </c>
      <c r="BG634">
        <v>1</v>
      </c>
      <c r="BH634">
        <v>0</v>
      </c>
      <c r="BI634">
        <v>0</v>
      </c>
      <c r="BJ634">
        <v>37.790199999999999</v>
      </c>
      <c r="BK634">
        <v>20531.441000000003</v>
      </c>
      <c r="BL634">
        <v>12301.744999999999</v>
      </c>
      <c r="BM634">
        <v>3864.1219999999994</v>
      </c>
      <c r="BN634">
        <v>1059.402</v>
      </c>
      <c r="BO634">
        <v>2133.8540000000003</v>
      </c>
      <c r="BP634">
        <v>299.416</v>
      </c>
      <c r="BQ634">
        <v>365.87</v>
      </c>
      <c r="BR634">
        <v>7.8570000000000002</v>
      </c>
      <c r="BS634">
        <v>41.457999999999998</v>
      </c>
      <c r="BT634">
        <v>24.733899999999998</v>
      </c>
      <c r="BU634">
        <v>15025.326999999999</v>
      </c>
      <c r="BV634">
        <v>3.4186000000000001</v>
      </c>
      <c r="BW634">
        <v>1643.9369999999999</v>
      </c>
      <c r="BX634">
        <v>0</v>
      </c>
      <c r="BY634">
        <v>0</v>
      </c>
      <c r="BZ634">
        <v>11.517099999999999</v>
      </c>
      <c r="CA634">
        <v>3705.2749999999996</v>
      </c>
      <c r="CB634">
        <v>2539.895</v>
      </c>
      <c r="CC634">
        <v>374.39700000000005</v>
      </c>
      <c r="CD634">
        <v>194.59399999999999</v>
      </c>
      <c r="CE634">
        <v>411.74600000000004</v>
      </c>
      <c r="CF634">
        <v>152.12100000000001</v>
      </c>
      <c r="CG634">
        <v>0</v>
      </c>
      <c r="CH634">
        <v>0</v>
      </c>
      <c r="CI634">
        <v>32.521999999999998</v>
      </c>
      <c r="CJ634">
        <v>1.96</v>
      </c>
      <c r="CK634">
        <v>867.87300000000005</v>
      </c>
      <c r="CL634">
        <v>4.0955000000000004</v>
      </c>
      <c r="CM634">
        <v>1319.579</v>
      </c>
      <c r="CN634">
        <v>5.0616000000000003</v>
      </c>
      <c r="CO634">
        <v>1375.086</v>
      </c>
      <c r="CP634">
        <v>0.4</v>
      </c>
      <c r="CQ634">
        <v>142.73699999999999</v>
      </c>
      <c r="CR634">
        <v>33.446599999999997</v>
      </c>
      <c r="CS634">
        <v>17650.947</v>
      </c>
      <c r="CT634">
        <v>7.5571000000000002</v>
      </c>
      <c r="CU634">
        <v>1916.8820000000001</v>
      </c>
      <c r="CV634">
        <v>0.25080000000000002</v>
      </c>
      <c r="CW634">
        <v>411.83800000000002</v>
      </c>
      <c r="CX634">
        <v>305.82799999999997</v>
      </c>
      <c r="CY634">
        <v>0</v>
      </c>
      <c r="CZ634">
        <v>0</v>
      </c>
      <c r="DA634">
        <v>0.4</v>
      </c>
      <c r="DB634">
        <v>157.73699999999999</v>
      </c>
      <c r="DC634">
        <v>234.77699999999999</v>
      </c>
      <c r="DD634">
        <v>0</v>
      </c>
      <c r="DE634">
        <v>45.878999999999998</v>
      </c>
      <c r="DF634">
        <v>8.3358000000000008</v>
      </c>
      <c r="DG634">
        <v>3245.0720000000001</v>
      </c>
      <c r="DH634">
        <v>1.1749000000000001</v>
      </c>
      <c r="DI634">
        <v>544.85199999999998</v>
      </c>
      <c r="DJ634">
        <v>0.127</v>
      </c>
      <c r="DK634">
        <v>72.253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20755.687999999998</v>
      </c>
      <c r="EA634">
        <v>234.77699999999999</v>
      </c>
      <c r="EB634">
        <v>3753.8740000000003</v>
      </c>
      <c r="EC634">
        <v>0</v>
      </c>
      <c r="ED634">
        <v>50.266199999999998</v>
      </c>
      <c r="EE634">
        <v>54.275900000000007</v>
      </c>
      <c r="EF634">
        <v>24724.191000000003</v>
      </c>
      <c r="EG634">
        <v>37.790199999999999</v>
      </c>
      <c r="EH634">
        <v>20531.441000000003</v>
      </c>
      <c r="EI634">
        <v>24.733899999999998</v>
      </c>
      <c r="EJ634">
        <v>15025.326999999999</v>
      </c>
      <c r="EK634">
        <v>3.4186000000000001</v>
      </c>
      <c r="EL634">
        <v>1643.9369999999999</v>
      </c>
      <c r="EM634">
        <v>0</v>
      </c>
      <c r="EN634">
        <v>0</v>
      </c>
      <c r="EO634">
        <v>12.475999999999999</v>
      </c>
      <c r="EP634">
        <v>4192.75</v>
      </c>
      <c r="EQ634">
        <v>240.77699999999999</v>
      </c>
      <c r="ER634">
        <v>240.77699999999999</v>
      </c>
      <c r="ES634">
        <v>0</v>
      </c>
      <c r="ET634">
        <v>24964.968000000001</v>
      </c>
      <c r="EU634">
        <v>0</v>
      </c>
      <c r="EV634">
        <v>0</v>
      </c>
      <c r="EW634">
        <v>0</v>
      </c>
      <c r="EX634">
        <v>0</v>
      </c>
      <c r="EY634">
        <v>8.3358000000000008</v>
      </c>
      <c r="EZ634">
        <v>3245.0720000000001</v>
      </c>
      <c r="FA634">
        <v>1.1749000000000001</v>
      </c>
      <c r="FB634">
        <v>544.85199999999998</v>
      </c>
      <c r="FC634">
        <v>0.127</v>
      </c>
      <c r="FD634">
        <v>72.253</v>
      </c>
      <c r="FE634">
        <v>0</v>
      </c>
      <c r="FF634">
        <v>0</v>
      </c>
      <c r="FG634">
        <v>0</v>
      </c>
      <c r="FH634">
        <v>0</v>
      </c>
      <c r="FI634">
        <v>0.65080000000000005</v>
      </c>
      <c r="FJ634">
        <v>463.565</v>
      </c>
      <c r="FK634">
        <v>0.25080000000000002</v>
      </c>
      <c r="FL634">
        <v>305.82799999999997</v>
      </c>
      <c r="FM634">
        <v>0.4</v>
      </c>
      <c r="FN634">
        <v>157.73699999999999</v>
      </c>
      <c r="FO634">
        <v>0.6</v>
      </c>
      <c r="FP634">
        <v>0.6</v>
      </c>
      <c r="FQ634">
        <v>0</v>
      </c>
      <c r="FR634">
        <v>464.16500000000002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</row>
    <row r="635" spans="1:184" customFormat="1" ht="12.75" x14ac:dyDescent="0.2">
      <c r="A635">
        <v>5246</v>
      </c>
      <c r="B635">
        <f t="shared" si="9"/>
        <v>632</v>
      </c>
      <c r="C635">
        <v>1</v>
      </c>
      <c r="D635" t="s">
        <v>2112</v>
      </c>
      <c r="E635" t="s">
        <v>290</v>
      </c>
      <c r="F635">
        <v>600115658</v>
      </c>
      <c r="G635">
        <v>12</v>
      </c>
      <c r="H635" t="s">
        <v>1924</v>
      </c>
      <c r="I635" t="s">
        <v>100</v>
      </c>
      <c r="J635">
        <v>1</v>
      </c>
      <c r="K635">
        <v>24</v>
      </c>
      <c r="L635" t="s">
        <v>1901</v>
      </c>
      <c r="M635" t="s">
        <v>2113</v>
      </c>
      <c r="N635" t="s">
        <v>1875</v>
      </c>
      <c r="O635">
        <v>2</v>
      </c>
      <c r="P635" t="s">
        <v>1876</v>
      </c>
      <c r="Q635" t="s">
        <v>2114</v>
      </c>
      <c r="R635" s="207">
        <v>45663.45925925926</v>
      </c>
      <c r="S635">
        <v>600115658</v>
      </c>
      <c r="T635" t="s">
        <v>2114</v>
      </c>
      <c r="U635" s="207">
        <v>45670.474062499998</v>
      </c>
      <c r="V635">
        <v>600115658</v>
      </c>
      <c r="W635">
        <v>38.7624</v>
      </c>
      <c r="X635">
        <v>38.498699999999999</v>
      </c>
      <c r="Y635">
        <v>0.14069999999999999</v>
      </c>
      <c r="Z635">
        <v>0.123</v>
      </c>
      <c r="AA635">
        <v>44.930900000000001</v>
      </c>
      <c r="AB635">
        <v>20249.822</v>
      </c>
      <c r="AC635">
        <v>19786.117999999999</v>
      </c>
      <c r="AD635">
        <v>12355.96</v>
      </c>
      <c r="AE635">
        <v>2720.3389999999999</v>
      </c>
      <c r="AF635">
        <v>2623.902</v>
      </c>
      <c r="AG635">
        <v>1068.7</v>
      </c>
      <c r="AH635">
        <v>455.01599999999996</v>
      </c>
      <c r="AI635">
        <v>281.798</v>
      </c>
      <c r="AJ635">
        <v>19.391999999999999</v>
      </c>
      <c r="AK635">
        <v>38.176000000000002</v>
      </c>
      <c r="AL635">
        <v>239.62799999999999</v>
      </c>
      <c r="AM635">
        <v>13.25</v>
      </c>
      <c r="AN635">
        <v>210.82599999999999</v>
      </c>
      <c r="AO635">
        <v>362.64</v>
      </c>
      <c r="AP635">
        <v>349.5</v>
      </c>
      <c r="AQ635">
        <v>349.5</v>
      </c>
      <c r="AR635">
        <v>0</v>
      </c>
      <c r="AS635">
        <v>0</v>
      </c>
      <c r="AT635">
        <v>13.14</v>
      </c>
      <c r="AU635">
        <v>0</v>
      </c>
      <c r="AV635">
        <v>0.5</v>
      </c>
      <c r="AW635">
        <v>183.83500000000001</v>
      </c>
      <c r="AX635">
        <v>201.398</v>
      </c>
      <c r="AY635">
        <v>198.5</v>
      </c>
      <c r="AZ635">
        <v>39</v>
      </c>
      <c r="BA635">
        <v>19964.206000000002</v>
      </c>
      <c r="BB635">
        <v>349.5</v>
      </c>
      <c r="BC635">
        <v>42</v>
      </c>
      <c r="BD635">
        <v>34</v>
      </c>
      <c r="BE635">
        <v>0</v>
      </c>
      <c r="BF635">
        <v>0</v>
      </c>
      <c r="BG635">
        <v>1</v>
      </c>
      <c r="BH635">
        <v>0</v>
      </c>
      <c r="BI635">
        <v>0</v>
      </c>
      <c r="BJ635">
        <v>28.845799999999997</v>
      </c>
      <c r="BK635">
        <v>16570.767</v>
      </c>
      <c r="BL635">
        <v>10353.931</v>
      </c>
      <c r="BM635">
        <v>2367.1129999999998</v>
      </c>
      <c r="BN635">
        <v>2163.5950000000003</v>
      </c>
      <c r="BO635">
        <v>840.30000000000007</v>
      </c>
      <c r="BP635">
        <v>309.803</v>
      </c>
      <c r="BQ635">
        <v>281.798</v>
      </c>
      <c r="BR635">
        <v>19.391999999999999</v>
      </c>
      <c r="BS635">
        <v>12</v>
      </c>
      <c r="BT635">
        <v>21.859200000000001</v>
      </c>
      <c r="BU635">
        <v>13681.884</v>
      </c>
      <c r="BV635">
        <v>2.8132999999999999</v>
      </c>
      <c r="BW635">
        <v>1243.412</v>
      </c>
      <c r="BX635">
        <v>0</v>
      </c>
      <c r="BY635">
        <v>0</v>
      </c>
      <c r="BZ635">
        <v>9.6529000000000007</v>
      </c>
      <c r="CA635">
        <v>3215.3509999999997</v>
      </c>
      <c r="CB635">
        <v>2002.029</v>
      </c>
      <c r="CC635">
        <v>353.226</v>
      </c>
      <c r="CD635">
        <v>460.30700000000002</v>
      </c>
      <c r="CE635">
        <v>228.4</v>
      </c>
      <c r="CF635">
        <v>145.21299999999999</v>
      </c>
      <c r="CG635">
        <v>0</v>
      </c>
      <c r="CH635">
        <v>0</v>
      </c>
      <c r="CI635">
        <v>26.175999999999998</v>
      </c>
      <c r="CJ635">
        <v>2.2499000000000002</v>
      </c>
      <c r="CK635">
        <v>867.88100000000009</v>
      </c>
      <c r="CL635">
        <v>3.6389</v>
      </c>
      <c r="CM635">
        <v>1239.3309999999999</v>
      </c>
      <c r="CN635">
        <v>3.7641</v>
      </c>
      <c r="CO635">
        <v>1108.1389999999999</v>
      </c>
      <c r="CP635">
        <v>0</v>
      </c>
      <c r="CQ635">
        <v>0</v>
      </c>
      <c r="CR635">
        <v>25.845799999999997</v>
      </c>
      <c r="CS635">
        <v>14244.147999999999</v>
      </c>
      <c r="CT635">
        <v>5.6528999999999998</v>
      </c>
      <c r="CU635">
        <v>1646.2179999999998</v>
      </c>
      <c r="CV635">
        <v>0.5</v>
      </c>
      <c r="CW635">
        <v>183.83500000000001</v>
      </c>
      <c r="CX635">
        <v>201.398</v>
      </c>
      <c r="CY635">
        <v>0</v>
      </c>
      <c r="CZ635">
        <v>0</v>
      </c>
      <c r="DA635">
        <v>0</v>
      </c>
      <c r="DB635">
        <v>0</v>
      </c>
      <c r="DC635">
        <v>224.7</v>
      </c>
      <c r="DD635">
        <v>124.8</v>
      </c>
      <c r="DE635">
        <v>39</v>
      </c>
      <c r="DF635">
        <v>3.1732999999999998</v>
      </c>
      <c r="DG635">
        <v>1134.1010000000001</v>
      </c>
      <c r="DH635">
        <v>0.5</v>
      </c>
      <c r="DI635">
        <v>201.398</v>
      </c>
      <c r="DJ635">
        <v>0.5</v>
      </c>
      <c r="DK635">
        <v>309.97199999999998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16732.317999999999</v>
      </c>
      <c r="EA635">
        <v>224.7</v>
      </c>
      <c r="EB635">
        <v>3231.8879999999999</v>
      </c>
      <c r="EC635">
        <v>124.8</v>
      </c>
      <c r="ED635">
        <v>38.7624</v>
      </c>
      <c r="EE635">
        <v>44.930900000000001</v>
      </c>
      <c r="EF635">
        <v>20249.822</v>
      </c>
      <c r="EG635">
        <v>28.845799999999997</v>
      </c>
      <c r="EH635">
        <v>16584.017</v>
      </c>
      <c r="EI635">
        <v>21.859200000000001</v>
      </c>
      <c r="EJ635">
        <v>13695.134</v>
      </c>
      <c r="EK635">
        <v>2.8132999999999999</v>
      </c>
      <c r="EL635">
        <v>1243.412</v>
      </c>
      <c r="EM635">
        <v>0</v>
      </c>
      <c r="EN635">
        <v>0</v>
      </c>
      <c r="EO635">
        <v>9.9166000000000007</v>
      </c>
      <c r="EP635">
        <v>3665.8050000000003</v>
      </c>
      <c r="EQ635">
        <v>362.64</v>
      </c>
      <c r="ER635">
        <v>224.7</v>
      </c>
      <c r="ES635">
        <v>137.94</v>
      </c>
      <c r="ET635">
        <v>20612.462</v>
      </c>
      <c r="EU635">
        <v>0</v>
      </c>
      <c r="EV635">
        <v>0</v>
      </c>
      <c r="EW635">
        <v>0</v>
      </c>
      <c r="EX635">
        <v>0</v>
      </c>
      <c r="EY635">
        <v>3.1732999999999998</v>
      </c>
      <c r="EZ635">
        <v>1134.1010000000001</v>
      </c>
      <c r="FA635">
        <v>0.5</v>
      </c>
      <c r="FB635">
        <v>201.398</v>
      </c>
      <c r="FC635">
        <v>0.5</v>
      </c>
      <c r="FD635">
        <v>309.97199999999998</v>
      </c>
      <c r="FE635">
        <v>0</v>
      </c>
      <c r="FF635">
        <v>0</v>
      </c>
      <c r="FG635">
        <v>0</v>
      </c>
      <c r="FH635">
        <v>0</v>
      </c>
      <c r="FI635">
        <v>0.5</v>
      </c>
      <c r="FJ635">
        <v>201.398</v>
      </c>
      <c r="FK635">
        <v>0.5</v>
      </c>
      <c r="FL635">
        <v>201.398</v>
      </c>
      <c r="FM635">
        <v>0</v>
      </c>
      <c r="FN635">
        <v>0</v>
      </c>
      <c r="FO635">
        <v>198.5</v>
      </c>
      <c r="FP635">
        <v>78.5</v>
      </c>
      <c r="FQ635">
        <v>120</v>
      </c>
      <c r="FR635">
        <v>399.89800000000002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</row>
    <row r="636" spans="1:184" customFormat="1" ht="12.75" x14ac:dyDescent="0.2">
      <c r="A636">
        <v>5247</v>
      </c>
      <c r="B636">
        <f t="shared" si="9"/>
        <v>633</v>
      </c>
      <c r="C636">
        <v>1</v>
      </c>
      <c r="D636" t="s">
        <v>2115</v>
      </c>
      <c r="E636" t="s">
        <v>290</v>
      </c>
      <c r="F636">
        <v>600116093</v>
      </c>
      <c r="G636">
        <v>12</v>
      </c>
      <c r="H636" t="s">
        <v>2116</v>
      </c>
      <c r="I636" t="s">
        <v>378</v>
      </c>
      <c r="J636">
        <v>1</v>
      </c>
      <c r="K636">
        <v>24</v>
      </c>
      <c r="L636" t="s">
        <v>1909</v>
      </c>
      <c r="M636" t="s">
        <v>1682</v>
      </c>
      <c r="N636" t="s">
        <v>1875</v>
      </c>
      <c r="O636">
        <v>2</v>
      </c>
      <c r="P636" t="s">
        <v>1876</v>
      </c>
      <c r="Q636" t="s">
        <v>3350</v>
      </c>
      <c r="R636" s="207">
        <v>45671.893587962964</v>
      </c>
      <c r="S636">
        <v>600116093</v>
      </c>
      <c r="W636">
        <v>10.189299999999999</v>
      </c>
      <c r="X636">
        <v>10.189299999999999</v>
      </c>
      <c r="Y636">
        <v>0</v>
      </c>
      <c r="Z636">
        <v>0</v>
      </c>
      <c r="AA636">
        <v>10.567200000000001</v>
      </c>
      <c r="AB636">
        <v>5611.6949999999988</v>
      </c>
      <c r="AC636">
        <v>5611.6949999999988</v>
      </c>
      <c r="AD636">
        <v>3403.0549999999998</v>
      </c>
      <c r="AE636">
        <v>797.70299999999997</v>
      </c>
      <c r="AF636">
        <v>139.655</v>
      </c>
      <c r="AG636">
        <v>841.851</v>
      </c>
      <c r="AH636">
        <v>176.26899999999998</v>
      </c>
      <c r="AI636">
        <v>63.195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68.2</v>
      </c>
      <c r="AP636">
        <v>68.2</v>
      </c>
      <c r="AQ636">
        <v>68.2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189.96700000000001</v>
      </c>
      <c r="AX636">
        <v>0</v>
      </c>
      <c r="AY636">
        <v>28.2</v>
      </c>
      <c r="AZ636">
        <v>0</v>
      </c>
      <c r="BA636">
        <v>5661.0540000000001</v>
      </c>
      <c r="BB636">
        <v>68.2</v>
      </c>
      <c r="BC636">
        <v>10</v>
      </c>
      <c r="BD636">
        <v>10</v>
      </c>
      <c r="BE636">
        <v>1</v>
      </c>
      <c r="BF636">
        <v>0</v>
      </c>
      <c r="BG636">
        <v>1</v>
      </c>
      <c r="BH636">
        <v>0</v>
      </c>
      <c r="BI636">
        <v>0</v>
      </c>
      <c r="BJ636">
        <v>8.1596999999999991</v>
      </c>
      <c r="BK636">
        <v>4890.9219999999996</v>
      </c>
      <c r="BL636">
        <v>2919.5950000000003</v>
      </c>
      <c r="BM636">
        <v>725.029</v>
      </c>
      <c r="BN636">
        <v>119.223</v>
      </c>
      <c r="BO636">
        <v>701.46900000000005</v>
      </c>
      <c r="BP636">
        <v>172.44399999999999</v>
      </c>
      <c r="BQ636">
        <v>63.195</v>
      </c>
      <c r="BR636">
        <v>0</v>
      </c>
      <c r="BS636">
        <v>0</v>
      </c>
      <c r="BT636">
        <v>7.2208000000000006</v>
      </c>
      <c r="BU636">
        <v>4509.4470000000001</v>
      </c>
      <c r="BV636">
        <v>0.64590000000000003</v>
      </c>
      <c r="BW636">
        <v>268.64100000000002</v>
      </c>
      <c r="BX636">
        <v>0</v>
      </c>
      <c r="BY636">
        <v>0</v>
      </c>
      <c r="BZ636">
        <v>2.0295999999999998</v>
      </c>
      <c r="CA636">
        <v>720.77300000000002</v>
      </c>
      <c r="CB636">
        <v>483.46000000000004</v>
      </c>
      <c r="CC636">
        <v>72.674000000000007</v>
      </c>
      <c r="CD636">
        <v>20.432000000000002</v>
      </c>
      <c r="CE636">
        <v>140.38200000000001</v>
      </c>
      <c r="CF636">
        <v>3.8250000000000002</v>
      </c>
      <c r="CG636">
        <v>0</v>
      </c>
      <c r="CH636">
        <v>0</v>
      </c>
      <c r="CI636">
        <v>0</v>
      </c>
      <c r="CJ636">
        <v>2.9600000000000001E-2</v>
      </c>
      <c r="CK636">
        <v>10</v>
      </c>
      <c r="CL636">
        <v>1</v>
      </c>
      <c r="CM636">
        <v>332.68</v>
      </c>
      <c r="CN636">
        <v>1</v>
      </c>
      <c r="CO636">
        <v>378.09300000000002</v>
      </c>
      <c r="CP636">
        <v>0</v>
      </c>
      <c r="CQ636">
        <v>0</v>
      </c>
      <c r="CR636">
        <v>6.1597</v>
      </c>
      <c r="CS636">
        <v>3376.665</v>
      </c>
      <c r="CT636">
        <v>1.7295999999999998</v>
      </c>
      <c r="CU636">
        <v>622.99599999999998</v>
      </c>
      <c r="CV636">
        <v>0</v>
      </c>
      <c r="CW636">
        <v>189.96700000000001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68.2</v>
      </c>
      <c r="DE636">
        <v>0</v>
      </c>
      <c r="DF636">
        <v>0.29299999999999998</v>
      </c>
      <c r="DG636">
        <v>112.834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4924.8490000000002</v>
      </c>
      <c r="EA636">
        <v>0</v>
      </c>
      <c r="EB636">
        <v>736.20499999999993</v>
      </c>
      <c r="EC636">
        <v>68.2</v>
      </c>
      <c r="ED636">
        <v>10.189299999999999</v>
      </c>
      <c r="EE636">
        <v>10.567200000000001</v>
      </c>
      <c r="EF636">
        <v>5611.6949999999988</v>
      </c>
      <c r="EG636">
        <v>8.1596999999999991</v>
      </c>
      <c r="EH636">
        <v>4890.9219999999996</v>
      </c>
      <c r="EI636">
        <v>7.2208000000000006</v>
      </c>
      <c r="EJ636">
        <v>4509.4470000000001</v>
      </c>
      <c r="EK636">
        <v>0.64590000000000003</v>
      </c>
      <c r="EL636">
        <v>268.64100000000002</v>
      </c>
      <c r="EM636">
        <v>0</v>
      </c>
      <c r="EN636">
        <v>0</v>
      </c>
      <c r="EO636">
        <v>2.0295999999999998</v>
      </c>
      <c r="EP636">
        <v>720.77300000000002</v>
      </c>
      <c r="EQ636">
        <v>68.2</v>
      </c>
      <c r="ER636">
        <v>0</v>
      </c>
      <c r="ES636">
        <v>68.2</v>
      </c>
      <c r="ET636">
        <v>5679.8949999999995</v>
      </c>
      <c r="EU636">
        <v>0</v>
      </c>
      <c r="EV636">
        <v>0</v>
      </c>
      <c r="EW636">
        <v>0</v>
      </c>
      <c r="EX636">
        <v>0</v>
      </c>
      <c r="EY636">
        <v>0.29299999999999998</v>
      </c>
      <c r="EZ636">
        <v>112.834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28.2</v>
      </c>
      <c r="FP636">
        <v>0</v>
      </c>
      <c r="FQ636">
        <v>28.2</v>
      </c>
      <c r="FR636">
        <v>28.2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</row>
    <row r="637" spans="1:184" customFormat="1" ht="12.75" x14ac:dyDescent="0.2">
      <c r="A637">
        <v>5248</v>
      </c>
      <c r="B637">
        <f t="shared" si="9"/>
        <v>634</v>
      </c>
      <c r="C637">
        <v>1</v>
      </c>
      <c r="D637" t="s">
        <v>2117</v>
      </c>
      <c r="E637" t="s">
        <v>290</v>
      </c>
      <c r="F637">
        <v>600115801</v>
      </c>
      <c r="G637">
        <v>12</v>
      </c>
      <c r="H637" t="s">
        <v>2118</v>
      </c>
      <c r="I637" t="s">
        <v>378</v>
      </c>
      <c r="J637">
        <v>1</v>
      </c>
      <c r="K637">
        <v>24</v>
      </c>
      <c r="L637" t="s">
        <v>1873</v>
      </c>
      <c r="M637" t="s">
        <v>1101</v>
      </c>
      <c r="N637" t="s">
        <v>1875</v>
      </c>
      <c r="O637">
        <v>2</v>
      </c>
      <c r="P637" t="s">
        <v>1876</v>
      </c>
      <c r="Q637" t="s">
        <v>2119</v>
      </c>
      <c r="R637" s="207">
        <v>45665.2655787037</v>
      </c>
      <c r="S637">
        <v>600115801</v>
      </c>
      <c r="T637" t="s">
        <v>2119</v>
      </c>
      <c r="U637" s="207">
        <v>45670.593055555553</v>
      </c>
      <c r="V637">
        <v>600115801</v>
      </c>
      <c r="W637">
        <v>19.6904</v>
      </c>
      <c r="X637">
        <v>18.4711</v>
      </c>
      <c r="Y637">
        <v>0.98930000000000007</v>
      </c>
      <c r="Z637">
        <v>0.23</v>
      </c>
      <c r="AA637">
        <v>20.2073</v>
      </c>
      <c r="AB637">
        <v>8457.005000000001</v>
      </c>
      <c r="AC637">
        <v>8217.6719999999987</v>
      </c>
      <c r="AD637">
        <v>5253.2960000000003</v>
      </c>
      <c r="AE637">
        <v>1570.9870000000001</v>
      </c>
      <c r="AF637">
        <v>334.60900000000004</v>
      </c>
      <c r="AG637">
        <v>575.61500000000001</v>
      </c>
      <c r="AH637">
        <v>211.74199999999999</v>
      </c>
      <c r="AI637">
        <v>92.801000000000002</v>
      </c>
      <c r="AJ637">
        <v>5.0309999999999997</v>
      </c>
      <c r="AK637">
        <v>25.4</v>
      </c>
      <c r="AL637">
        <v>175.15799999999999</v>
      </c>
      <c r="AM637">
        <v>0</v>
      </c>
      <c r="AN637">
        <v>64.174999999999997</v>
      </c>
      <c r="AO637">
        <v>405.16899999999998</v>
      </c>
      <c r="AP637">
        <v>103.22499999999999</v>
      </c>
      <c r="AQ637">
        <v>103.22499999999999</v>
      </c>
      <c r="AR637">
        <v>0</v>
      </c>
      <c r="AS637">
        <v>0</v>
      </c>
      <c r="AT637">
        <v>7.3440000000000003</v>
      </c>
      <c r="AU637">
        <v>294.60000000000002</v>
      </c>
      <c r="AV637">
        <v>0</v>
      </c>
      <c r="AW637">
        <v>130.28100000000001</v>
      </c>
      <c r="AX637">
        <v>0</v>
      </c>
      <c r="AY637">
        <v>0</v>
      </c>
      <c r="AZ637">
        <v>17.91</v>
      </c>
      <c r="BA637">
        <v>8337.9290000000001</v>
      </c>
      <c r="BB637">
        <v>103.22499999999999</v>
      </c>
      <c r="BC637">
        <v>20</v>
      </c>
      <c r="BD637">
        <v>20</v>
      </c>
      <c r="BE637">
        <v>0</v>
      </c>
      <c r="BF637">
        <v>1</v>
      </c>
      <c r="BG637">
        <v>0</v>
      </c>
      <c r="BH637">
        <v>0</v>
      </c>
      <c r="BI637">
        <v>0</v>
      </c>
      <c r="BJ637">
        <v>13.2895</v>
      </c>
      <c r="BK637">
        <v>6536.2139999999999</v>
      </c>
      <c r="BL637">
        <v>4080.0309999999999</v>
      </c>
      <c r="BM637">
        <v>1361.1</v>
      </c>
      <c r="BN637">
        <v>236.73099999999999</v>
      </c>
      <c r="BO637">
        <v>419.10899999999998</v>
      </c>
      <c r="BP637">
        <v>182.393</v>
      </c>
      <c r="BQ637">
        <v>92.801000000000002</v>
      </c>
      <c r="BR637">
        <v>4.7009999999999996</v>
      </c>
      <c r="BS637">
        <v>11.157</v>
      </c>
      <c r="BT637">
        <v>10.0657</v>
      </c>
      <c r="BU637">
        <v>5428.6450000000004</v>
      </c>
      <c r="BV637">
        <v>1.3349</v>
      </c>
      <c r="BW637">
        <v>462.62799999999999</v>
      </c>
      <c r="BX637">
        <v>0</v>
      </c>
      <c r="BY637">
        <v>0</v>
      </c>
      <c r="BZ637">
        <v>5.1815999999999995</v>
      </c>
      <c r="CA637">
        <v>1681.4579999999999</v>
      </c>
      <c r="CB637">
        <v>1173.2650000000001</v>
      </c>
      <c r="CC637">
        <v>209.887</v>
      </c>
      <c r="CD637">
        <v>97.878</v>
      </c>
      <c r="CE637">
        <v>156.50599999999997</v>
      </c>
      <c r="CF637">
        <v>29.349</v>
      </c>
      <c r="CG637">
        <v>0</v>
      </c>
      <c r="CH637">
        <v>0.33</v>
      </c>
      <c r="CI637">
        <v>14.242999999999999</v>
      </c>
      <c r="CJ637">
        <v>0.95</v>
      </c>
      <c r="CK637">
        <v>441.56</v>
      </c>
      <c r="CL637">
        <v>2</v>
      </c>
      <c r="CM637">
        <v>562.28600000000006</v>
      </c>
      <c r="CN637">
        <v>2.2315999999999998</v>
      </c>
      <c r="CO637">
        <v>677.61199999999997</v>
      </c>
      <c r="CP637">
        <v>0</v>
      </c>
      <c r="CQ637">
        <v>0</v>
      </c>
      <c r="CR637">
        <v>10.956099999999999</v>
      </c>
      <c r="CS637">
        <v>4925.1819999999998</v>
      </c>
      <c r="CT637">
        <v>4.7816000000000001</v>
      </c>
      <c r="CU637">
        <v>1491.8679999999999</v>
      </c>
      <c r="CV637">
        <v>0</v>
      </c>
      <c r="CW637">
        <v>130.28100000000001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50.625</v>
      </c>
      <c r="DD637">
        <v>52.599999999999994</v>
      </c>
      <c r="DE637">
        <v>17.91</v>
      </c>
      <c r="DF637">
        <v>1.8889</v>
      </c>
      <c r="DG637">
        <v>644.94100000000003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6633.0010000000002</v>
      </c>
      <c r="EA637">
        <v>50.625</v>
      </c>
      <c r="EB637">
        <v>1704.9279999999999</v>
      </c>
      <c r="EC637">
        <v>52.599999999999994</v>
      </c>
      <c r="ED637">
        <v>19.6904</v>
      </c>
      <c r="EE637">
        <v>20.2073</v>
      </c>
      <c r="EF637">
        <v>8457.005000000001</v>
      </c>
      <c r="EG637">
        <v>13.2895</v>
      </c>
      <c r="EH637">
        <v>6536.2149999999992</v>
      </c>
      <c r="EI637">
        <v>10.0657</v>
      </c>
      <c r="EJ637">
        <v>5428.6459999999997</v>
      </c>
      <c r="EK637">
        <v>1.3349</v>
      </c>
      <c r="EL637">
        <v>462.62799999999999</v>
      </c>
      <c r="EM637">
        <v>0</v>
      </c>
      <c r="EN637">
        <v>0</v>
      </c>
      <c r="EO637">
        <v>6.4009</v>
      </c>
      <c r="EP637">
        <v>1920.79</v>
      </c>
      <c r="EQ637">
        <v>405.16899999999998</v>
      </c>
      <c r="ER637">
        <v>116.625</v>
      </c>
      <c r="ES637">
        <v>288.54399999999998</v>
      </c>
      <c r="ET637">
        <v>8862.1739999999991</v>
      </c>
      <c r="EU637">
        <v>0</v>
      </c>
      <c r="EV637">
        <v>0</v>
      </c>
      <c r="EW637">
        <v>0</v>
      </c>
      <c r="EX637">
        <v>0</v>
      </c>
      <c r="EY637">
        <v>1.8889</v>
      </c>
      <c r="EZ637">
        <v>644.94100000000003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</row>
    <row r="638" spans="1:184" customFormat="1" ht="12.75" x14ac:dyDescent="0.2">
      <c r="A638">
        <v>5250</v>
      </c>
      <c r="B638">
        <f t="shared" si="9"/>
        <v>635</v>
      </c>
      <c r="C638">
        <v>1</v>
      </c>
      <c r="D638" t="s">
        <v>2120</v>
      </c>
      <c r="E638" t="s">
        <v>290</v>
      </c>
      <c r="F638">
        <v>600116034</v>
      </c>
      <c r="G638">
        <v>12</v>
      </c>
      <c r="H638" t="s">
        <v>2121</v>
      </c>
      <c r="I638" t="s">
        <v>378</v>
      </c>
      <c r="J638">
        <v>1</v>
      </c>
      <c r="K638">
        <v>24</v>
      </c>
      <c r="L638" t="s">
        <v>1909</v>
      </c>
      <c r="M638" t="s">
        <v>2122</v>
      </c>
      <c r="N638" t="s">
        <v>1875</v>
      </c>
      <c r="O638">
        <v>2</v>
      </c>
      <c r="P638" t="s">
        <v>1876</v>
      </c>
      <c r="Q638" t="s">
        <v>2123</v>
      </c>
      <c r="R638" s="207">
        <v>45669.393645833334</v>
      </c>
      <c r="S638">
        <v>600116034</v>
      </c>
      <c r="W638">
        <v>64.215100000000007</v>
      </c>
      <c r="X638">
        <v>62.791999999999994</v>
      </c>
      <c r="Y638">
        <v>0.67769999999999997</v>
      </c>
      <c r="Z638">
        <v>0.74539999999999995</v>
      </c>
      <c r="AA638">
        <v>66.450900000000004</v>
      </c>
      <c r="AB638">
        <v>30351.474999999999</v>
      </c>
      <c r="AC638">
        <v>29899.978999999999</v>
      </c>
      <c r="AD638">
        <v>18547.341</v>
      </c>
      <c r="AE638">
        <v>4921.1630000000005</v>
      </c>
      <c r="AF638">
        <v>909.46900000000005</v>
      </c>
      <c r="AG638">
        <v>4082.0470000000005</v>
      </c>
      <c r="AH638">
        <v>473.94400000000002</v>
      </c>
      <c r="AI638">
        <v>336.65899999999999</v>
      </c>
      <c r="AJ638">
        <v>19.46</v>
      </c>
      <c r="AK638">
        <v>80.025999999999996</v>
      </c>
      <c r="AL638">
        <v>241.953</v>
      </c>
      <c r="AM638">
        <v>14.553000000000001</v>
      </c>
      <c r="AN638">
        <v>194.99</v>
      </c>
      <c r="AO638">
        <v>784.91000000000008</v>
      </c>
      <c r="AP638">
        <v>655.82</v>
      </c>
      <c r="AQ638">
        <v>655.82</v>
      </c>
      <c r="AR638">
        <v>0</v>
      </c>
      <c r="AS638">
        <v>0</v>
      </c>
      <c r="AT638">
        <v>0</v>
      </c>
      <c r="AU638">
        <v>129.09</v>
      </c>
      <c r="AV638">
        <v>0.6</v>
      </c>
      <c r="AW638">
        <v>489.05700000000002</v>
      </c>
      <c r="AX638">
        <v>355.80599999999998</v>
      </c>
      <c r="AY638">
        <v>565.5</v>
      </c>
      <c r="AZ638">
        <v>40.813000000000002</v>
      </c>
      <c r="BA638">
        <v>30291.705999999998</v>
      </c>
      <c r="BB638">
        <v>655.82</v>
      </c>
      <c r="BC638">
        <v>67</v>
      </c>
      <c r="BD638">
        <v>60</v>
      </c>
      <c r="BE638">
        <v>7</v>
      </c>
      <c r="BF638">
        <v>1</v>
      </c>
      <c r="BG638">
        <v>2</v>
      </c>
      <c r="BH638">
        <v>0</v>
      </c>
      <c r="BI638">
        <v>0</v>
      </c>
      <c r="BJ638">
        <v>47.515799999999999</v>
      </c>
      <c r="BK638">
        <v>24626.358</v>
      </c>
      <c r="BL638">
        <v>15179.102999999999</v>
      </c>
      <c r="BM638">
        <v>4438.9169999999995</v>
      </c>
      <c r="BN638">
        <v>649.577</v>
      </c>
      <c r="BO638">
        <v>3091.2</v>
      </c>
      <c r="BP638">
        <v>365.71600000000001</v>
      </c>
      <c r="BQ638">
        <v>336.65899999999999</v>
      </c>
      <c r="BR638">
        <v>19.46</v>
      </c>
      <c r="BS638">
        <v>15.856</v>
      </c>
      <c r="BT638">
        <v>35.610399999999998</v>
      </c>
      <c r="BU638">
        <v>20021.472999999998</v>
      </c>
      <c r="BV638">
        <v>2.9998999999999998</v>
      </c>
      <c r="BW638">
        <v>1415.6369999999999</v>
      </c>
      <c r="BX638">
        <v>0</v>
      </c>
      <c r="BY638">
        <v>0</v>
      </c>
      <c r="BZ638">
        <v>15.276199999999999</v>
      </c>
      <c r="CA638">
        <v>5273.6210000000001</v>
      </c>
      <c r="CB638">
        <v>3368.2380000000003</v>
      </c>
      <c r="CC638">
        <v>482.24599999999998</v>
      </c>
      <c r="CD638">
        <v>259.892</v>
      </c>
      <c r="CE638">
        <v>990.84699999999998</v>
      </c>
      <c r="CF638">
        <v>108.22800000000001</v>
      </c>
      <c r="CG638">
        <v>0</v>
      </c>
      <c r="CH638">
        <v>0</v>
      </c>
      <c r="CI638">
        <v>64.169999999999987</v>
      </c>
      <c r="CJ638">
        <v>1.5</v>
      </c>
      <c r="CK638">
        <v>834.42399999999998</v>
      </c>
      <c r="CL638">
        <v>7.4389000000000003</v>
      </c>
      <c r="CM638">
        <v>2383.585</v>
      </c>
      <c r="CN638">
        <v>6.2373000000000003</v>
      </c>
      <c r="CO638">
        <v>2011.3969999999999</v>
      </c>
      <c r="CP638">
        <v>0.1</v>
      </c>
      <c r="CQ638">
        <v>44.215000000000003</v>
      </c>
      <c r="CR638">
        <v>42.515799999999999</v>
      </c>
      <c r="CS638">
        <v>21137.042000000001</v>
      </c>
      <c r="CT638">
        <v>12.3262</v>
      </c>
      <c r="CU638">
        <v>3878.0039999999999</v>
      </c>
      <c r="CV638">
        <v>0.5</v>
      </c>
      <c r="CW638">
        <v>489.05700000000002</v>
      </c>
      <c r="CX638">
        <v>311.59100000000001</v>
      </c>
      <c r="CY638">
        <v>0</v>
      </c>
      <c r="CZ638">
        <v>0</v>
      </c>
      <c r="DA638">
        <v>0.1</v>
      </c>
      <c r="DB638">
        <v>44.215000000000003</v>
      </c>
      <c r="DC638">
        <v>560.18000000000006</v>
      </c>
      <c r="DD638">
        <v>95.64</v>
      </c>
      <c r="DE638">
        <v>40.813000000000002</v>
      </c>
      <c r="DF638">
        <v>8.4055</v>
      </c>
      <c r="DG638">
        <v>2877.6570000000002</v>
      </c>
      <c r="DH638">
        <v>0</v>
      </c>
      <c r="DI638">
        <v>0</v>
      </c>
      <c r="DJ638">
        <v>0.5</v>
      </c>
      <c r="DK638">
        <v>311.59100000000001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24981.111999999997</v>
      </c>
      <c r="EA638">
        <v>560.18000000000006</v>
      </c>
      <c r="EB638">
        <v>5310.5940000000001</v>
      </c>
      <c r="EC638">
        <v>95.64</v>
      </c>
      <c r="ED638">
        <v>64.215100000000007</v>
      </c>
      <c r="EE638">
        <v>66.450900000000004</v>
      </c>
      <c r="EF638">
        <v>30351.474999999999</v>
      </c>
      <c r="EG638">
        <v>47.515799999999999</v>
      </c>
      <c r="EH638">
        <v>24636.358</v>
      </c>
      <c r="EI638">
        <v>35.610399999999998</v>
      </c>
      <c r="EJ638">
        <v>20031.472999999998</v>
      </c>
      <c r="EK638">
        <v>2.9998999999999998</v>
      </c>
      <c r="EL638">
        <v>1415.6369999999999</v>
      </c>
      <c r="EM638">
        <v>0</v>
      </c>
      <c r="EN638">
        <v>0</v>
      </c>
      <c r="EO638">
        <v>16.699299999999997</v>
      </c>
      <c r="EP638">
        <v>5715.1170000000002</v>
      </c>
      <c r="EQ638">
        <v>784.91000000000008</v>
      </c>
      <c r="ER638">
        <v>652.43000000000006</v>
      </c>
      <c r="ES638">
        <v>132.48000000000002</v>
      </c>
      <c r="ET638">
        <v>31136.384999999998</v>
      </c>
      <c r="EU638">
        <v>0</v>
      </c>
      <c r="EV638">
        <v>0</v>
      </c>
      <c r="EW638">
        <v>0</v>
      </c>
      <c r="EX638">
        <v>0</v>
      </c>
      <c r="EY638">
        <v>8.4055</v>
      </c>
      <c r="EZ638">
        <v>2877.6570000000002</v>
      </c>
      <c r="FA638">
        <v>0</v>
      </c>
      <c r="FB638">
        <v>0</v>
      </c>
      <c r="FC638">
        <v>0.5</v>
      </c>
      <c r="FD638">
        <v>311.59100000000001</v>
      </c>
      <c r="FE638">
        <v>0</v>
      </c>
      <c r="FF638">
        <v>0</v>
      </c>
      <c r="FG638">
        <v>0</v>
      </c>
      <c r="FH638">
        <v>0</v>
      </c>
      <c r="FI638">
        <v>0.6</v>
      </c>
      <c r="FJ638">
        <v>355.80599999999998</v>
      </c>
      <c r="FK638">
        <v>0.5</v>
      </c>
      <c r="FL638">
        <v>311.59100000000001</v>
      </c>
      <c r="FM638">
        <v>0.1</v>
      </c>
      <c r="FN638">
        <v>44.215000000000003</v>
      </c>
      <c r="FO638">
        <v>565.5</v>
      </c>
      <c r="FP638">
        <v>499.5</v>
      </c>
      <c r="FQ638">
        <v>66</v>
      </c>
      <c r="FR638">
        <v>921.30600000000004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</row>
    <row r="639" spans="1:184" customFormat="1" ht="12.75" x14ac:dyDescent="0.2">
      <c r="A639">
        <v>5251</v>
      </c>
      <c r="B639">
        <f t="shared" si="9"/>
        <v>636</v>
      </c>
      <c r="C639">
        <v>1</v>
      </c>
      <c r="D639" t="s">
        <v>2124</v>
      </c>
      <c r="E639" t="s">
        <v>290</v>
      </c>
      <c r="F639">
        <v>600116042</v>
      </c>
      <c r="G639">
        <v>12</v>
      </c>
      <c r="H639" t="s">
        <v>1927</v>
      </c>
      <c r="I639" t="s">
        <v>1295</v>
      </c>
      <c r="J639">
        <v>1</v>
      </c>
      <c r="K639">
        <v>24</v>
      </c>
      <c r="L639" t="s">
        <v>1909</v>
      </c>
      <c r="M639" t="s">
        <v>2125</v>
      </c>
      <c r="N639" t="s">
        <v>1875</v>
      </c>
      <c r="O639">
        <v>2</v>
      </c>
      <c r="P639" t="s">
        <v>1876</v>
      </c>
      <c r="Q639" t="s">
        <v>3491</v>
      </c>
      <c r="R639" s="207">
        <v>45659.426087962966</v>
      </c>
      <c r="S639">
        <v>600116042</v>
      </c>
      <c r="T639" t="s">
        <v>1886</v>
      </c>
      <c r="U639" s="207">
        <v>45670.462523148148</v>
      </c>
      <c r="V639">
        <v>600116042</v>
      </c>
      <c r="W639">
        <v>20.267400000000002</v>
      </c>
      <c r="X639">
        <v>20.267400000000002</v>
      </c>
      <c r="Y639">
        <v>0</v>
      </c>
      <c r="Z639">
        <v>0</v>
      </c>
      <c r="AA639">
        <v>21.7896</v>
      </c>
      <c r="AB639">
        <v>10068.200999999999</v>
      </c>
      <c r="AC639">
        <v>10068.200999999999</v>
      </c>
      <c r="AD639">
        <v>6880.3230000000003</v>
      </c>
      <c r="AE639">
        <v>1519.693</v>
      </c>
      <c r="AF639">
        <v>367.26300000000003</v>
      </c>
      <c r="AG639">
        <v>715.43600000000004</v>
      </c>
      <c r="AH639">
        <v>227.97300000000001</v>
      </c>
      <c r="AI639">
        <v>133.49799999999999</v>
      </c>
      <c r="AJ639">
        <v>10.16</v>
      </c>
      <c r="AK639">
        <v>26.402000000000001</v>
      </c>
      <c r="AL639">
        <v>0</v>
      </c>
      <c r="AM639">
        <v>0</v>
      </c>
      <c r="AN639">
        <v>0</v>
      </c>
      <c r="AO639">
        <v>405.25299999999999</v>
      </c>
      <c r="AP639">
        <v>370.96</v>
      </c>
      <c r="AQ639">
        <v>370.96</v>
      </c>
      <c r="AR639">
        <v>0</v>
      </c>
      <c r="AS639">
        <v>0</v>
      </c>
      <c r="AT639">
        <v>0</v>
      </c>
      <c r="AU639">
        <v>34.292999999999999</v>
      </c>
      <c r="AV639">
        <v>0</v>
      </c>
      <c r="AW639">
        <v>117.97799999999999</v>
      </c>
      <c r="AX639">
        <v>0</v>
      </c>
      <c r="AY639">
        <v>236</v>
      </c>
      <c r="AZ639">
        <v>69.474999999999994</v>
      </c>
      <c r="BA639">
        <v>10172.694</v>
      </c>
      <c r="BB639">
        <v>370.96</v>
      </c>
      <c r="BC639">
        <v>21</v>
      </c>
      <c r="BD639">
        <v>18</v>
      </c>
      <c r="BE639">
        <v>2</v>
      </c>
      <c r="BF639">
        <v>1</v>
      </c>
      <c r="BG639">
        <v>1</v>
      </c>
      <c r="BH639">
        <v>0</v>
      </c>
      <c r="BI639">
        <v>0</v>
      </c>
      <c r="BJ639">
        <v>16.388199999999998</v>
      </c>
      <c r="BK639">
        <v>8688.7620000000006</v>
      </c>
      <c r="BL639">
        <v>5885.9780000000001</v>
      </c>
      <c r="BM639">
        <v>1360.492</v>
      </c>
      <c r="BN639">
        <v>301.827</v>
      </c>
      <c r="BO639">
        <v>585.23599999999999</v>
      </c>
      <c r="BP639">
        <v>211.91499999999999</v>
      </c>
      <c r="BQ639">
        <v>133.49799999999999</v>
      </c>
      <c r="BR639">
        <v>10.16</v>
      </c>
      <c r="BS639">
        <v>12.202999999999999</v>
      </c>
      <c r="BT639">
        <v>12.4651</v>
      </c>
      <c r="BU639">
        <v>7037.4759999999997</v>
      </c>
      <c r="BV639">
        <v>1.33</v>
      </c>
      <c r="BW639">
        <v>682.38099999999997</v>
      </c>
      <c r="BX639">
        <v>0</v>
      </c>
      <c r="BY639">
        <v>0</v>
      </c>
      <c r="BZ639">
        <v>3.8792</v>
      </c>
      <c r="CA639">
        <v>1379.4390000000001</v>
      </c>
      <c r="CB639">
        <v>994.34500000000003</v>
      </c>
      <c r="CC639">
        <v>159.20099999999999</v>
      </c>
      <c r="CD639">
        <v>65.436000000000007</v>
      </c>
      <c r="CE639">
        <v>130.19999999999999</v>
      </c>
      <c r="CF639">
        <v>16.058</v>
      </c>
      <c r="CG639">
        <v>0</v>
      </c>
      <c r="CH639">
        <v>0</v>
      </c>
      <c r="CI639">
        <v>14.199</v>
      </c>
      <c r="CJ639">
        <v>0.8</v>
      </c>
      <c r="CK639">
        <v>420.94400000000002</v>
      </c>
      <c r="CL639">
        <v>3.0792000000000002</v>
      </c>
      <c r="CM639">
        <v>958.495</v>
      </c>
      <c r="CN639">
        <v>0</v>
      </c>
      <c r="CO639">
        <v>0</v>
      </c>
      <c r="CP639">
        <v>0</v>
      </c>
      <c r="CQ639">
        <v>0</v>
      </c>
      <c r="CR639">
        <v>14.388199999999999</v>
      </c>
      <c r="CS639">
        <v>7117.9680000000008</v>
      </c>
      <c r="CT639">
        <v>2.8792</v>
      </c>
      <c r="CU639">
        <v>989.49599999999998</v>
      </c>
      <c r="CV639">
        <v>0</v>
      </c>
      <c r="CW639">
        <v>117.97799999999999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370.96</v>
      </c>
      <c r="DD639">
        <v>0</v>
      </c>
      <c r="DE639">
        <v>69.474999999999994</v>
      </c>
      <c r="DF639">
        <v>2.5931000000000002</v>
      </c>
      <c r="DG639">
        <v>968.90499999999997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8781.9290000000001</v>
      </c>
      <c r="EA639">
        <v>370.96</v>
      </c>
      <c r="EB639">
        <v>1390.7650000000001</v>
      </c>
      <c r="EC639">
        <v>0</v>
      </c>
      <c r="ED639">
        <v>20.267400000000002</v>
      </c>
      <c r="EE639">
        <v>21.7896</v>
      </c>
      <c r="EF639">
        <v>10068.200999999999</v>
      </c>
      <c r="EG639">
        <v>16.388199999999998</v>
      </c>
      <c r="EH639">
        <v>8688.7620000000006</v>
      </c>
      <c r="EI639">
        <v>12.4651</v>
      </c>
      <c r="EJ639">
        <v>7037.4759999999997</v>
      </c>
      <c r="EK639">
        <v>1.33</v>
      </c>
      <c r="EL639">
        <v>682.38099999999997</v>
      </c>
      <c r="EM639">
        <v>0</v>
      </c>
      <c r="EN639">
        <v>0</v>
      </c>
      <c r="EO639">
        <v>3.8792</v>
      </c>
      <c r="EP639">
        <v>1379.4390000000001</v>
      </c>
      <c r="EQ639">
        <v>405.25299999999999</v>
      </c>
      <c r="ER639">
        <v>370.96</v>
      </c>
      <c r="ES639">
        <v>34.292999999999999</v>
      </c>
      <c r="ET639">
        <v>10473.453999999998</v>
      </c>
      <c r="EU639">
        <v>0</v>
      </c>
      <c r="EV639">
        <v>0</v>
      </c>
      <c r="EW639">
        <v>0</v>
      </c>
      <c r="EX639">
        <v>0</v>
      </c>
      <c r="EY639">
        <v>2.5931000000000002</v>
      </c>
      <c r="EZ639">
        <v>968.90499999999997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236</v>
      </c>
      <c r="FP639">
        <v>236</v>
      </c>
      <c r="FQ639">
        <v>0</v>
      </c>
      <c r="FR639">
        <v>236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</row>
    <row r="640" spans="1:184" customFormat="1" ht="12.75" x14ac:dyDescent="0.2">
      <c r="A640">
        <v>5253</v>
      </c>
      <c r="B640">
        <f t="shared" si="9"/>
        <v>637</v>
      </c>
      <c r="C640">
        <v>1</v>
      </c>
      <c r="D640" t="s">
        <v>2127</v>
      </c>
      <c r="E640" t="s">
        <v>290</v>
      </c>
      <c r="F640">
        <v>600116115</v>
      </c>
      <c r="G640">
        <v>12</v>
      </c>
      <c r="H640" t="s">
        <v>2128</v>
      </c>
      <c r="I640" t="s">
        <v>2129</v>
      </c>
      <c r="J640">
        <v>1</v>
      </c>
      <c r="K640">
        <v>24</v>
      </c>
      <c r="L640" t="s">
        <v>1909</v>
      </c>
      <c r="M640" t="s">
        <v>2130</v>
      </c>
      <c r="N640" t="s">
        <v>1875</v>
      </c>
      <c r="O640">
        <v>2</v>
      </c>
      <c r="P640" t="s">
        <v>1876</v>
      </c>
      <c r="Q640" t="s">
        <v>3510</v>
      </c>
      <c r="R640" s="207">
        <v>45660.531284722223</v>
      </c>
      <c r="S640">
        <v>600116115</v>
      </c>
      <c r="W640">
        <v>18.192999999999998</v>
      </c>
      <c r="X640">
        <v>17.3065</v>
      </c>
      <c r="Y640">
        <v>0.88649999999999995</v>
      </c>
      <c r="Z640">
        <v>0</v>
      </c>
      <c r="AA640">
        <v>18.3871</v>
      </c>
      <c r="AB640">
        <v>7937.4119999999994</v>
      </c>
      <c r="AC640">
        <v>7689.3939999999993</v>
      </c>
      <c r="AD640">
        <v>4966.4270000000006</v>
      </c>
      <c r="AE640">
        <v>1336.076</v>
      </c>
      <c r="AF640">
        <v>184.22899999999998</v>
      </c>
      <c r="AG640">
        <v>711.49099999999999</v>
      </c>
      <c r="AH640">
        <v>197.81200000000001</v>
      </c>
      <c r="AI640">
        <v>61.956000000000003</v>
      </c>
      <c r="AJ640">
        <v>7.4020000000000001</v>
      </c>
      <c r="AK640">
        <v>4.7839999999999998</v>
      </c>
      <c r="AL640">
        <v>248.018</v>
      </c>
      <c r="AM640">
        <v>0</v>
      </c>
      <c r="AN640">
        <v>0</v>
      </c>
      <c r="AO640">
        <v>62.6</v>
      </c>
      <c r="AP640">
        <v>53</v>
      </c>
      <c r="AQ640">
        <v>53</v>
      </c>
      <c r="AR640">
        <v>0</v>
      </c>
      <c r="AS640">
        <v>0</v>
      </c>
      <c r="AT640">
        <v>0</v>
      </c>
      <c r="AU640">
        <v>9.6</v>
      </c>
      <c r="AV640">
        <v>0.64910000000000001</v>
      </c>
      <c r="AW640">
        <v>207.21600000000001</v>
      </c>
      <c r="AX640">
        <v>180.619</v>
      </c>
      <c r="AY640">
        <v>0</v>
      </c>
      <c r="AZ640">
        <v>12.000999999999999</v>
      </c>
      <c r="BA640">
        <v>7778.8290000000006</v>
      </c>
      <c r="BB640">
        <v>53</v>
      </c>
      <c r="BC640">
        <v>18</v>
      </c>
      <c r="BD640">
        <v>18</v>
      </c>
      <c r="BE640">
        <v>0</v>
      </c>
      <c r="BF640">
        <v>0</v>
      </c>
      <c r="BG640">
        <v>2</v>
      </c>
      <c r="BH640">
        <v>0</v>
      </c>
      <c r="BI640">
        <v>0</v>
      </c>
      <c r="BJ640">
        <v>12.854200000000001</v>
      </c>
      <c r="BK640">
        <v>6136.2079999999996</v>
      </c>
      <c r="BL640">
        <v>3910.0229999999997</v>
      </c>
      <c r="BM640">
        <v>1195.6189999999999</v>
      </c>
      <c r="BN640">
        <v>95.944000000000003</v>
      </c>
      <c r="BO640">
        <v>461</v>
      </c>
      <c r="BP640">
        <v>188.328</v>
      </c>
      <c r="BQ640">
        <v>61.956000000000003</v>
      </c>
      <c r="BR640">
        <v>0</v>
      </c>
      <c r="BS640">
        <v>4.1210000000000004</v>
      </c>
      <c r="BT640">
        <v>9.117799999999999</v>
      </c>
      <c r="BU640">
        <v>4826.7910000000002</v>
      </c>
      <c r="BV640">
        <v>1.3543000000000001</v>
      </c>
      <c r="BW640">
        <v>623.07399999999996</v>
      </c>
      <c r="BX640">
        <v>0</v>
      </c>
      <c r="BY640">
        <v>0</v>
      </c>
      <c r="BZ640">
        <v>4.4523000000000001</v>
      </c>
      <c r="CA640">
        <v>1553.1860000000001</v>
      </c>
      <c r="CB640">
        <v>1056.404</v>
      </c>
      <c r="CC640">
        <v>140.45699999999999</v>
      </c>
      <c r="CD640">
        <v>88.284999999999997</v>
      </c>
      <c r="CE640">
        <v>250.49099999999999</v>
      </c>
      <c r="CF640">
        <v>9.484</v>
      </c>
      <c r="CG640">
        <v>0</v>
      </c>
      <c r="CH640">
        <v>7.4020000000000001</v>
      </c>
      <c r="CI640">
        <v>0.66300000000000003</v>
      </c>
      <c r="CJ640">
        <v>0</v>
      </c>
      <c r="CK640">
        <v>0</v>
      </c>
      <c r="CL640">
        <v>1.6861999999999999</v>
      </c>
      <c r="CM640">
        <v>506.27599999999995</v>
      </c>
      <c r="CN640">
        <v>2.117</v>
      </c>
      <c r="CO640">
        <v>866.29100000000005</v>
      </c>
      <c r="CP640">
        <v>0.64910000000000001</v>
      </c>
      <c r="CQ640">
        <v>180.619</v>
      </c>
      <c r="CR640">
        <v>10.520900000000001</v>
      </c>
      <c r="CS640">
        <v>4394.2380000000003</v>
      </c>
      <c r="CT640">
        <v>3.7018</v>
      </c>
      <c r="CU640">
        <v>1212.7350000000001</v>
      </c>
      <c r="CV640">
        <v>0</v>
      </c>
      <c r="CW640">
        <v>207.21600000000001</v>
      </c>
      <c r="CX640">
        <v>0</v>
      </c>
      <c r="CY640">
        <v>0</v>
      </c>
      <c r="CZ640">
        <v>0</v>
      </c>
      <c r="DA640">
        <v>0.64910000000000001</v>
      </c>
      <c r="DB640">
        <v>180.619</v>
      </c>
      <c r="DC640">
        <v>47</v>
      </c>
      <c r="DD640">
        <v>6</v>
      </c>
      <c r="DE640">
        <v>12.000999999999999</v>
      </c>
      <c r="DF640">
        <v>1.7154</v>
      </c>
      <c r="DG640">
        <v>421.69799999999998</v>
      </c>
      <c r="DH640">
        <v>0.66669999999999996</v>
      </c>
      <c r="DI640">
        <v>264.64499999999998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6204.9570000000003</v>
      </c>
      <c r="EA640">
        <v>47</v>
      </c>
      <c r="EB640">
        <v>1573.8719999999998</v>
      </c>
      <c r="EC640">
        <v>6</v>
      </c>
      <c r="ED640">
        <v>18.192999999999998</v>
      </c>
      <c r="EE640">
        <v>18.3871</v>
      </c>
      <c r="EF640">
        <v>7937.4119999999994</v>
      </c>
      <c r="EG640">
        <v>12.854200000000001</v>
      </c>
      <c r="EH640">
        <v>6136.2079999999996</v>
      </c>
      <c r="EI640">
        <v>9.117799999999999</v>
      </c>
      <c r="EJ640">
        <v>4826.7910000000002</v>
      </c>
      <c r="EK640">
        <v>1.3543000000000001</v>
      </c>
      <c r="EL640">
        <v>623.07399999999996</v>
      </c>
      <c r="EM640">
        <v>0</v>
      </c>
      <c r="EN640">
        <v>0</v>
      </c>
      <c r="EO640">
        <v>5.3388</v>
      </c>
      <c r="EP640">
        <v>1801.2040000000002</v>
      </c>
      <c r="EQ640">
        <v>62.6</v>
      </c>
      <c r="ER640">
        <v>56.6</v>
      </c>
      <c r="ES640">
        <v>6</v>
      </c>
      <c r="ET640">
        <v>8000.0119999999997</v>
      </c>
      <c r="EU640">
        <v>0</v>
      </c>
      <c r="EV640">
        <v>0</v>
      </c>
      <c r="EW640">
        <v>0</v>
      </c>
      <c r="EX640">
        <v>0</v>
      </c>
      <c r="EY640">
        <v>1.7154</v>
      </c>
      <c r="EZ640">
        <v>421.69799999999998</v>
      </c>
      <c r="FA640">
        <v>0.66669999999999996</v>
      </c>
      <c r="FB640">
        <v>264.64499999999998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0.64910000000000001</v>
      </c>
      <c r="FJ640">
        <v>180.619</v>
      </c>
      <c r="FK640">
        <v>0</v>
      </c>
      <c r="FL640">
        <v>0</v>
      </c>
      <c r="FM640">
        <v>0.64910000000000001</v>
      </c>
      <c r="FN640">
        <v>180.619</v>
      </c>
      <c r="FO640">
        <v>0</v>
      </c>
      <c r="FP640">
        <v>0</v>
      </c>
      <c r="FQ640">
        <v>0</v>
      </c>
      <c r="FR640">
        <v>180.619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</row>
    <row r="641" spans="1:184" customFormat="1" ht="12.75" x14ac:dyDescent="0.2">
      <c r="A641">
        <v>5254</v>
      </c>
      <c r="B641">
        <f t="shared" si="9"/>
        <v>638</v>
      </c>
      <c r="C641">
        <v>1</v>
      </c>
      <c r="D641" t="s">
        <v>2131</v>
      </c>
      <c r="E641" t="s">
        <v>290</v>
      </c>
      <c r="F641">
        <v>600115828</v>
      </c>
      <c r="G641">
        <v>12</v>
      </c>
      <c r="H641" t="s">
        <v>1936</v>
      </c>
      <c r="I641" t="s">
        <v>100</v>
      </c>
      <c r="J641">
        <v>1</v>
      </c>
      <c r="K641">
        <v>24</v>
      </c>
      <c r="L641" t="s">
        <v>1909</v>
      </c>
      <c r="M641" t="s">
        <v>2132</v>
      </c>
      <c r="N641" t="s">
        <v>1875</v>
      </c>
      <c r="O641">
        <v>2</v>
      </c>
      <c r="P641" t="s">
        <v>1876</v>
      </c>
      <c r="Q641" t="s">
        <v>1953</v>
      </c>
      <c r="R641" s="207">
        <v>45659.412986111114</v>
      </c>
      <c r="S641">
        <v>600115828</v>
      </c>
      <c r="T641" t="s">
        <v>1953</v>
      </c>
      <c r="U641" s="207">
        <v>45659.427488425928</v>
      </c>
      <c r="V641">
        <v>600115828</v>
      </c>
      <c r="W641">
        <v>14.8506</v>
      </c>
      <c r="X641">
        <v>14.8506</v>
      </c>
      <c r="Y641">
        <v>0</v>
      </c>
      <c r="Z641">
        <v>0</v>
      </c>
      <c r="AA641">
        <v>18.063500000000001</v>
      </c>
      <c r="AB641">
        <v>7315.2300000000005</v>
      </c>
      <c r="AC641">
        <v>7315.2300000000005</v>
      </c>
      <c r="AD641">
        <v>4641.7579999999998</v>
      </c>
      <c r="AE641">
        <v>1260.5939999999998</v>
      </c>
      <c r="AF641">
        <v>350.529</v>
      </c>
      <c r="AG641">
        <v>706.85599999999999</v>
      </c>
      <c r="AH641">
        <v>72.578999999999994</v>
      </c>
      <c r="AI641">
        <v>137.53700000000001</v>
      </c>
      <c r="AJ641">
        <v>4.7629999999999999</v>
      </c>
      <c r="AK641">
        <v>23.265999999999998</v>
      </c>
      <c r="AL641">
        <v>0</v>
      </c>
      <c r="AM641">
        <v>0</v>
      </c>
      <c r="AN641">
        <v>0</v>
      </c>
      <c r="AO641">
        <v>92.5</v>
      </c>
      <c r="AP641">
        <v>76.599999999999994</v>
      </c>
      <c r="AQ641">
        <v>76.599999999999994</v>
      </c>
      <c r="AR641">
        <v>0</v>
      </c>
      <c r="AS641">
        <v>0</v>
      </c>
      <c r="AT641">
        <v>0</v>
      </c>
      <c r="AU641">
        <v>15.9</v>
      </c>
      <c r="AV641">
        <v>0</v>
      </c>
      <c r="AW641">
        <v>117.348</v>
      </c>
      <c r="AX641">
        <v>0</v>
      </c>
      <c r="AY641">
        <v>43.8</v>
      </c>
      <c r="AZ641">
        <v>0</v>
      </c>
      <c r="BA641">
        <v>7406.0520000000006</v>
      </c>
      <c r="BB641">
        <v>76.599999999999994</v>
      </c>
      <c r="BC641">
        <v>18</v>
      </c>
      <c r="BD641">
        <v>17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11.2921</v>
      </c>
      <c r="BK641">
        <v>6211.0839999999998</v>
      </c>
      <c r="BL641">
        <v>3847.37</v>
      </c>
      <c r="BM641">
        <v>1167.1959999999999</v>
      </c>
      <c r="BN641">
        <v>272.291</v>
      </c>
      <c r="BO641">
        <v>584.02499999999998</v>
      </c>
      <c r="BP641">
        <v>72.578999999999994</v>
      </c>
      <c r="BQ641">
        <v>137.53700000000001</v>
      </c>
      <c r="BR641">
        <v>4.7629999999999999</v>
      </c>
      <c r="BS641">
        <v>7.9749999999999996</v>
      </c>
      <c r="BT641">
        <v>7.9885999999999999</v>
      </c>
      <c r="BU641">
        <v>4726.8819999999996</v>
      </c>
      <c r="BV641">
        <v>2.0535000000000001</v>
      </c>
      <c r="BW641">
        <v>1000.7380000000001</v>
      </c>
      <c r="BX641">
        <v>0</v>
      </c>
      <c r="BY641">
        <v>0</v>
      </c>
      <c r="BZ641">
        <v>3.5585000000000004</v>
      </c>
      <c r="CA641">
        <v>1104.146</v>
      </c>
      <c r="CB641">
        <v>794.38800000000003</v>
      </c>
      <c r="CC641">
        <v>93.397999999999996</v>
      </c>
      <c r="CD641">
        <v>78.238</v>
      </c>
      <c r="CE641">
        <v>122.831</v>
      </c>
      <c r="CF641">
        <v>0</v>
      </c>
      <c r="CG641">
        <v>0</v>
      </c>
      <c r="CH641">
        <v>0</v>
      </c>
      <c r="CI641">
        <v>15.291</v>
      </c>
      <c r="CJ641">
        <v>0.6</v>
      </c>
      <c r="CK641">
        <v>233.345</v>
      </c>
      <c r="CL641">
        <v>2.0556000000000001</v>
      </c>
      <c r="CM641">
        <v>608</v>
      </c>
      <c r="CN641">
        <v>0.77790000000000004</v>
      </c>
      <c r="CO641">
        <v>222.89400000000001</v>
      </c>
      <c r="CP641">
        <v>0.125</v>
      </c>
      <c r="CQ641">
        <v>39.906999999999996</v>
      </c>
      <c r="CR641">
        <v>10.2921</v>
      </c>
      <c r="CS641">
        <v>5390.29</v>
      </c>
      <c r="CT641">
        <v>3.5585000000000004</v>
      </c>
      <c r="CU641">
        <v>1104.146</v>
      </c>
      <c r="CV641">
        <v>0</v>
      </c>
      <c r="CW641">
        <v>117.348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71.349999999999994</v>
      </c>
      <c r="DD641">
        <v>5.25</v>
      </c>
      <c r="DE641">
        <v>0</v>
      </c>
      <c r="DF641">
        <v>1.25</v>
      </c>
      <c r="DG641">
        <v>483.464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6276.8980000000001</v>
      </c>
      <c r="EA641">
        <v>71.349999999999994</v>
      </c>
      <c r="EB641">
        <v>1129.154</v>
      </c>
      <c r="EC641">
        <v>5.25</v>
      </c>
      <c r="ED641">
        <v>14.8506</v>
      </c>
      <c r="EE641">
        <v>18.063500000000001</v>
      </c>
      <c r="EF641">
        <v>7315.2300000000005</v>
      </c>
      <c r="EG641">
        <v>11.2921</v>
      </c>
      <c r="EH641">
        <v>6211.0839999999998</v>
      </c>
      <c r="EI641">
        <v>7.9885999999999999</v>
      </c>
      <c r="EJ641">
        <v>4726.8819999999996</v>
      </c>
      <c r="EK641">
        <v>2.0535000000000001</v>
      </c>
      <c r="EL641">
        <v>1000.7380000000001</v>
      </c>
      <c r="EM641">
        <v>0</v>
      </c>
      <c r="EN641">
        <v>0</v>
      </c>
      <c r="EO641">
        <v>3.5585000000000004</v>
      </c>
      <c r="EP641">
        <v>1104.146</v>
      </c>
      <c r="EQ641">
        <v>92.5</v>
      </c>
      <c r="ER641">
        <v>86.05</v>
      </c>
      <c r="ES641">
        <v>6.45</v>
      </c>
      <c r="ET641">
        <v>7407.7300000000005</v>
      </c>
      <c r="EU641">
        <v>0</v>
      </c>
      <c r="EV641">
        <v>0</v>
      </c>
      <c r="EW641">
        <v>0</v>
      </c>
      <c r="EX641">
        <v>0</v>
      </c>
      <c r="EY641">
        <v>1.25</v>
      </c>
      <c r="EZ641">
        <v>483.464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43.8</v>
      </c>
      <c r="FP641">
        <v>38.549999999999997</v>
      </c>
      <c r="FQ641">
        <v>5.25</v>
      </c>
      <c r="FR641">
        <v>43.8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</row>
    <row r="642" spans="1:184" customFormat="1" ht="12.75" x14ac:dyDescent="0.2">
      <c r="A642">
        <v>5255</v>
      </c>
      <c r="B642">
        <f t="shared" si="9"/>
        <v>639</v>
      </c>
      <c r="C642">
        <v>1</v>
      </c>
      <c r="D642" t="s">
        <v>2133</v>
      </c>
      <c r="E642" t="s">
        <v>290</v>
      </c>
      <c r="F642">
        <v>600116051</v>
      </c>
      <c r="G642">
        <v>12</v>
      </c>
      <c r="H642" t="s">
        <v>1940</v>
      </c>
      <c r="I642" t="s">
        <v>935</v>
      </c>
      <c r="J642">
        <v>1</v>
      </c>
      <c r="K642">
        <v>24</v>
      </c>
      <c r="L642" t="s">
        <v>1901</v>
      </c>
      <c r="M642" t="s">
        <v>2134</v>
      </c>
      <c r="N642" t="s">
        <v>1875</v>
      </c>
      <c r="O642">
        <v>2</v>
      </c>
      <c r="P642" t="s">
        <v>1876</v>
      </c>
      <c r="Q642" t="s">
        <v>2135</v>
      </c>
      <c r="R642" s="207">
        <v>45670.368969907409</v>
      </c>
      <c r="S642">
        <v>600116051</v>
      </c>
      <c r="T642" t="s">
        <v>2135</v>
      </c>
      <c r="U642" s="207">
        <v>45670.374421296299</v>
      </c>
      <c r="V642">
        <v>600116051</v>
      </c>
      <c r="W642">
        <v>31.4497</v>
      </c>
      <c r="X642">
        <v>30.447599999999998</v>
      </c>
      <c r="Y642">
        <v>1.0021</v>
      </c>
      <c r="Z642">
        <v>0</v>
      </c>
      <c r="AA642">
        <v>34.072299999999998</v>
      </c>
      <c r="AB642">
        <v>16088.071</v>
      </c>
      <c r="AC642">
        <v>15724.357</v>
      </c>
      <c r="AD642">
        <v>9771.875</v>
      </c>
      <c r="AE642">
        <v>3047.9489999999996</v>
      </c>
      <c r="AF642">
        <v>329.14500000000004</v>
      </c>
      <c r="AG642">
        <v>1506.818</v>
      </c>
      <c r="AH642">
        <v>324.75299999999999</v>
      </c>
      <c r="AI642">
        <v>259.48399999999998</v>
      </c>
      <c r="AJ642">
        <v>7.6909999999999998</v>
      </c>
      <c r="AK642">
        <v>32.714999999999996</v>
      </c>
      <c r="AL642">
        <v>361.56</v>
      </c>
      <c r="AM642">
        <v>0</v>
      </c>
      <c r="AN642">
        <v>2.1539999999999999</v>
      </c>
      <c r="AO642">
        <v>147.00200000000001</v>
      </c>
      <c r="AP642">
        <v>78.364000000000004</v>
      </c>
      <c r="AQ642">
        <v>78.364000000000004</v>
      </c>
      <c r="AR642">
        <v>0</v>
      </c>
      <c r="AS642">
        <v>0</v>
      </c>
      <c r="AT642">
        <v>66.69</v>
      </c>
      <c r="AU642">
        <v>1.948</v>
      </c>
      <c r="AV642">
        <v>0</v>
      </c>
      <c r="AW642">
        <v>360.16699999999997</v>
      </c>
      <c r="AX642">
        <v>0</v>
      </c>
      <c r="AY642">
        <v>0</v>
      </c>
      <c r="AZ642">
        <v>83.76</v>
      </c>
      <c r="BA642">
        <v>15883.118</v>
      </c>
      <c r="BB642">
        <v>78.364000000000004</v>
      </c>
      <c r="BC642">
        <v>34</v>
      </c>
      <c r="BD642">
        <v>30</v>
      </c>
      <c r="BE642">
        <v>0</v>
      </c>
      <c r="BF642">
        <v>0</v>
      </c>
      <c r="BG642">
        <v>2</v>
      </c>
      <c r="BH642">
        <v>0</v>
      </c>
      <c r="BI642">
        <v>0</v>
      </c>
      <c r="BJ642">
        <v>21.514799999999997</v>
      </c>
      <c r="BK642">
        <v>12522.863000000001</v>
      </c>
      <c r="BL642">
        <v>7526.1959999999999</v>
      </c>
      <c r="BM642">
        <v>2655.7159999999999</v>
      </c>
      <c r="BN642">
        <v>145.15</v>
      </c>
      <c r="BO642">
        <v>1167.0540000000001</v>
      </c>
      <c r="BP642">
        <v>284.93</v>
      </c>
      <c r="BQ642">
        <v>259.48399999999998</v>
      </c>
      <c r="BR642">
        <v>7.6909999999999998</v>
      </c>
      <c r="BS642">
        <v>32.714999999999996</v>
      </c>
      <c r="BT642">
        <v>17.875800000000002</v>
      </c>
      <c r="BU642">
        <v>11124.736000000001</v>
      </c>
      <c r="BV642">
        <v>1.7666999999999999</v>
      </c>
      <c r="BW642">
        <v>778.62400000000002</v>
      </c>
      <c r="BX642">
        <v>0</v>
      </c>
      <c r="BY642">
        <v>0</v>
      </c>
      <c r="BZ642">
        <v>8.9328000000000003</v>
      </c>
      <c r="CA642">
        <v>3201.4939999999997</v>
      </c>
      <c r="CB642">
        <v>2245.6790000000001</v>
      </c>
      <c r="CC642">
        <v>392.233</v>
      </c>
      <c r="CD642">
        <v>183.995</v>
      </c>
      <c r="CE642">
        <v>339.76400000000001</v>
      </c>
      <c r="CF642">
        <v>39.823</v>
      </c>
      <c r="CG642">
        <v>0</v>
      </c>
      <c r="CH642">
        <v>0</v>
      </c>
      <c r="CI642">
        <v>0</v>
      </c>
      <c r="CJ642">
        <v>1.75</v>
      </c>
      <c r="CK642">
        <v>844.28200000000004</v>
      </c>
      <c r="CL642">
        <v>3.6875</v>
      </c>
      <c r="CM642">
        <v>1093.347</v>
      </c>
      <c r="CN642">
        <v>3.4952999999999999</v>
      </c>
      <c r="CO642">
        <v>1263.865</v>
      </c>
      <c r="CP642">
        <v>0</v>
      </c>
      <c r="CQ642">
        <v>0</v>
      </c>
      <c r="CR642">
        <v>19.514799999999997</v>
      </c>
      <c r="CS642">
        <v>10490.625</v>
      </c>
      <c r="CT642">
        <v>7.3225999999999996</v>
      </c>
      <c r="CU642">
        <v>2555.2619999999997</v>
      </c>
      <c r="CV642">
        <v>0</v>
      </c>
      <c r="CW642">
        <v>360.16699999999997</v>
      </c>
      <c r="CX642">
        <v>0</v>
      </c>
      <c r="CY642">
        <v>0.38150000000000001</v>
      </c>
      <c r="CZ642">
        <v>151.209</v>
      </c>
      <c r="DA642">
        <v>0</v>
      </c>
      <c r="DB642">
        <v>0</v>
      </c>
      <c r="DC642">
        <v>62.003999999999998</v>
      </c>
      <c r="DD642">
        <v>16.36</v>
      </c>
      <c r="DE642">
        <v>83.76</v>
      </c>
      <c r="DF642">
        <v>1.4907999999999999</v>
      </c>
      <c r="DG642">
        <v>468.29399999999998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12669.516000000001</v>
      </c>
      <c r="EA642">
        <v>62.003999999999998</v>
      </c>
      <c r="EB642">
        <v>3213.6019999999999</v>
      </c>
      <c r="EC642">
        <v>16.36</v>
      </c>
      <c r="ED642">
        <v>31.4497</v>
      </c>
      <c r="EE642">
        <v>34.072299999999998</v>
      </c>
      <c r="EF642">
        <v>16088.071</v>
      </c>
      <c r="EG642">
        <v>21.514799999999997</v>
      </c>
      <c r="EH642">
        <v>12522.863000000001</v>
      </c>
      <c r="EI642">
        <v>17.875800000000002</v>
      </c>
      <c r="EJ642">
        <v>11124.736000000001</v>
      </c>
      <c r="EK642">
        <v>1.7666999999999999</v>
      </c>
      <c r="EL642">
        <v>778.62400000000002</v>
      </c>
      <c r="EM642">
        <v>0</v>
      </c>
      <c r="EN642">
        <v>0</v>
      </c>
      <c r="EO642">
        <v>9.934899999999999</v>
      </c>
      <c r="EP642">
        <v>3565.2080000000001</v>
      </c>
      <c r="EQ642">
        <v>147.00200000000001</v>
      </c>
      <c r="ER642">
        <v>130.64200000000002</v>
      </c>
      <c r="ES642">
        <v>16.36</v>
      </c>
      <c r="ET642">
        <v>16235.073</v>
      </c>
      <c r="EU642">
        <v>0</v>
      </c>
      <c r="EV642">
        <v>0</v>
      </c>
      <c r="EW642">
        <v>0.38150000000000001</v>
      </c>
      <c r="EX642">
        <v>151.209</v>
      </c>
      <c r="EY642">
        <v>1.4907999999999999</v>
      </c>
      <c r="EZ642">
        <v>468.29399999999998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</row>
    <row r="643" spans="1:184" customFormat="1" ht="12.75" x14ac:dyDescent="0.2">
      <c r="A643">
        <v>5256</v>
      </c>
      <c r="B643">
        <f t="shared" si="9"/>
        <v>640</v>
      </c>
      <c r="C643">
        <v>1</v>
      </c>
      <c r="D643" t="s">
        <v>2136</v>
      </c>
      <c r="E643" t="s">
        <v>290</v>
      </c>
      <c r="F643">
        <v>600115569</v>
      </c>
      <c r="G643">
        <v>12</v>
      </c>
      <c r="H643" t="s">
        <v>1943</v>
      </c>
      <c r="I643" t="s">
        <v>100</v>
      </c>
      <c r="J643">
        <v>1</v>
      </c>
      <c r="K643">
        <v>24</v>
      </c>
      <c r="L643" t="s">
        <v>1901</v>
      </c>
      <c r="M643" t="s">
        <v>2137</v>
      </c>
      <c r="N643" t="s">
        <v>1875</v>
      </c>
      <c r="O643">
        <v>2</v>
      </c>
      <c r="P643" t="s">
        <v>1876</v>
      </c>
      <c r="Q643" t="s">
        <v>2138</v>
      </c>
      <c r="R643" s="207">
        <v>45666.615416666667</v>
      </c>
      <c r="S643">
        <v>600115569</v>
      </c>
      <c r="T643" t="s">
        <v>2138</v>
      </c>
      <c r="U643" s="207">
        <v>45670.488263888888</v>
      </c>
      <c r="V643">
        <v>600115569</v>
      </c>
      <c r="W643">
        <v>51.629299999999994</v>
      </c>
      <c r="X643">
        <v>50.142800000000001</v>
      </c>
      <c r="Y643">
        <v>0.47939999999999999</v>
      </c>
      <c r="Z643">
        <v>1.0071000000000001</v>
      </c>
      <c r="AA643">
        <v>53.896199999999993</v>
      </c>
      <c r="AB643">
        <v>27519.325999999997</v>
      </c>
      <c r="AC643">
        <v>26874.02</v>
      </c>
      <c r="AD643">
        <v>16305.528</v>
      </c>
      <c r="AE643">
        <v>4753.2349999999997</v>
      </c>
      <c r="AF643">
        <v>2239.4789999999998</v>
      </c>
      <c r="AG643">
        <v>2335.1579999999999</v>
      </c>
      <c r="AH643">
        <v>351.51599999999996</v>
      </c>
      <c r="AI643">
        <v>493.67599999999999</v>
      </c>
      <c r="AJ643">
        <v>0</v>
      </c>
      <c r="AK643">
        <v>0.53900000000000003</v>
      </c>
      <c r="AL643">
        <v>303.52800000000002</v>
      </c>
      <c r="AM643">
        <v>0</v>
      </c>
      <c r="AN643">
        <v>341.77800000000002</v>
      </c>
      <c r="AO643">
        <v>1319.5600000000002</v>
      </c>
      <c r="AP643">
        <v>1098.8150000000001</v>
      </c>
      <c r="AQ643">
        <v>1098.8150000000001</v>
      </c>
      <c r="AR643">
        <v>0</v>
      </c>
      <c r="AS643">
        <v>0</v>
      </c>
      <c r="AT643">
        <v>29.71</v>
      </c>
      <c r="AU643">
        <v>191.035</v>
      </c>
      <c r="AV643">
        <v>1</v>
      </c>
      <c r="AW643">
        <v>352.44900000000001</v>
      </c>
      <c r="AX643">
        <v>532.27600000000007</v>
      </c>
      <c r="AY643">
        <v>183.613</v>
      </c>
      <c r="AZ643">
        <v>42.44</v>
      </c>
      <c r="BA643">
        <v>27124.902000000002</v>
      </c>
      <c r="BB643">
        <v>1107.4530000000002</v>
      </c>
      <c r="BC643">
        <v>53</v>
      </c>
      <c r="BD643">
        <v>45</v>
      </c>
      <c r="BE643">
        <v>3</v>
      </c>
      <c r="BF643">
        <v>0</v>
      </c>
      <c r="BG643">
        <v>0</v>
      </c>
      <c r="BH643">
        <v>0</v>
      </c>
      <c r="BI643">
        <v>0</v>
      </c>
      <c r="BJ643">
        <v>37.030800000000006</v>
      </c>
      <c r="BK643">
        <v>22169.227999999999</v>
      </c>
      <c r="BL643">
        <v>13243.944</v>
      </c>
      <c r="BM643">
        <v>4268.6810000000005</v>
      </c>
      <c r="BN643">
        <v>1746.3260000000002</v>
      </c>
      <c r="BO643">
        <v>1805.306</v>
      </c>
      <c r="BP643">
        <v>216.40600000000001</v>
      </c>
      <c r="BQ643">
        <v>493.67599999999999</v>
      </c>
      <c r="BR643">
        <v>0</v>
      </c>
      <c r="BS643">
        <v>0</v>
      </c>
      <c r="BT643">
        <v>28.160299999999999</v>
      </c>
      <c r="BU643">
        <v>18429.204000000002</v>
      </c>
      <c r="BV643">
        <v>3.1580999999999997</v>
      </c>
      <c r="BW643">
        <v>1706.7429999999999</v>
      </c>
      <c r="BX643">
        <v>0</v>
      </c>
      <c r="BY643">
        <v>0</v>
      </c>
      <c r="BZ643">
        <v>13.111999999999998</v>
      </c>
      <c r="CA643">
        <v>4704.7919999999995</v>
      </c>
      <c r="CB643">
        <v>3061.5839999999998</v>
      </c>
      <c r="CC643">
        <v>484.55399999999997</v>
      </c>
      <c r="CD643">
        <v>493.15300000000002</v>
      </c>
      <c r="CE643">
        <v>529.85199999999998</v>
      </c>
      <c r="CF643">
        <v>135.11000000000001</v>
      </c>
      <c r="CG643">
        <v>0</v>
      </c>
      <c r="CH643">
        <v>0</v>
      </c>
      <c r="CI643">
        <v>0.53900000000000003</v>
      </c>
      <c r="CJ643">
        <v>2</v>
      </c>
      <c r="CK643">
        <v>1256.9369999999999</v>
      </c>
      <c r="CL643">
        <v>6.1459000000000001</v>
      </c>
      <c r="CM643">
        <v>1622.9380000000001</v>
      </c>
      <c r="CN643">
        <v>4.9661</v>
      </c>
      <c r="CO643">
        <v>1824.9169999999999</v>
      </c>
      <c r="CP643">
        <v>0</v>
      </c>
      <c r="CQ643">
        <v>0</v>
      </c>
      <c r="CR643">
        <v>34.030899999999995</v>
      </c>
      <c r="CS643">
        <v>19681.993000000002</v>
      </c>
      <c r="CT643">
        <v>9.4823000000000004</v>
      </c>
      <c r="CU643">
        <v>2778.259</v>
      </c>
      <c r="CV643">
        <v>1</v>
      </c>
      <c r="CW643">
        <v>352.44900000000001</v>
      </c>
      <c r="CX643">
        <v>532.27600000000007</v>
      </c>
      <c r="CY643">
        <v>0</v>
      </c>
      <c r="CZ643">
        <v>0</v>
      </c>
      <c r="DA643">
        <v>0</v>
      </c>
      <c r="DB643">
        <v>0</v>
      </c>
      <c r="DC643">
        <v>438.96600000000001</v>
      </c>
      <c r="DD643">
        <v>659.84900000000005</v>
      </c>
      <c r="DE643">
        <v>42.44</v>
      </c>
      <c r="DF643">
        <v>4.7123999999999997</v>
      </c>
      <c r="DG643">
        <v>1502.0050000000001</v>
      </c>
      <c r="DH643">
        <v>0</v>
      </c>
      <c r="DI643">
        <v>0</v>
      </c>
      <c r="DJ643">
        <v>1</v>
      </c>
      <c r="DK643">
        <v>531.27599999999995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22376.282999999999</v>
      </c>
      <c r="EA643">
        <v>447.60399999999998</v>
      </c>
      <c r="EB643">
        <v>4748.6190000000006</v>
      </c>
      <c r="EC643">
        <v>659.84900000000005</v>
      </c>
      <c r="ED643">
        <v>51.629299999999994</v>
      </c>
      <c r="EE643">
        <v>53.896199999999993</v>
      </c>
      <c r="EF643">
        <v>27519.325999999997</v>
      </c>
      <c r="EG643">
        <v>37.030800000000006</v>
      </c>
      <c r="EH643">
        <v>22169.227999999999</v>
      </c>
      <c r="EI643">
        <v>28.160299999999999</v>
      </c>
      <c r="EJ643">
        <v>18429.204000000002</v>
      </c>
      <c r="EK643">
        <v>3.1580999999999997</v>
      </c>
      <c r="EL643">
        <v>1706.7429999999999</v>
      </c>
      <c r="EM643">
        <v>0</v>
      </c>
      <c r="EN643">
        <v>0</v>
      </c>
      <c r="EO643">
        <v>14.598500000000001</v>
      </c>
      <c r="EP643">
        <v>5350.098</v>
      </c>
      <c r="EQ643">
        <v>1319.5600000000002</v>
      </c>
      <c r="ER643">
        <v>492.09100000000001</v>
      </c>
      <c r="ES643">
        <v>827.46900000000005</v>
      </c>
      <c r="ET643">
        <v>28838.886000000002</v>
      </c>
      <c r="EU643">
        <v>0</v>
      </c>
      <c r="EV643">
        <v>0</v>
      </c>
      <c r="EW643">
        <v>0</v>
      </c>
      <c r="EX643">
        <v>0</v>
      </c>
      <c r="EY643">
        <v>4.7123999999999997</v>
      </c>
      <c r="EZ643">
        <v>1502.0050000000001</v>
      </c>
      <c r="FA643">
        <v>0</v>
      </c>
      <c r="FB643">
        <v>0</v>
      </c>
      <c r="FC643">
        <v>1</v>
      </c>
      <c r="FD643">
        <v>531.27599999999995</v>
      </c>
      <c r="FE643">
        <v>0</v>
      </c>
      <c r="FF643">
        <v>0</v>
      </c>
      <c r="FG643">
        <v>0</v>
      </c>
      <c r="FH643">
        <v>0</v>
      </c>
      <c r="FI643">
        <v>1</v>
      </c>
      <c r="FJ643">
        <v>532.27600000000007</v>
      </c>
      <c r="FK643">
        <v>1</v>
      </c>
      <c r="FL643">
        <v>532.27600000000007</v>
      </c>
      <c r="FM643">
        <v>0</v>
      </c>
      <c r="FN643">
        <v>0</v>
      </c>
      <c r="FO643">
        <v>183.613</v>
      </c>
      <c r="FP643">
        <v>30.687999999999999</v>
      </c>
      <c r="FQ643">
        <v>152.92500000000001</v>
      </c>
      <c r="FR643">
        <v>715.88900000000001</v>
      </c>
      <c r="FS643">
        <v>1.4231</v>
      </c>
      <c r="FT643">
        <v>885.495</v>
      </c>
      <c r="FU643">
        <v>1.4231</v>
      </c>
      <c r="FV643">
        <v>820.74800000000005</v>
      </c>
      <c r="FW643">
        <v>0</v>
      </c>
      <c r="FX643">
        <v>64.747</v>
      </c>
      <c r="FY643">
        <v>473.17</v>
      </c>
      <c r="FZ643">
        <v>0</v>
      </c>
      <c r="GA643">
        <v>473.17</v>
      </c>
      <c r="GB643">
        <v>1358.665</v>
      </c>
    </row>
    <row r="644" spans="1:184" customFormat="1" ht="12.75" x14ac:dyDescent="0.2">
      <c r="A644">
        <v>5260</v>
      </c>
      <c r="B644">
        <f t="shared" si="9"/>
        <v>641</v>
      </c>
      <c r="C644">
        <v>1</v>
      </c>
      <c r="D644" t="s">
        <v>2139</v>
      </c>
      <c r="E644" t="s">
        <v>290</v>
      </c>
      <c r="F644">
        <v>600115836</v>
      </c>
      <c r="G644">
        <v>12</v>
      </c>
      <c r="H644" t="s">
        <v>2140</v>
      </c>
      <c r="I644" t="s">
        <v>378</v>
      </c>
      <c r="J644">
        <v>1</v>
      </c>
      <c r="K644">
        <v>24</v>
      </c>
      <c r="L644" t="s">
        <v>1909</v>
      </c>
      <c r="M644" t="s">
        <v>2141</v>
      </c>
      <c r="N644" t="s">
        <v>1875</v>
      </c>
      <c r="O644">
        <v>2</v>
      </c>
      <c r="P644" t="s">
        <v>1876</v>
      </c>
      <c r="Q644" t="s">
        <v>2142</v>
      </c>
      <c r="R644" s="207">
        <v>45663.528749999998</v>
      </c>
      <c r="S644">
        <v>600115836</v>
      </c>
      <c r="W644">
        <v>16.662800000000001</v>
      </c>
      <c r="X644">
        <v>16.662800000000001</v>
      </c>
      <c r="Y644">
        <v>0</v>
      </c>
      <c r="Z644">
        <v>0</v>
      </c>
      <c r="AA644">
        <v>18.087</v>
      </c>
      <c r="AB644">
        <v>7632.8250000000007</v>
      </c>
      <c r="AC644">
        <v>7632.8250000000007</v>
      </c>
      <c r="AD644">
        <v>5320.1569999999992</v>
      </c>
      <c r="AE644">
        <v>1314.1120000000001</v>
      </c>
      <c r="AF644">
        <v>51.995999999999995</v>
      </c>
      <c r="AG644">
        <v>264.16399999999999</v>
      </c>
      <c r="AH644">
        <v>292.11500000000001</v>
      </c>
      <c r="AI644">
        <v>71.28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223.32</v>
      </c>
      <c r="AP644">
        <v>223.32</v>
      </c>
      <c r="AQ644">
        <v>223.32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309.85300000000001</v>
      </c>
      <c r="AX644">
        <v>0</v>
      </c>
      <c r="AY644">
        <v>95.32</v>
      </c>
      <c r="AZ644">
        <v>9.1479999999999997</v>
      </c>
      <c r="BA644">
        <v>7663.5220000000008</v>
      </c>
      <c r="BB644">
        <v>223.32</v>
      </c>
      <c r="BC644">
        <v>19</v>
      </c>
      <c r="BD644">
        <v>18</v>
      </c>
      <c r="BE644">
        <v>0</v>
      </c>
      <c r="BF644">
        <v>0</v>
      </c>
      <c r="BG644">
        <v>1</v>
      </c>
      <c r="BH644">
        <v>0</v>
      </c>
      <c r="BI644">
        <v>0</v>
      </c>
      <c r="BJ644">
        <v>10.262800000000002</v>
      </c>
      <c r="BK644">
        <v>5789.4790000000003</v>
      </c>
      <c r="BL644">
        <v>3726.0520000000001</v>
      </c>
      <c r="BM644">
        <v>1131.9560000000001</v>
      </c>
      <c r="BN644">
        <v>48.725999999999999</v>
      </c>
      <c r="BO644">
        <v>233</v>
      </c>
      <c r="BP644">
        <v>259.464</v>
      </c>
      <c r="BQ644">
        <v>71.28</v>
      </c>
      <c r="BR644">
        <v>0</v>
      </c>
      <c r="BS644">
        <v>0</v>
      </c>
      <c r="BT644">
        <v>8.4702999999999999</v>
      </c>
      <c r="BU644">
        <v>5035.3379999999997</v>
      </c>
      <c r="BV644">
        <v>1.3</v>
      </c>
      <c r="BW644">
        <v>599.29200000000003</v>
      </c>
      <c r="BX644">
        <v>0</v>
      </c>
      <c r="BY644">
        <v>0</v>
      </c>
      <c r="BZ644">
        <v>6.4</v>
      </c>
      <c r="CA644">
        <v>1843.346</v>
      </c>
      <c r="CB644">
        <v>1594.105</v>
      </c>
      <c r="CC644">
        <v>182.15600000000001</v>
      </c>
      <c r="CD644">
        <v>3.27</v>
      </c>
      <c r="CE644">
        <v>31.164000000000001</v>
      </c>
      <c r="CF644">
        <v>32.651000000000003</v>
      </c>
      <c r="CG644">
        <v>0</v>
      </c>
      <c r="CH644">
        <v>0</v>
      </c>
      <c r="CI644">
        <v>0</v>
      </c>
      <c r="CJ644">
        <v>0.75</v>
      </c>
      <c r="CK644">
        <v>277.90199999999999</v>
      </c>
      <c r="CL644">
        <v>2.5</v>
      </c>
      <c r="CM644">
        <v>652.71900000000005</v>
      </c>
      <c r="CN644">
        <v>3.15</v>
      </c>
      <c r="CO644">
        <v>912.72500000000002</v>
      </c>
      <c r="CP644">
        <v>0</v>
      </c>
      <c r="CQ644">
        <v>0</v>
      </c>
      <c r="CR644">
        <v>6.4925000000000006</v>
      </c>
      <c r="CS644">
        <v>3320.5389999999998</v>
      </c>
      <c r="CT644">
        <v>5.65</v>
      </c>
      <c r="CU644">
        <v>1552.9829999999999</v>
      </c>
      <c r="CV644">
        <v>0</v>
      </c>
      <c r="CW644">
        <v>309.85300000000001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93.32</v>
      </c>
      <c r="DD644">
        <v>130</v>
      </c>
      <c r="DE644">
        <v>9.1479999999999997</v>
      </c>
      <c r="DF644">
        <v>0.49249999999999999</v>
      </c>
      <c r="DG644">
        <v>154.84899999999999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5820.1760000000004</v>
      </c>
      <c r="EA644">
        <v>93.32</v>
      </c>
      <c r="EB644">
        <v>1843.346</v>
      </c>
      <c r="EC644">
        <v>130</v>
      </c>
      <c r="ED644">
        <v>16.662800000000001</v>
      </c>
      <c r="EE644">
        <v>18.087</v>
      </c>
      <c r="EF644">
        <v>7632.8250000000007</v>
      </c>
      <c r="EG644">
        <v>10.262800000000002</v>
      </c>
      <c r="EH644">
        <v>5789.4790000000003</v>
      </c>
      <c r="EI644">
        <v>8.4702999999999999</v>
      </c>
      <c r="EJ644">
        <v>5035.3379999999997</v>
      </c>
      <c r="EK644">
        <v>1.3</v>
      </c>
      <c r="EL644">
        <v>599.29200000000003</v>
      </c>
      <c r="EM644">
        <v>0</v>
      </c>
      <c r="EN644">
        <v>0</v>
      </c>
      <c r="EO644">
        <v>6.4</v>
      </c>
      <c r="EP644">
        <v>1843.346</v>
      </c>
      <c r="EQ644">
        <v>223.32</v>
      </c>
      <c r="ER644">
        <v>93.32</v>
      </c>
      <c r="ES644">
        <v>130</v>
      </c>
      <c r="ET644">
        <v>7856.1450000000004</v>
      </c>
      <c r="EU644">
        <v>0</v>
      </c>
      <c r="EV644">
        <v>0</v>
      </c>
      <c r="EW644">
        <v>0</v>
      </c>
      <c r="EX644">
        <v>0</v>
      </c>
      <c r="EY644">
        <v>0.49249999999999999</v>
      </c>
      <c r="EZ644">
        <v>154.84899999999999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95.32</v>
      </c>
      <c r="FP644">
        <v>75.319999999999993</v>
      </c>
      <c r="FQ644">
        <v>20</v>
      </c>
      <c r="FR644">
        <v>95.32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</row>
    <row r="645" spans="1:184" customFormat="1" ht="12.75" x14ac:dyDescent="0.2">
      <c r="A645">
        <v>5261</v>
      </c>
      <c r="B645">
        <f t="shared" ref="B645:B708" si="10">ROW(A645)-3</f>
        <v>642</v>
      </c>
      <c r="C645">
        <v>1</v>
      </c>
      <c r="D645" t="s">
        <v>2143</v>
      </c>
      <c r="E645" t="s">
        <v>290</v>
      </c>
      <c r="F645">
        <v>600116077</v>
      </c>
      <c r="G645">
        <v>12</v>
      </c>
      <c r="H645" t="s">
        <v>1947</v>
      </c>
      <c r="I645" t="s">
        <v>100</v>
      </c>
      <c r="J645">
        <v>1</v>
      </c>
      <c r="K645">
        <v>24</v>
      </c>
      <c r="L645" t="s">
        <v>1901</v>
      </c>
      <c r="M645" t="s">
        <v>2144</v>
      </c>
      <c r="N645" t="s">
        <v>1875</v>
      </c>
      <c r="O645">
        <v>2</v>
      </c>
      <c r="P645" t="s">
        <v>1876</v>
      </c>
      <c r="Q645" t="s">
        <v>2145</v>
      </c>
      <c r="R645" s="207">
        <v>45663.537442129629</v>
      </c>
      <c r="S645">
        <v>600116077</v>
      </c>
      <c r="T645" t="s">
        <v>2145</v>
      </c>
      <c r="U645" s="207">
        <v>45663.578541666669</v>
      </c>
      <c r="V645">
        <v>600116077</v>
      </c>
      <c r="W645">
        <v>33.119799999999998</v>
      </c>
      <c r="X645">
        <v>31.075600000000001</v>
      </c>
      <c r="Y645">
        <v>1.1558000000000002</v>
      </c>
      <c r="Z645">
        <v>0.88840000000000008</v>
      </c>
      <c r="AA645">
        <v>34.424300000000002</v>
      </c>
      <c r="AB645">
        <v>16757.918000000001</v>
      </c>
      <c r="AC645">
        <v>16108.637000000001</v>
      </c>
      <c r="AD645">
        <v>9475.6299999999992</v>
      </c>
      <c r="AE645">
        <v>2949.5370000000003</v>
      </c>
      <c r="AF645">
        <v>853.94800000000009</v>
      </c>
      <c r="AG645">
        <v>2199.5630000000001</v>
      </c>
      <c r="AH645">
        <v>193.11600000000001</v>
      </c>
      <c r="AI645">
        <v>242.673</v>
      </c>
      <c r="AJ645">
        <v>24.655000000000001</v>
      </c>
      <c r="AK645">
        <v>27.944000000000003</v>
      </c>
      <c r="AL645">
        <v>330.08299999999997</v>
      </c>
      <c r="AM645">
        <v>48.081000000000003</v>
      </c>
      <c r="AN645">
        <v>271.11700000000002</v>
      </c>
      <c r="AO645">
        <v>457.44899999999996</v>
      </c>
      <c r="AP645">
        <v>310.64999999999998</v>
      </c>
      <c r="AQ645">
        <v>310.64999999999998</v>
      </c>
      <c r="AR645">
        <v>0</v>
      </c>
      <c r="AS645">
        <v>0</v>
      </c>
      <c r="AT645">
        <v>2.5</v>
      </c>
      <c r="AU645">
        <v>144.29900000000001</v>
      </c>
      <c r="AV645">
        <v>0</v>
      </c>
      <c r="AW645">
        <v>122.32</v>
      </c>
      <c r="AX645">
        <v>0</v>
      </c>
      <c r="AY645">
        <v>218</v>
      </c>
      <c r="AZ645">
        <v>19.251000000000001</v>
      </c>
      <c r="BA645">
        <v>16198.609</v>
      </c>
      <c r="BB645">
        <v>310.64999999999998</v>
      </c>
      <c r="BC645">
        <v>33</v>
      </c>
      <c r="BD645">
        <v>31</v>
      </c>
      <c r="BE645">
        <v>0</v>
      </c>
      <c r="BF645">
        <v>0</v>
      </c>
      <c r="BG645">
        <v>4</v>
      </c>
      <c r="BH645">
        <v>0</v>
      </c>
      <c r="BI645">
        <v>0</v>
      </c>
      <c r="BJ645">
        <v>22.457100000000001</v>
      </c>
      <c r="BK645">
        <v>13181.995000000001</v>
      </c>
      <c r="BL645">
        <v>7575.3710000000001</v>
      </c>
      <c r="BM645">
        <v>2614.348</v>
      </c>
      <c r="BN645">
        <v>699.33</v>
      </c>
      <c r="BO645">
        <v>1716.8589999999999</v>
      </c>
      <c r="BP645">
        <v>174.21600000000001</v>
      </c>
      <c r="BQ645">
        <v>242.673</v>
      </c>
      <c r="BR645">
        <v>2.976</v>
      </c>
      <c r="BS645">
        <v>14.651</v>
      </c>
      <c r="BT645">
        <v>18.477900000000002</v>
      </c>
      <c r="BU645">
        <v>11572.543</v>
      </c>
      <c r="BV645">
        <v>1.5</v>
      </c>
      <c r="BW645">
        <v>717.16200000000003</v>
      </c>
      <c r="BX645">
        <v>0</v>
      </c>
      <c r="BY645">
        <v>0</v>
      </c>
      <c r="BZ645">
        <v>8.6185000000000009</v>
      </c>
      <c r="CA645">
        <v>2926.6419999999998</v>
      </c>
      <c r="CB645">
        <v>1900.259</v>
      </c>
      <c r="CC645">
        <v>335.18899999999996</v>
      </c>
      <c r="CD645">
        <v>154.61799999999999</v>
      </c>
      <c r="CE645">
        <v>482.70400000000001</v>
      </c>
      <c r="CF645">
        <v>18.899999999999999</v>
      </c>
      <c r="CG645">
        <v>0</v>
      </c>
      <c r="CH645">
        <v>21.678999999999998</v>
      </c>
      <c r="CI645">
        <v>13.292999999999999</v>
      </c>
      <c r="CJ645">
        <v>0.9</v>
      </c>
      <c r="CK645">
        <v>506.34899999999999</v>
      </c>
      <c r="CL645">
        <v>3.9167000000000001</v>
      </c>
      <c r="CM645">
        <v>1187.3879999999999</v>
      </c>
      <c r="CN645">
        <v>3.8018000000000001</v>
      </c>
      <c r="CO645">
        <v>1232.905</v>
      </c>
      <c r="CP645">
        <v>0</v>
      </c>
      <c r="CQ645">
        <v>0</v>
      </c>
      <c r="CR645">
        <v>20.457000000000001</v>
      </c>
      <c r="CS645">
        <v>11511.511</v>
      </c>
      <c r="CT645">
        <v>7.7185000000000006</v>
      </c>
      <c r="CU645">
        <v>2528.29</v>
      </c>
      <c r="CV645">
        <v>0</v>
      </c>
      <c r="CW645">
        <v>122.32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294.64999999999998</v>
      </c>
      <c r="DD645">
        <v>16</v>
      </c>
      <c r="DE645">
        <v>19.251000000000001</v>
      </c>
      <c r="DF645">
        <v>2.4792000000000001</v>
      </c>
      <c r="DG645">
        <v>892.29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13258.832</v>
      </c>
      <c r="EA645">
        <v>294.64999999999998</v>
      </c>
      <c r="EB645">
        <v>2939.777</v>
      </c>
      <c r="EC645">
        <v>16</v>
      </c>
      <c r="ED645">
        <v>33.119799999999998</v>
      </c>
      <c r="EE645">
        <v>34.424300000000002</v>
      </c>
      <c r="EF645">
        <v>16757.918000000001</v>
      </c>
      <c r="EG645">
        <v>22.790400000000002</v>
      </c>
      <c r="EH645">
        <v>13333.425000000001</v>
      </c>
      <c r="EI645">
        <v>18.477900000000002</v>
      </c>
      <c r="EJ645">
        <v>11572.545</v>
      </c>
      <c r="EK645">
        <v>1.5</v>
      </c>
      <c r="EL645">
        <v>717.16200000000003</v>
      </c>
      <c r="EM645">
        <v>0</v>
      </c>
      <c r="EN645">
        <v>0</v>
      </c>
      <c r="EO645">
        <v>10.3294</v>
      </c>
      <c r="EP645">
        <v>3424.4929999999999</v>
      </c>
      <c r="EQ645">
        <v>457.44899999999996</v>
      </c>
      <c r="ER645">
        <v>335.88099999999997</v>
      </c>
      <c r="ES645">
        <v>121.56800000000001</v>
      </c>
      <c r="ET645">
        <v>17215.367000000002</v>
      </c>
      <c r="EU645">
        <v>0</v>
      </c>
      <c r="EV645">
        <v>0</v>
      </c>
      <c r="EW645">
        <v>0</v>
      </c>
      <c r="EX645">
        <v>0</v>
      </c>
      <c r="EY645">
        <v>2.8125</v>
      </c>
      <c r="EZ645">
        <v>1043.7180000000001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218</v>
      </c>
      <c r="FP645">
        <v>202</v>
      </c>
      <c r="FQ645">
        <v>16</v>
      </c>
      <c r="FR645">
        <v>218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0</v>
      </c>
      <c r="GA645">
        <v>0</v>
      </c>
      <c r="GB645">
        <v>0</v>
      </c>
    </row>
    <row r="646" spans="1:184" customFormat="1" ht="12.75" x14ac:dyDescent="0.2">
      <c r="A646">
        <v>5262</v>
      </c>
      <c r="B646">
        <f t="shared" si="10"/>
        <v>643</v>
      </c>
      <c r="C646">
        <v>1</v>
      </c>
      <c r="D646" t="s">
        <v>2146</v>
      </c>
      <c r="E646" t="s">
        <v>290</v>
      </c>
      <c r="F646">
        <v>600115585</v>
      </c>
      <c r="G646">
        <v>12</v>
      </c>
      <c r="H646" t="s">
        <v>1951</v>
      </c>
      <c r="I646" t="s">
        <v>935</v>
      </c>
      <c r="J646">
        <v>1</v>
      </c>
      <c r="K646">
        <v>24</v>
      </c>
      <c r="L646" t="s">
        <v>1909</v>
      </c>
      <c r="M646" t="s">
        <v>2147</v>
      </c>
      <c r="N646" t="s">
        <v>1875</v>
      </c>
      <c r="O646">
        <v>2</v>
      </c>
      <c r="P646" t="s">
        <v>1876</v>
      </c>
      <c r="Q646" t="s">
        <v>3377</v>
      </c>
      <c r="R646" s="207">
        <v>45666.63652777778</v>
      </c>
      <c r="S646">
        <v>600115585</v>
      </c>
      <c r="T646" t="s">
        <v>3377</v>
      </c>
      <c r="U646" s="207">
        <v>45666.648819444446</v>
      </c>
      <c r="V646">
        <v>600115585</v>
      </c>
      <c r="W646">
        <v>46.428100000000008</v>
      </c>
      <c r="X646">
        <v>44.958200000000005</v>
      </c>
      <c r="Y646">
        <v>0.92779999999999996</v>
      </c>
      <c r="Z646">
        <v>0.54210000000000003</v>
      </c>
      <c r="AA646">
        <v>50.458199999999998</v>
      </c>
      <c r="AB646">
        <v>24166.243999999999</v>
      </c>
      <c r="AC646">
        <v>23726.848999999998</v>
      </c>
      <c r="AD646">
        <v>14460.277999999998</v>
      </c>
      <c r="AE646">
        <v>4314.1549999999997</v>
      </c>
      <c r="AF646">
        <v>1284.2349999999999</v>
      </c>
      <c r="AG646">
        <v>2825.3270000000002</v>
      </c>
      <c r="AH646">
        <v>245.79500000000002</v>
      </c>
      <c r="AI646">
        <v>405.709</v>
      </c>
      <c r="AJ646">
        <v>32.841000000000001</v>
      </c>
      <c r="AK646">
        <v>24.067</v>
      </c>
      <c r="AL646">
        <v>281.33600000000001</v>
      </c>
      <c r="AM646">
        <v>0</v>
      </c>
      <c r="AN646">
        <v>158.059</v>
      </c>
      <c r="AO646">
        <v>215.042</v>
      </c>
      <c r="AP646">
        <v>178.351</v>
      </c>
      <c r="AQ646">
        <v>178.351</v>
      </c>
      <c r="AR646">
        <v>0</v>
      </c>
      <c r="AS646">
        <v>0</v>
      </c>
      <c r="AT646">
        <v>12.75</v>
      </c>
      <c r="AU646">
        <v>23.940999999999999</v>
      </c>
      <c r="AV646">
        <v>0</v>
      </c>
      <c r="AW646">
        <v>102.407</v>
      </c>
      <c r="AX646">
        <v>143</v>
      </c>
      <c r="AY646">
        <v>146.851</v>
      </c>
      <c r="AZ646">
        <v>32.034999999999997</v>
      </c>
      <c r="BA646">
        <v>23923.412</v>
      </c>
      <c r="BB646">
        <v>178.351</v>
      </c>
      <c r="BC646">
        <v>50</v>
      </c>
      <c r="BD646">
        <v>45</v>
      </c>
      <c r="BE646">
        <v>0</v>
      </c>
      <c r="BF646">
        <v>0</v>
      </c>
      <c r="BG646">
        <v>2</v>
      </c>
      <c r="BH646">
        <v>0</v>
      </c>
      <c r="BI646">
        <v>0</v>
      </c>
      <c r="BJ646">
        <v>33.944600000000001</v>
      </c>
      <c r="BK646">
        <v>19723.834999999999</v>
      </c>
      <c r="BL646">
        <v>11705.56</v>
      </c>
      <c r="BM646">
        <v>3891.078</v>
      </c>
      <c r="BN646">
        <v>961.52700000000004</v>
      </c>
      <c r="BO646">
        <v>2375.1</v>
      </c>
      <c r="BP646">
        <v>213.34300000000002</v>
      </c>
      <c r="BQ646">
        <v>405.709</v>
      </c>
      <c r="BR646">
        <v>31.675000000000001</v>
      </c>
      <c r="BS646">
        <v>5.4009999999999998</v>
      </c>
      <c r="BT646">
        <v>28.102499999999999</v>
      </c>
      <c r="BU646">
        <v>17173.740000000002</v>
      </c>
      <c r="BV646">
        <v>2.4428999999999998</v>
      </c>
      <c r="BW646">
        <v>1234.838</v>
      </c>
      <c r="BX646">
        <v>0</v>
      </c>
      <c r="BY646">
        <v>0</v>
      </c>
      <c r="BZ646">
        <v>11.0136</v>
      </c>
      <c r="CA646">
        <v>4003.0140000000001</v>
      </c>
      <c r="CB646">
        <v>2754.7179999999998</v>
      </c>
      <c r="CC646">
        <v>423.077</v>
      </c>
      <c r="CD646">
        <v>322.70799999999997</v>
      </c>
      <c r="CE646">
        <v>450.22699999999998</v>
      </c>
      <c r="CF646">
        <v>32.451999999999998</v>
      </c>
      <c r="CG646">
        <v>0</v>
      </c>
      <c r="CH646">
        <v>1.1659999999999999</v>
      </c>
      <c r="CI646">
        <v>18.666</v>
      </c>
      <c r="CJ646">
        <v>1.6</v>
      </c>
      <c r="CK646">
        <v>851.40099999999995</v>
      </c>
      <c r="CL646">
        <v>5.2801999999999998</v>
      </c>
      <c r="CM646">
        <v>1628.768</v>
      </c>
      <c r="CN646">
        <v>4</v>
      </c>
      <c r="CO646">
        <v>1477.0519999999999</v>
      </c>
      <c r="CP646">
        <v>0.13339999999999999</v>
      </c>
      <c r="CQ646">
        <v>45.792999999999999</v>
      </c>
      <c r="CR646">
        <v>31.130199999999999</v>
      </c>
      <c r="CS646">
        <v>17539.378999999997</v>
      </c>
      <c r="CT646">
        <v>10.0136</v>
      </c>
      <c r="CU646">
        <v>3545.8869999999997</v>
      </c>
      <c r="CV646">
        <v>0</v>
      </c>
      <c r="CW646">
        <v>102.407</v>
      </c>
      <c r="CX646">
        <v>121</v>
      </c>
      <c r="CY646">
        <v>0</v>
      </c>
      <c r="CZ646">
        <v>0</v>
      </c>
      <c r="DA646">
        <v>0</v>
      </c>
      <c r="DB646">
        <v>22</v>
      </c>
      <c r="DC646">
        <v>130.601</v>
      </c>
      <c r="DD646">
        <v>47.75</v>
      </c>
      <c r="DE646">
        <v>32.034999999999997</v>
      </c>
      <c r="DF646">
        <v>3.3992</v>
      </c>
      <c r="DG646">
        <v>1315.2570000000001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19890.617999999999</v>
      </c>
      <c r="EA646">
        <v>130.601</v>
      </c>
      <c r="EB646">
        <v>4032.7939999999999</v>
      </c>
      <c r="EC646">
        <v>47.75</v>
      </c>
      <c r="ED646">
        <v>46.428100000000008</v>
      </c>
      <c r="EE646">
        <v>50.458199999999998</v>
      </c>
      <c r="EF646">
        <v>24166.243999999999</v>
      </c>
      <c r="EG646">
        <v>33.944600000000001</v>
      </c>
      <c r="EH646">
        <v>19723.834999999999</v>
      </c>
      <c r="EI646">
        <v>28.102499999999999</v>
      </c>
      <c r="EJ646">
        <v>17173.740000000002</v>
      </c>
      <c r="EK646">
        <v>2.4428999999999998</v>
      </c>
      <c r="EL646">
        <v>1234.838</v>
      </c>
      <c r="EM646">
        <v>0</v>
      </c>
      <c r="EN646">
        <v>0</v>
      </c>
      <c r="EO646">
        <v>12.483499999999999</v>
      </c>
      <c r="EP646">
        <v>4442.4089999999997</v>
      </c>
      <c r="EQ646">
        <v>215.042</v>
      </c>
      <c r="ER646">
        <v>135.40100000000001</v>
      </c>
      <c r="ES646">
        <v>79.641000000000005</v>
      </c>
      <c r="ET646">
        <v>24381.286</v>
      </c>
      <c r="EU646">
        <v>0</v>
      </c>
      <c r="EV646">
        <v>0</v>
      </c>
      <c r="EW646">
        <v>0</v>
      </c>
      <c r="EX646">
        <v>0</v>
      </c>
      <c r="EY646">
        <v>3.3992</v>
      </c>
      <c r="EZ646">
        <v>1315.2570000000001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143</v>
      </c>
      <c r="FK646">
        <v>0</v>
      </c>
      <c r="FL646">
        <v>121</v>
      </c>
      <c r="FM646">
        <v>0</v>
      </c>
      <c r="FN646">
        <v>22</v>
      </c>
      <c r="FO646">
        <v>146.851</v>
      </c>
      <c r="FP646">
        <v>99.100999999999999</v>
      </c>
      <c r="FQ646">
        <v>47.75</v>
      </c>
      <c r="FR646">
        <v>289.851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</row>
    <row r="647" spans="1:184" customFormat="1" ht="12.75" x14ac:dyDescent="0.2">
      <c r="A647">
        <v>5264</v>
      </c>
      <c r="B647">
        <f t="shared" si="10"/>
        <v>644</v>
      </c>
      <c r="C647">
        <v>1</v>
      </c>
      <c r="D647" t="s">
        <v>2148</v>
      </c>
      <c r="E647" t="s">
        <v>290</v>
      </c>
      <c r="F647">
        <v>600115534</v>
      </c>
      <c r="G647">
        <v>12</v>
      </c>
      <c r="H647" t="s">
        <v>2149</v>
      </c>
      <c r="I647" t="s">
        <v>378</v>
      </c>
      <c r="J647">
        <v>1</v>
      </c>
      <c r="K647">
        <v>24</v>
      </c>
      <c r="L647" t="s">
        <v>1909</v>
      </c>
      <c r="M647" t="s">
        <v>2150</v>
      </c>
      <c r="N647" t="s">
        <v>1875</v>
      </c>
      <c r="O647">
        <v>2</v>
      </c>
      <c r="P647" t="s">
        <v>1876</v>
      </c>
      <c r="Q647" t="s">
        <v>3454</v>
      </c>
      <c r="R647" s="207">
        <v>45662.658518518518</v>
      </c>
      <c r="S647">
        <v>600115534</v>
      </c>
      <c r="W647">
        <v>39.366399999999999</v>
      </c>
      <c r="X647">
        <v>38.569700000000005</v>
      </c>
      <c r="Y647">
        <v>0.48680000000000001</v>
      </c>
      <c r="Z647">
        <v>0.30990000000000001</v>
      </c>
      <c r="AA647">
        <v>40.776499999999999</v>
      </c>
      <c r="AB647">
        <v>19089.260999999999</v>
      </c>
      <c r="AC647">
        <v>18877.898000000001</v>
      </c>
      <c r="AD647">
        <v>11752.651</v>
      </c>
      <c r="AE647">
        <v>3279.1460000000002</v>
      </c>
      <c r="AF647">
        <v>144.84100000000001</v>
      </c>
      <c r="AG647">
        <v>1918.2909999999999</v>
      </c>
      <c r="AH647">
        <v>435.572</v>
      </c>
      <c r="AI647">
        <v>286.58</v>
      </c>
      <c r="AJ647">
        <v>0</v>
      </c>
      <c r="AK647">
        <v>43.353999999999999</v>
      </c>
      <c r="AL647">
        <v>134.363</v>
      </c>
      <c r="AM647">
        <v>0</v>
      </c>
      <c r="AN647">
        <v>77</v>
      </c>
      <c r="AO647">
        <v>659.38499999999999</v>
      </c>
      <c r="AP647">
        <v>654.58500000000004</v>
      </c>
      <c r="AQ647">
        <v>654.58500000000004</v>
      </c>
      <c r="AR647">
        <v>0</v>
      </c>
      <c r="AS647">
        <v>0</v>
      </c>
      <c r="AT647">
        <v>0</v>
      </c>
      <c r="AU647">
        <v>4.8</v>
      </c>
      <c r="AV647">
        <v>0</v>
      </c>
      <c r="AW647">
        <v>1009.1759999999999</v>
      </c>
      <c r="AX647">
        <v>0</v>
      </c>
      <c r="AY647">
        <v>314.58499999999998</v>
      </c>
      <c r="AZ647">
        <v>8.2870000000000008</v>
      </c>
      <c r="BA647">
        <v>19036.177</v>
      </c>
      <c r="BB647">
        <v>654.58500000000004</v>
      </c>
      <c r="BC647">
        <v>41</v>
      </c>
      <c r="BD647">
        <v>34</v>
      </c>
      <c r="BE647">
        <v>2</v>
      </c>
      <c r="BF647">
        <v>0</v>
      </c>
      <c r="BG647">
        <v>3</v>
      </c>
      <c r="BH647">
        <v>0</v>
      </c>
      <c r="BI647">
        <v>0</v>
      </c>
      <c r="BJ647">
        <v>28.454700000000003</v>
      </c>
      <c r="BK647">
        <v>15670.677</v>
      </c>
      <c r="BL647">
        <v>9404.67</v>
      </c>
      <c r="BM647">
        <v>2999.0840000000003</v>
      </c>
      <c r="BN647">
        <v>113.274</v>
      </c>
      <c r="BO647">
        <v>1451.5</v>
      </c>
      <c r="BP647">
        <v>366.09199999999998</v>
      </c>
      <c r="BQ647">
        <v>286.58</v>
      </c>
      <c r="BR647">
        <v>0</v>
      </c>
      <c r="BS647">
        <v>32.014000000000003</v>
      </c>
      <c r="BT647">
        <v>22.557600000000001</v>
      </c>
      <c r="BU647">
        <v>13378.706</v>
      </c>
      <c r="BV647">
        <v>2.1040000000000001</v>
      </c>
      <c r="BW647">
        <v>919.26599999999996</v>
      </c>
      <c r="BX647">
        <v>0</v>
      </c>
      <c r="BY647">
        <v>0</v>
      </c>
      <c r="BZ647">
        <v>10.114999999999998</v>
      </c>
      <c r="CA647">
        <v>3207.2209999999995</v>
      </c>
      <c r="CB647">
        <v>2347.9809999999998</v>
      </c>
      <c r="CC647">
        <v>280.06200000000001</v>
      </c>
      <c r="CD647">
        <v>31.567</v>
      </c>
      <c r="CE647">
        <v>466.791</v>
      </c>
      <c r="CF647">
        <v>69.48</v>
      </c>
      <c r="CG647">
        <v>0</v>
      </c>
      <c r="CH647">
        <v>0</v>
      </c>
      <c r="CI647">
        <v>11.34</v>
      </c>
      <c r="CJ647">
        <v>0.5806</v>
      </c>
      <c r="CK647">
        <v>367.221</v>
      </c>
      <c r="CL647">
        <v>4.8330000000000002</v>
      </c>
      <c r="CM647">
        <v>1368.8559999999998</v>
      </c>
      <c r="CN647">
        <v>4.7013999999999996</v>
      </c>
      <c r="CO647">
        <v>1471.144</v>
      </c>
      <c r="CP647">
        <v>0</v>
      </c>
      <c r="CQ647">
        <v>0</v>
      </c>
      <c r="CR647">
        <v>25.454700000000003</v>
      </c>
      <c r="CS647">
        <v>12806.630999999999</v>
      </c>
      <c r="CT647">
        <v>7.6921999999999997</v>
      </c>
      <c r="CU647">
        <v>2315.944</v>
      </c>
      <c r="CV647">
        <v>0</v>
      </c>
      <c r="CW647">
        <v>1009.1759999999999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209.57900000000001</v>
      </c>
      <c r="DD647">
        <v>445.00599999999997</v>
      </c>
      <c r="DE647">
        <v>8.2870000000000008</v>
      </c>
      <c r="DF647">
        <v>3.7930999999999999</v>
      </c>
      <c r="DG647">
        <v>1372.7049999999999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15771.286</v>
      </c>
      <c r="EA647">
        <v>209.57900000000001</v>
      </c>
      <c r="EB647">
        <v>3264.8909999999996</v>
      </c>
      <c r="EC647">
        <v>445.00599999999997</v>
      </c>
      <c r="ED647">
        <v>39.366399999999999</v>
      </c>
      <c r="EE647">
        <v>40.776499999999999</v>
      </c>
      <c r="EF647">
        <v>19089.260999999999</v>
      </c>
      <c r="EG647">
        <v>28.497700000000002</v>
      </c>
      <c r="EH647">
        <v>15686.4</v>
      </c>
      <c r="EI647">
        <v>22.6006</v>
      </c>
      <c r="EJ647">
        <v>13394.429</v>
      </c>
      <c r="EK647">
        <v>2.1040000000000001</v>
      </c>
      <c r="EL647">
        <v>919.26599999999996</v>
      </c>
      <c r="EM647">
        <v>0</v>
      </c>
      <c r="EN647">
        <v>0</v>
      </c>
      <c r="EO647">
        <v>10.8687</v>
      </c>
      <c r="EP647">
        <v>3402.8609999999999</v>
      </c>
      <c r="EQ647">
        <v>659.38499999999999</v>
      </c>
      <c r="ER647">
        <v>214.37900000000002</v>
      </c>
      <c r="ES647">
        <v>445.00599999999997</v>
      </c>
      <c r="ET647">
        <v>19748.645999999997</v>
      </c>
      <c r="EU647">
        <v>0</v>
      </c>
      <c r="EV647">
        <v>0</v>
      </c>
      <c r="EW647">
        <v>0</v>
      </c>
      <c r="EX647">
        <v>0</v>
      </c>
      <c r="EY647">
        <v>3.7930999999999999</v>
      </c>
      <c r="EZ647">
        <v>1372.7049999999999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314.58499999999998</v>
      </c>
      <c r="FP647">
        <v>15.2</v>
      </c>
      <c r="FQ647">
        <v>299.38499999999999</v>
      </c>
      <c r="FR647">
        <v>314.58499999999998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</row>
    <row r="648" spans="1:184" customFormat="1" ht="12.75" x14ac:dyDescent="0.2">
      <c r="A648">
        <v>5265</v>
      </c>
      <c r="B648">
        <f t="shared" si="10"/>
        <v>645</v>
      </c>
      <c r="C648">
        <v>1</v>
      </c>
      <c r="D648" t="s">
        <v>2151</v>
      </c>
      <c r="E648" t="s">
        <v>290</v>
      </c>
      <c r="F648">
        <v>600116085</v>
      </c>
      <c r="G648">
        <v>12</v>
      </c>
      <c r="H648" t="s">
        <v>1959</v>
      </c>
      <c r="I648" t="s">
        <v>935</v>
      </c>
      <c r="J648">
        <v>1</v>
      </c>
      <c r="K648">
        <v>24</v>
      </c>
      <c r="L648" t="s">
        <v>1909</v>
      </c>
      <c r="M648" t="s">
        <v>2152</v>
      </c>
      <c r="N648" t="s">
        <v>1875</v>
      </c>
      <c r="O648">
        <v>2</v>
      </c>
      <c r="P648" t="s">
        <v>1876</v>
      </c>
      <c r="Q648" t="s">
        <v>3420</v>
      </c>
      <c r="R648" s="207">
        <v>45659.481539351851</v>
      </c>
      <c r="S648">
        <v>600116085</v>
      </c>
      <c r="W648">
        <v>28.0474</v>
      </c>
      <c r="X648">
        <v>28.0474</v>
      </c>
      <c r="Y648">
        <v>0</v>
      </c>
      <c r="Z648">
        <v>0</v>
      </c>
      <c r="AA648">
        <v>30.371599999999997</v>
      </c>
      <c r="AB648">
        <v>15469.723</v>
      </c>
      <c r="AC648">
        <v>15243.723</v>
      </c>
      <c r="AD648">
        <v>9296.4509999999991</v>
      </c>
      <c r="AE648">
        <v>2663.2969999999996</v>
      </c>
      <c r="AF648">
        <v>1321.73</v>
      </c>
      <c r="AG648">
        <v>1169.471</v>
      </c>
      <c r="AH648">
        <v>347.22199999999998</v>
      </c>
      <c r="AI648">
        <v>247.733</v>
      </c>
      <c r="AJ648">
        <v>0</v>
      </c>
      <c r="AK648">
        <v>0</v>
      </c>
      <c r="AL648">
        <v>0</v>
      </c>
      <c r="AM648">
        <v>0</v>
      </c>
      <c r="AN648">
        <v>226</v>
      </c>
      <c r="AO648">
        <v>461.863</v>
      </c>
      <c r="AP648">
        <v>337.88799999999998</v>
      </c>
      <c r="AQ648">
        <v>337.88799999999998</v>
      </c>
      <c r="AR648">
        <v>0</v>
      </c>
      <c r="AS648">
        <v>0</v>
      </c>
      <c r="AT648">
        <v>0</v>
      </c>
      <c r="AU648">
        <v>123.97499999999999</v>
      </c>
      <c r="AV648">
        <v>0</v>
      </c>
      <c r="AW648">
        <v>188.19399999999999</v>
      </c>
      <c r="AX648">
        <v>49</v>
      </c>
      <c r="AY648">
        <v>337.88799999999998</v>
      </c>
      <c r="AZ648">
        <v>9.625</v>
      </c>
      <c r="BA648">
        <v>15320.357</v>
      </c>
      <c r="BB648">
        <v>337.88799999999998</v>
      </c>
      <c r="BC648">
        <v>33</v>
      </c>
      <c r="BD648">
        <v>26</v>
      </c>
      <c r="BE648">
        <v>1</v>
      </c>
      <c r="BF648">
        <v>0</v>
      </c>
      <c r="BG648">
        <v>0</v>
      </c>
      <c r="BH648">
        <v>0</v>
      </c>
      <c r="BI648">
        <v>0</v>
      </c>
      <c r="BJ648">
        <v>22.622</v>
      </c>
      <c r="BK648">
        <v>13163.059000000001</v>
      </c>
      <c r="BL648">
        <v>8008.6080000000002</v>
      </c>
      <c r="BM648">
        <v>2456.5149999999999</v>
      </c>
      <c r="BN648">
        <v>923.09</v>
      </c>
      <c r="BO648">
        <v>1008.471</v>
      </c>
      <c r="BP648">
        <v>320.82299999999998</v>
      </c>
      <c r="BQ648">
        <v>247.733</v>
      </c>
      <c r="BR648">
        <v>0</v>
      </c>
      <c r="BS648">
        <v>0</v>
      </c>
      <c r="BT648">
        <v>18.859200000000001</v>
      </c>
      <c r="BU648">
        <v>11495.683999999999</v>
      </c>
      <c r="BV648">
        <v>3.0127999999999999</v>
      </c>
      <c r="BW648">
        <v>1395.8879999999999</v>
      </c>
      <c r="BX648">
        <v>0</v>
      </c>
      <c r="BY648">
        <v>0</v>
      </c>
      <c r="BZ648">
        <v>5.4253999999999998</v>
      </c>
      <c r="CA648">
        <v>2080.6640000000002</v>
      </c>
      <c r="CB648">
        <v>1287.8429999999998</v>
      </c>
      <c r="CC648">
        <v>206.78200000000001</v>
      </c>
      <c r="CD648">
        <v>398.64</v>
      </c>
      <c r="CE648">
        <v>161</v>
      </c>
      <c r="CF648">
        <v>26.399000000000001</v>
      </c>
      <c r="CG648">
        <v>0</v>
      </c>
      <c r="CH648">
        <v>0</v>
      </c>
      <c r="CI648">
        <v>0</v>
      </c>
      <c r="CJ648">
        <v>1</v>
      </c>
      <c r="CK648">
        <v>599.04600000000005</v>
      </c>
      <c r="CL648">
        <v>4.4253999999999998</v>
      </c>
      <c r="CM648">
        <v>1481.6179999999999</v>
      </c>
      <c r="CN648">
        <v>0</v>
      </c>
      <c r="CO648">
        <v>0</v>
      </c>
      <c r="CP648">
        <v>0</v>
      </c>
      <c r="CQ648">
        <v>0</v>
      </c>
      <c r="CR648">
        <v>19.622</v>
      </c>
      <c r="CS648">
        <v>10595.227000000001</v>
      </c>
      <c r="CT648">
        <v>4.4253999999999998</v>
      </c>
      <c r="CU648">
        <v>1722.2449999999999</v>
      </c>
      <c r="CV648">
        <v>0</v>
      </c>
      <c r="CW648">
        <v>188.19399999999999</v>
      </c>
      <c r="CX648">
        <v>39</v>
      </c>
      <c r="CY648">
        <v>0</v>
      </c>
      <c r="CZ648">
        <v>0</v>
      </c>
      <c r="DA648">
        <v>0</v>
      </c>
      <c r="DB648">
        <v>10</v>
      </c>
      <c r="DC648">
        <v>157.13800000000001</v>
      </c>
      <c r="DD648">
        <v>180.75</v>
      </c>
      <c r="DE648">
        <v>9.625</v>
      </c>
      <c r="DF648">
        <v>0.75</v>
      </c>
      <c r="DG648">
        <v>271.48700000000002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13228.958000000001</v>
      </c>
      <c r="EA648">
        <v>157.13800000000001</v>
      </c>
      <c r="EB648">
        <v>2091.3989999999999</v>
      </c>
      <c r="EC648">
        <v>180.75</v>
      </c>
      <c r="ED648">
        <v>28.0474</v>
      </c>
      <c r="EE648">
        <v>30.371599999999997</v>
      </c>
      <c r="EF648">
        <v>15469.723</v>
      </c>
      <c r="EG648">
        <v>22.622</v>
      </c>
      <c r="EH648">
        <v>13182.059000000001</v>
      </c>
      <c r="EI648">
        <v>18.859200000000001</v>
      </c>
      <c r="EJ648">
        <v>11514.683999999999</v>
      </c>
      <c r="EK648">
        <v>3.0127999999999999</v>
      </c>
      <c r="EL648">
        <v>1395.8879999999999</v>
      </c>
      <c r="EM648">
        <v>0</v>
      </c>
      <c r="EN648">
        <v>0</v>
      </c>
      <c r="EO648">
        <v>5.4253999999999998</v>
      </c>
      <c r="EP648">
        <v>2287.6639999999998</v>
      </c>
      <c r="EQ648">
        <v>461.863</v>
      </c>
      <c r="ER648">
        <v>167.13800000000001</v>
      </c>
      <c r="ES648">
        <v>294.72500000000002</v>
      </c>
      <c r="ET648">
        <v>15931.585999999999</v>
      </c>
      <c r="EU648">
        <v>0</v>
      </c>
      <c r="EV648">
        <v>0</v>
      </c>
      <c r="EW648">
        <v>0</v>
      </c>
      <c r="EX648">
        <v>0</v>
      </c>
      <c r="EY648">
        <v>0.75</v>
      </c>
      <c r="EZ648">
        <v>271.48700000000002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49</v>
      </c>
      <c r="FK648">
        <v>0</v>
      </c>
      <c r="FL648">
        <v>39</v>
      </c>
      <c r="FM648">
        <v>0</v>
      </c>
      <c r="FN648">
        <v>10</v>
      </c>
      <c r="FO648">
        <v>337.88799999999998</v>
      </c>
      <c r="FP648">
        <v>157.13800000000001</v>
      </c>
      <c r="FQ648">
        <v>180.75</v>
      </c>
      <c r="FR648">
        <v>386.88799999999998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</row>
    <row r="649" spans="1:184" customFormat="1" ht="12.75" x14ac:dyDescent="0.2">
      <c r="A649">
        <v>5266</v>
      </c>
      <c r="B649">
        <f t="shared" si="10"/>
        <v>646</v>
      </c>
      <c r="C649">
        <v>1</v>
      </c>
      <c r="D649" t="s">
        <v>2153</v>
      </c>
      <c r="E649" t="s">
        <v>290</v>
      </c>
      <c r="F649">
        <v>600115496</v>
      </c>
      <c r="G649">
        <v>12</v>
      </c>
      <c r="H649" t="s">
        <v>2154</v>
      </c>
      <c r="I649" t="s">
        <v>2155</v>
      </c>
      <c r="J649">
        <v>1</v>
      </c>
      <c r="K649">
        <v>24</v>
      </c>
      <c r="L649" t="s">
        <v>1909</v>
      </c>
      <c r="M649" t="s">
        <v>2156</v>
      </c>
      <c r="N649" t="s">
        <v>1875</v>
      </c>
      <c r="O649">
        <v>2</v>
      </c>
      <c r="P649" t="s">
        <v>1876</v>
      </c>
      <c r="Q649" t="s">
        <v>1953</v>
      </c>
      <c r="R649" s="207">
        <v>45662.829884259256</v>
      </c>
      <c r="S649">
        <v>600115496</v>
      </c>
      <c r="T649" t="s">
        <v>1953</v>
      </c>
      <c r="U649" s="207">
        <v>45662.843981481485</v>
      </c>
      <c r="V649">
        <v>600115496</v>
      </c>
      <c r="W649">
        <v>25.856200000000001</v>
      </c>
      <c r="X649">
        <v>23.066500000000001</v>
      </c>
      <c r="Y649">
        <v>0.1827</v>
      </c>
      <c r="Z649">
        <v>2.6070000000000002</v>
      </c>
      <c r="AA649">
        <v>30.0457</v>
      </c>
      <c r="AB649">
        <v>11597.269</v>
      </c>
      <c r="AC649">
        <v>10265.881000000001</v>
      </c>
      <c r="AD649">
        <v>6534.4709999999995</v>
      </c>
      <c r="AE649">
        <v>1947.5150000000001</v>
      </c>
      <c r="AF649">
        <v>319.83399999999995</v>
      </c>
      <c r="AG649">
        <v>953.47899999999993</v>
      </c>
      <c r="AH649">
        <v>298.68399999999997</v>
      </c>
      <c r="AI649">
        <v>89.356999999999999</v>
      </c>
      <c r="AJ649">
        <v>1.589</v>
      </c>
      <c r="AK649">
        <v>2.097</v>
      </c>
      <c r="AL649">
        <v>59.527999999999999</v>
      </c>
      <c r="AM649">
        <v>0</v>
      </c>
      <c r="AN649">
        <v>1271.8599999999999</v>
      </c>
      <c r="AO649">
        <v>99.05</v>
      </c>
      <c r="AP649">
        <v>20</v>
      </c>
      <c r="AQ649">
        <v>20</v>
      </c>
      <c r="AR649">
        <v>0</v>
      </c>
      <c r="AS649">
        <v>0</v>
      </c>
      <c r="AT649">
        <v>0</v>
      </c>
      <c r="AU649">
        <v>79.05</v>
      </c>
      <c r="AV649">
        <v>0</v>
      </c>
      <c r="AW649">
        <v>99.858000000000004</v>
      </c>
      <c r="AX649">
        <v>0</v>
      </c>
      <c r="AY649">
        <v>0</v>
      </c>
      <c r="AZ649">
        <v>18.997</v>
      </c>
      <c r="BA649">
        <v>10401.035</v>
      </c>
      <c r="BB649">
        <v>20</v>
      </c>
      <c r="BC649">
        <v>29</v>
      </c>
      <c r="BD649">
        <v>27</v>
      </c>
      <c r="BE649">
        <v>0</v>
      </c>
      <c r="BF649">
        <v>0</v>
      </c>
      <c r="BG649">
        <v>2</v>
      </c>
      <c r="BH649">
        <v>0</v>
      </c>
      <c r="BI649">
        <v>0</v>
      </c>
      <c r="BJ649">
        <v>17.4741</v>
      </c>
      <c r="BK649">
        <v>8437.0980000000018</v>
      </c>
      <c r="BL649">
        <v>5280.1680000000006</v>
      </c>
      <c r="BM649">
        <v>1734.3389999999999</v>
      </c>
      <c r="BN649">
        <v>178.68199999999999</v>
      </c>
      <c r="BO649">
        <v>748.17899999999997</v>
      </c>
      <c r="BP649">
        <v>283.83199999999999</v>
      </c>
      <c r="BQ649">
        <v>89.356999999999999</v>
      </c>
      <c r="BR649">
        <v>1.589</v>
      </c>
      <c r="BS649">
        <v>2.097</v>
      </c>
      <c r="BT649">
        <v>11.9396</v>
      </c>
      <c r="BU649">
        <v>6641.5360000000001</v>
      </c>
      <c r="BV649">
        <v>0.58919999999999995</v>
      </c>
      <c r="BW649">
        <v>216.27199999999999</v>
      </c>
      <c r="BX649">
        <v>0</v>
      </c>
      <c r="BY649">
        <v>0</v>
      </c>
      <c r="BZ649">
        <v>5.5923999999999996</v>
      </c>
      <c r="CA649">
        <v>1828.7829999999999</v>
      </c>
      <c r="CB649">
        <v>1254.3029999999999</v>
      </c>
      <c r="CC649">
        <v>213.17599999999999</v>
      </c>
      <c r="CD649">
        <v>141.15199999999999</v>
      </c>
      <c r="CE649">
        <v>205.3</v>
      </c>
      <c r="CF649">
        <v>14.852</v>
      </c>
      <c r="CG649">
        <v>0</v>
      </c>
      <c r="CH649">
        <v>0</v>
      </c>
      <c r="CI649">
        <v>0</v>
      </c>
      <c r="CJ649">
        <v>0.19170000000000001</v>
      </c>
      <c r="CK649">
        <v>59.545000000000002</v>
      </c>
      <c r="CL649">
        <v>3.1749999999999998</v>
      </c>
      <c r="CM649">
        <v>903.43899999999996</v>
      </c>
      <c r="CN649">
        <v>2.2256999999999998</v>
      </c>
      <c r="CO649">
        <v>865.79899999999998</v>
      </c>
      <c r="CP649">
        <v>0</v>
      </c>
      <c r="CQ649">
        <v>0</v>
      </c>
      <c r="CR649">
        <v>14.4742</v>
      </c>
      <c r="CS649">
        <v>6313.29</v>
      </c>
      <c r="CT649">
        <v>4.9666999999999994</v>
      </c>
      <c r="CU649">
        <v>1575.47</v>
      </c>
      <c r="CV649">
        <v>0</v>
      </c>
      <c r="CW649">
        <v>99.858000000000004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20</v>
      </c>
      <c r="DD649">
        <v>0</v>
      </c>
      <c r="DE649">
        <v>18.997</v>
      </c>
      <c r="DF649">
        <v>4.9453000000000005</v>
      </c>
      <c r="DG649">
        <v>1579.29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8569.4210000000003</v>
      </c>
      <c r="EA649">
        <v>20</v>
      </c>
      <c r="EB649">
        <v>1831.614</v>
      </c>
      <c r="EC649">
        <v>0</v>
      </c>
      <c r="ED649">
        <v>25.856200000000001</v>
      </c>
      <c r="EE649">
        <v>30.0457</v>
      </c>
      <c r="EF649">
        <v>11597.269</v>
      </c>
      <c r="EG649">
        <v>20.081099999999999</v>
      </c>
      <c r="EH649">
        <v>9708.9580000000005</v>
      </c>
      <c r="EI649">
        <v>14.546600000000002</v>
      </c>
      <c r="EJ649">
        <v>7913.3959999999997</v>
      </c>
      <c r="EK649">
        <v>0.58919999999999995</v>
      </c>
      <c r="EL649">
        <v>216.27199999999999</v>
      </c>
      <c r="EM649">
        <v>0</v>
      </c>
      <c r="EN649">
        <v>0</v>
      </c>
      <c r="EO649">
        <v>5.7751000000000001</v>
      </c>
      <c r="EP649">
        <v>1888.3110000000001</v>
      </c>
      <c r="EQ649">
        <v>99.05</v>
      </c>
      <c r="ER649">
        <v>80.95</v>
      </c>
      <c r="ES649">
        <v>18.100000000000001</v>
      </c>
      <c r="ET649">
        <v>11696.319</v>
      </c>
      <c r="EU649">
        <v>0</v>
      </c>
      <c r="EV649">
        <v>0</v>
      </c>
      <c r="EW649">
        <v>0</v>
      </c>
      <c r="EX649">
        <v>0</v>
      </c>
      <c r="EY649">
        <v>4.9453000000000005</v>
      </c>
      <c r="EZ649">
        <v>1579.29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</row>
    <row r="650" spans="1:184" customFormat="1" ht="12.75" x14ac:dyDescent="0.2">
      <c r="A650">
        <v>5267</v>
      </c>
      <c r="B650">
        <f t="shared" si="10"/>
        <v>647</v>
      </c>
      <c r="C650">
        <v>1</v>
      </c>
      <c r="D650" t="s">
        <v>2157</v>
      </c>
      <c r="E650" t="s">
        <v>290</v>
      </c>
      <c r="F650">
        <v>600115135</v>
      </c>
      <c r="G650">
        <v>12</v>
      </c>
      <c r="H650" t="s">
        <v>2158</v>
      </c>
      <c r="I650" t="s">
        <v>378</v>
      </c>
      <c r="J650">
        <v>1</v>
      </c>
      <c r="K650">
        <v>24</v>
      </c>
      <c r="L650" t="s">
        <v>1909</v>
      </c>
      <c r="M650" t="s">
        <v>2159</v>
      </c>
      <c r="N650" t="s">
        <v>1875</v>
      </c>
      <c r="O650">
        <v>2</v>
      </c>
      <c r="P650" t="s">
        <v>1876</v>
      </c>
      <c r="Q650" t="s">
        <v>3470</v>
      </c>
      <c r="R650" s="207">
        <v>45664.515104166669</v>
      </c>
      <c r="S650">
        <v>600115135</v>
      </c>
      <c r="T650" t="s">
        <v>3350</v>
      </c>
      <c r="U650" s="207">
        <v>45671.863032407404</v>
      </c>
      <c r="V650">
        <v>600115135</v>
      </c>
      <c r="W650">
        <v>12.973699999999999</v>
      </c>
      <c r="X650">
        <v>12.973699999999999</v>
      </c>
      <c r="Y650">
        <v>0</v>
      </c>
      <c r="Z650">
        <v>0</v>
      </c>
      <c r="AA650">
        <v>13.9924</v>
      </c>
      <c r="AB650">
        <v>6420.5109999999995</v>
      </c>
      <c r="AC650">
        <v>6368.4929999999995</v>
      </c>
      <c r="AD650">
        <v>3439.5529999999999</v>
      </c>
      <c r="AE650">
        <v>1393.952</v>
      </c>
      <c r="AF650">
        <v>255.19799999999998</v>
      </c>
      <c r="AG650">
        <v>397.78199999999998</v>
      </c>
      <c r="AH650">
        <v>228.67400000000001</v>
      </c>
      <c r="AI650">
        <v>69.045000000000002</v>
      </c>
      <c r="AJ650">
        <v>10.61</v>
      </c>
      <c r="AK650">
        <v>8.7219999999999995</v>
      </c>
      <c r="AL650">
        <v>0</v>
      </c>
      <c r="AM650">
        <v>0</v>
      </c>
      <c r="AN650">
        <v>52.018000000000001</v>
      </c>
      <c r="AO650">
        <v>91.538999999999987</v>
      </c>
      <c r="AP650">
        <v>58.914000000000001</v>
      </c>
      <c r="AQ650">
        <v>58.914000000000001</v>
      </c>
      <c r="AR650">
        <v>0</v>
      </c>
      <c r="AS650">
        <v>0</v>
      </c>
      <c r="AT650">
        <v>0</v>
      </c>
      <c r="AU650">
        <v>32.625</v>
      </c>
      <c r="AV650">
        <v>0.18220000000000003</v>
      </c>
      <c r="AW650">
        <v>551.4</v>
      </c>
      <c r="AX650">
        <v>73.570999999999998</v>
      </c>
      <c r="AY650">
        <v>48.914000000000001</v>
      </c>
      <c r="AZ650">
        <v>13.557</v>
      </c>
      <c r="BA650">
        <v>6479.4219999999996</v>
      </c>
      <c r="BB650">
        <v>58.914000000000001</v>
      </c>
      <c r="BC650">
        <v>14</v>
      </c>
      <c r="BD650">
        <v>14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9.3469000000000015</v>
      </c>
      <c r="BK650">
        <v>5180.3939999999993</v>
      </c>
      <c r="BL650">
        <v>2624.8</v>
      </c>
      <c r="BM650">
        <v>1272.5539999999999</v>
      </c>
      <c r="BN650">
        <v>143.08599999999998</v>
      </c>
      <c r="BO650">
        <v>275.98199999999997</v>
      </c>
      <c r="BP650">
        <v>218.07900000000001</v>
      </c>
      <c r="BQ650">
        <v>69.045000000000002</v>
      </c>
      <c r="BR650">
        <v>3.169</v>
      </c>
      <c r="BS650">
        <v>8.7219999999999995</v>
      </c>
      <c r="BT650">
        <v>7.5087999999999999</v>
      </c>
      <c r="BU650">
        <v>4457.5779999999995</v>
      </c>
      <c r="BV650">
        <v>0.99580000000000002</v>
      </c>
      <c r="BW650">
        <v>438.84199999999998</v>
      </c>
      <c r="BX650">
        <v>0</v>
      </c>
      <c r="BY650">
        <v>0</v>
      </c>
      <c r="BZ650">
        <v>3.6268000000000002</v>
      </c>
      <c r="CA650">
        <v>1188.0989999999999</v>
      </c>
      <c r="CB650">
        <v>814.75300000000004</v>
      </c>
      <c r="CC650">
        <v>121.398</v>
      </c>
      <c r="CD650">
        <v>112.11199999999999</v>
      </c>
      <c r="CE650">
        <v>121.8</v>
      </c>
      <c r="CF650">
        <v>10.595000000000001</v>
      </c>
      <c r="CG650">
        <v>0</v>
      </c>
      <c r="CH650">
        <v>7.4409999999999998</v>
      </c>
      <c r="CI650">
        <v>0</v>
      </c>
      <c r="CJ650">
        <v>0</v>
      </c>
      <c r="CK650">
        <v>0</v>
      </c>
      <c r="CL650">
        <v>1.1299999999999999</v>
      </c>
      <c r="CM650">
        <v>319.88499999999999</v>
      </c>
      <c r="CN650">
        <v>2.3146</v>
      </c>
      <c r="CO650">
        <v>814.64300000000003</v>
      </c>
      <c r="CP650">
        <v>0.18220000000000003</v>
      </c>
      <c r="CQ650">
        <v>53.570999999999998</v>
      </c>
      <c r="CR650">
        <v>6.4301000000000004</v>
      </c>
      <c r="CS650">
        <v>2652.1070000000004</v>
      </c>
      <c r="CT650">
        <v>2.9615999999999998</v>
      </c>
      <c r="CU650">
        <v>963.84299999999985</v>
      </c>
      <c r="CV650">
        <v>0</v>
      </c>
      <c r="CW650">
        <v>551.4</v>
      </c>
      <c r="CX650">
        <v>20</v>
      </c>
      <c r="CY650">
        <v>0</v>
      </c>
      <c r="CZ650">
        <v>0</v>
      </c>
      <c r="DA650">
        <v>0.18220000000000003</v>
      </c>
      <c r="DB650">
        <v>53.570999999999998</v>
      </c>
      <c r="DC650">
        <v>3.125</v>
      </c>
      <c r="DD650">
        <v>55.789000000000001</v>
      </c>
      <c r="DE650">
        <v>13.557</v>
      </c>
      <c r="DF650">
        <v>0.84230000000000005</v>
      </c>
      <c r="DG650">
        <v>283.97399999999999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5264.0940000000001</v>
      </c>
      <c r="EA650">
        <v>3.125</v>
      </c>
      <c r="EB650">
        <v>1215.328</v>
      </c>
      <c r="EC650">
        <v>55.789000000000001</v>
      </c>
      <c r="ED650">
        <v>12.973699999999999</v>
      </c>
      <c r="EE650">
        <v>13.9924</v>
      </c>
      <c r="EF650">
        <v>6420.5109999999995</v>
      </c>
      <c r="EG650">
        <v>9.3469000000000015</v>
      </c>
      <c r="EH650">
        <v>5232.4119999999994</v>
      </c>
      <c r="EI650">
        <v>7.5087999999999999</v>
      </c>
      <c r="EJ650">
        <v>4509.5959999999995</v>
      </c>
      <c r="EK650">
        <v>0.99580000000000002</v>
      </c>
      <c r="EL650">
        <v>438.84199999999998</v>
      </c>
      <c r="EM650">
        <v>0</v>
      </c>
      <c r="EN650">
        <v>0</v>
      </c>
      <c r="EO650">
        <v>3.6268000000000002</v>
      </c>
      <c r="EP650">
        <v>1188.0989999999999</v>
      </c>
      <c r="EQ650">
        <v>91.538999999999987</v>
      </c>
      <c r="ER650">
        <v>3.125</v>
      </c>
      <c r="ES650">
        <v>88.413999999999987</v>
      </c>
      <c r="ET650">
        <v>6512.05</v>
      </c>
      <c r="EU650">
        <v>0</v>
      </c>
      <c r="EV650">
        <v>0</v>
      </c>
      <c r="EW650">
        <v>0</v>
      </c>
      <c r="EX650">
        <v>0</v>
      </c>
      <c r="EY650">
        <v>0.84230000000000005</v>
      </c>
      <c r="EZ650">
        <v>283.97399999999999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0.18220000000000003</v>
      </c>
      <c r="FJ650">
        <v>73.570999999999998</v>
      </c>
      <c r="FK650">
        <v>0</v>
      </c>
      <c r="FL650">
        <v>20</v>
      </c>
      <c r="FM650">
        <v>0.18220000000000003</v>
      </c>
      <c r="FN650">
        <v>53.570999999999998</v>
      </c>
      <c r="FO650">
        <v>48.914000000000001</v>
      </c>
      <c r="FP650">
        <v>0</v>
      </c>
      <c r="FQ650">
        <v>48.914000000000001</v>
      </c>
      <c r="FR650">
        <v>122.485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</row>
    <row r="651" spans="1:184" customFormat="1" ht="12.75" x14ac:dyDescent="0.2">
      <c r="A651">
        <v>5268</v>
      </c>
      <c r="B651">
        <f t="shared" si="10"/>
        <v>648</v>
      </c>
      <c r="C651">
        <v>1</v>
      </c>
      <c r="D651" t="s">
        <v>2160</v>
      </c>
      <c r="E651" t="s">
        <v>290</v>
      </c>
      <c r="F651">
        <v>691004111</v>
      </c>
      <c r="G651">
        <v>12</v>
      </c>
      <c r="H651" t="s">
        <v>1969</v>
      </c>
      <c r="I651" t="s">
        <v>100</v>
      </c>
      <c r="J651">
        <v>1</v>
      </c>
      <c r="K651">
        <v>24</v>
      </c>
      <c r="L651" t="s">
        <v>1901</v>
      </c>
      <c r="M651" t="s">
        <v>1970</v>
      </c>
      <c r="N651" t="s">
        <v>1875</v>
      </c>
      <c r="O651">
        <v>2</v>
      </c>
      <c r="P651" t="s">
        <v>1876</v>
      </c>
      <c r="Q651" t="s">
        <v>3518</v>
      </c>
      <c r="R651" s="207">
        <v>45671.760231481479</v>
      </c>
      <c r="S651" t="s">
        <v>1901</v>
      </c>
      <c r="W651">
        <v>5.6628999999999996</v>
      </c>
      <c r="X651">
        <v>5.6628999999999996</v>
      </c>
      <c r="Y651">
        <v>0</v>
      </c>
      <c r="Z651">
        <v>0</v>
      </c>
      <c r="AA651">
        <v>6</v>
      </c>
      <c r="AB651">
        <v>3174.2550000000001</v>
      </c>
      <c r="AC651">
        <v>3174.2550000000001</v>
      </c>
      <c r="AD651">
        <v>2052.8089999999997</v>
      </c>
      <c r="AE651">
        <v>579.26099999999997</v>
      </c>
      <c r="AF651">
        <v>0</v>
      </c>
      <c r="AG651">
        <v>205.709</v>
      </c>
      <c r="AH651">
        <v>118.663</v>
      </c>
      <c r="AI651">
        <v>68.991</v>
      </c>
      <c r="AJ651">
        <v>0</v>
      </c>
      <c r="AK651">
        <v>7.7839999999999998</v>
      </c>
      <c r="AL651">
        <v>0</v>
      </c>
      <c r="AM651">
        <v>0</v>
      </c>
      <c r="AN651">
        <v>0</v>
      </c>
      <c r="AO651">
        <v>32</v>
      </c>
      <c r="AP651">
        <v>32</v>
      </c>
      <c r="AQ651">
        <v>32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112.167</v>
      </c>
      <c r="AX651">
        <v>0</v>
      </c>
      <c r="AY651">
        <v>0</v>
      </c>
      <c r="AZ651">
        <v>28.870999999999999</v>
      </c>
      <c r="BA651">
        <v>3181.2350000000001</v>
      </c>
      <c r="BB651">
        <v>32</v>
      </c>
      <c r="BC651">
        <v>6</v>
      </c>
      <c r="BD651">
        <v>6</v>
      </c>
      <c r="BE651">
        <v>1</v>
      </c>
      <c r="BF651">
        <v>0</v>
      </c>
      <c r="BG651">
        <v>1</v>
      </c>
      <c r="BH651">
        <v>0</v>
      </c>
      <c r="BI651">
        <v>0</v>
      </c>
      <c r="BJ651">
        <v>4.8087</v>
      </c>
      <c r="BK651">
        <v>2927.9079999999999</v>
      </c>
      <c r="BL651">
        <v>1850.6510000000001</v>
      </c>
      <c r="BM651">
        <v>552.85599999999999</v>
      </c>
      <c r="BN651">
        <v>0</v>
      </c>
      <c r="BO651">
        <v>195.709</v>
      </c>
      <c r="BP651">
        <v>118.663</v>
      </c>
      <c r="BQ651">
        <v>68.991</v>
      </c>
      <c r="BR651">
        <v>0</v>
      </c>
      <c r="BS651">
        <v>0</v>
      </c>
      <c r="BT651">
        <v>3.4455</v>
      </c>
      <c r="BU651">
        <v>2386.886</v>
      </c>
      <c r="BV651">
        <v>0.86319999999999997</v>
      </c>
      <c r="BW651">
        <v>360.41300000000001</v>
      </c>
      <c r="BX651">
        <v>0</v>
      </c>
      <c r="BY651">
        <v>0</v>
      </c>
      <c r="BZ651">
        <v>0.85419999999999996</v>
      </c>
      <c r="CA651">
        <v>246.34700000000001</v>
      </c>
      <c r="CB651">
        <v>202.15799999999999</v>
      </c>
      <c r="CC651">
        <v>26.405000000000001</v>
      </c>
      <c r="CD651">
        <v>0</v>
      </c>
      <c r="CE651">
        <v>10</v>
      </c>
      <c r="CF651">
        <v>0</v>
      </c>
      <c r="CG651">
        <v>0</v>
      </c>
      <c r="CH651">
        <v>0</v>
      </c>
      <c r="CI651">
        <v>7.7839999999999998</v>
      </c>
      <c r="CJ651">
        <v>0.1042</v>
      </c>
      <c r="CK651">
        <v>29.526</v>
      </c>
      <c r="CL651">
        <v>0.75</v>
      </c>
      <c r="CM651">
        <v>216.821</v>
      </c>
      <c r="CN651">
        <v>0</v>
      </c>
      <c r="CO651">
        <v>0</v>
      </c>
      <c r="CP651">
        <v>0</v>
      </c>
      <c r="CQ651">
        <v>0</v>
      </c>
      <c r="CR651">
        <v>3.8087</v>
      </c>
      <c r="CS651">
        <v>2055.3180000000002</v>
      </c>
      <c r="CT651">
        <v>0.85419999999999996</v>
      </c>
      <c r="CU651">
        <v>246.34700000000001</v>
      </c>
      <c r="CV651">
        <v>0</v>
      </c>
      <c r="CW651">
        <v>112.167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6.4</v>
      </c>
      <c r="DD651">
        <v>25.6</v>
      </c>
      <c r="DE651">
        <v>28.870999999999999</v>
      </c>
      <c r="DF651">
        <v>0.5</v>
      </c>
      <c r="DG651">
        <v>180.60900000000001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2934.8879999999999</v>
      </c>
      <c r="EA651">
        <v>6.4</v>
      </c>
      <c r="EB651">
        <v>246.34700000000001</v>
      </c>
      <c r="EC651">
        <v>25.6</v>
      </c>
      <c r="ED651">
        <v>5.6628999999999996</v>
      </c>
      <c r="EE651">
        <v>6</v>
      </c>
      <c r="EF651">
        <v>3174.2550000000001</v>
      </c>
      <c r="EG651">
        <v>4.8087</v>
      </c>
      <c r="EH651">
        <v>2927.9079999999999</v>
      </c>
      <c r="EI651">
        <v>3.4455</v>
      </c>
      <c r="EJ651">
        <v>2386.886</v>
      </c>
      <c r="EK651">
        <v>0.86319999999999997</v>
      </c>
      <c r="EL651">
        <v>360.41300000000001</v>
      </c>
      <c r="EM651">
        <v>0</v>
      </c>
      <c r="EN651">
        <v>0</v>
      </c>
      <c r="EO651">
        <v>0.85419999999999996</v>
      </c>
      <c r="EP651">
        <v>246.34700000000001</v>
      </c>
      <c r="EQ651">
        <v>32</v>
      </c>
      <c r="ER651">
        <v>6.4</v>
      </c>
      <c r="ES651">
        <v>25.6</v>
      </c>
      <c r="ET651">
        <v>3206.2550000000001</v>
      </c>
      <c r="EU651">
        <v>0</v>
      </c>
      <c r="EV651">
        <v>0</v>
      </c>
      <c r="EW651">
        <v>0</v>
      </c>
      <c r="EX651">
        <v>0</v>
      </c>
      <c r="EY651">
        <v>0.5</v>
      </c>
      <c r="EZ651">
        <v>180.60900000000001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</row>
    <row r="652" spans="1:184" customFormat="1" ht="12.75" x14ac:dyDescent="0.2">
      <c r="A652">
        <v>5306</v>
      </c>
      <c r="B652">
        <f t="shared" si="10"/>
        <v>649</v>
      </c>
      <c r="C652">
        <v>1</v>
      </c>
      <c r="D652" t="s">
        <v>2161</v>
      </c>
      <c r="E652" t="s">
        <v>290</v>
      </c>
      <c r="F652">
        <v>600116140</v>
      </c>
      <c r="G652">
        <v>12</v>
      </c>
      <c r="H652" t="s">
        <v>1879</v>
      </c>
      <c r="I652" t="s">
        <v>102</v>
      </c>
      <c r="J652">
        <v>1</v>
      </c>
      <c r="K652">
        <v>24</v>
      </c>
      <c r="L652" t="s">
        <v>1873</v>
      </c>
      <c r="M652" t="s">
        <v>2162</v>
      </c>
      <c r="N652" t="s">
        <v>1875</v>
      </c>
      <c r="O652">
        <v>2</v>
      </c>
      <c r="P652" t="s">
        <v>1876</v>
      </c>
      <c r="Q652" t="s">
        <v>3419</v>
      </c>
      <c r="R652" s="207">
        <v>45663.363321759258</v>
      </c>
      <c r="S652">
        <v>600116140</v>
      </c>
      <c r="T652" t="s">
        <v>3419</v>
      </c>
      <c r="U652" s="207">
        <v>45664.429432870369</v>
      </c>
      <c r="V652">
        <v>600116140</v>
      </c>
      <c r="W652">
        <v>18.779299999999999</v>
      </c>
      <c r="X652">
        <v>18.779299999999999</v>
      </c>
      <c r="Y652">
        <v>0</v>
      </c>
      <c r="Z652">
        <v>0</v>
      </c>
      <c r="AA652">
        <v>23.917000000000002</v>
      </c>
      <c r="AB652">
        <v>10769.575000000001</v>
      </c>
      <c r="AC652">
        <v>10769.575000000001</v>
      </c>
      <c r="AD652">
        <v>7113.4369999999999</v>
      </c>
      <c r="AE652">
        <v>1569.037</v>
      </c>
      <c r="AF652">
        <v>754.71</v>
      </c>
      <c r="AG652">
        <v>1184.7090000000001</v>
      </c>
      <c r="AH652">
        <v>112.027</v>
      </c>
      <c r="AI652">
        <v>35.655000000000001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164.75399999999999</v>
      </c>
      <c r="AP652">
        <v>132.874</v>
      </c>
      <c r="AQ652">
        <v>49.825000000000003</v>
      </c>
      <c r="AR652">
        <v>83.049000000000007</v>
      </c>
      <c r="AS652">
        <v>0</v>
      </c>
      <c r="AT652">
        <v>0</v>
      </c>
      <c r="AU652">
        <v>31.88</v>
      </c>
      <c r="AV652">
        <v>0</v>
      </c>
      <c r="AW652">
        <v>0</v>
      </c>
      <c r="AX652">
        <v>0</v>
      </c>
      <c r="AY652">
        <v>49.825000000000003</v>
      </c>
      <c r="AZ652">
        <v>0</v>
      </c>
      <c r="BA652">
        <v>10800.349</v>
      </c>
      <c r="BB652">
        <v>132.874</v>
      </c>
      <c r="BC652">
        <v>25</v>
      </c>
      <c r="BD652">
        <v>14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16.981999999999999</v>
      </c>
      <c r="BK652">
        <v>10021.034</v>
      </c>
      <c r="BL652">
        <v>6608.7529999999997</v>
      </c>
      <c r="BM652">
        <v>1496.1990000000001</v>
      </c>
      <c r="BN652">
        <v>668.74099999999999</v>
      </c>
      <c r="BO652">
        <v>1099.6590000000001</v>
      </c>
      <c r="BP652">
        <v>112.027</v>
      </c>
      <c r="BQ652">
        <v>35.655000000000001</v>
      </c>
      <c r="BR652">
        <v>0</v>
      </c>
      <c r="BS652">
        <v>0</v>
      </c>
      <c r="BT652">
        <v>16.981999999999999</v>
      </c>
      <c r="BU652">
        <v>10021.034</v>
      </c>
      <c r="BV652">
        <v>0</v>
      </c>
      <c r="BW652">
        <v>0</v>
      </c>
      <c r="BX652">
        <v>0</v>
      </c>
      <c r="BY652">
        <v>0</v>
      </c>
      <c r="BZ652">
        <v>1.7972999999999999</v>
      </c>
      <c r="CA652">
        <v>748.54100000000005</v>
      </c>
      <c r="CB652">
        <v>504.68400000000003</v>
      </c>
      <c r="CC652">
        <v>72.837999999999994</v>
      </c>
      <c r="CD652">
        <v>85.968999999999994</v>
      </c>
      <c r="CE652">
        <v>85.05</v>
      </c>
      <c r="CF652">
        <v>0</v>
      </c>
      <c r="CG652">
        <v>0</v>
      </c>
      <c r="CH652">
        <v>0</v>
      </c>
      <c r="CI652">
        <v>0</v>
      </c>
      <c r="CJ652">
        <v>1</v>
      </c>
      <c r="CK652">
        <v>515.05600000000004</v>
      </c>
      <c r="CL652">
        <v>0.79730000000000001</v>
      </c>
      <c r="CM652">
        <v>233.48500000000001</v>
      </c>
      <c r="CN652">
        <v>0</v>
      </c>
      <c r="CO652">
        <v>0</v>
      </c>
      <c r="CP652">
        <v>0</v>
      </c>
      <c r="CQ652">
        <v>0</v>
      </c>
      <c r="CR652">
        <v>15.565300000000001</v>
      </c>
      <c r="CS652">
        <v>9011.3860000000004</v>
      </c>
      <c r="CT652">
        <v>1.7972999999999999</v>
      </c>
      <c r="CU652">
        <v>748.54100000000005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132.874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10044.932000000001</v>
      </c>
      <c r="EA652">
        <v>0</v>
      </c>
      <c r="EB652">
        <v>755.41700000000003</v>
      </c>
      <c r="EC652">
        <v>132.874</v>
      </c>
      <c r="ED652">
        <v>18.779299999999999</v>
      </c>
      <c r="EE652">
        <v>23.917000000000002</v>
      </c>
      <c r="EF652">
        <v>10769.575000000001</v>
      </c>
      <c r="EG652">
        <v>16.981999999999999</v>
      </c>
      <c r="EH652">
        <v>10021.034</v>
      </c>
      <c r="EI652">
        <v>16.981999999999999</v>
      </c>
      <c r="EJ652">
        <v>10021.034</v>
      </c>
      <c r="EK652">
        <v>0</v>
      </c>
      <c r="EL652">
        <v>0</v>
      </c>
      <c r="EM652">
        <v>0</v>
      </c>
      <c r="EN652">
        <v>0</v>
      </c>
      <c r="EO652">
        <v>1.7972999999999999</v>
      </c>
      <c r="EP652">
        <v>748.54100000000005</v>
      </c>
      <c r="EQ652">
        <v>164.75399999999999</v>
      </c>
      <c r="ER652">
        <v>24.11</v>
      </c>
      <c r="ES652">
        <v>140.64400000000001</v>
      </c>
      <c r="ET652">
        <v>10934.329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49.825000000000003</v>
      </c>
      <c r="FP652">
        <v>0</v>
      </c>
      <c r="FQ652">
        <v>49.825000000000003</v>
      </c>
      <c r="FR652">
        <v>49.825000000000003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</row>
    <row r="653" spans="1:184" customFormat="1" ht="12.75" x14ac:dyDescent="0.2">
      <c r="A653">
        <v>5307</v>
      </c>
      <c r="B653">
        <f t="shared" si="10"/>
        <v>650</v>
      </c>
      <c r="C653">
        <v>1</v>
      </c>
      <c r="D653" t="s">
        <v>2163</v>
      </c>
      <c r="E653" t="s">
        <v>290</v>
      </c>
      <c r="F653">
        <v>600116158</v>
      </c>
      <c r="G653">
        <v>12</v>
      </c>
      <c r="H653" t="s">
        <v>1908</v>
      </c>
      <c r="I653" t="s">
        <v>2164</v>
      </c>
      <c r="J653">
        <v>1</v>
      </c>
      <c r="K653">
        <v>24</v>
      </c>
      <c r="L653" t="s">
        <v>1909</v>
      </c>
      <c r="M653" t="s">
        <v>2165</v>
      </c>
      <c r="N653" t="s">
        <v>1875</v>
      </c>
      <c r="O653">
        <v>2</v>
      </c>
      <c r="P653" t="s">
        <v>1876</v>
      </c>
      <c r="Q653" t="s">
        <v>2166</v>
      </c>
      <c r="R653" s="207">
        <v>45666.559374999997</v>
      </c>
      <c r="S653">
        <v>600116158</v>
      </c>
      <c r="W653">
        <v>28.459299999999999</v>
      </c>
      <c r="X653">
        <v>28.459299999999999</v>
      </c>
      <c r="Y653">
        <v>0</v>
      </c>
      <c r="Z653">
        <v>0</v>
      </c>
      <c r="AA653">
        <v>39.2438</v>
      </c>
      <c r="AB653">
        <v>19235.436000000002</v>
      </c>
      <c r="AC653">
        <v>19235.436000000002</v>
      </c>
      <c r="AD653">
        <v>10944.291999999999</v>
      </c>
      <c r="AE653">
        <v>2835.739</v>
      </c>
      <c r="AF653">
        <v>526.53700000000003</v>
      </c>
      <c r="AG653">
        <v>3838.3220000000001</v>
      </c>
      <c r="AH653">
        <v>179.899</v>
      </c>
      <c r="AI653">
        <v>0</v>
      </c>
      <c r="AJ653">
        <v>0</v>
      </c>
      <c r="AK653">
        <v>11.462999999999999</v>
      </c>
      <c r="AL653">
        <v>0</v>
      </c>
      <c r="AM653">
        <v>0</v>
      </c>
      <c r="AN653">
        <v>0</v>
      </c>
      <c r="AO653">
        <v>211.63399999999999</v>
      </c>
      <c r="AP653">
        <v>188.584</v>
      </c>
      <c r="AQ653">
        <v>188.584</v>
      </c>
      <c r="AR653">
        <v>0</v>
      </c>
      <c r="AS653">
        <v>0</v>
      </c>
      <c r="AT653">
        <v>0</v>
      </c>
      <c r="AU653">
        <v>23.05</v>
      </c>
      <c r="AV653">
        <v>0</v>
      </c>
      <c r="AW653">
        <v>899.18399999999997</v>
      </c>
      <c r="AX653">
        <v>145.5</v>
      </c>
      <c r="AY653">
        <v>168.584</v>
      </c>
      <c r="AZ653">
        <v>0</v>
      </c>
      <c r="BA653">
        <v>19261.11</v>
      </c>
      <c r="BB653">
        <v>188.584</v>
      </c>
      <c r="BC653">
        <v>41</v>
      </c>
      <c r="BD653">
        <v>19</v>
      </c>
      <c r="BE653">
        <v>1</v>
      </c>
      <c r="BF653">
        <v>1</v>
      </c>
      <c r="BG653">
        <v>0</v>
      </c>
      <c r="BH653">
        <v>0</v>
      </c>
      <c r="BI653">
        <v>0</v>
      </c>
      <c r="BJ653">
        <v>26.0793</v>
      </c>
      <c r="BK653">
        <v>17980.099999999999</v>
      </c>
      <c r="BL653">
        <v>10311.816000000001</v>
      </c>
      <c r="BM653">
        <v>2740.8139999999999</v>
      </c>
      <c r="BN653">
        <v>425.64800000000002</v>
      </c>
      <c r="BO653">
        <v>3479.3220000000001</v>
      </c>
      <c r="BP653">
        <v>123.316</v>
      </c>
      <c r="BQ653">
        <v>0</v>
      </c>
      <c r="BR653">
        <v>0</v>
      </c>
      <c r="BS653">
        <v>0</v>
      </c>
      <c r="BT653">
        <v>26.0793</v>
      </c>
      <c r="BU653">
        <v>17980.099999999999</v>
      </c>
      <c r="BV653">
        <v>0</v>
      </c>
      <c r="BW653">
        <v>0</v>
      </c>
      <c r="BX653">
        <v>0</v>
      </c>
      <c r="BY653">
        <v>0</v>
      </c>
      <c r="BZ653">
        <v>2.38</v>
      </c>
      <c r="CA653">
        <v>1255.336</v>
      </c>
      <c r="CB653">
        <v>632.476</v>
      </c>
      <c r="CC653">
        <v>94.924999999999997</v>
      </c>
      <c r="CD653">
        <v>100.889</v>
      </c>
      <c r="CE653">
        <v>359</v>
      </c>
      <c r="CF653">
        <v>56.582999999999998</v>
      </c>
      <c r="CG653">
        <v>0</v>
      </c>
      <c r="CH653">
        <v>0</v>
      </c>
      <c r="CI653">
        <v>11.462999999999999</v>
      </c>
      <c r="CJ653">
        <v>2</v>
      </c>
      <c r="CK653">
        <v>1126.5329999999999</v>
      </c>
      <c r="CL653">
        <v>0.38</v>
      </c>
      <c r="CM653">
        <v>128.803</v>
      </c>
      <c r="CN653">
        <v>0</v>
      </c>
      <c r="CO653">
        <v>0</v>
      </c>
      <c r="CP653">
        <v>0</v>
      </c>
      <c r="CQ653">
        <v>0</v>
      </c>
      <c r="CR653">
        <v>24.0793</v>
      </c>
      <c r="CS653">
        <v>15435.657999999999</v>
      </c>
      <c r="CT653">
        <v>1.38</v>
      </c>
      <c r="CU653">
        <v>461.68</v>
      </c>
      <c r="CV653">
        <v>0</v>
      </c>
      <c r="CW653">
        <v>899.18399999999997</v>
      </c>
      <c r="CX653">
        <v>135.5</v>
      </c>
      <c r="CY653">
        <v>0</v>
      </c>
      <c r="CZ653">
        <v>0</v>
      </c>
      <c r="DA653">
        <v>0</v>
      </c>
      <c r="DB653">
        <v>10</v>
      </c>
      <c r="DC653">
        <v>188.584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18005.774000000001</v>
      </c>
      <c r="EA653">
        <v>188.584</v>
      </c>
      <c r="EB653">
        <v>1255.336</v>
      </c>
      <c r="EC653">
        <v>0</v>
      </c>
      <c r="ED653">
        <v>28.459299999999999</v>
      </c>
      <c r="EE653">
        <v>39.2438</v>
      </c>
      <c r="EF653">
        <v>19235.436000000002</v>
      </c>
      <c r="EG653">
        <v>26.0793</v>
      </c>
      <c r="EH653">
        <v>17980.099999999999</v>
      </c>
      <c r="EI653">
        <v>26.0793</v>
      </c>
      <c r="EJ653">
        <v>17980.099999999999</v>
      </c>
      <c r="EK653">
        <v>0</v>
      </c>
      <c r="EL653">
        <v>0</v>
      </c>
      <c r="EM653">
        <v>0</v>
      </c>
      <c r="EN653">
        <v>0</v>
      </c>
      <c r="EO653">
        <v>2.38</v>
      </c>
      <c r="EP653">
        <v>1255.336</v>
      </c>
      <c r="EQ653">
        <v>211.63399999999999</v>
      </c>
      <c r="ER653">
        <v>211.63399999999999</v>
      </c>
      <c r="ES653">
        <v>0</v>
      </c>
      <c r="ET653">
        <v>19447.07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145.5</v>
      </c>
      <c r="FK653">
        <v>0</v>
      </c>
      <c r="FL653">
        <v>135.5</v>
      </c>
      <c r="FM653">
        <v>0</v>
      </c>
      <c r="FN653">
        <v>10</v>
      </c>
      <c r="FO653">
        <v>168.584</v>
      </c>
      <c r="FP653">
        <v>168.584</v>
      </c>
      <c r="FQ653">
        <v>0</v>
      </c>
      <c r="FR653">
        <v>314.084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</row>
    <row r="654" spans="1:184" customFormat="1" ht="12.75" x14ac:dyDescent="0.2">
      <c r="A654">
        <v>5308</v>
      </c>
      <c r="B654">
        <f t="shared" si="10"/>
        <v>651</v>
      </c>
      <c r="C654">
        <v>1</v>
      </c>
      <c r="D654" t="s">
        <v>2167</v>
      </c>
      <c r="E654" t="s">
        <v>290</v>
      </c>
      <c r="F654">
        <v>600116174</v>
      </c>
      <c r="G654">
        <v>12</v>
      </c>
      <c r="H654" t="s">
        <v>1951</v>
      </c>
      <c r="I654" t="s">
        <v>102</v>
      </c>
      <c r="J654">
        <v>1</v>
      </c>
      <c r="K654">
        <v>24</v>
      </c>
      <c r="L654" t="s">
        <v>1909</v>
      </c>
      <c r="M654" t="s">
        <v>2168</v>
      </c>
      <c r="N654" t="s">
        <v>1875</v>
      </c>
      <c r="O654">
        <v>2</v>
      </c>
      <c r="P654" t="s">
        <v>1876</v>
      </c>
      <c r="Q654" t="s">
        <v>1953</v>
      </c>
      <c r="R654" s="207">
        <v>45659.499594907407</v>
      </c>
      <c r="S654">
        <v>600116174</v>
      </c>
      <c r="W654">
        <v>6.4451000000000001</v>
      </c>
      <c r="X654">
        <v>6.3205999999999998</v>
      </c>
      <c r="Y654">
        <v>0</v>
      </c>
      <c r="Z654">
        <v>0.1245</v>
      </c>
      <c r="AA654">
        <v>12.7285</v>
      </c>
      <c r="AB654">
        <v>3515.9029999999998</v>
      </c>
      <c r="AC654">
        <v>3453.8580000000002</v>
      </c>
      <c r="AD654">
        <v>2247.5839999999998</v>
      </c>
      <c r="AE654">
        <v>646.25099999999998</v>
      </c>
      <c r="AF654">
        <v>233.86500000000001</v>
      </c>
      <c r="AG654">
        <v>242.63399999999999</v>
      </c>
      <c r="AH654">
        <v>83.524000000000001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62.045000000000002</v>
      </c>
      <c r="AO654">
        <v>64.92</v>
      </c>
      <c r="AP654">
        <v>24</v>
      </c>
      <c r="AQ654">
        <v>24</v>
      </c>
      <c r="AR654">
        <v>0</v>
      </c>
      <c r="AS654">
        <v>0</v>
      </c>
      <c r="AT654">
        <v>0</v>
      </c>
      <c r="AU654">
        <v>40.92</v>
      </c>
      <c r="AV654">
        <v>0</v>
      </c>
      <c r="AW654">
        <v>0</v>
      </c>
      <c r="AX654">
        <v>0</v>
      </c>
      <c r="AY654">
        <v>24</v>
      </c>
      <c r="AZ654">
        <v>0</v>
      </c>
      <c r="BA654">
        <v>3462.3539999999998</v>
      </c>
      <c r="BB654">
        <v>24</v>
      </c>
      <c r="BC654">
        <v>14</v>
      </c>
      <c r="BD654">
        <v>10</v>
      </c>
      <c r="BE654">
        <v>0</v>
      </c>
      <c r="BF654">
        <v>0</v>
      </c>
      <c r="BG654">
        <v>1</v>
      </c>
      <c r="BH654">
        <v>0</v>
      </c>
      <c r="BI654">
        <v>0</v>
      </c>
      <c r="BJ654">
        <v>5.9206000000000003</v>
      </c>
      <c r="BK654">
        <v>3225.873</v>
      </c>
      <c r="BL654">
        <v>2112.2429999999999</v>
      </c>
      <c r="BM654">
        <v>620.82399999999996</v>
      </c>
      <c r="BN654">
        <v>196.648</v>
      </c>
      <c r="BO654">
        <v>212.63399999999999</v>
      </c>
      <c r="BP654">
        <v>83.524000000000001</v>
      </c>
      <c r="BQ654">
        <v>0</v>
      </c>
      <c r="BR654">
        <v>0</v>
      </c>
      <c r="BS654">
        <v>0</v>
      </c>
      <c r="BT654">
        <v>5.9206000000000003</v>
      </c>
      <c r="BU654">
        <v>3225.873</v>
      </c>
      <c r="BV654">
        <v>0</v>
      </c>
      <c r="BW654">
        <v>0</v>
      </c>
      <c r="BX654">
        <v>0</v>
      </c>
      <c r="BY654">
        <v>0</v>
      </c>
      <c r="BZ654">
        <v>0.4</v>
      </c>
      <c r="CA654">
        <v>227.98500000000001</v>
      </c>
      <c r="CB654">
        <v>135.34100000000001</v>
      </c>
      <c r="CC654">
        <v>25.427</v>
      </c>
      <c r="CD654">
        <v>37.216999999999999</v>
      </c>
      <c r="CE654">
        <v>30</v>
      </c>
      <c r="CF654">
        <v>0</v>
      </c>
      <c r="CG654">
        <v>0</v>
      </c>
      <c r="CH654">
        <v>0</v>
      </c>
      <c r="CI654">
        <v>0</v>
      </c>
      <c r="CJ654">
        <v>0.4</v>
      </c>
      <c r="CK654">
        <v>227.98500000000001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4.9206000000000003</v>
      </c>
      <c r="CS654">
        <v>2565.623</v>
      </c>
      <c r="CT654">
        <v>0.4</v>
      </c>
      <c r="CU654">
        <v>227.98500000000001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18</v>
      </c>
      <c r="DD654">
        <v>6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3234.3690000000001</v>
      </c>
      <c r="EA654">
        <v>18</v>
      </c>
      <c r="EB654">
        <v>227.98500000000001</v>
      </c>
      <c r="EC654">
        <v>6</v>
      </c>
      <c r="ED654">
        <v>6.4451000000000001</v>
      </c>
      <c r="EE654">
        <v>12.7285</v>
      </c>
      <c r="EF654">
        <v>3515.9029999999998</v>
      </c>
      <c r="EG654">
        <v>5.9314</v>
      </c>
      <c r="EH654">
        <v>3260.4090000000001</v>
      </c>
      <c r="EI654">
        <v>5.9314</v>
      </c>
      <c r="EJ654">
        <v>3260.4090000000001</v>
      </c>
      <c r="EK654">
        <v>0</v>
      </c>
      <c r="EL654">
        <v>0</v>
      </c>
      <c r="EM654">
        <v>0</v>
      </c>
      <c r="EN654">
        <v>0</v>
      </c>
      <c r="EO654">
        <v>0.51370000000000005</v>
      </c>
      <c r="EP654">
        <v>255.494</v>
      </c>
      <c r="EQ654">
        <v>64.92</v>
      </c>
      <c r="ER654">
        <v>18</v>
      </c>
      <c r="ES654">
        <v>46.92</v>
      </c>
      <c r="ET654">
        <v>3580.8229999999999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24</v>
      </c>
      <c r="FP654">
        <v>18</v>
      </c>
      <c r="FQ654">
        <v>6</v>
      </c>
      <c r="FR654">
        <v>24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</row>
    <row r="655" spans="1:184" customFormat="1" ht="12.75" x14ac:dyDescent="0.2">
      <c r="A655">
        <v>5309</v>
      </c>
      <c r="B655">
        <f t="shared" si="10"/>
        <v>652</v>
      </c>
      <c r="C655">
        <v>1</v>
      </c>
      <c r="D655" t="s">
        <v>2169</v>
      </c>
      <c r="E655" t="s">
        <v>290</v>
      </c>
      <c r="F655">
        <v>600116166</v>
      </c>
      <c r="G655">
        <v>12</v>
      </c>
      <c r="H655" t="s">
        <v>1959</v>
      </c>
      <c r="I655" t="s">
        <v>102</v>
      </c>
      <c r="J655">
        <v>1</v>
      </c>
      <c r="K655">
        <v>24</v>
      </c>
      <c r="L655" t="s">
        <v>1909</v>
      </c>
      <c r="M655" t="s">
        <v>2170</v>
      </c>
      <c r="N655" t="s">
        <v>1875</v>
      </c>
      <c r="O655">
        <v>2</v>
      </c>
      <c r="P655" t="s">
        <v>1876</v>
      </c>
      <c r="Q655" t="s">
        <v>2171</v>
      </c>
      <c r="R655" s="207">
        <v>45670.433229166665</v>
      </c>
      <c r="S655">
        <v>600116166</v>
      </c>
      <c r="T655" t="s">
        <v>2171</v>
      </c>
      <c r="U655" s="207">
        <v>45672.427129629628</v>
      </c>
      <c r="V655">
        <v>600116166</v>
      </c>
      <c r="W655">
        <v>7.93</v>
      </c>
      <c r="X655">
        <v>7.93</v>
      </c>
      <c r="Y655">
        <v>0</v>
      </c>
      <c r="Z655">
        <v>0</v>
      </c>
      <c r="AA655">
        <v>13</v>
      </c>
      <c r="AB655">
        <v>4662.6080000000002</v>
      </c>
      <c r="AC655">
        <v>4662.6080000000002</v>
      </c>
      <c r="AD655">
        <v>3036.4490000000001</v>
      </c>
      <c r="AE655">
        <v>762.76199999999994</v>
      </c>
      <c r="AF655">
        <v>351.88799999999998</v>
      </c>
      <c r="AG655">
        <v>421</v>
      </c>
      <c r="AH655">
        <v>81.977000000000004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8.532</v>
      </c>
      <c r="BA655">
        <v>4662.6080000000002</v>
      </c>
      <c r="BB655">
        <v>0</v>
      </c>
      <c r="BC655">
        <v>13</v>
      </c>
      <c r="BD655">
        <v>5</v>
      </c>
      <c r="BE655">
        <v>1</v>
      </c>
      <c r="BF655">
        <v>1</v>
      </c>
      <c r="BG655">
        <v>0</v>
      </c>
      <c r="BH655">
        <v>0</v>
      </c>
      <c r="BI655">
        <v>0</v>
      </c>
      <c r="BJ655">
        <v>7.01</v>
      </c>
      <c r="BK655">
        <v>4249.1850000000004</v>
      </c>
      <c r="BL655">
        <v>2759.652</v>
      </c>
      <c r="BM655">
        <v>720.61300000000006</v>
      </c>
      <c r="BN655">
        <v>306.411</v>
      </c>
      <c r="BO655">
        <v>372</v>
      </c>
      <c r="BP655">
        <v>81.977000000000004</v>
      </c>
      <c r="BQ655">
        <v>0</v>
      </c>
      <c r="BR655">
        <v>0</v>
      </c>
      <c r="BS655">
        <v>0</v>
      </c>
      <c r="BT655">
        <v>7.01</v>
      </c>
      <c r="BU655">
        <v>4249.1850000000004</v>
      </c>
      <c r="BV655">
        <v>0</v>
      </c>
      <c r="BW655">
        <v>0</v>
      </c>
      <c r="BX655">
        <v>0</v>
      </c>
      <c r="BY655">
        <v>0</v>
      </c>
      <c r="BZ655">
        <v>0.92</v>
      </c>
      <c r="CA655">
        <v>413.423</v>
      </c>
      <c r="CB655">
        <v>276.79700000000003</v>
      </c>
      <c r="CC655">
        <v>42.149000000000001</v>
      </c>
      <c r="CD655">
        <v>45.476999999999997</v>
      </c>
      <c r="CE655">
        <v>49</v>
      </c>
      <c r="CF655">
        <v>0</v>
      </c>
      <c r="CG655">
        <v>0</v>
      </c>
      <c r="CH655">
        <v>0</v>
      </c>
      <c r="CI655">
        <v>0</v>
      </c>
      <c r="CJ655">
        <v>0.56000000000000005</v>
      </c>
      <c r="CK655">
        <v>295.03300000000002</v>
      </c>
      <c r="CL655">
        <v>0.36</v>
      </c>
      <c r="CM655">
        <v>118.39</v>
      </c>
      <c r="CN655">
        <v>0</v>
      </c>
      <c r="CO655">
        <v>0</v>
      </c>
      <c r="CP655">
        <v>0</v>
      </c>
      <c r="CQ655">
        <v>0</v>
      </c>
      <c r="CR655">
        <v>6.01</v>
      </c>
      <c r="CS655">
        <v>3456.404</v>
      </c>
      <c r="CT655">
        <v>0.92</v>
      </c>
      <c r="CU655">
        <v>413.423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8.532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4249.1850000000004</v>
      </c>
      <c r="EA655">
        <v>0</v>
      </c>
      <c r="EB655">
        <v>413.423</v>
      </c>
      <c r="EC655">
        <v>0</v>
      </c>
      <c r="ED655">
        <v>7.93</v>
      </c>
      <c r="EE655">
        <v>13</v>
      </c>
      <c r="EF655">
        <v>4662.6080000000002</v>
      </c>
      <c r="EG655">
        <v>7.01</v>
      </c>
      <c r="EH655">
        <v>4249.1850000000004</v>
      </c>
      <c r="EI655">
        <v>7.01</v>
      </c>
      <c r="EJ655">
        <v>4249.1850000000004</v>
      </c>
      <c r="EK655">
        <v>0</v>
      </c>
      <c r="EL655">
        <v>0</v>
      </c>
      <c r="EM655">
        <v>0</v>
      </c>
      <c r="EN655">
        <v>0</v>
      </c>
      <c r="EO655">
        <v>0.92</v>
      </c>
      <c r="EP655">
        <v>413.423</v>
      </c>
      <c r="EQ655">
        <v>0</v>
      </c>
      <c r="ER655">
        <v>0</v>
      </c>
      <c r="ES655">
        <v>0</v>
      </c>
      <c r="ET655">
        <v>4662.6080000000002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</row>
    <row r="656" spans="1:184" customFormat="1" ht="12.75" x14ac:dyDescent="0.2">
      <c r="A656">
        <v>5327</v>
      </c>
      <c r="B656">
        <f t="shared" si="10"/>
        <v>653</v>
      </c>
      <c r="C656">
        <v>1</v>
      </c>
      <c r="D656" t="s">
        <v>2172</v>
      </c>
      <c r="E656" t="s">
        <v>290</v>
      </c>
      <c r="F656">
        <v>671104021</v>
      </c>
      <c r="G656">
        <v>12</v>
      </c>
      <c r="H656" t="s">
        <v>1959</v>
      </c>
      <c r="I656" t="s">
        <v>1559</v>
      </c>
      <c r="J656">
        <v>1</v>
      </c>
      <c r="K656">
        <v>24</v>
      </c>
      <c r="L656" t="s">
        <v>1909</v>
      </c>
      <c r="M656" t="s">
        <v>2173</v>
      </c>
      <c r="N656" t="s">
        <v>1875</v>
      </c>
      <c r="O656">
        <v>2</v>
      </c>
      <c r="P656" t="s">
        <v>1876</v>
      </c>
      <c r="Q656" t="s">
        <v>3350</v>
      </c>
      <c r="R656" s="207">
        <v>45671.564884259256</v>
      </c>
      <c r="S656">
        <v>671104021</v>
      </c>
      <c r="W656">
        <v>2.9708000000000001</v>
      </c>
      <c r="X656">
        <v>2.1530999999999998</v>
      </c>
      <c r="Y656">
        <v>0.2676</v>
      </c>
      <c r="Z656">
        <v>0.55010000000000003</v>
      </c>
      <c r="AA656">
        <v>3.8332999999999999</v>
      </c>
      <c r="AB656">
        <v>2068.4299999999998</v>
      </c>
      <c r="AC656">
        <v>1646.8389999999999</v>
      </c>
      <c r="AD656">
        <v>695.13800000000003</v>
      </c>
      <c r="AE656">
        <v>302.37700000000001</v>
      </c>
      <c r="AF656">
        <v>146.76400000000001</v>
      </c>
      <c r="AG656">
        <v>274.55700000000002</v>
      </c>
      <c r="AH656">
        <v>198.952</v>
      </c>
      <c r="AI656">
        <v>0</v>
      </c>
      <c r="AJ656">
        <v>0</v>
      </c>
      <c r="AK656">
        <v>29.050999999999998</v>
      </c>
      <c r="AL656">
        <v>130</v>
      </c>
      <c r="AM656">
        <v>0</v>
      </c>
      <c r="AN656">
        <v>291.59100000000001</v>
      </c>
      <c r="AO656">
        <v>895.05600000000004</v>
      </c>
      <c r="AP656">
        <v>300</v>
      </c>
      <c r="AQ656">
        <v>300</v>
      </c>
      <c r="AR656">
        <v>0</v>
      </c>
      <c r="AS656">
        <v>0</v>
      </c>
      <c r="AT656">
        <v>0</v>
      </c>
      <c r="AU656">
        <v>595.05600000000004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1646.8389999999999</v>
      </c>
      <c r="BB656">
        <v>300</v>
      </c>
      <c r="BC656">
        <v>3</v>
      </c>
      <c r="BD656">
        <v>2</v>
      </c>
      <c r="BE656">
        <v>1</v>
      </c>
      <c r="BF656">
        <v>0</v>
      </c>
      <c r="BG656">
        <v>0</v>
      </c>
      <c r="BH656">
        <v>0</v>
      </c>
      <c r="BI656">
        <v>0</v>
      </c>
      <c r="BJ656">
        <v>1.1822999999999999</v>
      </c>
      <c r="BK656">
        <v>1312.4670000000001</v>
      </c>
      <c r="BL656">
        <v>457.40199999999999</v>
      </c>
      <c r="BM656">
        <v>270.52699999999999</v>
      </c>
      <c r="BN656">
        <v>136.535</v>
      </c>
      <c r="BO656">
        <v>220</v>
      </c>
      <c r="BP656">
        <v>198.952</v>
      </c>
      <c r="BQ656">
        <v>0</v>
      </c>
      <c r="BR656">
        <v>0</v>
      </c>
      <c r="BS656">
        <v>29.050999999999998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0.9708</v>
      </c>
      <c r="CA656">
        <v>334.37200000000001</v>
      </c>
      <c r="CB656">
        <v>237.73599999999999</v>
      </c>
      <c r="CC656">
        <v>31.85</v>
      </c>
      <c r="CD656">
        <v>10.228999999999999</v>
      </c>
      <c r="CE656">
        <v>54.557000000000002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0.9708</v>
      </c>
      <c r="CM656">
        <v>334.37200000000001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0.9708</v>
      </c>
      <c r="CU656">
        <v>334.37200000000001</v>
      </c>
      <c r="CV656">
        <v>0</v>
      </c>
      <c r="CW656">
        <v>0</v>
      </c>
      <c r="CX656">
        <v>0</v>
      </c>
      <c r="CY656">
        <v>1.1822999999999999</v>
      </c>
      <c r="CZ656">
        <v>1312.4670000000001</v>
      </c>
      <c r="DA656">
        <v>0</v>
      </c>
      <c r="DB656">
        <v>0</v>
      </c>
      <c r="DC656">
        <v>246.5</v>
      </c>
      <c r="DD656">
        <v>53.5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1312.4670000000001</v>
      </c>
      <c r="EA656">
        <v>246.5</v>
      </c>
      <c r="EB656">
        <v>334.37200000000001</v>
      </c>
      <c r="EC656">
        <v>53.5</v>
      </c>
      <c r="ED656">
        <v>2.9708000000000001</v>
      </c>
      <c r="EE656">
        <v>3.8332999999999999</v>
      </c>
      <c r="EF656">
        <v>2068.4299999999998</v>
      </c>
      <c r="EG656">
        <v>2</v>
      </c>
      <c r="EH656">
        <v>1719.058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0.9708</v>
      </c>
      <c r="EP656">
        <v>349.37200000000001</v>
      </c>
      <c r="EQ656">
        <v>895.05600000000004</v>
      </c>
      <c r="ER656">
        <v>345.85599999999999</v>
      </c>
      <c r="ES656">
        <v>549.20000000000005</v>
      </c>
      <c r="ET656">
        <v>2963.4859999999999</v>
      </c>
      <c r="EU656">
        <v>0</v>
      </c>
      <c r="EV656">
        <v>0</v>
      </c>
      <c r="EW656">
        <v>2</v>
      </c>
      <c r="EX656">
        <v>1719.058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</row>
    <row r="657" spans="1:184" customFormat="1" ht="12.75" x14ac:dyDescent="0.2">
      <c r="A657">
        <v>5328</v>
      </c>
      <c r="B657">
        <f t="shared" si="10"/>
        <v>654</v>
      </c>
      <c r="C657">
        <v>1</v>
      </c>
      <c r="D657" t="s">
        <v>2174</v>
      </c>
      <c r="E657" t="s">
        <v>290</v>
      </c>
      <c r="F657">
        <v>691007756</v>
      </c>
      <c r="G657">
        <v>12</v>
      </c>
      <c r="H657" t="s">
        <v>1908</v>
      </c>
      <c r="I657" t="s">
        <v>2175</v>
      </c>
      <c r="J657">
        <v>1</v>
      </c>
      <c r="K657">
        <v>24</v>
      </c>
      <c r="L657" t="s">
        <v>1909</v>
      </c>
      <c r="M657" t="s">
        <v>2176</v>
      </c>
      <c r="N657" t="s">
        <v>1875</v>
      </c>
      <c r="O657">
        <v>2</v>
      </c>
      <c r="P657" t="s">
        <v>1876</v>
      </c>
      <c r="Q657" t="s">
        <v>1877</v>
      </c>
      <c r="R657" s="207">
        <v>45671.584432870368</v>
      </c>
      <c r="S657">
        <v>691007756</v>
      </c>
      <c r="W657">
        <v>6.8808999999999996</v>
      </c>
      <c r="X657">
        <v>6.8808999999999996</v>
      </c>
      <c r="Y657">
        <v>0</v>
      </c>
      <c r="Z657">
        <v>0</v>
      </c>
      <c r="AA657">
        <v>7.4809000000000001</v>
      </c>
      <c r="AB657">
        <v>3831.7269999999999</v>
      </c>
      <c r="AC657">
        <v>3729.7539999999999</v>
      </c>
      <c r="AD657">
        <v>2070.4940000000001</v>
      </c>
      <c r="AE657">
        <v>539.07500000000005</v>
      </c>
      <c r="AF657">
        <v>277.61900000000003</v>
      </c>
      <c r="AG657">
        <v>741.779</v>
      </c>
      <c r="AH657">
        <v>78.858000000000004</v>
      </c>
      <c r="AI657">
        <v>0</v>
      </c>
      <c r="AJ657">
        <v>18.033000000000001</v>
      </c>
      <c r="AK657">
        <v>3.8959999999999999</v>
      </c>
      <c r="AL657">
        <v>8.0860000000000003</v>
      </c>
      <c r="AM657">
        <v>0</v>
      </c>
      <c r="AN657">
        <v>93.887</v>
      </c>
      <c r="AO657">
        <v>1443.5650000000001</v>
      </c>
      <c r="AP657">
        <v>0</v>
      </c>
      <c r="AQ657">
        <v>0</v>
      </c>
      <c r="AR657">
        <v>0</v>
      </c>
      <c r="AS657">
        <v>0</v>
      </c>
      <c r="AT657">
        <v>25.07</v>
      </c>
      <c r="AU657">
        <v>1418.4949999999999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3777.9520000000002</v>
      </c>
      <c r="BB657">
        <v>0</v>
      </c>
      <c r="BC657">
        <v>8</v>
      </c>
      <c r="BD657">
        <v>6</v>
      </c>
      <c r="BE657">
        <v>0</v>
      </c>
      <c r="BF657">
        <v>0</v>
      </c>
      <c r="BG657">
        <v>2</v>
      </c>
      <c r="BH657">
        <v>0</v>
      </c>
      <c r="BI657">
        <v>0</v>
      </c>
      <c r="BJ657">
        <v>4.4809000000000001</v>
      </c>
      <c r="BK657">
        <v>2592.462</v>
      </c>
      <c r="BL657">
        <v>1432.598</v>
      </c>
      <c r="BM657">
        <v>423.65600000000001</v>
      </c>
      <c r="BN657">
        <v>165.79</v>
      </c>
      <c r="BO657">
        <v>471.67599999999999</v>
      </c>
      <c r="BP657">
        <v>78.858000000000004</v>
      </c>
      <c r="BQ657">
        <v>0</v>
      </c>
      <c r="BR657">
        <v>17.45</v>
      </c>
      <c r="BS657">
        <v>2.4340000000000002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2.4</v>
      </c>
      <c r="CA657">
        <v>1137.2919999999999</v>
      </c>
      <c r="CB657">
        <v>637.89599999999996</v>
      </c>
      <c r="CC657">
        <v>115.419</v>
      </c>
      <c r="CD657">
        <v>111.82899999999999</v>
      </c>
      <c r="CE657">
        <v>270.10300000000001</v>
      </c>
      <c r="CF657">
        <v>0</v>
      </c>
      <c r="CG657">
        <v>0</v>
      </c>
      <c r="CH657">
        <v>0.58299999999999996</v>
      </c>
      <c r="CI657">
        <v>1.462</v>
      </c>
      <c r="CJ657">
        <v>1</v>
      </c>
      <c r="CK657">
        <v>673.13099999999997</v>
      </c>
      <c r="CL657">
        <v>1.4</v>
      </c>
      <c r="CM657">
        <v>464.161</v>
      </c>
      <c r="CN657">
        <v>0</v>
      </c>
      <c r="CO657">
        <v>0</v>
      </c>
      <c r="CP657">
        <v>0</v>
      </c>
      <c r="CQ657">
        <v>0</v>
      </c>
      <c r="CR657">
        <v>3.4809000000000001</v>
      </c>
      <c r="CS657">
        <v>1808.4880000000001</v>
      </c>
      <c r="CT657">
        <v>2.4</v>
      </c>
      <c r="CU657">
        <v>1137.2919999999999</v>
      </c>
      <c r="CV657">
        <v>0</v>
      </c>
      <c r="CW657">
        <v>0</v>
      </c>
      <c r="CX657">
        <v>0</v>
      </c>
      <c r="CY657">
        <v>4.4809000000000001</v>
      </c>
      <c r="CZ657">
        <v>2592.462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2600.5450000000001</v>
      </c>
      <c r="EA657">
        <v>0</v>
      </c>
      <c r="EB657">
        <v>1177.4069999999999</v>
      </c>
      <c r="EC657">
        <v>0</v>
      </c>
      <c r="ED657">
        <v>6.8808999999999996</v>
      </c>
      <c r="EE657">
        <v>7.4809000000000001</v>
      </c>
      <c r="EF657">
        <v>3831.7269999999999</v>
      </c>
      <c r="EG657">
        <v>4.4809000000000001</v>
      </c>
      <c r="EH657">
        <v>2694.23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2.4</v>
      </c>
      <c r="EP657">
        <v>1137.4970000000001</v>
      </c>
      <c r="EQ657">
        <v>1443.5650000000001</v>
      </c>
      <c r="ER657">
        <v>1208.3309999999999</v>
      </c>
      <c r="ES657">
        <v>235.23400000000001</v>
      </c>
      <c r="ET657">
        <v>5275.2920000000004</v>
      </c>
      <c r="EU657">
        <v>0</v>
      </c>
      <c r="EV657">
        <v>0</v>
      </c>
      <c r="EW657">
        <v>4.4809000000000001</v>
      </c>
      <c r="EX657">
        <v>2694.23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</row>
    <row r="658" spans="1:184" customFormat="1" ht="12.75" x14ac:dyDescent="0.2">
      <c r="A658">
        <v>5600</v>
      </c>
      <c r="B658">
        <f t="shared" si="10"/>
        <v>655</v>
      </c>
      <c r="C658">
        <v>1</v>
      </c>
      <c r="D658" t="s">
        <v>2177</v>
      </c>
      <c r="E658" t="s">
        <v>290</v>
      </c>
      <c r="F658">
        <v>618600698</v>
      </c>
      <c r="G658">
        <v>12</v>
      </c>
      <c r="H658" t="s">
        <v>1879</v>
      </c>
      <c r="I658" t="s">
        <v>1018</v>
      </c>
      <c r="J658">
        <v>1</v>
      </c>
      <c r="K658">
        <v>24</v>
      </c>
      <c r="L658" t="s">
        <v>1873</v>
      </c>
      <c r="M658" t="s">
        <v>2003</v>
      </c>
      <c r="N658" t="s">
        <v>1875</v>
      </c>
      <c r="O658">
        <v>2</v>
      </c>
      <c r="P658" t="s">
        <v>1876</v>
      </c>
      <c r="Q658" t="s">
        <v>3419</v>
      </c>
      <c r="R658" s="207">
        <v>45663.55296296296</v>
      </c>
      <c r="S658">
        <v>618600698</v>
      </c>
      <c r="T658" t="s">
        <v>3419</v>
      </c>
      <c r="U658" s="207">
        <v>45663.556041666663</v>
      </c>
      <c r="V658">
        <v>618600698</v>
      </c>
      <c r="W658">
        <v>13.355499999999999</v>
      </c>
      <c r="X658">
        <v>10.2028</v>
      </c>
      <c r="Y658">
        <v>3.1526999999999998</v>
      </c>
      <c r="Z658">
        <v>0</v>
      </c>
      <c r="AA658">
        <v>14.9597</v>
      </c>
      <c r="AB658">
        <v>4489.55</v>
      </c>
      <c r="AC658">
        <v>3193.9749999999999</v>
      </c>
      <c r="AD658">
        <v>2377.328</v>
      </c>
      <c r="AE658">
        <v>329.94299999999998</v>
      </c>
      <c r="AF658">
        <v>161.666</v>
      </c>
      <c r="AG658">
        <v>203.75700000000001</v>
      </c>
      <c r="AH658">
        <v>121.28100000000001</v>
      </c>
      <c r="AI658">
        <v>0</v>
      </c>
      <c r="AJ658">
        <v>0</v>
      </c>
      <c r="AK658">
        <v>0</v>
      </c>
      <c r="AL658">
        <v>1250.1179999999999</v>
      </c>
      <c r="AM658">
        <v>45.457000000000001</v>
      </c>
      <c r="AN658">
        <v>0</v>
      </c>
      <c r="AO658">
        <v>2.52</v>
      </c>
      <c r="AP658">
        <v>0</v>
      </c>
      <c r="AQ658">
        <v>0</v>
      </c>
      <c r="AR658">
        <v>0</v>
      </c>
      <c r="AS658">
        <v>0</v>
      </c>
      <c r="AT658">
        <v>2.52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3222.4470000000001</v>
      </c>
      <c r="BB658">
        <v>0</v>
      </c>
      <c r="BC658">
        <v>15</v>
      </c>
      <c r="BD658">
        <v>15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10.2028</v>
      </c>
      <c r="CA658">
        <v>3193.9749999999999</v>
      </c>
      <c r="CB658">
        <v>2377.328</v>
      </c>
      <c r="CC658">
        <v>329.94299999999998</v>
      </c>
      <c r="CD658">
        <v>161.666</v>
      </c>
      <c r="CE658">
        <v>203.75700000000001</v>
      </c>
      <c r="CF658">
        <v>121.28100000000001</v>
      </c>
      <c r="CG658">
        <v>0</v>
      </c>
      <c r="CH658">
        <v>0</v>
      </c>
      <c r="CI658">
        <v>0</v>
      </c>
      <c r="CJ658">
        <v>0.6</v>
      </c>
      <c r="CK658">
        <v>236.93199999999999</v>
      </c>
      <c r="CL658">
        <v>0.5</v>
      </c>
      <c r="CM658">
        <v>116.18899999999999</v>
      </c>
      <c r="CN658">
        <v>9.1028000000000002</v>
      </c>
      <c r="CO658">
        <v>2840.8539999999998</v>
      </c>
      <c r="CP658">
        <v>0</v>
      </c>
      <c r="CQ658">
        <v>0</v>
      </c>
      <c r="CR658">
        <v>0</v>
      </c>
      <c r="CS658">
        <v>0</v>
      </c>
      <c r="CT658">
        <v>8.6028000000000002</v>
      </c>
      <c r="CU658">
        <v>2312.9369999999999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3222.4470000000001</v>
      </c>
      <c r="EC658">
        <v>0</v>
      </c>
      <c r="ED658">
        <v>13.355499999999999</v>
      </c>
      <c r="EE658">
        <v>14.9597</v>
      </c>
      <c r="EF658">
        <v>4489.55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13.355499999999999</v>
      </c>
      <c r="EP658">
        <v>4489.55</v>
      </c>
      <c r="EQ658">
        <v>2.52</v>
      </c>
      <c r="ER658">
        <v>0</v>
      </c>
      <c r="ES658">
        <v>2.52</v>
      </c>
      <c r="ET658">
        <v>4492.07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</row>
    <row r="659" spans="1:184" customFormat="1" ht="12.75" x14ac:dyDescent="0.2">
      <c r="A659">
        <v>5603</v>
      </c>
      <c r="B659">
        <f t="shared" si="10"/>
        <v>656</v>
      </c>
      <c r="C659">
        <v>1</v>
      </c>
      <c r="D659" t="s">
        <v>2178</v>
      </c>
      <c r="E659" t="s">
        <v>290</v>
      </c>
      <c r="F659">
        <v>600116221</v>
      </c>
      <c r="G659">
        <v>12</v>
      </c>
      <c r="H659" t="s">
        <v>1927</v>
      </c>
      <c r="I659" t="s">
        <v>2179</v>
      </c>
      <c r="J659">
        <v>1</v>
      </c>
      <c r="K659">
        <v>24</v>
      </c>
      <c r="L659" t="s">
        <v>1909</v>
      </c>
      <c r="M659" t="s">
        <v>2125</v>
      </c>
      <c r="N659" t="s">
        <v>1875</v>
      </c>
      <c r="O659">
        <v>2</v>
      </c>
      <c r="P659" t="s">
        <v>1876</v>
      </c>
      <c r="Q659" t="s">
        <v>3422</v>
      </c>
      <c r="R659" s="207">
        <v>45667.333344907405</v>
      </c>
      <c r="S659">
        <v>600116221</v>
      </c>
      <c r="W659">
        <v>3.7875999999999999</v>
      </c>
      <c r="X659">
        <v>2.6892999999999998</v>
      </c>
      <c r="Y659">
        <v>0.71689999999999998</v>
      </c>
      <c r="Z659">
        <v>0.38140000000000002</v>
      </c>
      <c r="AA659">
        <v>4.7377000000000002</v>
      </c>
      <c r="AB659">
        <v>1559.96</v>
      </c>
      <c r="AC659">
        <v>1084.413</v>
      </c>
      <c r="AD659">
        <v>790.02300000000002</v>
      </c>
      <c r="AE659">
        <v>91.846000000000004</v>
      </c>
      <c r="AF659">
        <v>115.39400000000001</v>
      </c>
      <c r="AG659">
        <v>35.387999999999998</v>
      </c>
      <c r="AH659">
        <v>50.683</v>
      </c>
      <c r="AI659">
        <v>0</v>
      </c>
      <c r="AJ659">
        <v>0</v>
      </c>
      <c r="AK659">
        <v>1.079</v>
      </c>
      <c r="AL659">
        <v>310.86200000000002</v>
      </c>
      <c r="AM659">
        <v>3</v>
      </c>
      <c r="AN659">
        <v>161.685</v>
      </c>
      <c r="AO659">
        <v>9.5</v>
      </c>
      <c r="AP659">
        <v>9.5</v>
      </c>
      <c r="AQ659">
        <v>9.5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1086.335</v>
      </c>
      <c r="BB659">
        <v>9.5</v>
      </c>
      <c r="BC659">
        <v>5</v>
      </c>
      <c r="BD659">
        <v>5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2.6892999999999998</v>
      </c>
      <c r="CA659">
        <v>1084.413</v>
      </c>
      <c r="CB659">
        <v>790.02300000000002</v>
      </c>
      <c r="CC659">
        <v>91.846000000000004</v>
      </c>
      <c r="CD659">
        <v>115.39400000000001</v>
      </c>
      <c r="CE659">
        <v>35.387999999999998</v>
      </c>
      <c r="CF659">
        <v>50.683</v>
      </c>
      <c r="CG659">
        <v>0</v>
      </c>
      <c r="CH659">
        <v>0</v>
      </c>
      <c r="CI659">
        <v>1.079</v>
      </c>
      <c r="CJ659">
        <v>0</v>
      </c>
      <c r="CK659">
        <v>0</v>
      </c>
      <c r="CL659">
        <v>0</v>
      </c>
      <c r="CM659">
        <v>0</v>
      </c>
      <c r="CN659">
        <v>2.6892999999999998</v>
      </c>
      <c r="CO659">
        <v>1084.413</v>
      </c>
      <c r="CP659">
        <v>0</v>
      </c>
      <c r="CQ659">
        <v>0</v>
      </c>
      <c r="CR659">
        <v>0</v>
      </c>
      <c r="CS659">
        <v>0</v>
      </c>
      <c r="CT659">
        <v>1.8315999999999999</v>
      </c>
      <c r="CU659">
        <v>552.06799999999998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9.5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1086.335</v>
      </c>
      <c r="EC659">
        <v>9.5</v>
      </c>
      <c r="ED659">
        <v>3.7875999999999999</v>
      </c>
      <c r="EE659">
        <v>4.7377000000000002</v>
      </c>
      <c r="EF659">
        <v>1559.96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3.7875999999999999</v>
      </c>
      <c r="EP659">
        <v>1559.96</v>
      </c>
      <c r="EQ659">
        <v>9.5</v>
      </c>
      <c r="ER659">
        <v>0</v>
      </c>
      <c r="ES659">
        <v>9.5</v>
      </c>
      <c r="ET659">
        <v>1569.46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</row>
    <row r="660" spans="1:184" customFormat="1" ht="12.75" x14ac:dyDescent="0.2">
      <c r="A660">
        <v>6001</v>
      </c>
      <c r="B660">
        <f t="shared" si="10"/>
        <v>657</v>
      </c>
      <c r="C660">
        <v>1</v>
      </c>
      <c r="D660" t="s">
        <v>2180</v>
      </c>
      <c r="E660" t="s">
        <v>290</v>
      </c>
      <c r="F660">
        <v>600125173</v>
      </c>
      <c r="G660">
        <v>12</v>
      </c>
      <c r="H660" t="s">
        <v>2181</v>
      </c>
      <c r="I660" t="s">
        <v>99</v>
      </c>
      <c r="J660">
        <v>1</v>
      </c>
      <c r="K660">
        <v>24</v>
      </c>
      <c r="L660" t="s">
        <v>2182</v>
      </c>
      <c r="M660" t="s">
        <v>2183</v>
      </c>
      <c r="N660" t="s">
        <v>2184</v>
      </c>
      <c r="O660">
        <v>2</v>
      </c>
      <c r="P660" t="s">
        <v>2185</v>
      </c>
      <c r="Q660" t="s">
        <v>2186</v>
      </c>
      <c r="R660" s="207">
        <v>45666.342557870368</v>
      </c>
      <c r="S660">
        <v>600125173</v>
      </c>
      <c r="W660">
        <v>49.159799999999997</v>
      </c>
      <c r="X660">
        <v>48.159799999999997</v>
      </c>
      <c r="Y660">
        <v>0</v>
      </c>
      <c r="Z660">
        <v>1</v>
      </c>
      <c r="AA660">
        <v>51.208299999999994</v>
      </c>
      <c r="AB660">
        <v>20117.154000000002</v>
      </c>
      <c r="AC660">
        <v>19656.609</v>
      </c>
      <c r="AD660">
        <v>12976.09</v>
      </c>
      <c r="AE660">
        <v>2677.0909999999999</v>
      </c>
      <c r="AF660">
        <v>839.00900000000001</v>
      </c>
      <c r="AG660">
        <v>2581.5</v>
      </c>
      <c r="AH660">
        <v>416.71199999999999</v>
      </c>
      <c r="AI660">
        <v>0</v>
      </c>
      <c r="AJ660">
        <v>0</v>
      </c>
      <c r="AK660">
        <v>2.6320000000000001</v>
      </c>
      <c r="AL660">
        <v>0</v>
      </c>
      <c r="AM660">
        <v>0</v>
      </c>
      <c r="AN660">
        <v>460.54500000000002</v>
      </c>
      <c r="AO660">
        <v>413.47999999999996</v>
      </c>
      <c r="AP660">
        <v>259.8</v>
      </c>
      <c r="AQ660">
        <v>259.8</v>
      </c>
      <c r="AR660">
        <v>0</v>
      </c>
      <c r="AS660">
        <v>0</v>
      </c>
      <c r="AT660">
        <v>0</v>
      </c>
      <c r="AU660">
        <v>153.68</v>
      </c>
      <c r="AV660">
        <v>1</v>
      </c>
      <c r="AW660">
        <v>118.696</v>
      </c>
      <c r="AX660">
        <v>284.35899999999998</v>
      </c>
      <c r="AY660">
        <v>19.8</v>
      </c>
      <c r="AZ660">
        <v>44.878999999999998</v>
      </c>
      <c r="BA660">
        <v>19970.463</v>
      </c>
      <c r="BB660">
        <v>259.8</v>
      </c>
      <c r="BC660">
        <v>50</v>
      </c>
      <c r="BD660">
        <v>48</v>
      </c>
      <c r="BE660">
        <v>1</v>
      </c>
      <c r="BF660">
        <v>0</v>
      </c>
      <c r="BG660">
        <v>3</v>
      </c>
      <c r="BH660">
        <v>0</v>
      </c>
      <c r="BI660">
        <v>0</v>
      </c>
      <c r="BJ660">
        <v>30.786899999999999</v>
      </c>
      <c r="BK660">
        <v>14281.42</v>
      </c>
      <c r="BL660">
        <v>9239.39</v>
      </c>
      <c r="BM660">
        <v>2196.9409999999998</v>
      </c>
      <c r="BN660">
        <v>533.12599999999998</v>
      </c>
      <c r="BO660">
        <v>1752</v>
      </c>
      <c r="BP660">
        <v>396.38799999999998</v>
      </c>
      <c r="BQ660">
        <v>0</v>
      </c>
      <c r="BR660">
        <v>0</v>
      </c>
      <c r="BS660">
        <v>0</v>
      </c>
      <c r="BT660">
        <v>26.016100000000002</v>
      </c>
      <c r="BU660">
        <v>12510.584000000001</v>
      </c>
      <c r="BV660">
        <v>0</v>
      </c>
      <c r="BW660">
        <v>0</v>
      </c>
      <c r="BX660">
        <v>0</v>
      </c>
      <c r="BY660">
        <v>0</v>
      </c>
      <c r="BZ660">
        <v>17.372900000000001</v>
      </c>
      <c r="CA660">
        <v>5375.1890000000003</v>
      </c>
      <c r="CB660">
        <v>3736.7</v>
      </c>
      <c r="CC660">
        <v>480.15</v>
      </c>
      <c r="CD660">
        <v>305.88299999999998</v>
      </c>
      <c r="CE660">
        <v>829.5</v>
      </c>
      <c r="CF660">
        <v>20.324000000000002</v>
      </c>
      <c r="CG660">
        <v>0</v>
      </c>
      <c r="CH660">
        <v>0</v>
      </c>
      <c r="CI660">
        <v>2.6320000000000001</v>
      </c>
      <c r="CJ660">
        <v>1</v>
      </c>
      <c r="CK660">
        <v>556.21400000000006</v>
      </c>
      <c r="CL660">
        <v>8.5416000000000007</v>
      </c>
      <c r="CM660">
        <v>2433.922</v>
      </c>
      <c r="CN660">
        <v>6.1646000000000001</v>
      </c>
      <c r="CO660">
        <v>1903.1479999999999</v>
      </c>
      <c r="CP660">
        <v>1.6667000000000001</v>
      </c>
      <c r="CQ660">
        <v>481.90499999999997</v>
      </c>
      <c r="CR660">
        <v>23.786899999999999</v>
      </c>
      <c r="CS660">
        <v>10022.241</v>
      </c>
      <c r="CT660">
        <v>16.372900000000001</v>
      </c>
      <c r="CU660">
        <v>5054.7330000000002</v>
      </c>
      <c r="CV660">
        <v>0</v>
      </c>
      <c r="CW660">
        <v>118.696</v>
      </c>
      <c r="CX660">
        <v>0</v>
      </c>
      <c r="CY660">
        <v>0</v>
      </c>
      <c r="CZ660">
        <v>0</v>
      </c>
      <c r="DA660">
        <v>1</v>
      </c>
      <c r="DB660">
        <v>284.35899999999998</v>
      </c>
      <c r="DC660">
        <v>136.38999999999999</v>
      </c>
      <c r="DD660">
        <v>123.41</v>
      </c>
      <c r="DE660">
        <v>44.878999999999998</v>
      </c>
      <c r="DF660">
        <v>4.7708000000000004</v>
      </c>
      <c r="DG660">
        <v>1770.836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14484.879000000001</v>
      </c>
      <c r="EA660">
        <v>136.38999999999999</v>
      </c>
      <c r="EB660">
        <v>5485.5839999999998</v>
      </c>
      <c r="EC660">
        <v>123.41</v>
      </c>
      <c r="ED660">
        <v>49.159799999999997</v>
      </c>
      <c r="EE660">
        <v>51.208299999999994</v>
      </c>
      <c r="EF660">
        <v>20117.154000000002</v>
      </c>
      <c r="EG660">
        <v>30.786899999999999</v>
      </c>
      <c r="EH660">
        <v>14281.42</v>
      </c>
      <c r="EI660">
        <v>26.016100000000002</v>
      </c>
      <c r="EJ660">
        <v>12510.584000000001</v>
      </c>
      <c r="EK660">
        <v>0</v>
      </c>
      <c r="EL660">
        <v>0</v>
      </c>
      <c r="EM660">
        <v>0</v>
      </c>
      <c r="EN660">
        <v>0</v>
      </c>
      <c r="EO660">
        <v>18.372900000000001</v>
      </c>
      <c r="EP660">
        <v>5835.7339999999995</v>
      </c>
      <c r="EQ660">
        <v>413.47999999999996</v>
      </c>
      <c r="ER660">
        <v>149.53800000000001</v>
      </c>
      <c r="ES660">
        <v>263.94200000000001</v>
      </c>
      <c r="ET660">
        <v>20530.634000000002</v>
      </c>
      <c r="EU660">
        <v>0</v>
      </c>
      <c r="EV660">
        <v>0</v>
      </c>
      <c r="EW660">
        <v>0</v>
      </c>
      <c r="EX660">
        <v>0</v>
      </c>
      <c r="EY660">
        <v>4.7708000000000004</v>
      </c>
      <c r="EZ660">
        <v>1770.836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1</v>
      </c>
      <c r="FJ660">
        <v>284.35899999999998</v>
      </c>
      <c r="FK660">
        <v>0</v>
      </c>
      <c r="FL660">
        <v>0</v>
      </c>
      <c r="FM660">
        <v>1</v>
      </c>
      <c r="FN660">
        <v>284.35899999999998</v>
      </c>
      <c r="FO660">
        <v>19.8</v>
      </c>
      <c r="FP660">
        <v>0</v>
      </c>
      <c r="FQ660">
        <v>19.8</v>
      </c>
      <c r="FR660">
        <v>304.15899999999999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0</v>
      </c>
    </row>
    <row r="661" spans="1:184" customFormat="1" ht="12.75" x14ac:dyDescent="0.2">
      <c r="A661">
        <v>6002</v>
      </c>
      <c r="B661">
        <f t="shared" si="10"/>
        <v>658</v>
      </c>
      <c r="C661">
        <v>1</v>
      </c>
      <c r="D661" t="s">
        <v>2187</v>
      </c>
      <c r="E661" t="s">
        <v>290</v>
      </c>
      <c r="F661">
        <v>600125262</v>
      </c>
      <c r="G661">
        <v>12</v>
      </c>
      <c r="H661" t="s">
        <v>477</v>
      </c>
      <c r="I661" t="s">
        <v>99</v>
      </c>
      <c r="J661">
        <v>1</v>
      </c>
      <c r="K661">
        <v>24</v>
      </c>
      <c r="L661" t="s">
        <v>2188</v>
      </c>
      <c r="M661" t="s">
        <v>1988</v>
      </c>
      <c r="N661" t="s">
        <v>2184</v>
      </c>
      <c r="O661">
        <v>2</v>
      </c>
      <c r="P661" t="s">
        <v>2185</v>
      </c>
      <c r="Q661" t="s">
        <v>2189</v>
      </c>
      <c r="R661" s="207">
        <v>45663.609050925923</v>
      </c>
      <c r="S661">
        <v>600125262</v>
      </c>
      <c r="T661" t="s">
        <v>2189</v>
      </c>
      <c r="U661" s="207">
        <v>45663.63490740741</v>
      </c>
      <c r="V661">
        <v>600125262</v>
      </c>
      <c r="W661">
        <v>15.5436</v>
      </c>
      <c r="X661">
        <v>15.5183</v>
      </c>
      <c r="Y661">
        <v>0</v>
      </c>
      <c r="Z661">
        <v>2.53E-2</v>
      </c>
      <c r="AA661">
        <v>16</v>
      </c>
      <c r="AB661">
        <v>6970.9</v>
      </c>
      <c r="AC661">
        <v>6914.5329999999994</v>
      </c>
      <c r="AD661">
        <v>4461.6019999999999</v>
      </c>
      <c r="AE661">
        <v>883.44599999999991</v>
      </c>
      <c r="AF661">
        <v>191.29500000000002</v>
      </c>
      <c r="AG661">
        <v>1212.4769999999999</v>
      </c>
      <c r="AH661">
        <v>150.124</v>
      </c>
      <c r="AI661">
        <v>0</v>
      </c>
      <c r="AJ661">
        <v>8.5069999999999997</v>
      </c>
      <c r="AK661">
        <v>7.0819999999999999</v>
      </c>
      <c r="AL661">
        <v>48.53</v>
      </c>
      <c r="AM661">
        <v>0</v>
      </c>
      <c r="AN661">
        <v>7.8369999999999997</v>
      </c>
      <c r="AO661">
        <v>41.015000000000001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41.015000000000001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6995.2379999999994</v>
      </c>
      <c r="BB661">
        <v>0</v>
      </c>
      <c r="BC661">
        <v>16</v>
      </c>
      <c r="BD661">
        <v>16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10.31</v>
      </c>
      <c r="BK661">
        <v>5133.8130000000001</v>
      </c>
      <c r="BL661">
        <v>3294.7750000000001</v>
      </c>
      <c r="BM661">
        <v>707.495</v>
      </c>
      <c r="BN661">
        <v>127.989</v>
      </c>
      <c r="BO661">
        <v>886.03899999999999</v>
      </c>
      <c r="BP661">
        <v>117.515</v>
      </c>
      <c r="BQ661">
        <v>0</v>
      </c>
      <c r="BR661">
        <v>0</v>
      </c>
      <c r="BS661">
        <v>0</v>
      </c>
      <c r="BT661">
        <v>10.31</v>
      </c>
      <c r="BU661">
        <v>5133.8130000000001</v>
      </c>
      <c r="BV661">
        <v>0</v>
      </c>
      <c r="BW661">
        <v>0</v>
      </c>
      <c r="BX661">
        <v>0</v>
      </c>
      <c r="BY661">
        <v>0</v>
      </c>
      <c r="BZ661">
        <v>5.2082999999999995</v>
      </c>
      <c r="CA661">
        <v>1780.72</v>
      </c>
      <c r="CB661">
        <v>1166.827</v>
      </c>
      <c r="CC661">
        <v>175.95099999999999</v>
      </c>
      <c r="CD661">
        <v>63.305999999999997</v>
      </c>
      <c r="CE661">
        <v>326.43799999999999</v>
      </c>
      <c r="CF661">
        <v>32.609000000000002</v>
      </c>
      <c r="CG661">
        <v>0</v>
      </c>
      <c r="CH661">
        <v>8.5069999999999997</v>
      </c>
      <c r="CI661">
        <v>7.0819999999999999</v>
      </c>
      <c r="CJ661">
        <v>1</v>
      </c>
      <c r="CK661">
        <v>629.75700000000006</v>
      </c>
      <c r="CL661">
        <v>2.2082999999999999</v>
      </c>
      <c r="CM661">
        <v>513.11199999999997</v>
      </c>
      <c r="CN661">
        <v>2</v>
      </c>
      <c r="CO661">
        <v>637.851</v>
      </c>
      <c r="CP661">
        <v>0</v>
      </c>
      <c r="CQ661">
        <v>0</v>
      </c>
      <c r="CR661">
        <v>9.31</v>
      </c>
      <c r="CS661">
        <v>4431.8419999999996</v>
      </c>
      <c r="CT661">
        <v>4.7082999999999995</v>
      </c>
      <c r="CU661">
        <v>1531.509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5190.0739999999996</v>
      </c>
      <c r="EA661">
        <v>0</v>
      </c>
      <c r="EB661">
        <v>1805.164</v>
      </c>
      <c r="EC661">
        <v>0</v>
      </c>
      <c r="ED661">
        <v>15.5436</v>
      </c>
      <c r="EE661">
        <v>16</v>
      </c>
      <c r="EF661">
        <v>6970.9</v>
      </c>
      <c r="EG661">
        <v>10.31</v>
      </c>
      <c r="EH661">
        <v>5133.8130000000001</v>
      </c>
      <c r="EI661">
        <v>10.31</v>
      </c>
      <c r="EJ661">
        <v>5133.8130000000001</v>
      </c>
      <c r="EK661">
        <v>0</v>
      </c>
      <c r="EL661">
        <v>0</v>
      </c>
      <c r="EM661">
        <v>0</v>
      </c>
      <c r="EN661">
        <v>0</v>
      </c>
      <c r="EO661">
        <v>5.2336</v>
      </c>
      <c r="EP661">
        <v>1837.087</v>
      </c>
      <c r="EQ661">
        <v>41.015000000000001</v>
      </c>
      <c r="ER661">
        <v>0</v>
      </c>
      <c r="ES661">
        <v>41.015000000000001</v>
      </c>
      <c r="ET661">
        <v>7011.915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</row>
    <row r="662" spans="1:184" customFormat="1" ht="12.75" x14ac:dyDescent="0.2">
      <c r="A662">
        <v>6003</v>
      </c>
      <c r="B662">
        <f t="shared" si="10"/>
        <v>659</v>
      </c>
      <c r="C662">
        <v>1</v>
      </c>
      <c r="D662" t="s">
        <v>2190</v>
      </c>
      <c r="E662" t="s">
        <v>290</v>
      </c>
      <c r="F662">
        <v>600124746</v>
      </c>
      <c r="G662">
        <v>12</v>
      </c>
      <c r="H662" t="s">
        <v>2191</v>
      </c>
      <c r="I662" t="s">
        <v>99</v>
      </c>
      <c r="J662">
        <v>1</v>
      </c>
      <c r="K662">
        <v>24</v>
      </c>
      <c r="L662" t="s">
        <v>2192</v>
      </c>
      <c r="M662" t="s">
        <v>2193</v>
      </c>
      <c r="N662" t="s">
        <v>2184</v>
      </c>
      <c r="O662">
        <v>2</v>
      </c>
      <c r="P662" t="s">
        <v>2185</v>
      </c>
      <c r="Q662" t="s">
        <v>3350</v>
      </c>
      <c r="R662" s="207">
        <v>45671.571932870371</v>
      </c>
      <c r="S662">
        <v>600124746</v>
      </c>
      <c r="T662" t="s">
        <v>3350</v>
      </c>
      <c r="U662" s="207">
        <v>45671.573368055557</v>
      </c>
      <c r="V662">
        <v>600124746</v>
      </c>
      <c r="W662">
        <v>8.2127999999999997</v>
      </c>
      <c r="X662">
        <v>8.2127999999999997</v>
      </c>
      <c r="Y662">
        <v>0</v>
      </c>
      <c r="Z662">
        <v>0</v>
      </c>
      <c r="AA662">
        <v>8</v>
      </c>
      <c r="AB662">
        <v>3534.0320000000002</v>
      </c>
      <c r="AC662">
        <v>3485.9780000000001</v>
      </c>
      <c r="AD662">
        <v>2369.9139999999998</v>
      </c>
      <c r="AE662">
        <v>537.10400000000004</v>
      </c>
      <c r="AF662">
        <v>105.285</v>
      </c>
      <c r="AG662">
        <v>292</v>
      </c>
      <c r="AH662">
        <v>124.194</v>
      </c>
      <c r="AI662">
        <v>0</v>
      </c>
      <c r="AJ662">
        <v>0</v>
      </c>
      <c r="AK662">
        <v>10.445</v>
      </c>
      <c r="AL662">
        <v>0</v>
      </c>
      <c r="AM662">
        <v>48.054000000000002</v>
      </c>
      <c r="AN662">
        <v>0</v>
      </c>
      <c r="AO662">
        <v>60.5</v>
      </c>
      <c r="AP662">
        <v>40</v>
      </c>
      <c r="AQ662">
        <v>40</v>
      </c>
      <c r="AR662">
        <v>0</v>
      </c>
      <c r="AS662">
        <v>0</v>
      </c>
      <c r="AT662">
        <v>0</v>
      </c>
      <c r="AU662">
        <v>20.5</v>
      </c>
      <c r="AV662">
        <v>0</v>
      </c>
      <c r="AW662">
        <v>47.036000000000001</v>
      </c>
      <c r="AX662">
        <v>16</v>
      </c>
      <c r="AY662">
        <v>0</v>
      </c>
      <c r="AZ662">
        <v>0</v>
      </c>
      <c r="BA662">
        <v>3505.4360000000001</v>
      </c>
      <c r="BB662">
        <v>40</v>
      </c>
      <c r="BC662">
        <v>8</v>
      </c>
      <c r="BD662">
        <v>8</v>
      </c>
      <c r="BE662">
        <v>0</v>
      </c>
      <c r="BF662">
        <v>0</v>
      </c>
      <c r="BG662">
        <v>1</v>
      </c>
      <c r="BH662">
        <v>0</v>
      </c>
      <c r="BI662">
        <v>0</v>
      </c>
      <c r="BJ662">
        <v>5.0877999999999997</v>
      </c>
      <c r="BK662">
        <v>2553.192</v>
      </c>
      <c r="BL662">
        <v>1645.797</v>
      </c>
      <c r="BM662">
        <v>430.75900000000001</v>
      </c>
      <c r="BN662">
        <v>96.084999999999994</v>
      </c>
      <c r="BO662">
        <v>245</v>
      </c>
      <c r="BP662">
        <v>87.56</v>
      </c>
      <c r="BQ662">
        <v>0</v>
      </c>
      <c r="BR662">
        <v>0</v>
      </c>
      <c r="BS662">
        <v>0.95499999999999996</v>
      </c>
      <c r="BT662">
        <v>4.0877999999999997</v>
      </c>
      <c r="BU662">
        <v>2236.576</v>
      </c>
      <c r="BV662">
        <v>0</v>
      </c>
      <c r="BW662">
        <v>0</v>
      </c>
      <c r="BX662">
        <v>0</v>
      </c>
      <c r="BY662">
        <v>0</v>
      </c>
      <c r="BZ662">
        <v>3.125</v>
      </c>
      <c r="CA662">
        <v>932.78600000000006</v>
      </c>
      <c r="CB662">
        <v>724.11699999999996</v>
      </c>
      <c r="CC662">
        <v>106.345</v>
      </c>
      <c r="CD662">
        <v>9.1999999999999993</v>
      </c>
      <c r="CE662">
        <v>47</v>
      </c>
      <c r="CF662">
        <v>36.634</v>
      </c>
      <c r="CG662">
        <v>0</v>
      </c>
      <c r="CH662">
        <v>0</v>
      </c>
      <c r="CI662">
        <v>9.49</v>
      </c>
      <c r="CJ662">
        <v>0</v>
      </c>
      <c r="CK662">
        <v>0</v>
      </c>
      <c r="CL662">
        <v>0.875</v>
      </c>
      <c r="CM662">
        <v>258.92</v>
      </c>
      <c r="CN662">
        <v>2.25</v>
      </c>
      <c r="CO662">
        <v>673.86599999999999</v>
      </c>
      <c r="CP662">
        <v>0</v>
      </c>
      <c r="CQ662">
        <v>0</v>
      </c>
      <c r="CR662">
        <v>4.0877999999999997</v>
      </c>
      <c r="CS662">
        <v>1828.4929999999999</v>
      </c>
      <c r="CT662">
        <v>1.625</v>
      </c>
      <c r="CU662">
        <v>480.178</v>
      </c>
      <c r="CV662">
        <v>0</v>
      </c>
      <c r="CW662">
        <v>47.036000000000001</v>
      </c>
      <c r="CX662">
        <v>16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40</v>
      </c>
      <c r="DE662">
        <v>0</v>
      </c>
      <c r="DF662">
        <v>1</v>
      </c>
      <c r="DG662">
        <v>316.61599999999999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2564.212</v>
      </c>
      <c r="EA662">
        <v>0</v>
      </c>
      <c r="EB662">
        <v>941.22399999999993</v>
      </c>
      <c r="EC662">
        <v>40</v>
      </c>
      <c r="ED662">
        <v>8.2127999999999997</v>
      </c>
      <c r="EE662">
        <v>8</v>
      </c>
      <c r="EF662">
        <v>3534.0320000000002</v>
      </c>
      <c r="EG662">
        <v>5.0877999999999997</v>
      </c>
      <c r="EH662">
        <v>2553.192</v>
      </c>
      <c r="EI662">
        <v>4.0877999999999997</v>
      </c>
      <c r="EJ662">
        <v>2236.576</v>
      </c>
      <c r="EK662">
        <v>0</v>
      </c>
      <c r="EL662">
        <v>0</v>
      </c>
      <c r="EM662">
        <v>0</v>
      </c>
      <c r="EN662">
        <v>0</v>
      </c>
      <c r="EO662">
        <v>3.125</v>
      </c>
      <c r="EP662">
        <v>980.83999999999992</v>
      </c>
      <c r="EQ662">
        <v>60.5</v>
      </c>
      <c r="ER662">
        <v>0</v>
      </c>
      <c r="ES662">
        <v>60.5</v>
      </c>
      <c r="ET662">
        <v>3594.5320000000002</v>
      </c>
      <c r="EU662">
        <v>0</v>
      </c>
      <c r="EV662">
        <v>0</v>
      </c>
      <c r="EW662">
        <v>0</v>
      </c>
      <c r="EX662">
        <v>0</v>
      </c>
      <c r="EY662">
        <v>1</v>
      </c>
      <c r="EZ662">
        <v>316.61599999999999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16</v>
      </c>
      <c r="FK662">
        <v>0</v>
      </c>
      <c r="FL662">
        <v>16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16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</row>
    <row r="663" spans="1:184" customFormat="1" ht="12.75" x14ac:dyDescent="0.2">
      <c r="A663">
        <v>6004</v>
      </c>
      <c r="B663">
        <f t="shared" si="10"/>
        <v>660</v>
      </c>
      <c r="C663">
        <v>1</v>
      </c>
      <c r="D663" t="s">
        <v>2194</v>
      </c>
      <c r="E663" t="s">
        <v>290</v>
      </c>
      <c r="F663">
        <v>600125122</v>
      </c>
      <c r="G663">
        <v>12</v>
      </c>
      <c r="H663" t="s">
        <v>2195</v>
      </c>
      <c r="I663" t="s">
        <v>99</v>
      </c>
      <c r="J663">
        <v>1</v>
      </c>
      <c r="K663">
        <v>24</v>
      </c>
      <c r="L663" t="s">
        <v>2192</v>
      </c>
      <c r="M663" t="s">
        <v>431</v>
      </c>
      <c r="N663" t="s">
        <v>2184</v>
      </c>
      <c r="O663">
        <v>2</v>
      </c>
      <c r="P663" t="s">
        <v>2185</v>
      </c>
      <c r="Q663" t="s">
        <v>1184</v>
      </c>
      <c r="R663" s="207">
        <v>45661.84202546296</v>
      </c>
      <c r="S663">
        <v>600125122</v>
      </c>
      <c r="W663">
        <v>5.1296999999999997</v>
      </c>
      <c r="X663">
        <v>5.1296999999999997</v>
      </c>
      <c r="Y663">
        <v>0</v>
      </c>
      <c r="Z663">
        <v>0</v>
      </c>
      <c r="AA663">
        <v>5.0671999999999997</v>
      </c>
      <c r="AB663">
        <v>2414.8870000000002</v>
      </c>
      <c r="AC663">
        <v>2414.8870000000002</v>
      </c>
      <c r="AD663">
        <v>1583.2270000000001</v>
      </c>
      <c r="AE663">
        <v>357.82400000000001</v>
      </c>
      <c r="AF663">
        <v>56.9</v>
      </c>
      <c r="AG663">
        <v>321.66899999999998</v>
      </c>
      <c r="AH663">
        <v>95.266999999999996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</v>
      </c>
      <c r="AY663">
        <v>0</v>
      </c>
      <c r="AZ663">
        <v>0</v>
      </c>
      <c r="BA663">
        <v>2429.3710000000001</v>
      </c>
      <c r="BB663">
        <v>0</v>
      </c>
      <c r="BC663">
        <v>5</v>
      </c>
      <c r="BD663">
        <v>5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4.0671999999999997</v>
      </c>
      <c r="BK663">
        <v>2069.5210000000002</v>
      </c>
      <c r="BL663">
        <v>1351.3579999999999</v>
      </c>
      <c r="BM663">
        <v>322.17700000000002</v>
      </c>
      <c r="BN663">
        <v>40.719000000000001</v>
      </c>
      <c r="BO663">
        <v>260</v>
      </c>
      <c r="BP663">
        <v>95.266999999999996</v>
      </c>
      <c r="BQ663">
        <v>0</v>
      </c>
      <c r="BR663">
        <v>0</v>
      </c>
      <c r="BS663">
        <v>0</v>
      </c>
      <c r="BT663">
        <v>4.0671999999999997</v>
      </c>
      <c r="BU663">
        <v>2069.5210000000002</v>
      </c>
      <c r="BV663">
        <v>0</v>
      </c>
      <c r="BW663">
        <v>0</v>
      </c>
      <c r="BX663">
        <v>0</v>
      </c>
      <c r="BY663">
        <v>0</v>
      </c>
      <c r="BZ663">
        <v>1.0625</v>
      </c>
      <c r="CA663">
        <v>345.36599999999999</v>
      </c>
      <c r="CB663">
        <v>231.86899999999997</v>
      </c>
      <c r="CC663">
        <v>35.646999999999998</v>
      </c>
      <c r="CD663">
        <v>16.181000000000001</v>
      </c>
      <c r="CE663">
        <v>61.668999999999997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0.6875</v>
      </c>
      <c r="CM663">
        <v>239.86099999999999</v>
      </c>
      <c r="CN663">
        <v>0.375</v>
      </c>
      <c r="CO663">
        <v>105.505</v>
      </c>
      <c r="CP663">
        <v>0</v>
      </c>
      <c r="CQ663">
        <v>0</v>
      </c>
      <c r="CR663">
        <v>3.0672000000000001</v>
      </c>
      <c r="CS663">
        <v>1411.817</v>
      </c>
      <c r="CT663">
        <v>1.0625</v>
      </c>
      <c r="CU663">
        <v>345.36599999999999</v>
      </c>
      <c r="CV663">
        <v>0</v>
      </c>
      <c r="CW663">
        <v>0</v>
      </c>
      <c r="CX663">
        <v>5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2084.0050000000001</v>
      </c>
      <c r="EA663">
        <v>0</v>
      </c>
      <c r="EB663">
        <v>345.36599999999999</v>
      </c>
      <c r="EC663">
        <v>0</v>
      </c>
      <c r="ED663">
        <v>5.1296999999999997</v>
      </c>
      <c r="EE663">
        <v>5.0671999999999997</v>
      </c>
      <c r="EF663">
        <v>2414.8870000000002</v>
      </c>
      <c r="EG663">
        <v>4.0671999999999997</v>
      </c>
      <c r="EH663">
        <v>2069.5210000000002</v>
      </c>
      <c r="EI663">
        <v>4.0671999999999997</v>
      </c>
      <c r="EJ663">
        <v>2069.5210000000002</v>
      </c>
      <c r="EK663">
        <v>0</v>
      </c>
      <c r="EL663">
        <v>0</v>
      </c>
      <c r="EM663">
        <v>0</v>
      </c>
      <c r="EN663">
        <v>0</v>
      </c>
      <c r="EO663">
        <v>1.0625</v>
      </c>
      <c r="EP663">
        <v>345.36599999999999</v>
      </c>
      <c r="EQ663">
        <v>0</v>
      </c>
      <c r="ER663">
        <v>0</v>
      </c>
      <c r="ES663">
        <v>0</v>
      </c>
      <c r="ET663">
        <v>2414.8870000000002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5</v>
      </c>
      <c r="FK663">
        <v>0</v>
      </c>
      <c r="FL663">
        <v>5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5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</row>
    <row r="664" spans="1:184" customFormat="1" ht="12.75" x14ac:dyDescent="0.2">
      <c r="A664">
        <v>6005</v>
      </c>
      <c r="B664">
        <f t="shared" si="10"/>
        <v>661</v>
      </c>
      <c r="C664">
        <v>1</v>
      </c>
      <c r="D664" t="s">
        <v>2196</v>
      </c>
      <c r="E664" t="s">
        <v>290</v>
      </c>
      <c r="F664">
        <v>600124827</v>
      </c>
      <c r="G664">
        <v>12</v>
      </c>
      <c r="H664" t="s">
        <v>2197</v>
      </c>
      <c r="I664" t="s">
        <v>99</v>
      </c>
      <c r="J664">
        <v>1</v>
      </c>
      <c r="K664">
        <v>24</v>
      </c>
      <c r="L664" t="s">
        <v>2188</v>
      </c>
      <c r="M664" t="s">
        <v>2198</v>
      </c>
      <c r="N664" t="s">
        <v>2184</v>
      </c>
      <c r="O664">
        <v>2</v>
      </c>
      <c r="P664" t="s">
        <v>2185</v>
      </c>
      <c r="Q664" t="s">
        <v>1967</v>
      </c>
      <c r="R664" s="207">
        <v>45654.601377314815</v>
      </c>
      <c r="S664">
        <v>600124827</v>
      </c>
      <c r="W664">
        <v>5.2319999999999993</v>
      </c>
      <c r="X664">
        <v>5.1300999999999997</v>
      </c>
      <c r="Y664">
        <v>0.1019</v>
      </c>
      <c r="Z664">
        <v>0</v>
      </c>
      <c r="AA664">
        <v>7.6666999999999996</v>
      </c>
      <c r="AB664">
        <v>2094.6219999999998</v>
      </c>
      <c r="AC664">
        <v>2069.739</v>
      </c>
      <c r="AD664">
        <v>1374.3020000000001</v>
      </c>
      <c r="AE664">
        <v>278.09199999999998</v>
      </c>
      <c r="AF664">
        <v>60.355999999999995</v>
      </c>
      <c r="AG664">
        <v>231.624</v>
      </c>
      <c r="AH664">
        <v>68.722000000000008</v>
      </c>
      <c r="AI664">
        <v>0</v>
      </c>
      <c r="AJ664">
        <v>0</v>
      </c>
      <c r="AK664">
        <v>0</v>
      </c>
      <c r="AL664">
        <v>24.882999999999999</v>
      </c>
      <c r="AM664">
        <v>0</v>
      </c>
      <c r="AN664">
        <v>0</v>
      </c>
      <c r="AO664">
        <v>28.5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28.5</v>
      </c>
      <c r="AV664">
        <v>0</v>
      </c>
      <c r="AW664">
        <v>56.643000000000001</v>
      </c>
      <c r="AX664">
        <v>0</v>
      </c>
      <c r="AY664">
        <v>0</v>
      </c>
      <c r="AZ664">
        <v>0</v>
      </c>
      <c r="BA664">
        <v>2069.739</v>
      </c>
      <c r="BB664">
        <v>0</v>
      </c>
      <c r="BC664">
        <v>7</v>
      </c>
      <c r="BD664">
        <v>7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2.9569999999999999</v>
      </c>
      <c r="BK664">
        <v>1384.877</v>
      </c>
      <c r="BL664">
        <v>886.72199999999998</v>
      </c>
      <c r="BM664">
        <v>213.291</v>
      </c>
      <c r="BN664">
        <v>42.716999999999999</v>
      </c>
      <c r="BO664">
        <v>123.124</v>
      </c>
      <c r="BP664">
        <v>62.38</v>
      </c>
      <c r="BQ664">
        <v>0</v>
      </c>
      <c r="BR664">
        <v>0</v>
      </c>
      <c r="BS664">
        <v>0</v>
      </c>
      <c r="BT664">
        <v>2.2902999999999998</v>
      </c>
      <c r="BU664">
        <v>1194.6849999999999</v>
      </c>
      <c r="BV664">
        <v>0</v>
      </c>
      <c r="BW664">
        <v>0</v>
      </c>
      <c r="BX664">
        <v>0</v>
      </c>
      <c r="BY664">
        <v>0</v>
      </c>
      <c r="BZ664">
        <v>2.1730999999999998</v>
      </c>
      <c r="CA664">
        <v>684.86199999999997</v>
      </c>
      <c r="CB664">
        <v>487.58</v>
      </c>
      <c r="CC664">
        <v>64.801000000000002</v>
      </c>
      <c r="CD664">
        <v>17.638999999999999</v>
      </c>
      <c r="CE664">
        <v>108.5</v>
      </c>
      <c r="CF664">
        <v>6.3419999999999996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0.5</v>
      </c>
      <c r="CM664">
        <v>156.71299999999999</v>
      </c>
      <c r="CN664">
        <v>1.6731</v>
      </c>
      <c r="CO664">
        <v>528.149</v>
      </c>
      <c r="CP664">
        <v>0</v>
      </c>
      <c r="CQ664">
        <v>0</v>
      </c>
      <c r="CR664">
        <v>1.9570000000000001</v>
      </c>
      <c r="CS664">
        <v>775.48500000000001</v>
      </c>
      <c r="CT664">
        <v>1.9605999999999999</v>
      </c>
      <c r="CU664">
        <v>585.33899999999994</v>
      </c>
      <c r="CV664">
        <v>0</v>
      </c>
      <c r="CW664">
        <v>56.643000000000001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0.66669999999999996</v>
      </c>
      <c r="DG664">
        <v>190.19200000000001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1384.877</v>
      </c>
      <c r="EA664">
        <v>0</v>
      </c>
      <c r="EB664">
        <v>684.86199999999997</v>
      </c>
      <c r="EC664">
        <v>0</v>
      </c>
      <c r="ED664">
        <v>5.2319999999999993</v>
      </c>
      <c r="EE664">
        <v>7.6666999999999996</v>
      </c>
      <c r="EF664">
        <v>2094.6219999999998</v>
      </c>
      <c r="EG664">
        <v>2.9569999999999999</v>
      </c>
      <c r="EH664">
        <v>1384.877</v>
      </c>
      <c r="EI664">
        <v>2.2902999999999998</v>
      </c>
      <c r="EJ664">
        <v>1194.6849999999999</v>
      </c>
      <c r="EK664">
        <v>0</v>
      </c>
      <c r="EL664">
        <v>0</v>
      </c>
      <c r="EM664">
        <v>0</v>
      </c>
      <c r="EN664">
        <v>0</v>
      </c>
      <c r="EO664">
        <v>2.2749999999999999</v>
      </c>
      <c r="EP664">
        <v>709.745</v>
      </c>
      <c r="EQ664">
        <v>28.5</v>
      </c>
      <c r="ER664">
        <v>0</v>
      </c>
      <c r="ES664">
        <v>28.5</v>
      </c>
      <c r="ET664">
        <v>2123.1219999999998</v>
      </c>
      <c r="EU664">
        <v>0</v>
      </c>
      <c r="EV664">
        <v>0</v>
      </c>
      <c r="EW664">
        <v>0</v>
      </c>
      <c r="EX664">
        <v>0</v>
      </c>
      <c r="EY664">
        <v>0.66669999999999996</v>
      </c>
      <c r="EZ664">
        <v>190.19200000000001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</row>
    <row r="665" spans="1:184" customFormat="1" ht="12.75" x14ac:dyDescent="0.2">
      <c r="A665">
        <v>6006</v>
      </c>
      <c r="B665">
        <f t="shared" si="10"/>
        <v>662</v>
      </c>
      <c r="C665">
        <v>1</v>
      </c>
      <c r="D665" t="s">
        <v>2199</v>
      </c>
      <c r="E665" t="s">
        <v>290</v>
      </c>
      <c r="F665">
        <v>600125297</v>
      </c>
      <c r="G665">
        <v>12</v>
      </c>
      <c r="H665" t="s">
        <v>2200</v>
      </c>
      <c r="I665" t="s">
        <v>99</v>
      </c>
      <c r="J665">
        <v>1</v>
      </c>
      <c r="K665">
        <v>24</v>
      </c>
      <c r="L665" t="s">
        <v>2188</v>
      </c>
      <c r="M665" t="s">
        <v>2201</v>
      </c>
      <c r="N665" t="s">
        <v>2184</v>
      </c>
      <c r="O665">
        <v>2</v>
      </c>
      <c r="P665" t="s">
        <v>2185</v>
      </c>
      <c r="Q665" t="s">
        <v>2202</v>
      </c>
      <c r="R665" s="207">
        <v>45659.805254629631</v>
      </c>
      <c r="S665">
        <v>600125297</v>
      </c>
      <c r="T665" t="s">
        <v>1184</v>
      </c>
      <c r="U665" s="207">
        <v>45660.882962962962</v>
      </c>
      <c r="V665">
        <v>600125297</v>
      </c>
      <c r="W665">
        <v>4.6798999999999999</v>
      </c>
      <c r="X665">
        <v>4.6798999999999999</v>
      </c>
      <c r="Y665">
        <v>0</v>
      </c>
      <c r="Z665">
        <v>0</v>
      </c>
      <c r="AA665">
        <v>5.3332999999999995</v>
      </c>
      <c r="AB665">
        <v>1992.5500000000002</v>
      </c>
      <c r="AC665">
        <v>1925.1010000000001</v>
      </c>
      <c r="AD665">
        <v>1347.26</v>
      </c>
      <c r="AE665">
        <v>291.59199999999998</v>
      </c>
      <c r="AF665">
        <v>32.841999999999999</v>
      </c>
      <c r="AG665">
        <v>166.00200000000001</v>
      </c>
      <c r="AH665">
        <v>66.222999999999999</v>
      </c>
      <c r="AI665">
        <v>0</v>
      </c>
      <c r="AJ665">
        <v>0</v>
      </c>
      <c r="AK665">
        <v>0</v>
      </c>
      <c r="AL665">
        <v>67.448999999999998</v>
      </c>
      <c r="AM665">
        <v>0</v>
      </c>
      <c r="AN665">
        <v>0</v>
      </c>
      <c r="AO665">
        <v>30.013999999999999</v>
      </c>
      <c r="AP665">
        <v>24.7</v>
      </c>
      <c r="AQ665">
        <v>24.7</v>
      </c>
      <c r="AR665">
        <v>0</v>
      </c>
      <c r="AS665">
        <v>0</v>
      </c>
      <c r="AT665">
        <v>0</v>
      </c>
      <c r="AU665">
        <v>5.3140000000000001</v>
      </c>
      <c r="AV665">
        <v>0.33329999999999999</v>
      </c>
      <c r="AW665">
        <v>21.181999999999999</v>
      </c>
      <c r="AX665">
        <v>98.665000000000006</v>
      </c>
      <c r="AY665">
        <v>24.7</v>
      </c>
      <c r="AZ665">
        <v>0</v>
      </c>
      <c r="BA665">
        <v>1936.7619999999999</v>
      </c>
      <c r="BB665">
        <v>24.7</v>
      </c>
      <c r="BC665">
        <v>6</v>
      </c>
      <c r="BD665">
        <v>6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2.5590999999999999</v>
      </c>
      <c r="BK665">
        <v>1277.9010000000001</v>
      </c>
      <c r="BL665">
        <v>843.27599999999995</v>
      </c>
      <c r="BM665">
        <v>220.10499999999999</v>
      </c>
      <c r="BN665">
        <v>22.1</v>
      </c>
      <c r="BO665">
        <v>111.002</v>
      </c>
      <c r="BP665">
        <v>60.235999999999997</v>
      </c>
      <c r="BQ665">
        <v>0</v>
      </c>
      <c r="BR665">
        <v>0</v>
      </c>
      <c r="BS665">
        <v>0</v>
      </c>
      <c r="BT665">
        <v>2.2258</v>
      </c>
      <c r="BU665">
        <v>1181.729</v>
      </c>
      <c r="BV665">
        <v>0</v>
      </c>
      <c r="BW665">
        <v>0</v>
      </c>
      <c r="BX665">
        <v>0</v>
      </c>
      <c r="BY665">
        <v>0</v>
      </c>
      <c r="BZ665">
        <v>2.1208</v>
      </c>
      <c r="CA665">
        <v>647.20000000000005</v>
      </c>
      <c r="CB665">
        <v>503.98400000000004</v>
      </c>
      <c r="CC665">
        <v>71.486999999999995</v>
      </c>
      <c r="CD665">
        <v>10.742000000000001</v>
      </c>
      <c r="CE665">
        <v>55</v>
      </c>
      <c r="CF665">
        <v>5.9870000000000001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0.75</v>
      </c>
      <c r="CM665">
        <v>193.21</v>
      </c>
      <c r="CN665">
        <v>1.0375000000000001</v>
      </c>
      <c r="CO665">
        <v>355.32499999999999</v>
      </c>
      <c r="CP665">
        <v>0.33329999999999999</v>
      </c>
      <c r="CQ665">
        <v>98.665000000000006</v>
      </c>
      <c r="CR665">
        <v>1.5590999999999999</v>
      </c>
      <c r="CS665">
        <v>614.85799999999995</v>
      </c>
      <c r="CT665">
        <v>1.8332999999999999</v>
      </c>
      <c r="CU665">
        <v>539.21100000000001</v>
      </c>
      <c r="CV665">
        <v>0</v>
      </c>
      <c r="CW665">
        <v>21.181999999999999</v>
      </c>
      <c r="CX665">
        <v>0</v>
      </c>
      <c r="CY665">
        <v>0</v>
      </c>
      <c r="CZ665">
        <v>0</v>
      </c>
      <c r="DA665">
        <v>0.33329999999999999</v>
      </c>
      <c r="DB665">
        <v>98.665000000000006</v>
      </c>
      <c r="DC665">
        <v>0</v>
      </c>
      <c r="DD665">
        <v>24.7</v>
      </c>
      <c r="DE665">
        <v>0</v>
      </c>
      <c r="DF665">
        <v>0.33329999999999999</v>
      </c>
      <c r="DG665">
        <v>96.171999999999997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1284.299</v>
      </c>
      <c r="EA665">
        <v>0</v>
      </c>
      <c r="EB665">
        <v>652.46299999999997</v>
      </c>
      <c r="EC665">
        <v>24.7</v>
      </c>
      <c r="ED665">
        <v>4.6798999999999999</v>
      </c>
      <c r="EE665">
        <v>5.3332999999999995</v>
      </c>
      <c r="EF665">
        <v>1992.5500000000002</v>
      </c>
      <c r="EG665">
        <v>2.5590999999999999</v>
      </c>
      <c r="EH665">
        <v>1277.9010000000001</v>
      </c>
      <c r="EI665">
        <v>2.2258</v>
      </c>
      <c r="EJ665">
        <v>1181.729</v>
      </c>
      <c r="EK665">
        <v>0</v>
      </c>
      <c r="EL665">
        <v>0</v>
      </c>
      <c r="EM665">
        <v>0</v>
      </c>
      <c r="EN665">
        <v>0</v>
      </c>
      <c r="EO665">
        <v>2.1208</v>
      </c>
      <c r="EP665">
        <v>714.649</v>
      </c>
      <c r="EQ665">
        <v>30.013999999999999</v>
      </c>
      <c r="ER665">
        <v>0</v>
      </c>
      <c r="ES665">
        <v>30.013999999999999</v>
      </c>
      <c r="ET665">
        <v>2022.5639999999999</v>
      </c>
      <c r="EU665">
        <v>0</v>
      </c>
      <c r="EV665">
        <v>0</v>
      </c>
      <c r="EW665">
        <v>0</v>
      </c>
      <c r="EX665">
        <v>0</v>
      </c>
      <c r="EY665">
        <v>0.33329999999999999</v>
      </c>
      <c r="EZ665">
        <v>96.171999999999997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0.33329999999999999</v>
      </c>
      <c r="FJ665">
        <v>98.665000000000006</v>
      </c>
      <c r="FK665">
        <v>0</v>
      </c>
      <c r="FL665">
        <v>0</v>
      </c>
      <c r="FM665">
        <v>0.33329999999999999</v>
      </c>
      <c r="FN665">
        <v>98.665000000000006</v>
      </c>
      <c r="FO665">
        <v>24.7</v>
      </c>
      <c r="FP665">
        <v>0</v>
      </c>
      <c r="FQ665">
        <v>24.7</v>
      </c>
      <c r="FR665">
        <v>123.36499999999999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</row>
    <row r="666" spans="1:184" customFormat="1" ht="12.75" x14ac:dyDescent="0.2">
      <c r="A666">
        <v>6007</v>
      </c>
      <c r="B666">
        <f t="shared" si="10"/>
        <v>663</v>
      </c>
      <c r="C666">
        <v>1</v>
      </c>
      <c r="D666" t="s">
        <v>2203</v>
      </c>
      <c r="E666" t="s">
        <v>290</v>
      </c>
      <c r="F666">
        <v>600125092</v>
      </c>
      <c r="G666">
        <v>12</v>
      </c>
      <c r="H666" t="s">
        <v>2204</v>
      </c>
      <c r="I666" t="s">
        <v>99</v>
      </c>
      <c r="J666">
        <v>1</v>
      </c>
      <c r="K666">
        <v>24</v>
      </c>
      <c r="L666" t="s">
        <v>2188</v>
      </c>
      <c r="M666" t="s">
        <v>2205</v>
      </c>
      <c r="N666" t="s">
        <v>2184</v>
      </c>
      <c r="O666">
        <v>2</v>
      </c>
      <c r="P666" t="s">
        <v>2185</v>
      </c>
      <c r="Q666" t="s">
        <v>2206</v>
      </c>
      <c r="R666" s="207">
        <v>45661.904664351852</v>
      </c>
      <c r="S666">
        <v>600125092</v>
      </c>
      <c r="W666">
        <v>14.615</v>
      </c>
      <c r="X666">
        <v>13.8978</v>
      </c>
      <c r="Y666">
        <v>0</v>
      </c>
      <c r="Z666">
        <v>0.71719999999999995</v>
      </c>
      <c r="AA666">
        <v>14.636900000000001</v>
      </c>
      <c r="AB666">
        <v>6415.0020000000004</v>
      </c>
      <c r="AC666">
        <v>6105.9519999999993</v>
      </c>
      <c r="AD666">
        <v>4061.1909999999998</v>
      </c>
      <c r="AE666">
        <v>922.52</v>
      </c>
      <c r="AF666">
        <v>290.93700000000001</v>
      </c>
      <c r="AG666">
        <v>631.80399999999997</v>
      </c>
      <c r="AH666">
        <v>177.18100000000001</v>
      </c>
      <c r="AI666">
        <v>0</v>
      </c>
      <c r="AJ666">
        <v>4.0209999999999999</v>
      </c>
      <c r="AK666">
        <v>0.222</v>
      </c>
      <c r="AL666">
        <v>0</v>
      </c>
      <c r="AM666">
        <v>0</v>
      </c>
      <c r="AN666">
        <v>309.05</v>
      </c>
      <c r="AO666">
        <v>100.25</v>
      </c>
      <c r="AP666">
        <v>98.3</v>
      </c>
      <c r="AQ666">
        <v>98.3</v>
      </c>
      <c r="AR666">
        <v>0</v>
      </c>
      <c r="AS666">
        <v>0</v>
      </c>
      <c r="AT666">
        <v>0</v>
      </c>
      <c r="AU666">
        <v>1.95</v>
      </c>
      <c r="AV666">
        <v>0.5</v>
      </c>
      <c r="AW666">
        <v>18.076000000000001</v>
      </c>
      <c r="AX666">
        <v>153.49700000000001</v>
      </c>
      <c r="AY666">
        <v>62</v>
      </c>
      <c r="AZ666">
        <v>0</v>
      </c>
      <c r="BA666">
        <v>6148.5820000000003</v>
      </c>
      <c r="BB666">
        <v>98.3</v>
      </c>
      <c r="BC666">
        <v>15</v>
      </c>
      <c r="BD666">
        <v>15</v>
      </c>
      <c r="BE666">
        <v>0</v>
      </c>
      <c r="BF666">
        <v>0</v>
      </c>
      <c r="BG666">
        <v>3</v>
      </c>
      <c r="BH666">
        <v>0</v>
      </c>
      <c r="BI666">
        <v>0</v>
      </c>
      <c r="BJ666">
        <v>8.5564</v>
      </c>
      <c r="BK666">
        <v>4162.4129999999996</v>
      </c>
      <c r="BL666">
        <v>2690.3270000000002</v>
      </c>
      <c r="BM666">
        <v>688.47199999999998</v>
      </c>
      <c r="BN666">
        <v>178.429</v>
      </c>
      <c r="BO666">
        <v>429.35</v>
      </c>
      <c r="BP666">
        <v>153.51599999999999</v>
      </c>
      <c r="BQ666">
        <v>0</v>
      </c>
      <c r="BR666">
        <v>4.0209999999999999</v>
      </c>
      <c r="BS666">
        <v>0.222</v>
      </c>
      <c r="BT666">
        <v>8.0564</v>
      </c>
      <c r="BU666">
        <v>3983.3319999999999</v>
      </c>
      <c r="BV666">
        <v>0</v>
      </c>
      <c r="BW666">
        <v>0</v>
      </c>
      <c r="BX666">
        <v>0</v>
      </c>
      <c r="BY666">
        <v>0</v>
      </c>
      <c r="BZ666">
        <v>5.3414000000000001</v>
      </c>
      <c r="CA666">
        <v>1943.539</v>
      </c>
      <c r="CB666">
        <v>1370.864</v>
      </c>
      <c r="CC666">
        <v>234.048</v>
      </c>
      <c r="CD666">
        <v>112.50800000000001</v>
      </c>
      <c r="CE666">
        <v>202.45400000000001</v>
      </c>
      <c r="CF666">
        <v>23.664999999999999</v>
      </c>
      <c r="CG666">
        <v>0</v>
      </c>
      <c r="CH666">
        <v>0</v>
      </c>
      <c r="CI666">
        <v>0</v>
      </c>
      <c r="CJ666">
        <v>0.75</v>
      </c>
      <c r="CK666">
        <v>479.84300000000002</v>
      </c>
      <c r="CL666">
        <v>1.4641</v>
      </c>
      <c r="CM666">
        <v>385.17899999999997</v>
      </c>
      <c r="CN666">
        <v>2.6273</v>
      </c>
      <c r="CO666">
        <v>925.02</v>
      </c>
      <c r="CP666">
        <v>0.5</v>
      </c>
      <c r="CQ666">
        <v>153.49700000000001</v>
      </c>
      <c r="CR666">
        <v>5.9112999999999998</v>
      </c>
      <c r="CS666">
        <v>2569.2530000000002</v>
      </c>
      <c r="CT666">
        <v>4.4751000000000003</v>
      </c>
      <c r="CU666">
        <v>1541.5360000000001</v>
      </c>
      <c r="CV666">
        <v>0</v>
      </c>
      <c r="CW666">
        <v>18.076000000000001</v>
      </c>
      <c r="CX666">
        <v>0</v>
      </c>
      <c r="CY666">
        <v>0</v>
      </c>
      <c r="CZ666">
        <v>0</v>
      </c>
      <c r="DA666">
        <v>0.5</v>
      </c>
      <c r="DB666">
        <v>153.49700000000001</v>
      </c>
      <c r="DC666">
        <v>36.299999999999997</v>
      </c>
      <c r="DD666">
        <v>62</v>
      </c>
      <c r="DE666">
        <v>0</v>
      </c>
      <c r="DF666">
        <v>0.5</v>
      </c>
      <c r="DG666">
        <v>179.08099999999999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4193.1869999999999</v>
      </c>
      <c r="EA666">
        <v>36.299999999999997</v>
      </c>
      <c r="EB666">
        <v>1955.395</v>
      </c>
      <c r="EC666">
        <v>62</v>
      </c>
      <c r="ED666">
        <v>14.615</v>
      </c>
      <c r="EE666">
        <v>14.636900000000001</v>
      </c>
      <c r="EF666">
        <v>6415.0020000000004</v>
      </c>
      <c r="EG666">
        <v>8.5564</v>
      </c>
      <c r="EH666">
        <v>4162.4129999999996</v>
      </c>
      <c r="EI666">
        <v>8.0564</v>
      </c>
      <c r="EJ666">
        <v>3983.3319999999999</v>
      </c>
      <c r="EK666">
        <v>0</v>
      </c>
      <c r="EL666">
        <v>0</v>
      </c>
      <c r="EM666">
        <v>0</v>
      </c>
      <c r="EN666">
        <v>0</v>
      </c>
      <c r="EO666">
        <v>6.0586000000000002</v>
      </c>
      <c r="EP666">
        <v>2252.5889999999999</v>
      </c>
      <c r="EQ666">
        <v>100.25</v>
      </c>
      <c r="ER666">
        <v>38.25</v>
      </c>
      <c r="ES666">
        <v>62</v>
      </c>
      <c r="ET666">
        <v>6515.2520000000004</v>
      </c>
      <c r="EU666">
        <v>0</v>
      </c>
      <c r="EV666">
        <v>0</v>
      </c>
      <c r="EW666">
        <v>0</v>
      </c>
      <c r="EX666">
        <v>0</v>
      </c>
      <c r="EY666">
        <v>0.5</v>
      </c>
      <c r="EZ666">
        <v>179.08099999999999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0.5</v>
      </c>
      <c r="FJ666">
        <v>153.49700000000001</v>
      </c>
      <c r="FK666">
        <v>0</v>
      </c>
      <c r="FL666">
        <v>0</v>
      </c>
      <c r="FM666">
        <v>0.5</v>
      </c>
      <c r="FN666">
        <v>153.49700000000001</v>
      </c>
      <c r="FO666">
        <v>62</v>
      </c>
      <c r="FP666">
        <v>0</v>
      </c>
      <c r="FQ666">
        <v>62</v>
      </c>
      <c r="FR666">
        <v>215.49700000000001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</row>
    <row r="667" spans="1:184" customFormat="1" ht="12.75" x14ac:dyDescent="0.2">
      <c r="A667">
        <v>6008</v>
      </c>
      <c r="B667">
        <f t="shared" si="10"/>
        <v>664</v>
      </c>
      <c r="C667">
        <v>1</v>
      </c>
      <c r="D667" t="s">
        <v>2207</v>
      </c>
      <c r="E667" t="s">
        <v>290</v>
      </c>
      <c r="F667">
        <v>600124801</v>
      </c>
      <c r="G667">
        <v>12</v>
      </c>
      <c r="H667" t="s">
        <v>2208</v>
      </c>
      <c r="I667" t="s">
        <v>99</v>
      </c>
      <c r="J667">
        <v>1</v>
      </c>
      <c r="K667">
        <v>24</v>
      </c>
      <c r="L667" t="s">
        <v>2188</v>
      </c>
      <c r="M667" t="s">
        <v>2209</v>
      </c>
      <c r="N667" t="s">
        <v>2184</v>
      </c>
      <c r="O667">
        <v>2</v>
      </c>
      <c r="P667" t="s">
        <v>2185</v>
      </c>
      <c r="Q667" t="s">
        <v>3480</v>
      </c>
      <c r="R667" s="207">
        <v>45663.828958333332</v>
      </c>
      <c r="S667">
        <v>600124801</v>
      </c>
      <c r="W667">
        <v>3.76</v>
      </c>
      <c r="X667">
        <v>3.6454</v>
      </c>
      <c r="Y667">
        <v>0</v>
      </c>
      <c r="Z667">
        <v>0.11459999999999999</v>
      </c>
      <c r="AA667">
        <v>5.6801000000000004</v>
      </c>
      <c r="AB667">
        <v>1594.2140000000002</v>
      </c>
      <c r="AC667">
        <v>1560.3880000000001</v>
      </c>
      <c r="AD667">
        <v>1174.5279999999998</v>
      </c>
      <c r="AE667">
        <v>177.34099999999998</v>
      </c>
      <c r="AF667">
        <v>0</v>
      </c>
      <c r="AG667">
        <v>105.97500000000001</v>
      </c>
      <c r="AH667">
        <v>102.544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33.826000000000001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0.16880000000000001</v>
      </c>
      <c r="AW667">
        <v>0</v>
      </c>
      <c r="AX667">
        <v>57.536999999999999</v>
      </c>
      <c r="AY667">
        <v>0</v>
      </c>
      <c r="AZ667">
        <v>0</v>
      </c>
      <c r="BA667">
        <v>1578.846</v>
      </c>
      <c r="BB667">
        <v>0</v>
      </c>
      <c r="BC667">
        <v>7</v>
      </c>
      <c r="BD667">
        <v>7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2.2766000000000002</v>
      </c>
      <c r="BK667">
        <v>1156.9770000000001</v>
      </c>
      <c r="BL667">
        <v>826.76199999999994</v>
      </c>
      <c r="BM667">
        <v>140.196</v>
      </c>
      <c r="BN667">
        <v>0</v>
      </c>
      <c r="BO667">
        <v>87.474999999999994</v>
      </c>
      <c r="BP667">
        <v>102.544</v>
      </c>
      <c r="BQ667">
        <v>0</v>
      </c>
      <c r="BR667">
        <v>0</v>
      </c>
      <c r="BS667">
        <v>0</v>
      </c>
      <c r="BT667">
        <v>2.1099000000000001</v>
      </c>
      <c r="BU667">
        <v>1099.174</v>
      </c>
      <c r="BV667">
        <v>0</v>
      </c>
      <c r="BW667">
        <v>0</v>
      </c>
      <c r="BX667">
        <v>0</v>
      </c>
      <c r="BY667">
        <v>0</v>
      </c>
      <c r="BZ667">
        <v>1.3688</v>
      </c>
      <c r="CA667">
        <v>403.41099999999994</v>
      </c>
      <c r="CB667">
        <v>347.76600000000002</v>
      </c>
      <c r="CC667">
        <v>37.145000000000003</v>
      </c>
      <c r="CD667">
        <v>0</v>
      </c>
      <c r="CE667">
        <v>18.5</v>
      </c>
      <c r="CF667">
        <v>0</v>
      </c>
      <c r="CG667">
        <v>0</v>
      </c>
      <c r="CH667">
        <v>0</v>
      </c>
      <c r="CI667">
        <v>0</v>
      </c>
      <c r="CJ667">
        <v>0.2</v>
      </c>
      <c r="CK667">
        <v>87.855000000000004</v>
      </c>
      <c r="CL667">
        <v>0.6</v>
      </c>
      <c r="CM667">
        <v>154.81100000000001</v>
      </c>
      <c r="CN667">
        <v>0.4</v>
      </c>
      <c r="CO667">
        <v>103.208</v>
      </c>
      <c r="CP667">
        <v>0.16880000000000001</v>
      </c>
      <c r="CQ667">
        <v>57.536999999999999</v>
      </c>
      <c r="CR667">
        <v>1.2766</v>
      </c>
      <c r="CS667">
        <v>602.03899999999999</v>
      </c>
      <c r="CT667">
        <v>1.3688</v>
      </c>
      <c r="CU667">
        <v>403.41099999999994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0.16880000000000001</v>
      </c>
      <c r="DB667">
        <v>57.536999999999999</v>
      </c>
      <c r="DC667">
        <v>0</v>
      </c>
      <c r="DD667">
        <v>0</v>
      </c>
      <c r="DE667">
        <v>0</v>
      </c>
      <c r="DF667">
        <v>0.16669999999999999</v>
      </c>
      <c r="DG667">
        <v>57.802999999999997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1175.4349999999999</v>
      </c>
      <c r="EA667">
        <v>0</v>
      </c>
      <c r="EB667">
        <v>403.41099999999994</v>
      </c>
      <c r="EC667">
        <v>0</v>
      </c>
      <c r="ED667">
        <v>3.76</v>
      </c>
      <c r="EE667">
        <v>5.6801000000000004</v>
      </c>
      <c r="EF667">
        <v>1594.2140000000002</v>
      </c>
      <c r="EG667">
        <v>2.2766000000000002</v>
      </c>
      <c r="EH667">
        <v>1156.9770000000001</v>
      </c>
      <c r="EI667">
        <v>2.1099000000000001</v>
      </c>
      <c r="EJ667">
        <v>1099.174</v>
      </c>
      <c r="EK667">
        <v>0</v>
      </c>
      <c r="EL667">
        <v>0</v>
      </c>
      <c r="EM667">
        <v>0</v>
      </c>
      <c r="EN667">
        <v>0</v>
      </c>
      <c r="EO667">
        <v>1.4834000000000001</v>
      </c>
      <c r="EP667">
        <v>437.23699999999997</v>
      </c>
      <c r="EQ667">
        <v>0</v>
      </c>
      <c r="ER667">
        <v>0</v>
      </c>
      <c r="ES667">
        <v>0</v>
      </c>
      <c r="ET667">
        <v>1594.2140000000002</v>
      </c>
      <c r="EU667">
        <v>0</v>
      </c>
      <c r="EV667">
        <v>0</v>
      </c>
      <c r="EW667">
        <v>0</v>
      </c>
      <c r="EX667">
        <v>0</v>
      </c>
      <c r="EY667">
        <v>0.16669999999999999</v>
      </c>
      <c r="EZ667">
        <v>57.802999999999997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0.16880000000000001</v>
      </c>
      <c r="FJ667">
        <v>57.536999999999999</v>
      </c>
      <c r="FK667">
        <v>0</v>
      </c>
      <c r="FL667">
        <v>0</v>
      </c>
      <c r="FM667">
        <v>0.16880000000000001</v>
      </c>
      <c r="FN667">
        <v>57.536999999999999</v>
      </c>
      <c r="FO667">
        <v>0</v>
      </c>
      <c r="FP667">
        <v>0</v>
      </c>
      <c r="FQ667">
        <v>0</v>
      </c>
      <c r="FR667">
        <v>57.536999999999999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</row>
    <row r="668" spans="1:184" customFormat="1" ht="12.75" x14ac:dyDescent="0.2">
      <c r="A668">
        <v>6009</v>
      </c>
      <c r="B668">
        <f t="shared" si="10"/>
        <v>665</v>
      </c>
      <c r="C668">
        <v>1</v>
      </c>
      <c r="D668" t="s">
        <v>2210</v>
      </c>
      <c r="E668" t="s">
        <v>290</v>
      </c>
      <c r="F668">
        <v>600125424</v>
      </c>
      <c r="G668">
        <v>12</v>
      </c>
      <c r="H668" t="s">
        <v>2211</v>
      </c>
      <c r="I668" t="s">
        <v>99</v>
      </c>
      <c r="J668">
        <v>1</v>
      </c>
      <c r="K668">
        <v>24</v>
      </c>
      <c r="L668" t="s">
        <v>2188</v>
      </c>
      <c r="M668" t="s">
        <v>544</v>
      </c>
      <c r="N668" t="s">
        <v>2184</v>
      </c>
      <c r="O668">
        <v>2</v>
      </c>
      <c r="P668" t="s">
        <v>2185</v>
      </c>
      <c r="Q668" t="s">
        <v>2212</v>
      </c>
      <c r="R668" s="207">
        <v>45669.615671296298</v>
      </c>
      <c r="S668">
        <v>600125424</v>
      </c>
      <c r="W668">
        <v>8.1807999999999996</v>
      </c>
      <c r="X668">
        <v>8.1807999999999996</v>
      </c>
      <c r="Y668">
        <v>0</v>
      </c>
      <c r="Z668">
        <v>0</v>
      </c>
      <c r="AA668">
        <v>10.2636</v>
      </c>
      <c r="AB668">
        <v>3413.7090000000003</v>
      </c>
      <c r="AC668">
        <v>3413.7090000000003</v>
      </c>
      <c r="AD668">
        <v>2239.7669999999998</v>
      </c>
      <c r="AE668">
        <v>496.41700000000003</v>
      </c>
      <c r="AF668">
        <v>56.335999999999999</v>
      </c>
      <c r="AG668">
        <v>513.77800000000002</v>
      </c>
      <c r="AH668">
        <v>100.58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218.82400000000001</v>
      </c>
      <c r="AP668">
        <v>188.24799999999999</v>
      </c>
      <c r="AQ668">
        <v>188.24799999999999</v>
      </c>
      <c r="AR668">
        <v>0</v>
      </c>
      <c r="AS668">
        <v>0</v>
      </c>
      <c r="AT668">
        <v>0</v>
      </c>
      <c r="AU668">
        <v>30.576000000000001</v>
      </c>
      <c r="AV668">
        <v>0</v>
      </c>
      <c r="AW668">
        <v>6.8310000000000004</v>
      </c>
      <c r="AX668">
        <v>0</v>
      </c>
      <c r="AY668">
        <v>188.24799999999999</v>
      </c>
      <c r="AZ668">
        <v>0</v>
      </c>
      <c r="BA668">
        <v>3459.1099999999997</v>
      </c>
      <c r="BB668">
        <v>188.24799999999999</v>
      </c>
      <c r="BC668">
        <v>10</v>
      </c>
      <c r="BD668">
        <v>9</v>
      </c>
      <c r="BE668">
        <v>1</v>
      </c>
      <c r="BF668">
        <v>0</v>
      </c>
      <c r="BG668">
        <v>0</v>
      </c>
      <c r="BH668">
        <v>0</v>
      </c>
      <c r="BI668">
        <v>0</v>
      </c>
      <c r="BJ668">
        <v>4</v>
      </c>
      <c r="BK668">
        <v>2106.9850000000001</v>
      </c>
      <c r="BL668">
        <v>1364.8710000000001</v>
      </c>
      <c r="BM668">
        <v>331.23</v>
      </c>
      <c r="BN668">
        <v>45.701999999999998</v>
      </c>
      <c r="BO668">
        <v>263.8</v>
      </c>
      <c r="BP668">
        <v>94.551000000000002</v>
      </c>
      <c r="BQ668">
        <v>0</v>
      </c>
      <c r="BR668">
        <v>0</v>
      </c>
      <c r="BS668">
        <v>0</v>
      </c>
      <c r="BT668">
        <v>4</v>
      </c>
      <c r="BU668">
        <v>2106.9850000000001</v>
      </c>
      <c r="BV668">
        <v>0</v>
      </c>
      <c r="BW668">
        <v>0</v>
      </c>
      <c r="BX668">
        <v>0</v>
      </c>
      <c r="BY668">
        <v>0</v>
      </c>
      <c r="BZ668">
        <v>4.1807999999999996</v>
      </c>
      <c r="CA668">
        <v>1306.7239999999999</v>
      </c>
      <c r="CB668">
        <v>874.89599999999996</v>
      </c>
      <c r="CC668">
        <v>165.18700000000001</v>
      </c>
      <c r="CD668">
        <v>10.634</v>
      </c>
      <c r="CE668">
        <v>249.97800000000001</v>
      </c>
      <c r="CF668">
        <v>6.0289999999999999</v>
      </c>
      <c r="CG668">
        <v>0</v>
      </c>
      <c r="CH668">
        <v>0</v>
      </c>
      <c r="CI668">
        <v>0</v>
      </c>
      <c r="CJ668">
        <v>0.4</v>
      </c>
      <c r="CK668">
        <v>239.58</v>
      </c>
      <c r="CL668">
        <v>1.2388999999999999</v>
      </c>
      <c r="CM668">
        <v>313.97399999999999</v>
      </c>
      <c r="CN668">
        <v>2.5419</v>
      </c>
      <c r="CO668">
        <v>753.17</v>
      </c>
      <c r="CP668">
        <v>0</v>
      </c>
      <c r="CQ668">
        <v>0</v>
      </c>
      <c r="CR668">
        <v>3</v>
      </c>
      <c r="CS668">
        <v>1386.1289999999999</v>
      </c>
      <c r="CT668">
        <v>3.9933000000000001</v>
      </c>
      <c r="CU668">
        <v>1186.4479999999999</v>
      </c>
      <c r="CV668">
        <v>0</v>
      </c>
      <c r="CW668">
        <v>6.8310000000000004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188.24799999999999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2117.297</v>
      </c>
      <c r="EA668">
        <v>0</v>
      </c>
      <c r="EB668">
        <v>1341.8130000000001</v>
      </c>
      <c r="EC668">
        <v>188.24799999999999</v>
      </c>
      <c r="ED668">
        <v>8.1807999999999996</v>
      </c>
      <c r="EE668">
        <v>10.2636</v>
      </c>
      <c r="EF668">
        <v>3413.7090000000003</v>
      </c>
      <c r="EG668">
        <v>4</v>
      </c>
      <c r="EH668">
        <v>2106.9850000000001</v>
      </c>
      <c r="EI668">
        <v>4</v>
      </c>
      <c r="EJ668">
        <v>2106.9850000000001</v>
      </c>
      <c r="EK668">
        <v>0</v>
      </c>
      <c r="EL668">
        <v>0</v>
      </c>
      <c r="EM668">
        <v>0</v>
      </c>
      <c r="EN668">
        <v>0</v>
      </c>
      <c r="EO668">
        <v>4.1807999999999996</v>
      </c>
      <c r="EP668">
        <v>1306.7239999999999</v>
      </c>
      <c r="EQ668">
        <v>218.82400000000001</v>
      </c>
      <c r="ER668">
        <v>0</v>
      </c>
      <c r="ES668">
        <v>218.82400000000001</v>
      </c>
      <c r="ET668">
        <v>3632.5329999999999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188.24799999999999</v>
      </c>
      <c r="FP668">
        <v>0</v>
      </c>
      <c r="FQ668">
        <v>188.24799999999999</v>
      </c>
      <c r="FR668">
        <v>188.24799999999999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</row>
    <row r="669" spans="1:184" customFormat="1" ht="12.75" x14ac:dyDescent="0.2">
      <c r="A669">
        <v>6010</v>
      </c>
      <c r="B669">
        <f t="shared" si="10"/>
        <v>666</v>
      </c>
      <c r="C669">
        <v>1</v>
      </c>
      <c r="D669" t="s">
        <v>2213</v>
      </c>
      <c r="E669" t="s">
        <v>290</v>
      </c>
      <c r="F669">
        <v>600125254</v>
      </c>
      <c r="G669">
        <v>12</v>
      </c>
      <c r="H669" t="s">
        <v>2214</v>
      </c>
      <c r="I669" t="s">
        <v>99</v>
      </c>
      <c r="J669">
        <v>1</v>
      </c>
      <c r="K669">
        <v>24</v>
      </c>
      <c r="L669" t="s">
        <v>2188</v>
      </c>
      <c r="M669" t="s">
        <v>1549</v>
      </c>
      <c r="N669" t="s">
        <v>2184</v>
      </c>
      <c r="O669">
        <v>2</v>
      </c>
      <c r="P669" t="s">
        <v>2185</v>
      </c>
      <c r="Q669" t="s">
        <v>3480</v>
      </c>
      <c r="R669" s="207">
        <v>45664.863171296296</v>
      </c>
      <c r="S669">
        <v>600125254</v>
      </c>
      <c r="T669" t="s">
        <v>3480</v>
      </c>
      <c r="U669" s="207">
        <v>45664.898263888892</v>
      </c>
      <c r="V669">
        <v>600125254</v>
      </c>
      <c r="W669">
        <v>4.0352000000000006</v>
      </c>
      <c r="X669">
        <v>3.9926999999999997</v>
      </c>
      <c r="Y669">
        <v>0</v>
      </c>
      <c r="Z669">
        <v>4.2500000000000003E-2</v>
      </c>
      <c r="AA669">
        <v>5.8682999999999996</v>
      </c>
      <c r="AB669">
        <v>1749.0940000000001</v>
      </c>
      <c r="AC669">
        <v>1728.877</v>
      </c>
      <c r="AD669">
        <v>1173.6129999999998</v>
      </c>
      <c r="AE669">
        <v>235.16499999999999</v>
      </c>
      <c r="AF669">
        <v>69.084000000000003</v>
      </c>
      <c r="AG669">
        <v>158.649</v>
      </c>
      <c r="AH669">
        <v>92.366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20.216999999999999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0.19170000000000001</v>
      </c>
      <c r="AW669">
        <v>0</v>
      </c>
      <c r="AX669">
        <v>61.485999999999997</v>
      </c>
      <c r="AY669">
        <v>0</v>
      </c>
      <c r="AZ669">
        <v>0</v>
      </c>
      <c r="BA669">
        <v>1740.41</v>
      </c>
      <c r="BB669">
        <v>0</v>
      </c>
      <c r="BC669">
        <v>6</v>
      </c>
      <c r="BD669">
        <v>6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2.8010000000000002</v>
      </c>
      <c r="BK669">
        <v>1360.067</v>
      </c>
      <c r="BL669">
        <v>903.09</v>
      </c>
      <c r="BM669">
        <v>198.37700000000001</v>
      </c>
      <c r="BN669">
        <v>41.585000000000001</v>
      </c>
      <c r="BO669">
        <v>124.649</v>
      </c>
      <c r="BP669">
        <v>92.366</v>
      </c>
      <c r="BQ669">
        <v>0</v>
      </c>
      <c r="BR669">
        <v>0</v>
      </c>
      <c r="BS669">
        <v>0</v>
      </c>
      <c r="BT669">
        <v>2.3252000000000002</v>
      </c>
      <c r="BU669">
        <v>1194.893</v>
      </c>
      <c r="BV669">
        <v>0</v>
      </c>
      <c r="BW669">
        <v>0</v>
      </c>
      <c r="BX669">
        <v>0</v>
      </c>
      <c r="BY669">
        <v>0</v>
      </c>
      <c r="BZ669">
        <v>1.1917</v>
      </c>
      <c r="CA669">
        <v>368.81</v>
      </c>
      <c r="CB669">
        <v>270.52300000000002</v>
      </c>
      <c r="CC669">
        <v>36.787999999999997</v>
      </c>
      <c r="CD669">
        <v>27.499000000000002</v>
      </c>
      <c r="CE669">
        <v>34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0.6</v>
      </c>
      <c r="CM669">
        <v>184.39400000000001</v>
      </c>
      <c r="CN669">
        <v>0.4</v>
      </c>
      <c r="CO669">
        <v>122.93</v>
      </c>
      <c r="CP669">
        <v>0.19170000000000001</v>
      </c>
      <c r="CQ669">
        <v>61.485999999999997</v>
      </c>
      <c r="CR669">
        <v>1.8010999999999999</v>
      </c>
      <c r="CS669">
        <v>709.98699999999997</v>
      </c>
      <c r="CT669">
        <v>1.1917</v>
      </c>
      <c r="CU669">
        <v>368.81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0.19170000000000001</v>
      </c>
      <c r="DB669">
        <v>61.485999999999997</v>
      </c>
      <c r="DC669">
        <v>0</v>
      </c>
      <c r="DD669">
        <v>0</v>
      </c>
      <c r="DE669">
        <v>0</v>
      </c>
      <c r="DF669">
        <v>0.4758</v>
      </c>
      <c r="DG669">
        <v>165.17400000000001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1371.6</v>
      </c>
      <c r="EA669">
        <v>0</v>
      </c>
      <c r="EB669">
        <v>368.81</v>
      </c>
      <c r="EC669">
        <v>0</v>
      </c>
      <c r="ED669">
        <v>4.0352000000000006</v>
      </c>
      <c r="EE669">
        <v>5.8682999999999996</v>
      </c>
      <c r="EF669">
        <v>1749.0940000000001</v>
      </c>
      <c r="EG669">
        <v>2.8010000000000002</v>
      </c>
      <c r="EH669">
        <v>1360.067</v>
      </c>
      <c r="EI669">
        <v>2.3252000000000002</v>
      </c>
      <c r="EJ669">
        <v>1194.893</v>
      </c>
      <c r="EK669">
        <v>0</v>
      </c>
      <c r="EL669">
        <v>0</v>
      </c>
      <c r="EM669">
        <v>0</v>
      </c>
      <c r="EN669">
        <v>0</v>
      </c>
      <c r="EO669">
        <v>1.2342</v>
      </c>
      <c r="EP669">
        <v>389.02699999999999</v>
      </c>
      <c r="EQ669">
        <v>0</v>
      </c>
      <c r="ER669">
        <v>0</v>
      </c>
      <c r="ES669">
        <v>0</v>
      </c>
      <c r="ET669">
        <v>1749.0940000000001</v>
      </c>
      <c r="EU669">
        <v>0</v>
      </c>
      <c r="EV669">
        <v>0</v>
      </c>
      <c r="EW669">
        <v>0</v>
      </c>
      <c r="EX669">
        <v>0</v>
      </c>
      <c r="EY669">
        <v>0.4758</v>
      </c>
      <c r="EZ669">
        <v>165.17400000000001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0.19170000000000001</v>
      </c>
      <c r="FJ669">
        <v>61.485999999999997</v>
      </c>
      <c r="FK669">
        <v>0</v>
      </c>
      <c r="FL669">
        <v>0</v>
      </c>
      <c r="FM669">
        <v>0.19170000000000001</v>
      </c>
      <c r="FN669">
        <v>61.485999999999997</v>
      </c>
      <c r="FO669">
        <v>0</v>
      </c>
      <c r="FP669">
        <v>0</v>
      </c>
      <c r="FQ669">
        <v>0</v>
      </c>
      <c r="FR669">
        <v>61.485999999999997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</row>
    <row r="670" spans="1:184" customFormat="1" ht="12.75" x14ac:dyDescent="0.2">
      <c r="A670">
        <v>6011</v>
      </c>
      <c r="B670">
        <f t="shared" si="10"/>
        <v>667</v>
      </c>
      <c r="C670">
        <v>1</v>
      </c>
      <c r="D670" t="s">
        <v>2215</v>
      </c>
      <c r="E670" t="s">
        <v>290</v>
      </c>
      <c r="F670">
        <v>600125319</v>
      </c>
      <c r="G670">
        <v>12</v>
      </c>
      <c r="H670" t="s">
        <v>2216</v>
      </c>
      <c r="I670" t="s">
        <v>99</v>
      </c>
      <c r="J670">
        <v>1</v>
      </c>
      <c r="K670">
        <v>24</v>
      </c>
      <c r="L670" t="s">
        <v>2182</v>
      </c>
      <c r="M670" t="s">
        <v>2217</v>
      </c>
      <c r="N670" t="s">
        <v>2184</v>
      </c>
      <c r="O670">
        <v>2</v>
      </c>
      <c r="P670" t="s">
        <v>2185</v>
      </c>
      <c r="Q670" t="s">
        <v>3350</v>
      </c>
      <c r="R670" s="207">
        <v>45671.596724537034</v>
      </c>
      <c r="S670">
        <v>600125319</v>
      </c>
      <c r="T670" t="s">
        <v>3350</v>
      </c>
      <c r="U670" s="207">
        <v>45693.899097222224</v>
      </c>
      <c r="V670">
        <v>600125319</v>
      </c>
      <c r="W670">
        <v>10.3498</v>
      </c>
      <c r="X670">
        <v>10.082099999999999</v>
      </c>
      <c r="Y670">
        <v>0.10100000000000001</v>
      </c>
      <c r="Z670">
        <v>0.16669999999999999</v>
      </c>
      <c r="AA670">
        <v>11.273</v>
      </c>
      <c r="AB670">
        <v>4494.0410000000002</v>
      </c>
      <c r="AC670">
        <v>4423.1329999999998</v>
      </c>
      <c r="AD670">
        <v>2885.768</v>
      </c>
      <c r="AE670">
        <v>853.09299999999996</v>
      </c>
      <c r="AF670">
        <v>97.364999999999995</v>
      </c>
      <c r="AG670">
        <v>412.12900000000002</v>
      </c>
      <c r="AH670">
        <v>81.084999999999994</v>
      </c>
      <c r="AI670">
        <v>4.1559999999999997</v>
      </c>
      <c r="AJ670">
        <v>0</v>
      </c>
      <c r="AK670">
        <v>0</v>
      </c>
      <c r="AL670">
        <v>27.413</v>
      </c>
      <c r="AM670">
        <v>0</v>
      </c>
      <c r="AN670">
        <v>43.494999999999997</v>
      </c>
      <c r="AO670">
        <v>50</v>
      </c>
      <c r="AP670">
        <v>50</v>
      </c>
      <c r="AQ670">
        <v>50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78.218000000000004</v>
      </c>
      <c r="AX670">
        <v>0</v>
      </c>
      <c r="AY670">
        <v>0</v>
      </c>
      <c r="AZ670">
        <v>11.319000000000001</v>
      </c>
      <c r="BA670">
        <v>4466.6260000000002</v>
      </c>
      <c r="BB670">
        <v>50</v>
      </c>
      <c r="BC670">
        <v>12</v>
      </c>
      <c r="BD670">
        <v>12</v>
      </c>
      <c r="BE670">
        <v>0</v>
      </c>
      <c r="BF670">
        <v>0</v>
      </c>
      <c r="BG670">
        <v>1</v>
      </c>
      <c r="BH670">
        <v>0</v>
      </c>
      <c r="BI670">
        <v>0</v>
      </c>
      <c r="BJ670">
        <v>6.8845999999999998</v>
      </c>
      <c r="BK670">
        <v>3591.3609999999999</v>
      </c>
      <c r="BL670">
        <v>2232.8870000000002</v>
      </c>
      <c r="BM670">
        <v>775.91700000000003</v>
      </c>
      <c r="BN670">
        <v>76.997</v>
      </c>
      <c r="BO670">
        <v>346.62900000000002</v>
      </c>
      <c r="BP670">
        <v>65.238</v>
      </c>
      <c r="BQ670">
        <v>4.1559999999999997</v>
      </c>
      <c r="BR670">
        <v>0</v>
      </c>
      <c r="BS670">
        <v>0</v>
      </c>
      <c r="BT670">
        <v>5.6897000000000002</v>
      </c>
      <c r="BU670">
        <v>3067.4450000000002</v>
      </c>
      <c r="BV670">
        <v>0</v>
      </c>
      <c r="BW670">
        <v>0</v>
      </c>
      <c r="BX670">
        <v>0</v>
      </c>
      <c r="BY670">
        <v>0</v>
      </c>
      <c r="BZ670">
        <v>3.1974999999999998</v>
      </c>
      <c r="CA670">
        <v>831.77199999999993</v>
      </c>
      <c r="CB670">
        <v>652.88099999999997</v>
      </c>
      <c r="CC670">
        <v>77.176000000000002</v>
      </c>
      <c r="CD670">
        <v>20.368000000000002</v>
      </c>
      <c r="CE670">
        <v>65.5</v>
      </c>
      <c r="CF670">
        <v>15.847</v>
      </c>
      <c r="CG670">
        <v>0</v>
      </c>
      <c r="CH670">
        <v>0</v>
      </c>
      <c r="CI670">
        <v>0</v>
      </c>
      <c r="CJ670">
        <v>2.5899999999999999E-2</v>
      </c>
      <c r="CK670">
        <v>7.8739999999999997</v>
      </c>
      <c r="CL670">
        <v>1.5105999999999999</v>
      </c>
      <c r="CM670">
        <v>385.96699999999998</v>
      </c>
      <c r="CN670">
        <v>1.661</v>
      </c>
      <c r="CO670">
        <v>437.93099999999998</v>
      </c>
      <c r="CP670">
        <v>0</v>
      </c>
      <c r="CQ670">
        <v>0</v>
      </c>
      <c r="CR670">
        <v>5.8845999999999998</v>
      </c>
      <c r="CS670">
        <v>2877.6869999999999</v>
      </c>
      <c r="CT670">
        <v>2.8275999999999999</v>
      </c>
      <c r="CU670">
        <v>713.46299999999997</v>
      </c>
      <c r="CV670">
        <v>0</v>
      </c>
      <c r="CW670">
        <v>78.218000000000004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50</v>
      </c>
      <c r="DE670">
        <v>11.319000000000001</v>
      </c>
      <c r="DF670">
        <v>0.62819999999999998</v>
      </c>
      <c r="DG670">
        <v>216.04</v>
      </c>
      <c r="DH670">
        <v>0.56669999999999998</v>
      </c>
      <c r="DI670">
        <v>307.87599999999998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3604.0740000000001</v>
      </c>
      <c r="EA670">
        <v>0</v>
      </c>
      <c r="EB670">
        <v>862.55200000000002</v>
      </c>
      <c r="EC670">
        <v>50</v>
      </c>
      <c r="ED670">
        <v>10.3498</v>
      </c>
      <c r="EE670">
        <v>11.273</v>
      </c>
      <c r="EF670">
        <v>4494.0410000000002</v>
      </c>
      <c r="EG670">
        <v>6.8845999999999998</v>
      </c>
      <c r="EH670">
        <v>3591.3609999999999</v>
      </c>
      <c r="EI670">
        <v>5.6897000000000002</v>
      </c>
      <c r="EJ670">
        <v>3067.4450000000002</v>
      </c>
      <c r="EK670">
        <v>0</v>
      </c>
      <c r="EL670">
        <v>0</v>
      </c>
      <c r="EM670">
        <v>0</v>
      </c>
      <c r="EN670">
        <v>0</v>
      </c>
      <c r="EO670">
        <v>3.4652000000000003</v>
      </c>
      <c r="EP670">
        <v>902.68000000000006</v>
      </c>
      <c r="EQ670">
        <v>50</v>
      </c>
      <c r="ER670">
        <v>0</v>
      </c>
      <c r="ES670">
        <v>50</v>
      </c>
      <c r="ET670">
        <v>4544.0410000000002</v>
      </c>
      <c r="EU670">
        <v>0</v>
      </c>
      <c r="EV670">
        <v>0</v>
      </c>
      <c r="EW670">
        <v>0</v>
      </c>
      <c r="EX670">
        <v>0</v>
      </c>
      <c r="EY670">
        <v>0.62819999999999998</v>
      </c>
      <c r="EZ670">
        <v>216.04</v>
      </c>
      <c r="FA670">
        <v>0.56669999999999998</v>
      </c>
      <c r="FB670">
        <v>307.87599999999998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</v>
      </c>
    </row>
    <row r="671" spans="1:184" customFormat="1" ht="12.75" x14ac:dyDescent="0.2">
      <c r="A671">
        <v>6012</v>
      </c>
      <c r="B671">
        <f t="shared" si="10"/>
        <v>668</v>
      </c>
      <c r="C671">
        <v>1</v>
      </c>
      <c r="D671" t="s">
        <v>2218</v>
      </c>
      <c r="E671" t="s">
        <v>290</v>
      </c>
      <c r="F671">
        <v>600125009</v>
      </c>
      <c r="G671">
        <v>12</v>
      </c>
      <c r="H671" t="s">
        <v>2219</v>
      </c>
      <c r="I671" t="s">
        <v>99</v>
      </c>
      <c r="J671">
        <v>1</v>
      </c>
      <c r="K671">
        <v>24</v>
      </c>
      <c r="L671" t="s">
        <v>2192</v>
      </c>
      <c r="M671" t="s">
        <v>1697</v>
      </c>
      <c r="N671" t="s">
        <v>2184</v>
      </c>
      <c r="O671">
        <v>2</v>
      </c>
      <c r="P671" t="s">
        <v>2185</v>
      </c>
      <c r="Q671" t="s">
        <v>1184</v>
      </c>
      <c r="R671" s="207">
        <v>45664.006990740738</v>
      </c>
      <c r="S671">
        <v>600125009</v>
      </c>
      <c r="T671" t="s">
        <v>1184</v>
      </c>
      <c r="U671" s="207">
        <v>45666.762604166666</v>
      </c>
      <c r="V671">
        <v>600125009</v>
      </c>
      <c r="W671">
        <v>6.2473000000000001</v>
      </c>
      <c r="X671">
        <v>6.2473000000000001</v>
      </c>
      <c r="Y671">
        <v>0</v>
      </c>
      <c r="Z671">
        <v>0</v>
      </c>
      <c r="AA671">
        <v>6.6828000000000003</v>
      </c>
      <c r="AB671">
        <v>2912.4900000000002</v>
      </c>
      <c r="AC671">
        <v>2912.4900000000002</v>
      </c>
      <c r="AD671">
        <v>1729.566</v>
      </c>
      <c r="AE671">
        <v>411.39499999999998</v>
      </c>
      <c r="AF671">
        <v>54.546999999999997</v>
      </c>
      <c r="AG671">
        <v>627.35400000000004</v>
      </c>
      <c r="AH671">
        <v>88.436000000000007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8</v>
      </c>
      <c r="AP671">
        <v>8</v>
      </c>
      <c r="AQ671">
        <v>8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1.1919999999999999</v>
      </c>
      <c r="AX671">
        <v>0</v>
      </c>
      <c r="AY671">
        <v>8</v>
      </c>
      <c r="AZ671">
        <v>0</v>
      </c>
      <c r="BA671">
        <v>2933.9739999999997</v>
      </c>
      <c r="BB671">
        <v>8</v>
      </c>
      <c r="BC671">
        <v>6</v>
      </c>
      <c r="BD671">
        <v>6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5.1223000000000001</v>
      </c>
      <c r="BK671">
        <v>2572.4699999999998</v>
      </c>
      <c r="BL671">
        <v>1509.2449999999999</v>
      </c>
      <c r="BM671">
        <v>380.08100000000002</v>
      </c>
      <c r="BN671">
        <v>43.661999999999999</v>
      </c>
      <c r="BO671">
        <v>549.85400000000004</v>
      </c>
      <c r="BP671">
        <v>88.436000000000007</v>
      </c>
      <c r="BQ671">
        <v>0</v>
      </c>
      <c r="BR671">
        <v>0</v>
      </c>
      <c r="BS671">
        <v>0</v>
      </c>
      <c r="BT671">
        <v>4.0269000000000004</v>
      </c>
      <c r="BU671">
        <v>2299.779</v>
      </c>
      <c r="BV671">
        <v>0</v>
      </c>
      <c r="BW671">
        <v>0</v>
      </c>
      <c r="BX671">
        <v>0</v>
      </c>
      <c r="BY671">
        <v>0</v>
      </c>
      <c r="BZ671">
        <v>1.125</v>
      </c>
      <c r="CA671">
        <v>340.02</v>
      </c>
      <c r="CB671">
        <v>220.32100000000003</v>
      </c>
      <c r="CC671">
        <v>31.314</v>
      </c>
      <c r="CD671">
        <v>10.885</v>
      </c>
      <c r="CE671">
        <v>77.5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0.8125</v>
      </c>
      <c r="CM671">
        <v>254.107</v>
      </c>
      <c r="CN671">
        <v>0.3125</v>
      </c>
      <c r="CO671">
        <v>85.912999999999997</v>
      </c>
      <c r="CP671">
        <v>0</v>
      </c>
      <c r="CQ671">
        <v>0</v>
      </c>
      <c r="CR671">
        <v>4.1223000000000001</v>
      </c>
      <c r="CS671">
        <v>1860.7919999999999</v>
      </c>
      <c r="CT671">
        <v>1.125</v>
      </c>
      <c r="CU671">
        <v>340.02</v>
      </c>
      <c r="CV671">
        <v>0</v>
      </c>
      <c r="CW671">
        <v>1.1919999999999999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8</v>
      </c>
      <c r="DE671">
        <v>0</v>
      </c>
      <c r="DF671">
        <v>1.0953999999999999</v>
      </c>
      <c r="DG671">
        <v>272.69099999999997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2588.288</v>
      </c>
      <c r="EA671">
        <v>0</v>
      </c>
      <c r="EB671">
        <v>345.68600000000004</v>
      </c>
      <c r="EC671">
        <v>8</v>
      </c>
      <c r="ED671">
        <v>6.2473000000000001</v>
      </c>
      <c r="EE671">
        <v>6.6828000000000003</v>
      </c>
      <c r="EF671">
        <v>2912.4900000000002</v>
      </c>
      <c r="EG671">
        <v>5.1223000000000001</v>
      </c>
      <c r="EH671">
        <v>2572.4699999999998</v>
      </c>
      <c r="EI671">
        <v>4.0269000000000004</v>
      </c>
      <c r="EJ671">
        <v>2299.779</v>
      </c>
      <c r="EK671">
        <v>0</v>
      </c>
      <c r="EL671">
        <v>0</v>
      </c>
      <c r="EM671">
        <v>0</v>
      </c>
      <c r="EN671">
        <v>0</v>
      </c>
      <c r="EO671">
        <v>1.125</v>
      </c>
      <c r="EP671">
        <v>340.02</v>
      </c>
      <c r="EQ671">
        <v>8</v>
      </c>
      <c r="ER671">
        <v>0</v>
      </c>
      <c r="ES671">
        <v>8</v>
      </c>
      <c r="ET671">
        <v>2920.4900000000002</v>
      </c>
      <c r="EU671">
        <v>0</v>
      </c>
      <c r="EV671">
        <v>0</v>
      </c>
      <c r="EW671">
        <v>0</v>
      </c>
      <c r="EX671">
        <v>0</v>
      </c>
      <c r="EY671">
        <v>1.0953999999999999</v>
      </c>
      <c r="EZ671">
        <v>272.69099999999997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8</v>
      </c>
      <c r="FP671">
        <v>0</v>
      </c>
      <c r="FQ671">
        <v>8</v>
      </c>
      <c r="FR671">
        <v>8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</row>
    <row r="672" spans="1:184" customFormat="1" ht="12.75" x14ac:dyDescent="0.2">
      <c r="A672">
        <v>6013</v>
      </c>
      <c r="B672">
        <f t="shared" si="10"/>
        <v>669</v>
      </c>
      <c r="C672">
        <v>1</v>
      </c>
      <c r="D672" t="s">
        <v>2220</v>
      </c>
      <c r="E672" t="s">
        <v>290</v>
      </c>
      <c r="F672">
        <v>600125416</v>
      </c>
      <c r="G672">
        <v>12</v>
      </c>
      <c r="H672" t="s">
        <v>2221</v>
      </c>
      <c r="I672" t="s">
        <v>99</v>
      </c>
      <c r="J672">
        <v>1</v>
      </c>
      <c r="K672">
        <v>24</v>
      </c>
      <c r="L672" t="s">
        <v>2188</v>
      </c>
      <c r="M672" t="s">
        <v>2222</v>
      </c>
      <c r="N672" t="s">
        <v>2184</v>
      </c>
      <c r="O672">
        <v>2</v>
      </c>
      <c r="P672" t="s">
        <v>2185</v>
      </c>
      <c r="Q672" t="s">
        <v>2223</v>
      </c>
      <c r="R672" s="207">
        <v>45672.456817129627</v>
      </c>
      <c r="S672">
        <v>600125416</v>
      </c>
      <c r="T672" t="s">
        <v>2223</v>
      </c>
      <c r="U672" s="207">
        <v>45672.620775462965</v>
      </c>
      <c r="V672">
        <v>600125416</v>
      </c>
      <c r="W672">
        <v>7.8372999999999999</v>
      </c>
      <c r="X672">
        <v>6.7373000000000003</v>
      </c>
      <c r="Y672">
        <v>0</v>
      </c>
      <c r="Z672">
        <v>1.1000000000000001</v>
      </c>
      <c r="AA672">
        <v>9.5079999999999991</v>
      </c>
      <c r="AB672">
        <v>3048.58</v>
      </c>
      <c r="AC672">
        <v>2707.3789999999999</v>
      </c>
      <c r="AD672">
        <v>1968.605</v>
      </c>
      <c r="AE672">
        <v>382.536</v>
      </c>
      <c r="AF672">
        <v>281.54599999999999</v>
      </c>
      <c r="AG672">
        <v>20.091999999999999</v>
      </c>
      <c r="AH672">
        <v>44.555999999999997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341.20099999999996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0.32150000000000001</v>
      </c>
      <c r="AW672">
        <v>10.044</v>
      </c>
      <c r="AX672">
        <v>81.866</v>
      </c>
      <c r="AY672">
        <v>0</v>
      </c>
      <c r="AZ672">
        <v>0</v>
      </c>
      <c r="BA672">
        <v>2717.3969999999999</v>
      </c>
      <c r="BB672">
        <v>0</v>
      </c>
      <c r="BC672">
        <v>10</v>
      </c>
      <c r="BD672">
        <v>10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3.7658</v>
      </c>
      <c r="BK672">
        <v>1753.9839999999999</v>
      </c>
      <c r="BL672">
        <v>1225.453</v>
      </c>
      <c r="BM672">
        <v>292.99599999999998</v>
      </c>
      <c r="BN672">
        <v>182.14500000000001</v>
      </c>
      <c r="BO672">
        <v>7.492</v>
      </c>
      <c r="BP672">
        <v>35.853999999999999</v>
      </c>
      <c r="BQ672">
        <v>0</v>
      </c>
      <c r="BR672">
        <v>0</v>
      </c>
      <c r="BS672">
        <v>0</v>
      </c>
      <c r="BT672">
        <v>3.7658</v>
      </c>
      <c r="BU672">
        <v>1753.9839999999999</v>
      </c>
      <c r="BV672">
        <v>0</v>
      </c>
      <c r="BW672">
        <v>0</v>
      </c>
      <c r="BX672">
        <v>0</v>
      </c>
      <c r="BY672">
        <v>0</v>
      </c>
      <c r="BZ672">
        <v>2.9714999999999998</v>
      </c>
      <c r="CA672">
        <v>953.39499999999998</v>
      </c>
      <c r="CB672">
        <v>743.15200000000004</v>
      </c>
      <c r="CC672">
        <v>89.539999999999992</v>
      </c>
      <c r="CD672">
        <v>99.40100000000001</v>
      </c>
      <c r="CE672">
        <v>12.6</v>
      </c>
      <c r="CF672">
        <v>8.702</v>
      </c>
      <c r="CG672">
        <v>0</v>
      </c>
      <c r="CH672">
        <v>0</v>
      </c>
      <c r="CI672">
        <v>0</v>
      </c>
      <c r="CJ672">
        <v>0.25</v>
      </c>
      <c r="CK672">
        <v>121.373</v>
      </c>
      <c r="CL672">
        <v>0.9</v>
      </c>
      <c r="CM672">
        <v>236.24100000000001</v>
      </c>
      <c r="CN672">
        <v>1.5</v>
      </c>
      <c r="CO672">
        <v>513.91499999999996</v>
      </c>
      <c r="CP672">
        <v>0.32150000000000001</v>
      </c>
      <c r="CQ672">
        <v>81.866</v>
      </c>
      <c r="CR672">
        <v>2.7658</v>
      </c>
      <c r="CS672">
        <v>1119.7570000000001</v>
      </c>
      <c r="CT672">
        <v>2.4714999999999998</v>
      </c>
      <c r="CU672">
        <v>769.64699999999993</v>
      </c>
      <c r="CV672">
        <v>0</v>
      </c>
      <c r="CW672">
        <v>10.044</v>
      </c>
      <c r="CX672">
        <v>0</v>
      </c>
      <c r="CY672">
        <v>0</v>
      </c>
      <c r="CZ672">
        <v>0</v>
      </c>
      <c r="DA672">
        <v>0.32150000000000001</v>
      </c>
      <c r="DB672">
        <v>81.866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1764.002</v>
      </c>
      <c r="EA672">
        <v>0</v>
      </c>
      <c r="EB672">
        <v>953.39499999999998</v>
      </c>
      <c r="EC672">
        <v>0</v>
      </c>
      <c r="ED672">
        <v>7.8372999999999999</v>
      </c>
      <c r="EE672">
        <v>9.5079999999999991</v>
      </c>
      <c r="EF672">
        <v>3048.58</v>
      </c>
      <c r="EG672">
        <v>3.7658</v>
      </c>
      <c r="EH672">
        <v>1753.9839999999999</v>
      </c>
      <c r="EI672">
        <v>3.7658</v>
      </c>
      <c r="EJ672">
        <v>1753.9839999999999</v>
      </c>
      <c r="EK672">
        <v>0</v>
      </c>
      <c r="EL672">
        <v>0</v>
      </c>
      <c r="EM672">
        <v>0</v>
      </c>
      <c r="EN672">
        <v>0</v>
      </c>
      <c r="EO672">
        <v>4.0715000000000003</v>
      </c>
      <c r="EP672">
        <v>1294.596</v>
      </c>
      <c r="EQ672">
        <v>0</v>
      </c>
      <c r="ER672">
        <v>0</v>
      </c>
      <c r="ES672">
        <v>0</v>
      </c>
      <c r="ET672">
        <v>3048.58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0.32150000000000001</v>
      </c>
      <c r="FJ672">
        <v>81.866</v>
      </c>
      <c r="FK672">
        <v>0</v>
      </c>
      <c r="FL672">
        <v>0</v>
      </c>
      <c r="FM672">
        <v>0.32150000000000001</v>
      </c>
      <c r="FN672">
        <v>81.866</v>
      </c>
      <c r="FO672">
        <v>0</v>
      </c>
      <c r="FP672">
        <v>0</v>
      </c>
      <c r="FQ672">
        <v>0</v>
      </c>
      <c r="FR672">
        <v>81.866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</row>
    <row r="673" spans="1:184" customFormat="1" ht="12.75" x14ac:dyDescent="0.2">
      <c r="A673">
        <v>6014</v>
      </c>
      <c r="B673">
        <f t="shared" si="10"/>
        <v>670</v>
      </c>
      <c r="C673">
        <v>1</v>
      </c>
      <c r="D673" t="s">
        <v>2224</v>
      </c>
      <c r="E673" t="s">
        <v>290</v>
      </c>
      <c r="F673">
        <v>600125394</v>
      </c>
      <c r="G673">
        <v>12</v>
      </c>
      <c r="H673" t="s">
        <v>2225</v>
      </c>
      <c r="I673" t="s">
        <v>99</v>
      </c>
      <c r="J673">
        <v>1</v>
      </c>
      <c r="K673">
        <v>24</v>
      </c>
      <c r="L673" t="s">
        <v>2188</v>
      </c>
      <c r="M673" t="s">
        <v>2226</v>
      </c>
      <c r="N673" t="s">
        <v>2184</v>
      </c>
      <c r="O673">
        <v>2</v>
      </c>
      <c r="P673" t="s">
        <v>2185</v>
      </c>
      <c r="Q673" t="s">
        <v>1967</v>
      </c>
      <c r="R673" s="207">
        <v>45660.536886574075</v>
      </c>
      <c r="S673">
        <v>600125394</v>
      </c>
      <c r="W673">
        <v>3.6036000000000001</v>
      </c>
      <c r="X673">
        <v>3.6036000000000001</v>
      </c>
      <c r="Y673">
        <v>0</v>
      </c>
      <c r="Z673">
        <v>0</v>
      </c>
      <c r="AA673">
        <v>3.8386999999999998</v>
      </c>
      <c r="AB673">
        <v>1607.9570000000001</v>
      </c>
      <c r="AC673">
        <v>1607.9570000000001</v>
      </c>
      <c r="AD673">
        <v>1024.3800000000001</v>
      </c>
      <c r="AE673">
        <v>225.02500000000001</v>
      </c>
      <c r="AF673">
        <v>3.2</v>
      </c>
      <c r="AG673">
        <v>280.19099999999997</v>
      </c>
      <c r="AH673">
        <v>62.113999999999997</v>
      </c>
      <c r="AI673">
        <v>0</v>
      </c>
      <c r="AJ673">
        <v>0</v>
      </c>
      <c r="AK673">
        <v>3.2559999999999998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9.7910000000000004</v>
      </c>
      <c r="AX673">
        <v>0</v>
      </c>
      <c r="AY673">
        <v>0</v>
      </c>
      <c r="AZ673">
        <v>0</v>
      </c>
      <c r="BA673">
        <v>1614.8780000000002</v>
      </c>
      <c r="BB673">
        <v>0</v>
      </c>
      <c r="BC673">
        <v>4</v>
      </c>
      <c r="BD673">
        <v>4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1.9703999999999999</v>
      </c>
      <c r="BK673">
        <v>1117.433</v>
      </c>
      <c r="BL673">
        <v>689.49199999999996</v>
      </c>
      <c r="BM673">
        <v>179.64500000000001</v>
      </c>
      <c r="BN673">
        <v>0</v>
      </c>
      <c r="BO673">
        <v>176.39099999999999</v>
      </c>
      <c r="BP673">
        <v>62.113999999999997</v>
      </c>
      <c r="BQ673">
        <v>0</v>
      </c>
      <c r="BR673">
        <v>0</v>
      </c>
      <c r="BS673">
        <v>0</v>
      </c>
      <c r="BT673">
        <v>1.9703999999999999</v>
      </c>
      <c r="BU673">
        <v>1117.433</v>
      </c>
      <c r="BV673">
        <v>0</v>
      </c>
      <c r="BW673">
        <v>0</v>
      </c>
      <c r="BX673">
        <v>0</v>
      </c>
      <c r="BY673">
        <v>0</v>
      </c>
      <c r="BZ673">
        <v>1.6332</v>
      </c>
      <c r="CA673">
        <v>490.524</v>
      </c>
      <c r="CB673">
        <v>334.88800000000003</v>
      </c>
      <c r="CC673">
        <v>45.38</v>
      </c>
      <c r="CD673">
        <v>3.2</v>
      </c>
      <c r="CE673">
        <v>103.8</v>
      </c>
      <c r="CF673">
        <v>0</v>
      </c>
      <c r="CG673">
        <v>0</v>
      </c>
      <c r="CH673">
        <v>0</v>
      </c>
      <c r="CI673">
        <v>3.2559999999999998</v>
      </c>
      <c r="CJ673">
        <v>0</v>
      </c>
      <c r="CK673">
        <v>0</v>
      </c>
      <c r="CL673">
        <v>0.72070000000000001</v>
      </c>
      <c r="CM673">
        <v>130.83500000000001</v>
      </c>
      <c r="CN673">
        <v>0.91249999999999998</v>
      </c>
      <c r="CO673">
        <v>359.68900000000002</v>
      </c>
      <c r="CP673">
        <v>0</v>
      </c>
      <c r="CQ673">
        <v>0</v>
      </c>
      <c r="CR673">
        <v>0.91669999999999996</v>
      </c>
      <c r="CS673">
        <v>481.10300000000001</v>
      </c>
      <c r="CT673">
        <v>1.6332</v>
      </c>
      <c r="CU673">
        <v>490.524</v>
      </c>
      <c r="CV673">
        <v>0</v>
      </c>
      <c r="CW673">
        <v>9.7910000000000004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1117.433</v>
      </c>
      <c r="EA673">
        <v>0</v>
      </c>
      <c r="EB673">
        <v>497.44500000000005</v>
      </c>
      <c r="EC673">
        <v>0</v>
      </c>
      <c r="ED673">
        <v>3.6036000000000001</v>
      </c>
      <c r="EE673">
        <v>3.8386999999999998</v>
      </c>
      <c r="EF673">
        <v>1607.9570000000001</v>
      </c>
      <c r="EG673">
        <v>1.9703999999999999</v>
      </c>
      <c r="EH673">
        <v>1117.433</v>
      </c>
      <c r="EI673">
        <v>1.9703999999999999</v>
      </c>
      <c r="EJ673">
        <v>1117.433</v>
      </c>
      <c r="EK673">
        <v>0</v>
      </c>
      <c r="EL673">
        <v>0</v>
      </c>
      <c r="EM673">
        <v>0</v>
      </c>
      <c r="EN673">
        <v>0</v>
      </c>
      <c r="EO673">
        <v>1.6332</v>
      </c>
      <c r="EP673">
        <v>490.524</v>
      </c>
      <c r="EQ673">
        <v>0</v>
      </c>
      <c r="ER673">
        <v>0</v>
      </c>
      <c r="ES673">
        <v>0</v>
      </c>
      <c r="ET673">
        <v>1607.9570000000001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</row>
    <row r="674" spans="1:184" customFormat="1" ht="12.75" x14ac:dyDescent="0.2">
      <c r="A674">
        <v>6015</v>
      </c>
      <c r="B674">
        <f t="shared" si="10"/>
        <v>671</v>
      </c>
      <c r="C674">
        <v>1</v>
      </c>
      <c r="D674" t="s">
        <v>2227</v>
      </c>
      <c r="E674" t="s">
        <v>290</v>
      </c>
      <c r="F674">
        <v>600125301</v>
      </c>
      <c r="G674">
        <v>12</v>
      </c>
      <c r="H674" t="s">
        <v>2228</v>
      </c>
      <c r="I674" t="s">
        <v>99</v>
      </c>
      <c r="J674">
        <v>1</v>
      </c>
      <c r="K674">
        <v>24</v>
      </c>
      <c r="L674" t="s">
        <v>2188</v>
      </c>
      <c r="M674" t="s">
        <v>1905</v>
      </c>
      <c r="N674" t="s">
        <v>2184</v>
      </c>
      <c r="O674">
        <v>2</v>
      </c>
      <c r="P674" t="s">
        <v>2185</v>
      </c>
      <c r="Q674" t="s">
        <v>1967</v>
      </c>
      <c r="R674" s="207">
        <v>45658.416446759256</v>
      </c>
      <c r="S674">
        <v>600125301</v>
      </c>
      <c r="W674">
        <v>4.0225999999999997</v>
      </c>
      <c r="X674">
        <v>4.0225999999999997</v>
      </c>
      <c r="Y674">
        <v>0</v>
      </c>
      <c r="Z674">
        <v>0</v>
      </c>
      <c r="AA674">
        <v>5</v>
      </c>
      <c r="AB674">
        <v>1778.79</v>
      </c>
      <c r="AC674">
        <v>1778.79</v>
      </c>
      <c r="AD674">
        <v>1246.92</v>
      </c>
      <c r="AE674">
        <v>221.68599999999998</v>
      </c>
      <c r="AF674">
        <v>96.704000000000008</v>
      </c>
      <c r="AG674">
        <v>75.540999999999997</v>
      </c>
      <c r="AH674">
        <v>83.619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10</v>
      </c>
      <c r="AP674">
        <v>10</v>
      </c>
      <c r="AQ674">
        <v>10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54.32</v>
      </c>
      <c r="AX674">
        <v>0</v>
      </c>
      <c r="AY674">
        <v>0</v>
      </c>
      <c r="AZ674">
        <v>0</v>
      </c>
      <c r="BA674">
        <v>1780.85</v>
      </c>
      <c r="BB674">
        <v>10</v>
      </c>
      <c r="BC674">
        <v>5</v>
      </c>
      <c r="BD674">
        <v>5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2.2902999999999998</v>
      </c>
      <c r="BK674">
        <v>1235.7349999999999</v>
      </c>
      <c r="BL674">
        <v>816.07</v>
      </c>
      <c r="BM674">
        <v>170.19499999999999</v>
      </c>
      <c r="BN674">
        <v>61.963000000000001</v>
      </c>
      <c r="BO674">
        <v>52.540999999999997</v>
      </c>
      <c r="BP674">
        <v>80.646000000000001</v>
      </c>
      <c r="BQ674">
        <v>0</v>
      </c>
      <c r="BR674">
        <v>0</v>
      </c>
      <c r="BS674">
        <v>0</v>
      </c>
      <c r="BT674">
        <v>2.2902999999999998</v>
      </c>
      <c r="BU674">
        <v>1235.7349999999999</v>
      </c>
      <c r="BV674">
        <v>0</v>
      </c>
      <c r="BW674">
        <v>0</v>
      </c>
      <c r="BX674">
        <v>0</v>
      </c>
      <c r="BY674">
        <v>0</v>
      </c>
      <c r="BZ674">
        <v>1.7323</v>
      </c>
      <c r="CA674">
        <v>543.05500000000006</v>
      </c>
      <c r="CB674">
        <v>430.85</v>
      </c>
      <c r="CC674">
        <v>51.491</v>
      </c>
      <c r="CD674">
        <v>34.741</v>
      </c>
      <c r="CE674">
        <v>23</v>
      </c>
      <c r="CF674">
        <v>2.9729999999999999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0.72499999999999998</v>
      </c>
      <c r="CM674">
        <v>197.185</v>
      </c>
      <c r="CN674">
        <v>1.0073000000000001</v>
      </c>
      <c r="CO674">
        <v>345.87</v>
      </c>
      <c r="CP674">
        <v>0</v>
      </c>
      <c r="CQ674">
        <v>0</v>
      </c>
      <c r="CR674">
        <v>1.2903</v>
      </c>
      <c r="CS674">
        <v>557.67499999999995</v>
      </c>
      <c r="CT674">
        <v>1.6073</v>
      </c>
      <c r="CU674">
        <v>474.31200000000001</v>
      </c>
      <c r="CV674">
        <v>0</v>
      </c>
      <c r="CW674">
        <v>54.32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10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1235.7349999999999</v>
      </c>
      <c r="EA674">
        <v>0</v>
      </c>
      <c r="EB674">
        <v>545.11500000000001</v>
      </c>
      <c r="EC674">
        <v>10</v>
      </c>
      <c r="ED674">
        <v>4.0225999999999997</v>
      </c>
      <c r="EE674">
        <v>5</v>
      </c>
      <c r="EF674">
        <v>1778.79</v>
      </c>
      <c r="EG674">
        <v>2.2902999999999998</v>
      </c>
      <c r="EH674">
        <v>1235.7349999999999</v>
      </c>
      <c r="EI674">
        <v>2.2902999999999998</v>
      </c>
      <c r="EJ674">
        <v>1235.7349999999999</v>
      </c>
      <c r="EK674">
        <v>0</v>
      </c>
      <c r="EL674">
        <v>0</v>
      </c>
      <c r="EM674">
        <v>0</v>
      </c>
      <c r="EN674">
        <v>0</v>
      </c>
      <c r="EO674">
        <v>1.7323</v>
      </c>
      <c r="EP674">
        <v>543.05500000000006</v>
      </c>
      <c r="EQ674">
        <v>10</v>
      </c>
      <c r="ER674">
        <v>0</v>
      </c>
      <c r="ES674">
        <v>10</v>
      </c>
      <c r="ET674">
        <v>1788.79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</row>
    <row r="675" spans="1:184" customFormat="1" ht="12.75" x14ac:dyDescent="0.2">
      <c r="A675">
        <v>6016</v>
      </c>
      <c r="B675">
        <f t="shared" si="10"/>
        <v>672</v>
      </c>
      <c r="C675">
        <v>1</v>
      </c>
      <c r="D675" t="s">
        <v>2229</v>
      </c>
      <c r="E675" t="s">
        <v>290</v>
      </c>
      <c r="F675">
        <v>600124959</v>
      </c>
      <c r="G675">
        <v>12</v>
      </c>
      <c r="H675" t="s">
        <v>2230</v>
      </c>
      <c r="I675" t="s">
        <v>2231</v>
      </c>
      <c r="J675">
        <v>1</v>
      </c>
      <c r="K675">
        <v>24</v>
      </c>
      <c r="L675" t="s">
        <v>2182</v>
      </c>
      <c r="M675" t="s">
        <v>2232</v>
      </c>
      <c r="N675" t="s">
        <v>2184</v>
      </c>
      <c r="O675">
        <v>2</v>
      </c>
      <c r="P675" t="s">
        <v>2185</v>
      </c>
      <c r="Q675" t="s">
        <v>1184</v>
      </c>
      <c r="R675" s="207">
        <v>45659.573414351849</v>
      </c>
      <c r="S675">
        <v>600124959</v>
      </c>
      <c r="W675">
        <v>6.9206000000000003</v>
      </c>
      <c r="X675">
        <v>6.9206000000000003</v>
      </c>
      <c r="Y675">
        <v>0</v>
      </c>
      <c r="Z675">
        <v>0</v>
      </c>
      <c r="AA675">
        <v>8.1607000000000003</v>
      </c>
      <c r="AB675">
        <v>2776.4030000000002</v>
      </c>
      <c r="AC675">
        <v>2673.1970000000001</v>
      </c>
      <c r="AD675">
        <v>1801.5800000000002</v>
      </c>
      <c r="AE675">
        <v>413.72399999999999</v>
      </c>
      <c r="AF675">
        <v>37.326000000000001</v>
      </c>
      <c r="AG675">
        <v>312.279</v>
      </c>
      <c r="AH675">
        <v>73.709000000000003</v>
      </c>
      <c r="AI675">
        <v>0</v>
      </c>
      <c r="AJ675">
        <v>0</v>
      </c>
      <c r="AK675">
        <v>0</v>
      </c>
      <c r="AL675">
        <v>103.206</v>
      </c>
      <c r="AM675">
        <v>0</v>
      </c>
      <c r="AN675">
        <v>0</v>
      </c>
      <c r="AO675">
        <v>3.6</v>
      </c>
      <c r="AP675">
        <v>3.6</v>
      </c>
      <c r="AQ675">
        <v>3.6</v>
      </c>
      <c r="AR675">
        <v>0</v>
      </c>
      <c r="AS675">
        <v>0</v>
      </c>
      <c r="AT675">
        <v>0</v>
      </c>
      <c r="AU675">
        <v>0</v>
      </c>
      <c r="AV675">
        <v>0.34939999999999999</v>
      </c>
      <c r="AW675">
        <v>34.579000000000001</v>
      </c>
      <c r="AX675">
        <v>98.376000000000005</v>
      </c>
      <c r="AY675">
        <v>3.6</v>
      </c>
      <c r="AZ675">
        <v>0</v>
      </c>
      <c r="BA675">
        <v>2683.578</v>
      </c>
      <c r="BB675">
        <v>3.6</v>
      </c>
      <c r="BC675">
        <v>8</v>
      </c>
      <c r="BD675">
        <v>8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4.4295</v>
      </c>
      <c r="BK675">
        <v>1886.2329999999999</v>
      </c>
      <c r="BL675">
        <v>1212.0409999999999</v>
      </c>
      <c r="BM675">
        <v>325.44499999999999</v>
      </c>
      <c r="BN675">
        <v>36.420999999999999</v>
      </c>
      <c r="BO675">
        <v>210</v>
      </c>
      <c r="BP675">
        <v>67.747</v>
      </c>
      <c r="BQ675">
        <v>0</v>
      </c>
      <c r="BR675">
        <v>0</v>
      </c>
      <c r="BS675">
        <v>0</v>
      </c>
      <c r="BT675">
        <v>4.4295</v>
      </c>
      <c r="BU675">
        <v>1886.2329999999999</v>
      </c>
      <c r="BV675">
        <v>0</v>
      </c>
      <c r="BW675">
        <v>0</v>
      </c>
      <c r="BX675">
        <v>0</v>
      </c>
      <c r="BY675">
        <v>0</v>
      </c>
      <c r="BZ675">
        <v>2.4911000000000003</v>
      </c>
      <c r="CA675">
        <v>786.96399999999994</v>
      </c>
      <c r="CB675">
        <v>589.53899999999999</v>
      </c>
      <c r="CC675">
        <v>88.278999999999996</v>
      </c>
      <c r="CD675">
        <v>0.90500000000000003</v>
      </c>
      <c r="CE675">
        <v>102.279</v>
      </c>
      <c r="CF675">
        <v>5.9619999999999997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0.72919999999999996</v>
      </c>
      <c r="CM675">
        <v>211.934</v>
      </c>
      <c r="CN675">
        <v>1.4125000000000001</v>
      </c>
      <c r="CO675">
        <v>476.654</v>
      </c>
      <c r="CP675">
        <v>0.34939999999999999</v>
      </c>
      <c r="CQ675">
        <v>98.376000000000005</v>
      </c>
      <c r="CR675">
        <v>3.4295</v>
      </c>
      <c r="CS675">
        <v>1228.537</v>
      </c>
      <c r="CT675">
        <v>2.3036000000000003</v>
      </c>
      <c r="CU675">
        <v>686.28300000000002</v>
      </c>
      <c r="CV675">
        <v>0</v>
      </c>
      <c r="CW675">
        <v>34.579000000000001</v>
      </c>
      <c r="CX675">
        <v>0</v>
      </c>
      <c r="CY675">
        <v>0</v>
      </c>
      <c r="CZ675">
        <v>0</v>
      </c>
      <c r="DA675">
        <v>0.34939999999999999</v>
      </c>
      <c r="DB675">
        <v>98.376000000000005</v>
      </c>
      <c r="DC675">
        <v>0</v>
      </c>
      <c r="DD675">
        <v>3.6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1894.021</v>
      </c>
      <c r="EA675">
        <v>0</v>
      </c>
      <c r="EB675">
        <v>789.55700000000002</v>
      </c>
      <c r="EC675">
        <v>3.6</v>
      </c>
      <c r="ED675">
        <v>6.9206000000000003</v>
      </c>
      <c r="EE675">
        <v>8.1607000000000003</v>
      </c>
      <c r="EF675">
        <v>2776.4030000000002</v>
      </c>
      <c r="EG675">
        <v>4.4295</v>
      </c>
      <c r="EH675">
        <v>1886.2329999999999</v>
      </c>
      <c r="EI675">
        <v>4.4295</v>
      </c>
      <c r="EJ675">
        <v>1886.2329999999999</v>
      </c>
      <c r="EK675">
        <v>0</v>
      </c>
      <c r="EL675">
        <v>0</v>
      </c>
      <c r="EM675">
        <v>0</v>
      </c>
      <c r="EN675">
        <v>0</v>
      </c>
      <c r="EO675">
        <v>2.4911000000000003</v>
      </c>
      <c r="EP675">
        <v>890.17000000000007</v>
      </c>
      <c r="EQ675">
        <v>3.6</v>
      </c>
      <c r="ER675">
        <v>0</v>
      </c>
      <c r="ES675">
        <v>3.6</v>
      </c>
      <c r="ET675">
        <v>2780.0030000000002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0.34939999999999999</v>
      </c>
      <c r="FJ675">
        <v>98.376000000000005</v>
      </c>
      <c r="FK675">
        <v>0</v>
      </c>
      <c r="FL675">
        <v>0</v>
      </c>
      <c r="FM675">
        <v>0.34939999999999999</v>
      </c>
      <c r="FN675">
        <v>98.376000000000005</v>
      </c>
      <c r="FO675">
        <v>3.6</v>
      </c>
      <c r="FP675">
        <v>0</v>
      </c>
      <c r="FQ675">
        <v>3.6</v>
      </c>
      <c r="FR675">
        <v>101.976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</row>
    <row r="676" spans="1:184" customFormat="1" ht="12.75" x14ac:dyDescent="0.2">
      <c r="A676">
        <v>6019</v>
      </c>
      <c r="B676">
        <f t="shared" si="10"/>
        <v>673</v>
      </c>
      <c r="C676">
        <v>1</v>
      </c>
      <c r="D676" t="s">
        <v>2233</v>
      </c>
      <c r="E676" t="s">
        <v>290</v>
      </c>
      <c r="F676">
        <v>600124754</v>
      </c>
      <c r="G676">
        <v>12</v>
      </c>
      <c r="H676" t="s">
        <v>2234</v>
      </c>
      <c r="I676" t="s">
        <v>99</v>
      </c>
      <c r="J676">
        <v>1</v>
      </c>
      <c r="K676">
        <v>24</v>
      </c>
      <c r="L676" t="s">
        <v>2182</v>
      </c>
      <c r="M676" t="s">
        <v>2235</v>
      </c>
      <c r="N676" t="s">
        <v>2184</v>
      </c>
      <c r="O676">
        <v>2</v>
      </c>
      <c r="P676" t="s">
        <v>2185</v>
      </c>
      <c r="Q676" t="s">
        <v>1967</v>
      </c>
      <c r="R676" s="207">
        <v>45660.4768287037</v>
      </c>
      <c r="S676">
        <v>600124754</v>
      </c>
      <c r="T676" t="s">
        <v>1967</v>
      </c>
      <c r="U676" s="207">
        <v>45660.480451388888</v>
      </c>
      <c r="V676">
        <v>600124754</v>
      </c>
      <c r="W676">
        <v>4.8697999999999997</v>
      </c>
      <c r="X676">
        <v>4.8517000000000001</v>
      </c>
      <c r="Y676">
        <v>0</v>
      </c>
      <c r="Z676">
        <v>1.8100000000000002E-2</v>
      </c>
      <c r="AA676">
        <v>4.6971999999999996</v>
      </c>
      <c r="AB676">
        <v>1658.644</v>
      </c>
      <c r="AC676">
        <v>1646.0550000000001</v>
      </c>
      <c r="AD676">
        <v>1095.806</v>
      </c>
      <c r="AE676">
        <v>207.75399999999999</v>
      </c>
      <c r="AF676">
        <v>28.495000000000001</v>
      </c>
      <c r="AG676">
        <v>255.19200000000001</v>
      </c>
      <c r="AH676">
        <v>58.808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12.589</v>
      </c>
      <c r="AO676">
        <v>20</v>
      </c>
      <c r="AP676">
        <v>20</v>
      </c>
      <c r="AQ676">
        <v>20</v>
      </c>
      <c r="AR676">
        <v>0</v>
      </c>
      <c r="AS676">
        <v>0</v>
      </c>
      <c r="AT676">
        <v>0</v>
      </c>
      <c r="AU676">
        <v>0</v>
      </c>
      <c r="AV676">
        <v>0.21560000000000001</v>
      </c>
      <c r="AW676">
        <v>0</v>
      </c>
      <c r="AX676">
        <v>67.078999999999994</v>
      </c>
      <c r="AY676">
        <v>20</v>
      </c>
      <c r="AZ676">
        <v>0</v>
      </c>
      <c r="BA676">
        <v>1646.0550000000001</v>
      </c>
      <c r="BB676">
        <v>20</v>
      </c>
      <c r="BC676">
        <v>4</v>
      </c>
      <c r="BD676">
        <v>4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3.6610999999999998</v>
      </c>
      <c r="BK676">
        <v>1264.6969999999999</v>
      </c>
      <c r="BL676">
        <v>814.97699999999998</v>
      </c>
      <c r="BM676">
        <v>168.114</v>
      </c>
      <c r="BN676">
        <v>17.606000000000002</v>
      </c>
      <c r="BO676">
        <v>205.19200000000001</v>
      </c>
      <c r="BP676">
        <v>58.808</v>
      </c>
      <c r="BQ676">
        <v>0</v>
      </c>
      <c r="BR676">
        <v>0</v>
      </c>
      <c r="BS676">
        <v>0</v>
      </c>
      <c r="BT676">
        <v>2.9944000000000002</v>
      </c>
      <c r="BU676">
        <v>1008.67</v>
      </c>
      <c r="BV676">
        <v>0</v>
      </c>
      <c r="BW676">
        <v>0</v>
      </c>
      <c r="BX676">
        <v>0</v>
      </c>
      <c r="BY676">
        <v>0</v>
      </c>
      <c r="BZ676">
        <v>1.1905999999999999</v>
      </c>
      <c r="CA676">
        <v>381.358</v>
      </c>
      <c r="CB676">
        <v>280.82900000000001</v>
      </c>
      <c r="CC676">
        <v>39.64</v>
      </c>
      <c r="CD676">
        <v>10.888999999999999</v>
      </c>
      <c r="CE676">
        <v>50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0.6</v>
      </c>
      <c r="CM676">
        <v>222.923</v>
      </c>
      <c r="CN676">
        <v>0.375</v>
      </c>
      <c r="CO676">
        <v>91.355999999999995</v>
      </c>
      <c r="CP676">
        <v>0.21560000000000001</v>
      </c>
      <c r="CQ676">
        <v>67.078999999999994</v>
      </c>
      <c r="CR676">
        <v>2.6610999999999998</v>
      </c>
      <c r="CS676">
        <v>691.02800000000002</v>
      </c>
      <c r="CT676">
        <v>1.1905999999999999</v>
      </c>
      <c r="CU676">
        <v>381.358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0.21560000000000001</v>
      </c>
      <c r="DB676">
        <v>67.078999999999994</v>
      </c>
      <c r="DC676">
        <v>0</v>
      </c>
      <c r="DD676">
        <v>20</v>
      </c>
      <c r="DE676">
        <v>0</v>
      </c>
      <c r="DF676">
        <v>0.66669999999999996</v>
      </c>
      <c r="DG676">
        <v>256.02699999999999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1264.6969999999999</v>
      </c>
      <c r="EA676">
        <v>0</v>
      </c>
      <c r="EB676">
        <v>381.358</v>
      </c>
      <c r="EC676">
        <v>20</v>
      </c>
      <c r="ED676">
        <v>4.8697999999999997</v>
      </c>
      <c r="EE676">
        <v>4.6971999999999996</v>
      </c>
      <c r="EF676">
        <v>1658.644</v>
      </c>
      <c r="EG676">
        <v>3.6791999999999998</v>
      </c>
      <c r="EH676">
        <v>1277.2860000000001</v>
      </c>
      <c r="EI676">
        <v>2.9944000000000002</v>
      </c>
      <c r="EJ676">
        <v>1008.67</v>
      </c>
      <c r="EK676">
        <v>0</v>
      </c>
      <c r="EL676">
        <v>0</v>
      </c>
      <c r="EM676">
        <v>0</v>
      </c>
      <c r="EN676">
        <v>0</v>
      </c>
      <c r="EO676">
        <v>1.1905999999999999</v>
      </c>
      <c r="EP676">
        <v>381.358</v>
      </c>
      <c r="EQ676">
        <v>20</v>
      </c>
      <c r="ER676">
        <v>0</v>
      </c>
      <c r="ES676">
        <v>20</v>
      </c>
      <c r="ET676">
        <v>1678.644</v>
      </c>
      <c r="EU676">
        <v>0</v>
      </c>
      <c r="EV676">
        <v>0</v>
      </c>
      <c r="EW676">
        <v>0</v>
      </c>
      <c r="EX676">
        <v>0</v>
      </c>
      <c r="EY676">
        <v>0.68479999999999996</v>
      </c>
      <c r="EZ676">
        <v>268.61599999999999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0.21560000000000001</v>
      </c>
      <c r="FJ676">
        <v>67.078999999999994</v>
      </c>
      <c r="FK676">
        <v>0</v>
      </c>
      <c r="FL676">
        <v>0</v>
      </c>
      <c r="FM676">
        <v>0.21560000000000001</v>
      </c>
      <c r="FN676">
        <v>67.078999999999994</v>
      </c>
      <c r="FO676">
        <v>20</v>
      </c>
      <c r="FP676">
        <v>0</v>
      </c>
      <c r="FQ676">
        <v>20</v>
      </c>
      <c r="FR676">
        <v>87.078999999999994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</row>
    <row r="677" spans="1:184" customFormat="1" ht="12.75" x14ac:dyDescent="0.2">
      <c r="A677">
        <v>6020</v>
      </c>
      <c r="B677">
        <f t="shared" si="10"/>
        <v>674</v>
      </c>
      <c r="C677">
        <v>1</v>
      </c>
      <c r="D677" t="s">
        <v>2236</v>
      </c>
      <c r="E677" t="s">
        <v>290</v>
      </c>
      <c r="F677">
        <v>600124797</v>
      </c>
      <c r="G677">
        <v>12</v>
      </c>
      <c r="H677" t="s">
        <v>2237</v>
      </c>
      <c r="I677" t="s">
        <v>99</v>
      </c>
      <c r="J677">
        <v>1</v>
      </c>
      <c r="K677">
        <v>24</v>
      </c>
      <c r="L677" t="s">
        <v>2182</v>
      </c>
      <c r="M677" t="s">
        <v>320</v>
      </c>
      <c r="N677" t="s">
        <v>2184</v>
      </c>
      <c r="O677">
        <v>2</v>
      </c>
      <c r="P677" t="s">
        <v>2185</v>
      </c>
      <c r="Q677" t="s">
        <v>1184</v>
      </c>
      <c r="R677" s="207">
        <v>45660.640347222223</v>
      </c>
      <c r="S677">
        <v>600124797</v>
      </c>
      <c r="W677">
        <v>3.3748</v>
      </c>
      <c r="X677">
        <v>3.3748</v>
      </c>
      <c r="Y677">
        <v>0</v>
      </c>
      <c r="Z677">
        <v>0</v>
      </c>
      <c r="AA677">
        <v>3.8111999999999999</v>
      </c>
      <c r="AB677">
        <v>1368.3979999999999</v>
      </c>
      <c r="AC677">
        <v>1368.3979999999999</v>
      </c>
      <c r="AD677">
        <v>894.24799999999993</v>
      </c>
      <c r="AE677">
        <v>244.869</v>
      </c>
      <c r="AF677">
        <v>23.365000000000002</v>
      </c>
      <c r="AG677">
        <v>108.66</v>
      </c>
      <c r="AH677">
        <v>80.545000000000002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4</v>
      </c>
      <c r="AP677">
        <v>4</v>
      </c>
      <c r="AQ677">
        <v>4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16.710999999999999</v>
      </c>
      <c r="AX677">
        <v>0</v>
      </c>
      <c r="AY677">
        <v>4</v>
      </c>
      <c r="AZ677">
        <v>0</v>
      </c>
      <c r="BA677">
        <v>1396.145</v>
      </c>
      <c r="BB677">
        <v>4</v>
      </c>
      <c r="BC677">
        <v>3</v>
      </c>
      <c r="BD677">
        <v>3</v>
      </c>
      <c r="BE677">
        <v>0</v>
      </c>
      <c r="BF677">
        <v>1</v>
      </c>
      <c r="BG677">
        <v>1</v>
      </c>
      <c r="BH677">
        <v>0</v>
      </c>
      <c r="BI677">
        <v>0</v>
      </c>
      <c r="BJ677">
        <v>2.3879999999999999</v>
      </c>
      <c r="BK677">
        <v>1128.3969999999999</v>
      </c>
      <c r="BL677">
        <v>709.35599999999999</v>
      </c>
      <c r="BM677">
        <v>216.965</v>
      </c>
      <c r="BN677">
        <v>20.16</v>
      </c>
      <c r="BO677">
        <v>84.66</v>
      </c>
      <c r="BP677">
        <v>80.545000000000002</v>
      </c>
      <c r="BQ677">
        <v>0</v>
      </c>
      <c r="BR677">
        <v>0</v>
      </c>
      <c r="BS677">
        <v>0</v>
      </c>
      <c r="BT677">
        <v>2.3879999999999999</v>
      </c>
      <c r="BU677">
        <v>1128.3969999999999</v>
      </c>
      <c r="BV677">
        <v>0</v>
      </c>
      <c r="BW677">
        <v>0</v>
      </c>
      <c r="BX677">
        <v>0</v>
      </c>
      <c r="BY677">
        <v>0</v>
      </c>
      <c r="BZ677">
        <v>0.98680000000000001</v>
      </c>
      <c r="CA677">
        <v>240.001</v>
      </c>
      <c r="CB677">
        <v>184.892</v>
      </c>
      <c r="CC677">
        <v>27.904</v>
      </c>
      <c r="CD677">
        <v>3.2050000000000001</v>
      </c>
      <c r="CE677">
        <v>24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0.78039999999999998</v>
      </c>
      <c r="CM677">
        <v>191.65100000000001</v>
      </c>
      <c r="CN677">
        <v>0.2064</v>
      </c>
      <c r="CO677">
        <v>48.35</v>
      </c>
      <c r="CP677">
        <v>0</v>
      </c>
      <c r="CQ677">
        <v>0</v>
      </c>
      <c r="CR677">
        <v>1.3879999999999999</v>
      </c>
      <c r="CS677">
        <v>500.25700000000001</v>
      </c>
      <c r="CT677">
        <v>0.98680000000000001</v>
      </c>
      <c r="CU677">
        <v>240.001</v>
      </c>
      <c r="CV677">
        <v>0</v>
      </c>
      <c r="CW677">
        <v>16.710999999999999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4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1149.9939999999999</v>
      </c>
      <c r="EA677">
        <v>0</v>
      </c>
      <c r="EB677">
        <v>246.15100000000001</v>
      </c>
      <c r="EC677">
        <v>4</v>
      </c>
      <c r="ED677">
        <v>3.3748</v>
      </c>
      <c r="EE677">
        <v>3.8111999999999999</v>
      </c>
      <c r="EF677">
        <v>1368.3979999999999</v>
      </c>
      <c r="EG677">
        <v>2.3879999999999999</v>
      </c>
      <c r="EH677">
        <v>1128.3969999999999</v>
      </c>
      <c r="EI677">
        <v>2.3879999999999999</v>
      </c>
      <c r="EJ677">
        <v>1128.3969999999999</v>
      </c>
      <c r="EK677">
        <v>0</v>
      </c>
      <c r="EL677">
        <v>0</v>
      </c>
      <c r="EM677">
        <v>0</v>
      </c>
      <c r="EN677">
        <v>0</v>
      </c>
      <c r="EO677">
        <v>0.98680000000000001</v>
      </c>
      <c r="EP677">
        <v>240.001</v>
      </c>
      <c r="EQ677">
        <v>4</v>
      </c>
      <c r="ER677">
        <v>0</v>
      </c>
      <c r="ES677">
        <v>4</v>
      </c>
      <c r="ET677">
        <v>1372.3979999999999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4</v>
      </c>
      <c r="FP677">
        <v>0</v>
      </c>
      <c r="FQ677">
        <v>4</v>
      </c>
      <c r="FR677">
        <v>4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</row>
    <row r="678" spans="1:184" customFormat="1" ht="12.75" x14ac:dyDescent="0.2">
      <c r="A678">
        <v>6021</v>
      </c>
      <c r="B678">
        <f t="shared" si="10"/>
        <v>675</v>
      </c>
      <c r="C678">
        <v>1</v>
      </c>
      <c r="D678" t="s">
        <v>2238</v>
      </c>
      <c r="E678" t="s">
        <v>290</v>
      </c>
      <c r="F678">
        <v>600125181</v>
      </c>
      <c r="G678">
        <v>12</v>
      </c>
      <c r="H678" t="s">
        <v>2239</v>
      </c>
      <c r="I678" t="s">
        <v>99</v>
      </c>
      <c r="J678">
        <v>1</v>
      </c>
      <c r="K678">
        <v>24</v>
      </c>
      <c r="L678" t="s">
        <v>2188</v>
      </c>
      <c r="M678" t="s">
        <v>463</v>
      </c>
      <c r="N678" t="s">
        <v>2184</v>
      </c>
      <c r="O678">
        <v>2</v>
      </c>
      <c r="P678" t="s">
        <v>2185</v>
      </c>
      <c r="Q678" t="s">
        <v>2240</v>
      </c>
      <c r="R678" s="207">
        <v>45667.563599537039</v>
      </c>
      <c r="S678">
        <v>600125181</v>
      </c>
      <c r="T678" t="s">
        <v>2240</v>
      </c>
      <c r="U678" s="207">
        <v>45667.582696759258</v>
      </c>
      <c r="V678">
        <v>600125181</v>
      </c>
      <c r="W678">
        <v>7.3380000000000001</v>
      </c>
      <c r="X678">
        <v>7.3380000000000001</v>
      </c>
      <c r="Y678">
        <v>0</v>
      </c>
      <c r="Z678">
        <v>0</v>
      </c>
      <c r="AA678">
        <v>8.376100000000001</v>
      </c>
      <c r="AB678">
        <v>3103.8020000000001</v>
      </c>
      <c r="AC678">
        <v>3076.3820000000001</v>
      </c>
      <c r="AD678">
        <v>2073.3290000000002</v>
      </c>
      <c r="AE678">
        <v>447.9</v>
      </c>
      <c r="AF678">
        <v>45.34</v>
      </c>
      <c r="AG678">
        <v>411.78199999999998</v>
      </c>
      <c r="AH678">
        <v>88.666999999999987</v>
      </c>
      <c r="AI678">
        <v>0</v>
      </c>
      <c r="AJ678">
        <v>0</v>
      </c>
      <c r="AK678">
        <v>9.3640000000000008</v>
      </c>
      <c r="AL678">
        <v>27.42</v>
      </c>
      <c r="AM678">
        <v>0</v>
      </c>
      <c r="AN678">
        <v>0</v>
      </c>
      <c r="AO678">
        <v>38.798999999999999</v>
      </c>
      <c r="AP678">
        <v>0</v>
      </c>
      <c r="AQ678">
        <v>0</v>
      </c>
      <c r="AR678">
        <v>0</v>
      </c>
      <c r="AS678">
        <v>0</v>
      </c>
      <c r="AT678">
        <v>4.8</v>
      </c>
      <c r="AU678">
        <v>33.999000000000002</v>
      </c>
      <c r="AV678">
        <v>0.58330000000000004</v>
      </c>
      <c r="AW678">
        <v>0</v>
      </c>
      <c r="AX678">
        <v>132.47200000000001</v>
      </c>
      <c r="AY678">
        <v>0</v>
      </c>
      <c r="AZ678">
        <v>0</v>
      </c>
      <c r="BA678">
        <v>3099.7379999999998</v>
      </c>
      <c r="BB678">
        <v>0</v>
      </c>
      <c r="BC678">
        <v>9</v>
      </c>
      <c r="BD678">
        <v>9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4.1195000000000004</v>
      </c>
      <c r="BK678">
        <v>2063.6179999999999</v>
      </c>
      <c r="BL678">
        <v>1350.8489999999999</v>
      </c>
      <c r="BM678">
        <v>350.03899999999999</v>
      </c>
      <c r="BN678">
        <v>22.274999999999999</v>
      </c>
      <c r="BO678">
        <v>262.76</v>
      </c>
      <c r="BP678">
        <v>77.694999999999993</v>
      </c>
      <c r="BQ678">
        <v>0</v>
      </c>
      <c r="BR678">
        <v>0</v>
      </c>
      <c r="BS678">
        <v>0</v>
      </c>
      <c r="BT678">
        <v>4.1195000000000004</v>
      </c>
      <c r="BU678">
        <v>2063.6179999999999</v>
      </c>
      <c r="BV678">
        <v>0</v>
      </c>
      <c r="BW678">
        <v>0</v>
      </c>
      <c r="BX678">
        <v>0</v>
      </c>
      <c r="BY678">
        <v>0</v>
      </c>
      <c r="BZ678">
        <v>3.2185000000000001</v>
      </c>
      <c r="CA678">
        <v>1012.764</v>
      </c>
      <c r="CB678">
        <v>722.48</v>
      </c>
      <c r="CC678">
        <v>97.86099999999999</v>
      </c>
      <c r="CD678">
        <v>23.064999999999998</v>
      </c>
      <c r="CE678">
        <v>149.02199999999999</v>
      </c>
      <c r="CF678">
        <v>10.972</v>
      </c>
      <c r="CG678">
        <v>0</v>
      </c>
      <c r="CH678">
        <v>0</v>
      </c>
      <c r="CI678">
        <v>9.3640000000000008</v>
      </c>
      <c r="CJ678">
        <v>0</v>
      </c>
      <c r="CK678">
        <v>0</v>
      </c>
      <c r="CL678">
        <v>0.85940000000000005</v>
      </c>
      <c r="CM678">
        <v>274.24799999999999</v>
      </c>
      <c r="CN678">
        <v>1.7758</v>
      </c>
      <c r="CO678">
        <v>606.04399999999998</v>
      </c>
      <c r="CP678">
        <v>0.58330000000000004</v>
      </c>
      <c r="CQ678">
        <v>132.47200000000001</v>
      </c>
      <c r="CR678">
        <v>3.1194999999999999</v>
      </c>
      <c r="CS678">
        <v>1462.9649999999999</v>
      </c>
      <c r="CT678">
        <v>2.7185000000000001</v>
      </c>
      <c r="CU678">
        <v>745.17600000000004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0.58330000000000004</v>
      </c>
      <c r="DB678">
        <v>132.47200000000001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2073.6640000000002</v>
      </c>
      <c r="EA678">
        <v>0</v>
      </c>
      <c r="EB678">
        <v>1026.0740000000001</v>
      </c>
      <c r="EC678">
        <v>0</v>
      </c>
      <c r="ED678">
        <v>7.3380000000000001</v>
      </c>
      <c r="EE678">
        <v>8.376100000000001</v>
      </c>
      <c r="EF678">
        <v>3103.8020000000001</v>
      </c>
      <c r="EG678">
        <v>4.1195000000000004</v>
      </c>
      <c r="EH678">
        <v>2063.6179999999999</v>
      </c>
      <c r="EI678">
        <v>4.1195000000000004</v>
      </c>
      <c r="EJ678">
        <v>2063.6179999999999</v>
      </c>
      <c r="EK678">
        <v>0</v>
      </c>
      <c r="EL678">
        <v>0</v>
      </c>
      <c r="EM678">
        <v>0</v>
      </c>
      <c r="EN678">
        <v>0</v>
      </c>
      <c r="EO678">
        <v>3.2185000000000001</v>
      </c>
      <c r="EP678">
        <v>1040.1840000000002</v>
      </c>
      <c r="EQ678">
        <v>38.798999999999999</v>
      </c>
      <c r="ER678">
        <v>3.9990000000000001</v>
      </c>
      <c r="ES678">
        <v>34.799999999999997</v>
      </c>
      <c r="ET678">
        <v>3142.6010000000001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0.58330000000000004</v>
      </c>
      <c r="FJ678">
        <v>132.47200000000001</v>
      </c>
      <c r="FK678">
        <v>0</v>
      </c>
      <c r="FL678">
        <v>0</v>
      </c>
      <c r="FM678">
        <v>0.58330000000000004</v>
      </c>
      <c r="FN678">
        <v>132.47200000000001</v>
      </c>
      <c r="FO678">
        <v>0</v>
      </c>
      <c r="FP678">
        <v>0</v>
      </c>
      <c r="FQ678">
        <v>0</v>
      </c>
      <c r="FR678">
        <v>132.47200000000001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</row>
    <row r="679" spans="1:184" customFormat="1" ht="12.75" x14ac:dyDescent="0.2">
      <c r="A679">
        <v>6022</v>
      </c>
      <c r="B679">
        <f t="shared" si="10"/>
        <v>676</v>
      </c>
      <c r="C679">
        <v>1</v>
      </c>
      <c r="D679" t="s">
        <v>2241</v>
      </c>
      <c r="E679" t="s">
        <v>290</v>
      </c>
      <c r="F679">
        <v>600124983</v>
      </c>
      <c r="G679">
        <v>12</v>
      </c>
      <c r="H679" t="s">
        <v>2242</v>
      </c>
      <c r="I679" t="s">
        <v>99</v>
      </c>
      <c r="J679">
        <v>1</v>
      </c>
      <c r="K679">
        <v>24</v>
      </c>
      <c r="L679" t="s">
        <v>2188</v>
      </c>
      <c r="M679" t="s">
        <v>2243</v>
      </c>
      <c r="N679" t="s">
        <v>2184</v>
      </c>
      <c r="O679">
        <v>2</v>
      </c>
      <c r="P679" t="s">
        <v>2185</v>
      </c>
      <c r="Q679" t="s">
        <v>1967</v>
      </c>
      <c r="R679" s="207">
        <v>45658.63994212963</v>
      </c>
      <c r="S679">
        <v>600124983</v>
      </c>
      <c r="W679">
        <v>4.1599000000000004</v>
      </c>
      <c r="X679">
        <v>4.1599000000000004</v>
      </c>
      <c r="Y679">
        <v>0</v>
      </c>
      <c r="Z679">
        <v>0</v>
      </c>
      <c r="AA679">
        <v>6.3384</v>
      </c>
      <c r="AB679">
        <v>1732.194</v>
      </c>
      <c r="AC679">
        <v>1732.194</v>
      </c>
      <c r="AD679">
        <v>1215.1590000000001</v>
      </c>
      <c r="AE679">
        <v>253.68299999999999</v>
      </c>
      <c r="AF679">
        <v>76.987000000000009</v>
      </c>
      <c r="AG679">
        <v>123.833</v>
      </c>
      <c r="AH679">
        <v>62.532000000000004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1753.8510000000001</v>
      </c>
      <c r="BB679">
        <v>0</v>
      </c>
      <c r="BC679">
        <v>6</v>
      </c>
      <c r="BD679">
        <v>6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2.6932</v>
      </c>
      <c r="BK679">
        <v>1284.7639999999999</v>
      </c>
      <c r="BL679">
        <v>860.55600000000004</v>
      </c>
      <c r="BM679">
        <v>207.63200000000001</v>
      </c>
      <c r="BN679">
        <v>72.641000000000005</v>
      </c>
      <c r="BO679">
        <v>84</v>
      </c>
      <c r="BP679">
        <v>59.935000000000002</v>
      </c>
      <c r="BQ679">
        <v>0</v>
      </c>
      <c r="BR679">
        <v>0</v>
      </c>
      <c r="BS679">
        <v>0</v>
      </c>
      <c r="BT679">
        <v>2.6932</v>
      </c>
      <c r="BU679">
        <v>1284.7639999999999</v>
      </c>
      <c r="BV679">
        <v>0</v>
      </c>
      <c r="BW679">
        <v>0</v>
      </c>
      <c r="BX679">
        <v>0</v>
      </c>
      <c r="BY679">
        <v>0</v>
      </c>
      <c r="BZ679">
        <v>1.4666999999999999</v>
      </c>
      <c r="CA679">
        <v>447.42999999999995</v>
      </c>
      <c r="CB679">
        <v>354.60300000000001</v>
      </c>
      <c r="CC679">
        <v>46.051000000000002</v>
      </c>
      <c r="CD679">
        <v>4.3460000000000001</v>
      </c>
      <c r="CE679">
        <v>39.832999999999998</v>
      </c>
      <c r="CF679">
        <v>2.597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0.54169999999999996</v>
      </c>
      <c r="CM679">
        <v>149.761</v>
      </c>
      <c r="CN679">
        <v>0.92500000000000004</v>
      </c>
      <c r="CO679">
        <v>297.66899999999998</v>
      </c>
      <c r="CP679">
        <v>0</v>
      </c>
      <c r="CQ679">
        <v>0</v>
      </c>
      <c r="CR679">
        <v>1.6932</v>
      </c>
      <c r="CS679">
        <v>636.81100000000004</v>
      </c>
      <c r="CT679">
        <v>1.2917000000000001</v>
      </c>
      <c r="CU679">
        <v>373.96600000000001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1301.4860000000001</v>
      </c>
      <c r="EA679">
        <v>0</v>
      </c>
      <c r="EB679">
        <v>452.36500000000001</v>
      </c>
      <c r="EC679">
        <v>0</v>
      </c>
      <c r="ED679">
        <v>4.1599000000000004</v>
      </c>
      <c r="EE679">
        <v>6.3384</v>
      </c>
      <c r="EF679">
        <v>1732.194</v>
      </c>
      <c r="EG679">
        <v>2.6932</v>
      </c>
      <c r="EH679">
        <v>1284.7639999999999</v>
      </c>
      <c r="EI679">
        <v>2.6932</v>
      </c>
      <c r="EJ679">
        <v>1284.7639999999999</v>
      </c>
      <c r="EK679">
        <v>0</v>
      </c>
      <c r="EL679">
        <v>0</v>
      </c>
      <c r="EM679">
        <v>0</v>
      </c>
      <c r="EN679">
        <v>0</v>
      </c>
      <c r="EO679">
        <v>1.4666999999999999</v>
      </c>
      <c r="EP679">
        <v>447.42999999999995</v>
      </c>
      <c r="EQ679">
        <v>0</v>
      </c>
      <c r="ER679">
        <v>0</v>
      </c>
      <c r="ES679">
        <v>0</v>
      </c>
      <c r="ET679">
        <v>1732.194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</row>
    <row r="680" spans="1:184" customFormat="1" ht="12.75" x14ac:dyDescent="0.2">
      <c r="A680">
        <v>6023</v>
      </c>
      <c r="B680">
        <f t="shared" si="10"/>
        <v>677</v>
      </c>
      <c r="C680">
        <v>1</v>
      </c>
      <c r="D680" t="s">
        <v>2244</v>
      </c>
      <c r="E680" t="s">
        <v>290</v>
      </c>
      <c r="F680">
        <v>600125271</v>
      </c>
      <c r="G680">
        <v>12</v>
      </c>
      <c r="H680" t="s">
        <v>2245</v>
      </c>
      <c r="I680" t="s">
        <v>99</v>
      </c>
      <c r="J680">
        <v>1</v>
      </c>
      <c r="K680">
        <v>24</v>
      </c>
      <c r="L680" t="s">
        <v>2188</v>
      </c>
      <c r="M680" t="s">
        <v>551</v>
      </c>
      <c r="N680" t="s">
        <v>2184</v>
      </c>
      <c r="O680">
        <v>2</v>
      </c>
      <c r="P680" t="s">
        <v>2185</v>
      </c>
      <c r="Q680" t="s">
        <v>3537</v>
      </c>
      <c r="R680" s="207">
        <v>45662.299085648148</v>
      </c>
      <c r="S680">
        <v>600125271</v>
      </c>
      <c r="T680" t="s">
        <v>2246</v>
      </c>
      <c r="U680" s="207">
        <v>45667.806145833332</v>
      </c>
      <c r="V680">
        <v>600125271</v>
      </c>
      <c r="W680">
        <v>6.7820999999999998</v>
      </c>
      <c r="X680">
        <v>6.5029000000000003</v>
      </c>
      <c r="Y680">
        <v>0</v>
      </c>
      <c r="Z680">
        <v>0.2792</v>
      </c>
      <c r="AA680">
        <v>6.7485999999999997</v>
      </c>
      <c r="AB680">
        <v>2761.114</v>
      </c>
      <c r="AC680">
        <v>2647.6120000000001</v>
      </c>
      <c r="AD680">
        <v>1781.7139999999999</v>
      </c>
      <c r="AE680">
        <v>414.13600000000002</v>
      </c>
      <c r="AF680">
        <v>0</v>
      </c>
      <c r="AG680">
        <v>320.04200000000003</v>
      </c>
      <c r="AH680">
        <v>106.62</v>
      </c>
      <c r="AI680">
        <v>0</v>
      </c>
      <c r="AJ680">
        <v>0</v>
      </c>
      <c r="AK680">
        <v>0</v>
      </c>
      <c r="AL680">
        <v>14.038</v>
      </c>
      <c r="AM680">
        <v>0</v>
      </c>
      <c r="AN680">
        <v>99.463999999999999</v>
      </c>
      <c r="AO680">
        <v>192.75</v>
      </c>
      <c r="AP680">
        <v>192.75</v>
      </c>
      <c r="AQ680">
        <v>192.75</v>
      </c>
      <c r="AR680">
        <v>0</v>
      </c>
      <c r="AS680">
        <v>0</v>
      </c>
      <c r="AT680">
        <v>0</v>
      </c>
      <c r="AU680">
        <v>0</v>
      </c>
      <c r="AV680">
        <v>0.16669999999999999</v>
      </c>
      <c r="AW680">
        <v>25.1</v>
      </c>
      <c r="AX680">
        <v>40.517000000000003</v>
      </c>
      <c r="AY680">
        <v>42.75</v>
      </c>
      <c r="AZ680">
        <v>0</v>
      </c>
      <c r="BA680">
        <v>2688.2309999999998</v>
      </c>
      <c r="BB680">
        <v>192.75</v>
      </c>
      <c r="BC680">
        <v>7</v>
      </c>
      <c r="BD680">
        <v>6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4.0753000000000004</v>
      </c>
      <c r="BK680">
        <v>2036.643</v>
      </c>
      <c r="BL680">
        <v>1339.1659999999999</v>
      </c>
      <c r="BM680">
        <v>334.56400000000002</v>
      </c>
      <c r="BN680">
        <v>0</v>
      </c>
      <c r="BO680">
        <v>231.19300000000001</v>
      </c>
      <c r="BP680">
        <v>106.62</v>
      </c>
      <c r="BQ680">
        <v>0</v>
      </c>
      <c r="BR680">
        <v>0</v>
      </c>
      <c r="BS680">
        <v>0</v>
      </c>
      <c r="BT680">
        <v>4.0753000000000004</v>
      </c>
      <c r="BU680">
        <v>2036.643</v>
      </c>
      <c r="BV680">
        <v>0</v>
      </c>
      <c r="BW680">
        <v>0</v>
      </c>
      <c r="BX680">
        <v>0</v>
      </c>
      <c r="BY680">
        <v>0</v>
      </c>
      <c r="BZ680">
        <v>2.4276</v>
      </c>
      <c r="CA680">
        <v>610.96900000000005</v>
      </c>
      <c r="CB680">
        <v>442.548</v>
      </c>
      <c r="CC680">
        <v>79.572000000000003</v>
      </c>
      <c r="CD680">
        <v>0</v>
      </c>
      <c r="CE680">
        <v>88.849000000000004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1.0593999999999999</v>
      </c>
      <c r="CM680">
        <v>201.51</v>
      </c>
      <c r="CN680">
        <v>1.2015</v>
      </c>
      <c r="CO680">
        <v>368.94200000000001</v>
      </c>
      <c r="CP680">
        <v>0.16669999999999999</v>
      </c>
      <c r="CQ680">
        <v>40.517000000000003</v>
      </c>
      <c r="CR680">
        <v>3.0752999999999999</v>
      </c>
      <c r="CS680">
        <v>1406.4179999999999</v>
      </c>
      <c r="CT680">
        <v>2.4276</v>
      </c>
      <c r="CU680">
        <v>610.96900000000005</v>
      </c>
      <c r="CV680">
        <v>0</v>
      </c>
      <c r="CW680">
        <v>25.1</v>
      </c>
      <c r="CX680">
        <v>0</v>
      </c>
      <c r="CY680">
        <v>0</v>
      </c>
      <c r="CZ680">
        <v>0</v>
      </c>
      <c r="DA680">
        <v>0.16669999999999999</v>
      </c>
      <c r="DB680">
        <v>40.517000000000003</v>
      </c>
      <c r="DC680">
        <v>0</v>
      </c>
      <c r="DD680">
        <v>192.75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2045.5250000000001</v>
      </c>
      <c r="EA680">
        <v>0</v>
      </c>
      <c r="EB680">
        <v>642.70600000000002</v>
      </c>
      <c r="EC680">
        <v>192.75</v>
      </c>
      <c r="ED680">
        <v>6.7820999999999998</v>
      </c>
      <c r="EE680">
        <v>6.7485999999999997</v>
      </c>
      <c r="EF680">
        <v>2761.114</v>
      </c>
      <c r="EG680">
        <v>4.0753000000000004</v>
      </c>
      <c r="EH680">
        <v>2036.643</v>
      </c>
      <c r="EI680">
        <v>4.0753000000000004</v>
      </c>
      <c r="EJ680">
        <v>2036.643</v>
      </c>
      <c r="EK680">
        <v>0</v>
      </c>
      <c r="EL680">
        <v>0</v>
      </c>
      <c r="EM680">
        <v>0</v>
      </c>
      <c r="EN680">
        <v>0</v>
      </c>
      <c r="EO680">
        <v>2.7068000000000003</v>
      </c>
      <c r="EP680">
        <v>724.471</v>
      </c>
      <c r="EQ680">
        <v>192.75</v>
      </c>
      <c r="ER680">
        <v>0</v>
      </c>
      <c r="ES680">
        <v>192.75</v>
      </c>
      <c r="ET680">
        <v>2953.864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0.16669999999999999</v>
      </c>
      <c r="FJ680">
        <v>40.517000000000003</v>
      </c>
      <c r="FK680">
        <v>0</v>
      </c>
      <c r="FL680">
        <v>0</v>
      </c>
      <c r="FM680">
        <v>0.16669999999999999</v>
      </c>
      <c r="FN680">
        <v>40.517000000000003</v>
      </c>
      <c r="FO680">
        <v>42.75</v>
      </c>
      <c r="FP680">
        <v>0</v>
      </c>
      <c r="FQ680">
        <v>42.75</v>
      </c>
      <c r="FR680">
        <v>83.266999999999996</v>
      </c>
      <c r="FS680">
        <v>0</v>
      </c>
      <c r="FT680">
        <v>0</v>
      </c>
      <c r="FU680">
        <v>0</v>
      </c>
      <c r="FV680">
        <v>0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</row>
    <row r="681" spans="1:184" customFormat="1" ht="12.75" x14ac:dyDescent="0.2">
      <c r="A681">
        <v>6024</v>
      </c>
      <c r="B681">
        <f t="shared" si="10"/>
        <v>678</v>
      </c>
      <c r="C681">
        <v>1</v>
      </c>
      <c r="D681" t="s">
        <v>2247</v>
      </c>
      <c r="E681" t="s">
        <v>290</v>
      </c>
      <c r="F681">
        <v>600125114</v>
      </c>
      <c r="G681">
        <v>12</v>
      </c>
      <c r="H681" t="s">
        <v>2248</v>
      </c>
      <c r="I681" t="s">
        <v>99</v>
      </c>
      <c r="J681">
        <v>1</v>
      </c>
      <c r="K681">
        <v>24</v>
      </c>
      <c r="L681" t="s">
        <v>2188</v>
      </c>
      <c r="M681" t="s">
        <v>2249</v>
      </c>
      <c r="N681" t="s">
        <v>2184</v>
      </c>
      <c r="O681">
        <v>2</v>
      </c>
      <c r="P681" t="s">
        <v>2185</v>
      </c>
      <c r="Q681" t="s">
        <v>1967</v>
      </c>
      <c r="R681" s="207">
        <v>45658.727349537039</v>
      </c>
      <c r="S681">
        <v>600125114</v>
      </c>
      <c r="W681">
        <v>2.9462000000000002</v>
      </c>
      <c r="X681">
        <v>2.9462000000000002</v>
      </c>
      <c r="Y681">
        <v>0</v>
      </c>
      <c r="Z681">
        <v>0</v>
      </c>
      <c r="AA681">
        <v>2.9462000000000002</v>
      </c>
      <c r="AB681">
        <v>1375.2650000000001</v>
      </c>
      <c r="AC681">
        <v>1375.2650000000001</v>
      </c>
      <c r="AD681">
        <v>914.16399999999999</v>
      </c>
      <c r="AE681">
        <v>183.29300000000001</v>
      </c>
      <c r="AF681">
        <v>38.01</v>
      </c>
      <c r="AG681">
        <v>64.415000000000006</v>
      </c>
      <c r="AH681">
        <v>86.55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77.740000000000009</v>
      </c>
      <c r="AP681">
        <v>39.549999999999997</v>
      </c>
      <c r="AQ681">
        <v>39.549999999999997</v>
      </c>
      <c r="AR681">
        <v>0</v>
      </c>
      <c r="AS681">
        <v>0</v>
      </c>
      <c r="AT681">
        <v>0</v>
      </c>
      <c r="AU681">
        <v>38.19</v>
      </c>
      <c r="AV681">
        <v>0</v>
      </c>
      <c r="AW681">
        <v>88.832999999999998</v>
      </c>
      <c r="AX681">
        <v>0</v>
      </c>
      <c r="AY681">
        <v>11.9</v>
      </c>
      <c r="AZ681">
        <v>0</v>
      </c>
      <c r="BA681">
        <v>1389.742</v>
      </c>
      <c r="BB681">
        <v>39.549999999999997</v>
      </c>
      <c r="BC681">
        <v>3</v>
      </c>
      <c r="BD681">
        <v>3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1.9461999999999999</v>
      </c>
      <c r="BK681">
        <v>1120.7190000000001</v>
      </c>
      <c r="BL681">
        <v>707.41899999999998</v>
      </c>
      <c r="BM681">
        <v>159.56800000000001</v>
      </c>
      <c r="BN681">
        <v>30.349</v>
      </c>
      <c r="BO681">
        <v>48</v>
      </c>
      <c r="BP681">
        <v>86.55</v>
      </c>
      <c r="BQ681">
        <v>0</v>
      </c>
      <c r="BR681">
        <v>0</v>
      </c>
      <c r="BS681">
        <v>0</v>
      </c>
      <c r="BT681">
        <v>1.9461999999999999</v>
      </c>
      <c r="BU681">
        <v>1120.7190000000001</v>
      </c>
      <c r="BV681">
        <v>0</v>
      </c>
      <c r="BW681">
        <v>0</v>
      </c>
      <c r="BX681">
        <v>0</v>
      </c>
      <c r="BY681">
        <v>0</v>
      </c>
      <c r="BZ681">
        <v>1</v>
      </c>
      <c r="CA681">
        <v>254.54600000000002</v>
      </c>
      <c r="CB681">
        <v>206.745</v>
      </c>
      <c r="CC681">
        <v>23.724999999999998</v>
      </c>
      <c r="CD681">
        <v>7.6610000000000005</v>
      </c>
      <c r="CE681">
        <v>16.414999999999999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0.75</v>
      </c>
      <c r="CM681">
        <v>195.10400000000001</v>
      </c>
      <c r="CN681">
        <v>0.25</v>
      </c>
      <c r="CO681">
        <v>59.442</v>
      </c>
      <c r="CP681">
        <v>0</v>
      </c>
      <c r="CQ681">
        <v>0</v>
      </c>
      <c r="CR681">
        <v>0.94620000000000004</v>
      </c>
      <c r="CS681">
        <v>395.93400000000003</v>
      </c>
      <c r="CT681">
        <v>1</v>
      </c>
      <c r="CU681">
        <v>254.54600000000002</v>
      </c>
      <c r="CV681">
        <v>0</v>
      </c>
      <c r="CW681">
        <v>88.832999999999998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39.549999999999997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1135.1959999999999</v>
      </c>
      <c r="EA681">
        <v>0</v>
      </c>
      <c r="EB681">
        <v>254.54600000000002</v>
      </c>
      <c r="EC681">
        <v>39.549999999999997</v>
      </c>
      <c r="ED681">
        <v>2.9462000000000002</v>
      </c>
      <c r="EE681">
        <v>2.9462000000000002</v>
      </c>
      <c r="EF681">
        <v>1375.2650000000001</v>
      </c>
      <c r="EG681">
        <v>1.9461999999999999</v>
      </c>
      <c r="EH681">
        <v>1120.7190000000001</v>
      </c>
      <c r="EI681">
        <v>1.9461999999999999</v>
      </c>
      <c r="EJ681">
        <v>1120.7190000000001</v>
      </c>
      <c r="EK681">
        <v>0</v>
      </c>
      <c r="EL681">
        <v>0</v>
      </c>
      <c r="EM681">
        <v>0</v>
      </c>
      <c r="EN681">
        <v>0</v>
      </c>
      <c r="EO681">
        <v>1</v>
      </c>
      <c r="EP681">
        <v>254.54600000000002</v>
      </c>
      <c r="EQ681">
        <v>77.740000000000009</v>
      </c>
      <c r="ER681">
        <v>13.74</v>
      </c>
      <c r="ES681">
        <v>64</v>
      </c>
      <c r="ET681">
        <v>1453.0050000000001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11.9</v>
      </c>
      <c r="FP681">
        <v>0</v>
      </c>
      <c r="FQ681">
        <v>11.9</v>
      </c>
      <c r="FR681">
        <v>11.9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</row>
    <row r="682" spans="1:184" customFormat="1" ht="12.75" x14ac:dyDescent="0.2">
      <c r="A682">
        <v>6025</v>
      </c>
      <c r="B682">
        <f t="shared" si="10"/>
        <v>679</v>
      </c>
      <c r="C682">
        <v>1</v>
      </c>
      <c r="D682" t="s">
        <v>2250</v>
      </c>
      <c r="E682" t="s">
        <v>290</v>
      </c>
      <c r="F682">
        <v>600125343</v>
      </c>
      <c r="G682">
        <v>12</v>
      </c>
      <c r="H682" t="s">
        <v>2251</v>
      </c>
      <c r="I682" t="s">
        <v>99</v>
      </c>
      <c r="J682">
        <v>1</v>
      </c>
      <c r="K682">
        <v>24</v>
      </c>
      <c r="L682" t="s">
        <v>2188</v>
      </c>
      <c r="M682" t="s">
        <v>2252</v>
      </c>
      <c r="N682" t="s">
        <v>2184</v>
      </c>
      <c r="O682">
        <v>2</v>
      </c>
      <c r="P682" t="s">
        <v>2185</v>
      </c>
      <c r="Q682" t="s">
        <v>3427</v>
      </c>
      <c r="R682" s="207">
        <v>45666.48265046296</v>
      </c>
      <c r="S682">
        <v>600125343</v>
      </c>
      <c r="T682" t="s">
        <v>3427</v>
      </c>
      <c r="U682" s="207">
        <v>45666.487673611111</v>
      </c>
      <c r="V682">
        <v>600125343</v>
      </c>
      <c r="W682">
        <v>36.028799999999997</v>
      </c>
      <c r="X682">
        <v>35.004199999999997</v>
      </c>
      <c r="Y682">
        <v>0</v>
      </c>
      <c r="Z682">
        <v>1.0246</v>
      </c>
      <c r="AA682">
        <v>39.156100000000002</v>
      </c>
      <c r="AB682">
        <v>15828.581</v>
      </c>
      <c r="AC682">
        <v>15547.102000000001</v>
      </c>
      <c r="AD682">
        <v>10046.772000000001</v>
      </c>
      <c r="AE682">
        <v>2362.0929999999998</v>
      </c>
      <c r="AF682">
        <v>616.11299999999994</v>
      </c>
      <c r="AG682">
        <v>2121.2290000000003</v>
      </c>
      <c r="AH682">
        <v>236.57400000000001</v>
      </c>
      <c r="AI682">
        <v>19.283999999999999</v>
      </c>
      <c r="AJ682">
        <v>0</v>
      </c>
      <c r="AK682">
        <v>0</v>
      </c>
      <c r="AL682">
        <v>0</v>
      </c>
      <c r="AM682">
        <v>2.6709999999999998</v>
      </c>
      <c r="AN682">
        <v>278.80799999999999</v>
      </c>
      <c r="AO682">
        <v>347.64</v>
      </c>
      <c r="AP682">
        <v>253.179</v>
      </c>
      <c r="AQ682">
        <v>253.179</v>
      </c>
      <c r="AR682">
        <v>0</v>
      </c>
      <c r="AS682">
        <v>0</v>
      </c>
      <c r="AT682">
        <v>0</v>
      </c>
      <c r="AU682">
        <v>94.460999999999999</v>
      </c>
      <c r="AV682">
        <v>0</v>
      </c>
      <c r="AW682">
        <v>145.03700000000001</v>
      </c>
      <c r="AX682">
        <v>0</v>
      </c>
      <c r="AY682">
        <v>177.179</v>
      </c>
      <c r="AZ682">
        <v>0</v>
      </c>
      <c r="BA682">
        <v>15767.499</v>
      </c>
      <c r="BB682">
        <v>258.77600000000001</v>
      </c>
      <c r="BC682">
        <v>38</v>
      </c>
      <c r="BD682">
        <v>38</v>
      </c>
      <c r="BE682">
        <v>3</v>
      </c>
      <c r="BF682">
        <v>1</v>
      </c>
      <c r="BG682">
        <v>1</v>
      </c>
      <c r="BH682">
        <v>0</v>
      </c>
      <c r="BI682">
        <v>0</v>
      </c>
      <c r="BJ682">
        <v>25.114599999999999</v>
      </c>
      <c r="BK682">
        <v>11838.64</v>
      </c>
      <c r="BL682">
        <v>7692.1279999999997</v>
      </c>
      <c r="BM682">
        <v>1978.4090000000001</v>
      </c>
      <c r="BN682">
        <v>363.86700000000002</v>
      </c>
      <c r="BO682">
        <v>1450.55</v>
      </c>
      <c r="BP682">
        <v>189.36500000000001</v>
      </c>
      <c r="BQ682">
        <v>19.283999999999999</v>
      </c>
      <c r="BR682">
        <v>0</v>
      </c>
      <c r="BS682">
        <v>0</v>
      </c>
      <c r="BT682">
        <v>21.590699999999998</v>
      </c>
      <c r="BU682">
        <v>10561.886</v>
      </c>
      <c r="BV682">
        <v>0</v>
      </c>
      <c r="BW682">
        <v>0</v>
      </c>
      <c r="BX682">
        <v>0</v>
      </c>
      <c r="BY682">
        <v>0</v>
      </c>
      <c r="BZ682">
        <v>9.8895999999999997</v>
      </c>
      <c r="CA682">
        <v>3708.462</v>
      </c>
      <c r="CB682">
        <v>2354.6440000000002</v>
      </c>
      <c r="CC682">
        <v>383.68399999999997</v>
      </c>
      <c r="CD682">
        <v>252.24599999999998</v>
      </c>
      <c r="CE682">
        <v>670.67899999999997</v>
      </c>
      <c r="CF682">
        <v>47.209000000000003</v>
      </c>
      <c r="CG682">
        <v>0</v>
      </c>
      <c r="CH682">
        <v>0</v>
      </c>
      <c r="CI682">
        <v>0</v>
      </c>
      <c r="CJ682">
        <v>0.85</v>
      </c>
      <c r="CK682">
        <v>495.36700000000002</v>
      </c>
      <c r="CL682">
        <v>4.1592000000000002</v>
      </c>
      <c r="CM682">
        <v>1405.567</v>
      </c>
      <c r="CN682">
        <v>4.8803999999999998</v>
      </c>
      <c r="CO682">
        <v>1807.528</v>
      </c>
      <c r="CP682">
        <v>0</v>
      </c>
      <c r="CQ682">
        <v>0</v>
      </c>
      <c r="CR682">
        <v>23.114599999999999</v>
      </c>
      <c r="CS682">
        <v>10465.784</v>
      </c>
      <c r="CT682">
        <v>7.8895999999999997</v>
      </c>
      <c r="CU682">
        <v>2917.1440000000002</v>
      </c>
      <c r="CV682">
        <v>0</v>
      </c>
      <c r="CW682">
        <v>145.03700000000001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253.179</v>
      </c>
      <c r="DE682">
        <v>0</v>
      </c>
      <c r="DF682">
        <v>3.5238999999999998</v>
      </c>
      <c r="DG682">
        <v>1276.7539999999999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12037.59</v>
      </c>
      <c r="EA682">
        <v>0</v>
      </c>
      <c r="EB682">
        <v>3729.9090000000001</v>
      </c>
      <c r="EC682">
        <v>258.77600000000001</v>
      </c>
      <c r="ED682">
        <v>36.028799999999997</v>
      </c>
      <c r="EE682">
        <v>39.156100000000002</v>
      </c>
      <c r="EF682">
        <v>15828.581</v>
      </c>
      <c r="EG682">
        <v>25.114599999999999</v>
      </c>
      <c r="EH682">
        <v>11838.64</v>
      </c>
      <c r="EI682">
        <v>21.590699999999998</v>
      </c>
      <c r="EJ682">
        <v>10561.886</v>
      </c>
      <c r="EK682">
        <v>0</v>
      </c>
      <c r="EL682">
        <v>0</v>
      </c>
      <c r="EM682">
        <v>0</v>
      </c>
      <c r="EN682">
        <v>0</v>
      </c>
      <c r="EO682">
        <v>10.914200000000001</v>
      </c>
      <c r="EP682">
        <v>3989.9409999999998</v>
      </c>
      <c r="EQ682">
        <v>347.64</v>
      </c>
      <c r="ER682">
        <v>12.551</v>
      </c>
      <c r="ES682">
        <v>335.089</v>
      </c>
      <c r="ET682">
        <v>16176.221</v>
      </c>
      <c r="EU682">
        <v>0</v>
      </c>
      <c r="EV682">
        <v>0</v>
      </c>
      <c r="EW682">
        <v>0</v>
      </c>
      <c r="EX682">
        <v>0</v>
      </c>
      <c r="EY682">
        <v>3.5238999999999998</v>
      </c>
      <c r="EZ682">
        <v>1276.7539999999999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177.179</v>
      </c>
      <c r="FP682">
        <v>0</v>
      </c>
      <c r="FQ682">
        <v>177.179</v>
      </c>
      <c r="FR682">
        <v>177.179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</row>
    <row r="683" spans="1:184" customFormat="1" ht="12.75" x14ac:dyDescent="0.2">
      <c r="A683">
        <v>6026</v>
      </c>
      <c r="B683">
        <f t="shared" si="10"/>
        <v>680</v>
      </c>
      <c r="C683">
        <v>1</v>
      </c>
      <c r="D683" t="s">
        <v>2253</v>
      </c>
      <c r="E683" t="s">
        <v>290</v>
      </c>
      <c r="F683">
        <v>600125025</v>
      </c>
      <c r="G683">
        <v>12</v>
      </c>
      <c r="H683" t="s">
        <v>2254</v>
      </c>
      <c r="I683" t="s">
        <v>99</v>
      </c>
      <c r="J683">
        <v>1</v>
      </c>
      <c r="K683">
        <v>24</v>
      </c>
      <c r="L683" t="s">
        <v>2188</v>
      </c>
      <c r="M683" t="s">
        <v>2255</v>
      </c>
      <c r="N683" t="s">
        <v>2184</v>
      </c>
      <c r="O683">
        <v>2</v>
      </c>
      <c r="P683" t="s">
        <v>2185</v>
      </c>
      <c r="Q683" t="s">
        <v>1184</v>
      </c>
      <c r="R683" s="207">
        <v>45660.393159722225</v>
      </c>
      <c r="S683">
        <v>600125025</v>
      </c>
      <c r="T683" t="s">
        <v>1184</v>
      </c>
      <c r="U683" s="207">
        <v>45660.401238425926</v>
      </c>
      <c r="V683">
        <v>600125025</v>
      </c>
      <c r="W683">
        <v>4.7031999999999998</v>
      </c>
      <c r="X683">
        <v>4.5129999999999999</v>
      </c>
      <c r="Y683">
        <v>0</v>
      </c>
      <c r="Z683">
        <v>0.19020000000000001</v>
      </c>
      <c r="AA683">
        <v>6.6666999999999996</v>
      </c>
      <c r="AB683">
        <v>2065.1840000000002</v>
      </c>
      <c r="AC683">
        <v>1928.3820000000001</v>
      </c>
      <c r="AD683">
        <v>1356.1110000000001</v>
      </c>
      <c r="AE683">
        <v>252.00599999999997</v>
      </c>
      <c r="AF683">
        <v>49.62</v>
      </c>
      <c r="AG683">
        <v>100.77200000000001</v>
      </c>
      <c r="AH683">
        <v>163.721</v>
      </c>
      <c r="AI683">
        <v>0</v>
      </c>
      <c r="AJ683">
        <v>0</v>
      </c>
      <c r="AK683">
        <v>6.1520000000000001</v>
      </c>
      <c r="AL683">
        <v>83.843999999999994</v>
      </c>
      <c r="AM683">
        <v>0</v>
      </c>
      <c r="AN683">
        <v>52.957999999999998</v>
      </c>
      <c r="AO683">
        <v>15</v>
      </c>
      <c r="AP683">
        <v>15</v>
      </c>
      <c r="AQ683">
        <v>15</v>
      </c>
      <c r="AR683">
        <v>0</v>
      </c>
      <c r="AS683">
        <v>0</v>
      </c>
      <c r="AT683">
        <v>0</v>
      </c>
      <c r="AU683">
        <v>0</v>
      </c>
      <c r="AV683">
        <v>0.2</v>
      </c>
      <c r="AW683">
        <v>0</v>
      </c>
      <c r="AX683">
        <v>56.545999999999999</v>
      </c>
      <c r="AY683">
        <v>15</v>
      </c>
      <c r="AZ683">
        <v>0</v>
      </c>
      <c r="BA683">
        <v>1928.3820000000001</v>
      </c>
      <c r="BB683">
        <v>15</v>
      </c>
      <c r="BC683">
        <v>6</v>
      </c>
      <c r="BD683">
        <v>6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2.9032</v>
      </c>
      <c r="BK683">
        <v>1396.7840000000001</v>
      </c>
      <c r="BL683">
        <v>931.26300000000003</v>
      </c>
      <c r="BM683">
        <v>199.56200000000001</v>
      </c>
      <c r="BN683">
        <v>38.729999999999997</v>
      </c>
      <c r="BO683">
        <v>66.230999999999995</v>
      </c>
      <c r="BP683">
        <v>160.99799999999999</v>
      </c>
      <c r="BQ683">
        <v>0</v>
      </c>
      <c r="BR683">
        <v>0</v>
      </c>
      <c r="BS683">
        <v>0</v>
      </c>
      <c r="BT683">
        <v>2.2366000000000001</v>
      </c>
      <c r="BU683">
        <v>1182.2429999999999</v>
      </c>
      <c r="BV683">
        <v>0</v>
      </c>
      <c r="BW683">
        <v>0</v>
      </c>
      <c r="BX683">
        <v>0</v>
      </c>
      <c r="BY683">
        <v>0</v>
      </c>
      <c r="BZ683">
        <v>1.6097999999999999</v>
      </c>
      <c r="CA683">
        <v>531.59799999999996</v>
      </c>
      <c r="CB683">
        <v>424.84799999999996</v>
      </c>
      <c r="CC683">
        <v>52.444000000000003</v>
      </c>
      <c r="CD683">
        <v>10.89</v>
      </c>
      <c r="CE683">
        <v>34.540999999999997</v>
      </c>
      <c r="CF683">
        <v>2.7229999999999999</v>
      </c>
      <c r="CG683">
        <v>0</v>
      </c>
      <c r="CH683">
        <v>0</v>
      </c>
      <c r="CI683">
        <v>6.1520000000000001</v>
      </c>
      <c r="CJ683">
        <v>0.125</v>
      </c>
      <c r="CK683">
        <v>53.171999999999997</v>
      </c>
      <c r="CL683">
        <v>0.48480000000000001</v>
      </c>
      <c r="CM683">
        <v>137.90299999999999</v>
      </c>
      <c r="CN683">
        <v>0.8</v>
      </c>
      <c r="CO683">
        <v>283.97699999999998</v>
      </c>
      <c r="CP683">
        <v>0.2</v>
      </c>
      <c r="CQ683">
        <v>56.545999999999999</v>
      </c>
      <c r="CR683">
        <v>1.9032</v>
      </c>
      <c r="CS683">
        <v>748.81</v>
      </c>
      <c r="CT683">
        <v>1.5097999999999998</v>
      </c>
      <c r="CU683">
        <v>496.27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0.2</v>
      </c>
      <c r="DB683">
        <v>56.545999999999999</v>
      </c>
      <c r="DC683">
        <v>0</v>
      </c>
      <c r="DD683">
        <v>15</v>
      </c>
      <c r="DE683">
        <v>0</v>
      </c>
      <c r="DF683">
        <v>0.66659999999999997</v>
      </c>
      <c r="DG683">
        <v>214.541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1396.7840000000001</v>
      </c>
      <c r="EA683">
        <v>0</v>
      </c>
      <c r="EB683">
        <v>531.59799999999996</v>
      </c>
      <c r="EC683">
        <v>15</v>
      </c>
      <c r="ED683">
        <v>4.7031999999999998</v>
      </c>
      <c r="EE683">
        <v>6.6666999999999996</v>
      </c>
      <c r="EF683">
        <v>2065.1840000000002</v>
      </c>
      <c r="EG683">
        <v>2.9032</v>
      </c>
      <c r="EH683">
        <v>1396.7840000000001</v>
      </c>
      <c r="EI683">
        <v>2.2366000000000001</v>
      </c>
      <c r="EJ683">
        <v>1182.2429999999999</v>
      </c>
      <c r="EK683">
        <v>0</v>
      </c>
      <c r="EL683">
        <v>0</v>
      </c>
      <c r="EM683">
        <v>0</v>
      </c>
      <c r="EN683">
        <v>0</v>
      </c>
      <c r="EO683">
        <v>1.8</v>
      </c>
      <c r="EP683">
        <v>668.40000000000009</v>
      </c>
      <c r="EQ683">
        <v>15</v>
      </c>
      <c r="ER683">
        <v>0</v>
      </c>
      <c r="ES683">
        <v>15</v>
      </c>
      <c r="ET683">
        <v>2080.1840000000002</v>
      </c>
      <c r="EU683">
        <v>0</v>
      </c>
      <c r="EV683">
        <v>0</v>
      </c>
      <c r="EW683">
        <v>0</v>
      </c>
      <c r="EX683">
        <v>0</v>
      </c>
      <c r="EY683">
        <v>0.66659999999999997</v>
      </c>
      <c r="EZ683">
        <v>214.541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0.2</v>
      </c>
      <c r="FJ683">
        <v>56.545999999999999</v>
      </c>
      <c r="FK683">
        <v>0</v>
      </c>
      <c r="FL683">
        <v>0</v>
      </c>
      <c r="FM683">
        <v>0.2</v>
      </c>
      <c r="FN683">
        <v>56.545999999999999</v>
      </c>
      <c r="FO683">
        <v>15</v>
      </c>
      <c r="FP683">
        <v>0</v>
      </c>
      <c r="FQ683">
        <v>15</v>
      </c>
      <c r="FR683">
        <v>71.546000000000006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</row>
    <row r="684" spans="1:184" customFormat="1" ht="12.75" x14ac:dyDescent="0.2">
      <c r="A684">
        <v>6028</v>
      </c>
      <c r="B684">
        <f t="shared" si="10"/>
        <v>681</v>
      </c>
      <c r="C684">
        <v>1</v>
      </c>
      <c r="D684" t="s">
        <v>2256</v>
      </c>
      <c r="E684" t="s">
        <v>290</v>
      </c>
      <c r="F684">
        <v>600125360</v>
      </c>
      <c r="G684">
        <v>12</v>
      </c>
      <c r="H684" t="s">
        <v>2257</v>
      </c>
      <c r="I684" t="s">
        <v>99</v>
      </c>
      <c r="J684">
        <v>1</v>
      </c>
      <c r="K684">
        <v>24</v>
      </c>
      <c r="L684" t="s">
        <v>2192</v>
      </c>
      <c r="M684" t="s">
        <v>2258</v>
      </c>
      <c r="N684" t="s">
        <v>2184</v>
      </c>
      <c r="O684">
        <v>2</v>
      </c>
      <c r="P684" t="s">
        <v>2185</v>
      </c>
      <c r="Q684" t="s">
        <v>2212</v>
      </c>
      <c r="R684" s="207">
        <v>45664.94866898148</v>
      </c>
      <c r="S684">
        <v>600125360</v>
      </c>
      <c r="T684" t="s">
        <v>2212</v>
      </c>
      <c r="U684" s="207">
        <v>45666.835775462961</v>
      </c>
      <c r="V684">
        <v>600125360</v>
      </c>
      <c r="W684">
        <v>27.5686</v>
      </c>
      <c r="X684">
        <v>27.5686</v>
      </c>
      <c r="Y684">
        <v>0</v>
      </c>
      <c r="Z684">
        <v>0</v>
      </c>
      <c r="AA684">
        <v>30.377700000000001</v>
      </c>
      <c r="AB684">
        <v>12642.556</v>
      </c>
      <c r="AC684">
        <v>12642.556</v>
      </c>
      <c r="AD684">
        <v>8226.4050000000007</v>
      </c>
      <c r="AE684">
        <v>1866.2349999999999</v>
      </c>
      <c r="AF684">
        <v>436.40499999999997</v>
      </c>
      <c r="AG684">
        <v>1920.8019999999999</v>
      </c>
      <c r="AH684">
        <v>172.11500000000001</v>
      </c>
      <c r="AI684">
        <v>20.594000000000001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313.34300000000002</v>
      </c>
      <c r="AP684">
        <v>282.3</v>
      </c>
      <c r="AQ684">
        <v>282.3</v>
      </c>
      <c r="AR684">
        <v>0</v>
      </c>
      <c r="AS684">
        <v>0</v>
      </c>
      <c r="AT684">
        <v>0</v>
      </c>
      <c r="AU684">
        <v>31.042999999999999</v>
      </c>
      <c r="AV684">
        <v>0.3</v>
      </c>
      <c r="AW684">
        <v>0</v>
      </c>
      <c r="AX684">
        <v>100.355</v>
      </c>
      <c r="AY684">
        <v>237.3</v>
      </c>
      <c r="AZ684">
        <v>0</v>
      </c>
      <c r="BA684">
        <v>12722.569</v>
      </c>
      <c r="BB684">
        <v>282.3</v>
      </c>
      <c r="BC684">
        <v>32</v>
      </c>
      <c r="BD684">
        <v>32</v>
      </c>
      <c r="BE684">
        <v>1</v>
      </c>
      <c r="BF684">
        <v>0</v>
      </c>
      <c r="BG684">
        <v>1</v>
      </c>
      <c r="BH684">
        <v>0</v>
      </c>
      <c r="BI684">
        <v>0</v>
      </c>
      <c r="BJ684">
        <v>19.8687</v>
      </c>
      <c r="BK684">
        <v>10000.147000000001</v>
      </c>
      <c r="BL684">
        <v>6575.0410000000002</v>
      </c>
      <c r="BM684">
        <v>1596.4369999999999</v>
      </c>
      <c r="BN684">
        <v>303.99700000000001</v>
      </c>
      <c r="BO684">
        <v>1348.904</v>
      </c>
      <c r="BP684">
        <v>155.17400000000001</v>
      </c>
      <c r="BQ684">
        <v>20.594000000000001</v>
      </c>
      <c r="BR684">
        <v>0</v>
      </c>
      <c r="BS684">
        <v>0</v>
      </c>
      <c r="BT684">
        <v>16.785399999999999</v>
      </c>
      <c r="BU684">
        <v>8841.7610000000004</v>
      </c>
      <c r="BV684">
        <v>0</v>
      </c>
      <c r="BW684">
        <v>0</v>
      </c>
      <c r="BX684">
        <v>0</v>
      </c>
      <c r="BY684">
        <v>0</v>
      </c>
      <c r="BZ684">
        <v>7.6999000000000004</v>
      </c>
      <c r="CA684">
        <v>2642.4090000000001</v>
      </c>
      <c r="CB684">
        <v>1651.364</v>
      </c>
      <c r="CC684">
        <v>269.798</v>
      </c>
      <c r="CD684">
        <v>132.40799999999999</v>
      </c>
      <c r="CE684">
        <v>571.89800000000002</v>
      </c>
      <c r="CF684">
        <v>16.940999999999999</v>
      </c>
      <c r="CG684">
        <v>0</v>
      </c>
      <c r="CH684">
        <v>0</v>
      </c>
      <c r="CI684">
        <v>0</v>
      </c>
      <c r="CJ684">
        <v>0.6</v>
      </c>
      <c r="CK684">
        <v>395.05599999999998</v>
      </c>
      <c r="CL684">
        <v>4.0343</v>
      </c>
      <c r="CM684">
        <v>1133.826</v>
      </c>
      <c r="CN684">
        <v>2.7656000000000001</v>
      </c>
      <c r="CO684">
        <v>1013.172</v>
      </c>
      <c r="CP684">
        <v>0.3</v>
      </c>
      <c r="CQ684">
        <v>100.355</v>
      </c>
      <c r="CR684">
        <v>17.8687</v>
      </c>
      <c r="CS684">
        <v>8519.152</v>
      </c>
      <c r="CT684">
        <v>6.2833000000000006</v>
      </c>
      <c r="CU684">
        <v>2206.0729999999999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0.3</v>
      </c>
      <c r="DB684">
        <v>100.355</v>
      </c>
      <c r="DC684">
        <v>2.375</v>
      </c>
      <c r="DD684">
        <v>279.92500000000001</v>
      </c>
      <c r="DE684">
        <v>0</v>
      </c>
      <c r="DF684">
        <v>3.0832999999999999</v>
      </c>
      <c r="DG684">
        <v>1158.386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10049.288</v>
      </c>
      <c r="EA684">
        <v>2.375</v>
      </c>
      <c r="EB684">
        <v>2673.2809999999999</v>
      </c>
      <c r="EC684">
        <v>279.92500000000001</v>
      </c>
      <c r="ED684">
        <v>27.5686</v>
      </c>
      <c r="EE684">
        <v>30.377700000000001</v>
      </c>
      <c r="EF684">
        <v>12642.556</v>
      </c>
      <c r="EG684">
        <v>19.8687</v>
      </c>
      <c r="EH684">
        <v>10000.147000000001</v>
      </c>
      <c r="EI684">
        <v>16.785399999999999</v>
      </c>
      <c r="EJ684">
        <v>8841.7610000000004</v>
      </c>
      <c r="EK684">
        <v>0</v>
      </c>
      <c r="EL684">
        <v>0</v>
      </c>
      <c r="EM684">
        <v>0</v>
      </c>
      <c r="EN684">
        <v>0</v>
      </c>
      <c r="EO684">
        <v>7.6999000000000004</v>
      </c>
      <c r="EP684">
        <v>2642.4090000000001</v>
      </c>
      <c r="EQ684">
        <v>313.34300000000002</v>
      </c>
      <c r="ER684">
        <v>33.417999999999999</v>
      </c>
      <c r="ES684">
        <v>279.92500000000001</v>
      </c>
      <c r="ET684">
        <v>12955.899000000001</v>
      </c>
      <c r="EU684">
        <v>0</v>
      </c>
      <c r="EV684">
        <v>0</v>
      </c>
      <c r="EW684">
        <v>0</v>
      </c>
      <c r="EX684">
        <v>0</v>
      </c>
      <c r="EY684">
        <v>3.0832999999999999</v>
      </c>
      <c r="EZ684">
        <v>1158.386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0.3</v>
      </c>
      <c r="FJ684">
        <v>100.355</v>
      </c>
      <c r="FK684">
        <v>0</v>
      </c>
      <c r="FL684">
        <v>0</v>
      </c>
      <c r="FM684">
        <v>0.3</v>
      </c>
      <c r="FN684">
        <v>100.355</v>
      </c>
      <c r="FO684">
        <v>237.3</v>
      </c>
      <c r="FP684">
        <v>0</v>
      </c>
      <c r="FQ684">
        <v>237.3</v>
      </c>
      <c r="FR684">
        <v>337.65499999999997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</row>
    <row r="685" spans="1:184" customFormat="1" ht="12.75" x14ac:dyDescent="0.2">
      <c r="A685">
        <v>6029</v>
      </c>
      <c r="B685">
        <f t="shared" si="10"/>
        <v>682</v>
      </c>
      <c r="C685">
        <v>1</v>
      </c>
      <c r="D685" t="s">
        <v>2259</v>
      </c>
      <c r="E685" t="s">
        <v>290</v>
      </c>
      <c r="F685">
        <v>600124932</v>
      </c>
      <c r="G685">
        <v>12</v>
      </c>
      <c r="H685" t="s">
        <v>2260</v>
      </c>
      <c r="I685" t="s">
        <v>99</v>
      </c>
      <c r="J685">
        <v>1</v>
      </c>
      <c r="K685">
        <v>24</v>
      </c>
      <c r="L685" t="s">
        <v>2182</v>
      </c>
      <c r="M685" t="s">
        <v>2261</v>
      </c>
      <c r="N685" t="s">
        <v>2184</v>
      </c>
      <c r="O685">
        <v>2</v>
      </c>
      <c r="P685" t="s">
        <v>2185</v>
      </c>
      <c r="Q685" t="s">
        <v>1184</v>
      </c>
      <c r="R685" s="207">
        <v>45659.878657407404</v>
      </c>
      <c r="S685">
        <v>600124932</v>
      </c>
      <c r="W685">
        <v>4.3543000000000003</v>
      </c>
      <c r="X685">
        <v>4.3543000000000003</v>
      </c>
      <c r="Y685">
        <v>0</v>
      </c>
      <c r="Z685">
        <v>0</v>
      </c>
      <c r="AA685">
        <v>4.5807000000000002</v>
      </c>
      <c r="AB685">
        <v>1437.9850000000001</v>
      </c>
      <c r="AC685">
        <v>1437.9850000000001</v>
      </c>
      <c r="AD685">
        <v>1028.673</v>
      </c>
      <c r="AE685">
        <v>240.52199999999999</v>
      </c>
      <c r="AF685">
        <v>17.135999999999999</v>
      </c>
      <c r="AG685">
        <v>22.196999999999999</v>
      </c>
      <c r="AH685">
        <v>75.531000000000006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1.2</v>
      </c>
      <c r="AP685">
        <v>1.2</v>
      </c>
      <c r="AQ685">
        <v>1.2</v>
      </c>
      <c r="AR685">
        <v>0</v>
      </c>
      <c r="AS685">
        <v>0</v>
      </c>
      <c r="AT685">
        <v>0</v>
      </c>
      <c r="AU685">
        <v>0</v>
      </c>
      <c r="AV685">
        <v>0.15559999999999999</v>
      </c>
      <c r="AW685">
        <v>53.926000000000002</v>
      </c>
      <c r="AX685">
        <v>46.710999999999999</v>
      </c>
      <c r="AY685">
        <v>1.2</v>
      </c>
      <c r="AZ685">
        <v>0</v>
      </c>
      <c r="BA685">
        <v>1470.771</v>
      </c>
      <c r="BB685">
        <v>1.2</v>
      </c>
      <c r="BC685">
        <v>4</v>
      </c>
      <c r="BD685">
        <v>4</v>
      </c>
      <c r="BE685">
        <v>0</v>
      </c>
      <c r="BF685">
        <v>1</v>
      </c>
      <c r="BG685">
        <v>0</v>
      </c>
      <c r="BH685">
        <v>0</v>
      </c>
      <c r="BI685">
        <v>0</v>
      </c>
      <c r="BJ685">
        <v>3.1987000000000001</v>
      </c>
      <c r="BK685">
        <v>1138.098</v>
      </c>
      <c r="BL685">
        <v>770.07500000000005</v>
      </c>
      <c r="BM685">
        <v>210.60300000000001</v>
      </c>
      <c r="BN685">
        <v>14.266</v>
      </c>
      <c r="BO685">
        <v>13.696999999999999</v>
      </c>
      <c r="BP685">
        <v>75.531000000000006</v>
      </c>
      <c r="BQ685">
        <v>0</v>
      </c>
      <c r="BR685">
        <v>0</v>
      </c>
      <c r="BS685">
        <v>0</v>
      </c>
      <c r="BT685">
        <v>2.6987000000000001</v>
      </c>
      <c r="BU685">
        <v>967.90599999999995</v>
      </c>
      <c r="BV685">
        <v>0</v>
      </c>
      <c r="BW685">
        <v>0</v>
      </c>
      <c r="BX685">
        <v>0</v>
      </c>
      <c r="BY685">
        <v>0</v>
      </c>
      <c r="BZ685">
        <v>1.1556</v>
      </c>
      <c r="CA685">
        <v>299.887</v>
      </c>
      <c r="CB685">
        <v>258.59800000000001</v>
      </c>
      <c r="CC685">
        <v>29.919</v>
      </c>
      <c r="CD685">
        <v>2.87</v>
      </c>
      <c r="CE685">
        <v>8.5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0.78749999999999998</v>
      </c>
      <c r="CM685">
        <v>201.322</v>
      </c>
      <c r="CN685">
        <v>0.21249999999999999</v>
      </c>
      <c r="CO685">
        <v>51.853999999999999</v>
      </c>
      <c r="CP685">
        <v>0.15559999999999999</v>
      </c>
      <c r="CQ685">
        <v>46.710999999999999</v>
      </c>
      <c r="CR685">
        <v>2.1987000000000001</v>
      </c>
      <c r="CS685">
        <v>629.74199999999996</v>
      </c>
      <c r="CT685">
        <v>1.1556</v>
      </c>
      <c r="CU685">
        <v>299.887</v>
      </c>
      <c r="CV685">
        <v>0</v>
      </c>
      <c r="CW685">
        <v>53.926000000000002</v>
      </c>
      <c r="CX685">
        <v>0</v>
      </c>
      <c r="CY685">
        <v>0</v>
      </c>
      <c r="CZ685">
        <v>0</v>
      </c>
      <c r="DA685">
        <v>0.15559999999999999</v>
      </c>
      <c r="DB685">
        <v>46.710999999999999</v>
      </c>
      <c r="DC685">
        <v>0</v>
      </c>
      <c r="DD685">
        <v>1.2</v>
      </c>
      <c r="DE685">
        <v>0</v>
      </c>
      <c r="DF685">
        <v>0.5</v>
      </c>
      <c r="DG685">
        <v>170.19200000000001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1170.884</v>
      </c>
      <c r="EA685">
        <v>0</v>
      </c>
      <c r="EB685">
        <v>299.887</v>
      </c>
      <c r="EC685">
        <v>1.2</v>
      </c>
      <c r="ED685">
        <v>4.3543000000000003</v>
      </c>
      <c r="EE685">
        <v>4.5807000000000002</v>
      </c>
      <c r="EF685">
        <v>1437.9850000000001</v>
      </c>
      <c r="EG685">
        <v>3.1987000000000001</v>
      </c>
      <c r="EH685">
        <v>1138.098</v>
      </c>
      <c r="EI685">
        <v>2.6987000000000001</v>
      </c>
      <c r="EJ685">
        <v>967.90599999999995</v>
      </c>
      <c r="EK685">
        <v>0</v>
      </c>
      <c r="EL685">
        <v>0</v>
      </c>
      <c r="EM685">
        <v>0</v>
      </c>
      <c r="EN685">
        <v>0</v>
      </c>
      <c r="EO685">
        <v>1.1556</v>
      </c>
      <c r="EP685">
        <v>299.887</v>
      </c>
      <c r="EQ685">
        <v>1.2</v>
      </c>
      <c r="ER685">
        <v>0</v>
      </c>
      <c r="ES685">
        <v>1.2</v>
      </c>
      <c r="ET685">
        <v>1439.1849999999999</v>
      </c>
      <c r="EU685">
        <v>0</v>
      </c>
      <c r="EV685">
        <v>0</v>
      </c>
      <c r="EW685">
        <v>0</v>
      </c>
      <c r="EX685">
        <v>0</v>
      </c>
      <c r="EY685">
        <v>0.5</v>
      </c>
      <c r="EZ685">
        <v>170.19200000000001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0.15559999999999999</v>
      </c>
      <c r="FJ685">
        <v>46.710999999999999</v>
      </c>
      <c r="FK685">
        <v>0</v>
      </c>
      <c r="FL685">
        <v>0</v>
      </c>
      <c r="FM685">
        <v>0.15559999999999999</v>
      </c>
      <c r="FN685">
        <v>46.710999999999999</v>
      </c>
      <c r="FO685">
        <v>1.2</v>
      </c>
      <c r="FP685">
        <v>0</v>
      </c>
      <c r="FQ685">
        <v>1.2</v>
      </c>
      <c r="FR685">
        <v>47.911000000000001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</row>
    <row r="686" spans="1:184" customFormat="1" ht="12.75" x14ac:dyDescent="0.2">
      <c r="A686">
        <v>6030</v>
      </c>
      <c r="B686">
        <f t="shared" si="10"/>
        <v>683</v>
      </c>
      <c r="C686">
        <v>1</v>
      </c>
      <c r="D686" t="s">
        <v>2262</v>
      </c>
      <c r="E686" t="s">
        <v>290</v>
      </c>
      <c r="F686">
        <v>600125378</v>
      </c>
      <c r="G686">
        <v>12</v>
      </c>
      <c r="H686" t="s">
        <v>2263</v>
      </c>
      <c r="I686" t="s">
        <v>2264</v>
      </c>
      <c r="J686">
        <v>1</v>
      </c>
      <c r="K686">
        <v>24</v>
      </c>
      <c r="L686" t="s">
        <v>2188</v>
      </c>
      <c r="M686" t="s">
        <v>431</v>
      </c>
      <c r="N686" t="s">
        <v>2184</v>
      </c>
      <c r="O686">
        <v>2</v>
      </c>
      <c r="P686" t="s">
        <v>2185</v>
      </c>
      <c r="Q686" t="s">
        <v>3502</v>
      </c>
      <c r="R686" s="207">
        <v>45672.607627314814</v>
      </c>
      <c r="S686" t="s">
        <v>2188</v>
      </c>
      <c r="T686" t="s">
        <v>309</v>
      </c>
      <c r="U686" s="207">
        <v>45672.658159722225</v>
      </c>
      <c r="V686">
        <v>600125378</v>
      </c>
      <c r="W686">
        <v>4.4400000000000004</v>
      </c>
      <c r="X686">
        <v>4.4400000000000004</v>
      </c>
      <c r="Y686">
        <v>0</v>
      </c>
      <c r="Z686">
        <v>0</v>
      </c>
      <c r="AA686">
        <v>5</v>
      </c>
      <c r="AB686">
        <v>1863.5149999999999</v>
      </c>
      <c r="AC686">
        <v>1838.5149999999999</v>
      </c>
      <c r="AD686">
        <v>1318.8589999999999</v>
      </c>
      <c r="AE686">
        <v>250.10399999999998</v>
      </c>
      <c r="AF686">
        <v>48.28</v>
      </c>
      <c r="AG686">
        <v>121.117</v>
      </c>
      <c r="AH686">
        <v>54.414999999999999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25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0.5</v>
      </c>
      <c r="AW686">
        <v>45.74</v>
      </c>
      <c r="AX686">
        <v>120.42100000000001</v>
      </c>
      <c r="AY686">
        <v>0</v>
      </c>
      <c r="AZ686">
        <v>0</v>
      </c>
      <c r="BA686">
        <v>1850.3670000000002</v>
      </c>
      <c r="BB686">
        <v>0</v>
      </c>
      <c r="BC686">
        <v>5</v>
      </c>
      <c r="BD686">
        <v>5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2.37</v>
      </c>
      <c r="BK686">
        <v>1235.7239999999999</v>
      </c>
      <c r="BL686">
        <v>805.68600000000004</v>
      </c>
      <c r="BM686">
        <v>190.803</v>
      </c>
      <c r="BN686">
        <v>48.28</v>
      </c>
      <c r="BO686">
        <v>90.8</v>
      </c>
      <c r="BP686">
        <v>54.414999999999999</v>
      </c>
      <c r="BQ686">
        <v>0</v>
      </c>
      <c r="BR686">
        <v>0</v>
      </c>
      <c r="BS686">
        <v>0</v>
      </c>
      <c r="BT686">
        <v>2.37</v>
      </c>
      <c r="BU686">
        <v>1235.7239999999999</v>
      </c>
      <c r="BV686">
        <v>0</v>
      </c>
      <c r="BW686">
        <v>0</v>
      </c>
      <c r="BX686">
        <v>0</v>
      </c>
      <c r="BY686">
        <v>0</v>
      </c>
      <c r="BZ686">
        <v>2.0699999999999998</v>
      </c>
      <c r="CA686">
        <v>602.79099999999994</v>
      </c>
      <c r="CB686">
        <v>513.173</v>
      </c>
      <c r="CC686">
        <v>59.301000000000002</v>
      </c>
      <c r="CD686">
        <v>0</v>
      </c>
      <c r="CE686">
        <v>30.317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0.67</v>
      </c>
      <c r="CM686">
        <v>203.173</v>
      </c>
      <c r="CN686">
        <v>0.9</v>
      </c>
      <c r="CO686">
        <v>279.197</v>
      </c>
      <c r="CP686">
        <v>0.5</v>
      </c>
      <c r="CQ686">
        <v>120.42100000000001</v>
      </c>
      <c r="CR686">
        <v>1.37</v>
      </c>
      <c r="CS686">
        <v>567.57299999999998</v>
      </c>
      <c r="CT686">
        <v>2.0699999999999998</v>
      </c>
      <c r="CU686">
        <v>602.79099999999994</v>
      </c>
      <c r="CV686">
        <v>0</v>
      </c>
      <c r="CW686">
        <v>45.74</v>
      </c>
      <c r="CX686">
        <v>0</v>
      </c>
      <c r="CY686">
        <v>0</v>
      </c>
      <c r="CZ686">
        <v>0</v>
      </c>
      <c r="DA686">
        <v>0.5</v>
      </c>
      <c r="DB686">
        <v>120.42100000000001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1247.576</v>
      </c>
      <c r="EA686">
        <v>0</v>
      </c>
      <c r="EB686">
        <v>602.79099999999994</v>
      </c>
      <c r="EC686">
        <v>0</v>
      </c>
      <c r="ED686">
        <v>4.4400000000000004</v>
      </c>
      <c r="EE686">
        <v>5</v>
      </c>
      <c r="EF686">
        <v>1863.5149999999999</v>
      </c>
      <c r="EG686">
        <v>2.37</v>
      </c>
      <c r="EH686">
        <v>1260.7239999999999</v>
      </c>
      <c r="EI686">
        <v>2.37</v>
      </c>
      <c r="EJ686">
        <v>1260.7239999999999</v>
      </c>
      <c r="EK686">
        <v>0</v>
      </c>
      <c r="EL686">
        <v>0</v>
      </c>
      <c r="EM686">
        <v>0</v>
      </c>
      <c r="EN686">
        <v>0</v>
      </c>
      <c r="EO686">
        <v>2.0699999999999998</v>
      </c>
      <c r="EP686">
        <v>602.79099999999994</v>
      </c>
      <c r="EQ686">
        <v>0</v>
      </c>
      <c r="ER686">
        <v>0</v>
      </c>
      <c r="ES686">
        <v>0</v>
      </c>
      <c r="ET686">
        <v>1863.5149999999999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0.5</v>
      </c>
      <c r="FJ686">
        <v>120.42100000000001</v>
      </c>
      <c r="FK686">
        <v>0</v>
      </c>
      <c r="FL686">
        <v>0</v>
      </c>
      <c r="FM686">
        <v>0.5</v>
      </c>
      <c r="FN686">
        <v>120.42100000000001</v>
      </c>
      <c r="FO686">
        <v>0</v>
      </c>
      <c r="FP686">
        <v>0</v>
      </c>
      <c r="FQ686">
        <v>0</v>
      </c>
      <c r="FR686">
        <v>120.42100000000001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</row>
    <row r="687" spans="1:184" customFormat="1" ht="12.75" x14ac:dyDescent="0.2">
      <c r="A687">
        <v>6031</v>
      </c>
      <c r="B687">
        <f t="shared" si="10"/>
        <v>684</v>
      </c>
      <c r="C687">
        <v>1</v>
      </c>
      <c r="D687" t="s">
        <v>2265</v>
      </c>
      <c r="E687" t="s">
        <v>290</v>
      </c>
      <c r="F687">
        <v>600125327</v>
      </c>
      <c r="G687">
        <v>12</v>
      </c>
      <c r="H687" t="s">
        <v>2266</v>
      </c>
      <c r="I687" t="s">
        <v>99</v>
      </c>
      <c r="J687">
        <v>1</v>
      </c>
      <c r="K687">
        <v>24</v>
      </c>
      <c r="L687" t="s">
        <v>2188</v>
      </c>
      <c r="M687" t="s">
        <v>1331</v>
      </c>
      <c r="N687" t="s">
        <v>2184</v>
      </c>
      <c r="O687">
        <v>2</v>
      </c>
      <c r="P687" t="s">
        <v>2185</v>
      </c>
      <c r="Q687" t="s">
        <v>1967</v>
      </c>
      <c r="R687" s="207">
        <v>45659.436840277776</v>
      </c>
      <c r="S687">
        <v>600125327</v>
      </c>
      <c r="T687" t="s">
        <v>1967</v>
      </c>
      <c r="U687" s="207">
        <v>45659.440810185188</v>
      </c>
      <c r="V687">
        <v>600125327</v>
      </c>
      <c r="W687">
        <v>3.9922</v>
      </c>
      <c r="X687">
        <v>3.9922</v>
      </c>
      <c r="Y687">
        <v>0</v>
      </c>
      <c r="Z687">
        <v>0</v>
      </c>
      <c r="AA687">
        <v>5</v>
      </c>
      <c r="AB687">
        <v>1825.1530000000002</v>
      </c>
      <c r="AC687">
        <v>1690.1979999999999</v>
      </c>
      <c r="AD687">
        <v>1131.8019999999999</v>
      </c>
      <c r="AE687">
        <v>220.637</v>
      </c>
      <c r="AF687">
        <v>33.42</v>
      </c>
      <c r="AG687">
        <v>151</v>
      </c>
      <c r="AH687">
        <v>79.351000000000013</v>
      </c>
      <c r="AI687">
        <v>0</v>
      </c>
      <c r="AJ687">
        <v>0</v>
      </c>
      <c r="AK687">
        <v>9.0709999999999997</v>
      </c>
      <c r="AL687">
        <v>44.548000000000002</v>
      </c>
      <c r="AM687">
        <v>90.406999999999996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64.917000000000002</v>
      </c>
      <c r="AX687">
        <v>0</v>
      </c>
      <c r="AY687">
        <v>0</v>
      </c>
      <c r="AZ687">
        <v>0</v>
      </c>
      <c r="BA687">
        <v>1690.1979999999999</v>
      </c>
      <c r="BB687">
        <v>0</v>
      </c>
      <c r="BC687">
        <v>5</v>
      </c>
      <c r="BD687">
        <v>5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2.2097000000000002</v>
      </c>
      <c r="BK687">
        <v>1129.1949999999999</v>
      </c>
      <c r="BL687">
        <v>701.67399999999998</v>
      </c>
      <c r="BM687">
        <v>160.27699999999999</v>
      </c>
      <c r="BN687">
        <v>24.015999999999998</v>
      </c>
      <c r="BO687">
        <v>103</v>
      </c>
      <c r="BP687">
        <v>75.311000000000007</v>
      </c>
      <c r="BQ687">
        <v>0</v>
      </c>
      <c r="BR687">
        <v>0</v>
      </c>
      <c r="BS687">
        <v>0</v>
      </c>
      <c r="BT687">
        <v>2.2097000000000002</v>
      </c>
      <c r="BU687">
        <v>1129.1949999999999</v>
      </c>
      <c r="BV687">
        <v>0</v>
      </c>
      <c r="BW687">
        <v>0</v>
      </c>
      <c r="BX687">
        <v>0</v>
      </c>
      <c r="BY687">
        <v>0</v>
      </c>
      <c r="BZ687">
        <v>1.7825000000000002</v>
      </c>
      <c r="CA687">
        <v>561.00300000000004</v>
      </c>
      <c r="CB687">
        <v>430.12799999999999</v>
      </c>
      <c r="CC687">
        <v>60.36</v>
      </c>
      <c r="CD687">
        <v>9.4039999999999999</v>
      </c>
      <c r="CE687">
        <v>48</v>
      </c>
      <c r="CF687">
        <v>4.04</v>
      </c>
      <c r="CG687">
        <v>0</v>
      </c>
      <c r="CH687">
        <v>0</v>
      </c>
      <c r="CI687">
        <v>9.0709999999999997</v>
      </c>
      <c r="CJ687">
        <v>0</v>
      </c>
      <c r="CK687">
        <v>0</v>
      </c>
      <c r="CL687">
        <v>0.8</v>
      </c>
      <c r="CM687">
        <v>240.57599999999999</v>
      </c>
      <c r="CN687">
        <v>0.98250000000000004</v>
      </c>
      <c r="CO687">
        <v>320.42700000000002</v>
      </c>
      <c r="CP687">
        <v>0</v>
      </c>
      <c r="CQ687">
        <v>0</v>
      </c>
      <c r="CR687">
        <v>1.2097</v>
      </c>
      <c r="CS687">
        <v>531.06700000000001</v>
      </c>
      <c r="CT687">
        <v>1.6125</v>
      </c>
      <c r="CU687">
        <v>501.99699999999996</v>
      </c>
      <c r="CV687">
        <v>0</v>
      </c>
      <c r="CW687">
        <v>64.917000000000002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1129.1949999999999</v>
      </c>
      <c r="EA687">
        <v>0</v>
      </c>
      <c r="EB687">
        <v>561.00300000000004</v>
      </c>
      <c r="EC687">
        <v>0</v>
      </c>
      <c r="ED687">
        <v>3.9922</v>
      </c>
      <c r="EE687">
        <v>5</v>
      </c>
      <c r="EF687">
        <v>1825.1530000000002</v>
      </c>
      <c r="EG687">
        <v>2.2097000000000002</v>
      </c>
      <c r="EH687">
        <v>1217.6949999999999</v>
      </c>
      <c r="EI687">
        <v>2.2097000000000002</v>
      </c>
      <c r="EJ687">
        <v>1217.6949999999999</v>
      </c>
      <c r="EK687">
        <v>0</v>
      </c>
      <c r="EL687">
        <v>0</v>
      </c>
      <c r="EM687">
        <v>0</v>
      </c>
      <c r="EN687">
        <v>0</v>
      </c>
      <c r="EO687">
        <v>1.7825000000000002</v>
      </c>
      <c r="EP687">
        <v>607.45800000000008</v>
      </c>
      <c r="EQ687">
        <v>0</v>
      </c>
      <c r="ER687">
        <v>0</v>
      </c>
      <c r="ES687">
        <v>0</v>
      </c>
      <c r="ET687">
        <v>1825.1530000000002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</row>
    <row r="688" spans="1:184" customFormat="1" ht="12.75" x14ac:dyDescent="0.2">
      <c r="A688">
        <v>6032</v>
      </c>
      <c r="B688">
        <f t="shared" si="10"/>
        <v>685</v>
      </c>
      <c r="C688">
        <v>1</v>
      </c>
      <c r="D688" t="s">
        <v>2267</v>
      </c>
      <c r="E688" t="s">
        <v>290</v>
      </c>
      <c r="F688">
        <v>600125203</v>
      </c>
      <c r="G688">
        <v>12</v>
      </c>
      <c r="H688" t="s">
        <v>2268</v>
      </c>
      <c r="I688" t="s">
        <v>99</v>
      </c>
      <c r="J688">
        <v>1</v>
      </c>
      <c r="K688">
        <v>24</v>
      </c>
      <c r="L688" t="s">
        <v>2188</v>
      </c>
      <c r="M688" t="s">
        <v>2269</v>
      </c>
      <c r="N688" t="s">
        <v>2184</v>
      </c>
      <c r="O688">
        <v>2</v>
      </c>
      <c r="P688" t="s">
        <v>2185</v>
      </c>
      <c r="Q688" t="s">
        <v>3467</v>
      </c>
      <c r="R688" s="207">
        <v>45663.462523148148</v>
      </c>
      <c r="S688">
        <v>600125203</v>
      </c>
      <c r="W688">
        <v>7.7972999999999999</v>
      </c>
      <c r="X688">
        <v>7.7972999999999999</v>
      </c>
      <c r="Y688">
        <v>0</v>
      </c>
      <c r="Z688">
        <v>0</v>
      </c>
      <c r="AA688">
        <v>9.9972999999999992</v>
      </c>
      <c r="AB688">
        <v>3359.7799999999997</v>
      </c>
      <c r="AC688">
        <v>3314.5279999999998</v>
      </c>
      <c r="AD688">
        <v>2310.3000000000002</v>
      </c>
      <c r="AE688">
        <v>493.233</v>
      </c>
      <c r="AF688">
        <v>123.992</v>
      </c>
      <c r="AG688">
        <v>272.37299999999999</v>
      </c>
      <c r="AH688">
        <v>114.63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45.252000000000002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0.75</v>
      </c>
      <c r="AW688">
        <v>0</v>
      </c>
      <c r="AX688">
        <v>216</v>
      </c>
      <c r="AY688">
        <v>0</v>
      </c>
      <c r="AZ688">
        <v>0</v>
      </c>
      <c r="BA688">
        <v>3321.8670000000002</v>
      </c>
      <c r="BB688">
        <v>0</v>
      </c>
      <c r="BC688">
        <v>10</v>
      </c>
      <c r="BD688">
        <v>9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4</v>
      </c>
      <c r="BK688">
        <v>2134.741</v>
      </c>
      <c r="BL688">
        <v>1365.683</v>
      </c>
      <c r="BM688">
        <v>367.04199999999997</v>
      </c>
      <c r="BN688">
        <v>76.177000000000007</v>
      </c>
      <c r="BO688">
        <v>221.41</v>
      </c>
      <c r="BP688">
        <v>104.429</v>
      </c>
      <c r="BQ688">
        <v>0</v>
      </c>
      <c r="BR688">
        <v>0</v>
      </c>
      <c r="BS688">
        <v>0</v>
      </c>
      <c r="BT688">
        <v>4</v>
      </c>
      <c r="BU688">
        <v>2134.741</v>
      </c>
      <c r="BV688">
        <v>0</v>
      </c>
      <c r="BW688">
        <v>0</v>
      </c>
      <c r="BX688">
        <v>0</v>
      </c>
      <c r="BY688">
        <v>0</v>
      </c>
      <c r="BZ688">
        <v>3.7972999999999999</v>
      </c>
      <c r="CA688">
        <v>1179.7869999999998</v>
      </c>
      <c r="CB688">
        <v>944.61699999999996</v>
      </c>
      <c r="CC688">
        <v>126.191</v>
      </c>
      <c r="CD688">
        <v>47.814999999999998</v>
      </c>
      <c r="CE688">
        <v>50.962999999999994</v>
      </c>
      <c r="CF688">
        <v>10.201000000000001</v>
      </c>
      <c r="CG688">
        <v>0</v>
      </c>
      <c r="CH688">
        <v>0</v>
      </c>
      <c r="CI688">
        <v>0</v>
      </c>
      <c r="CJ688">
        <v>0.35</v>
      </c>
      <c r="CK688">
        <v>186.916</v>
      </c>
      <c r="CL688">
        <v>1.1348</v>
      </c>
      <c r="CM688">
        <v>278.99</v>
      </c>
      <c r="CN688">
        <v>1.5625</v>
      </c>
      <c r="CO688">
        <v>497.88099999999997</v>
      </c>
      <c r="CP688">
        <v>0.75</v>
      </c>
      <c r="CQ688">
        <v>216</v>
      </c>
      <c r="CR688">
        <v>3</v>
      </c>
      <c r="CS688">
        <v>1431.22</v>
      </c>
      <c r="CT688">
        <v>3.2347999999999999</v>
      </c>
      <c r="CU688">
        <v>997.38499999999999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0.75</v>
      </c>
      <c r="DB688">
        <v>216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2134.741</v>
      </c>
      <c r="EA688">
        <v>0</v>
      </c>
      <c r="EB688">
        <v>1187.126</v>
      </c>
      <c r="EC688">
        <v>0</v>
      </c>
      <c r="ED688">
        <v>7.7972999999999999</v>
      </c>
      <c r="EE688">
        <v>9.9972999999999992</v>
      </c>
      <c r="EF688">
        <v>3359.7799999999997</v>
      </c>
      <c r="EG688">
        <v>4</v>
      </c>
      <c r="EH688">
        <v>2134.741</v>
      </c>
      <c r="EI688">
        <v>4</v>
      </c>
      <c r="EJ688">
        <v>2134.741</v>
      </c>
      <c r="EK688">
        <v>0</v>
      </c>
      <c r="EL688">
        <v>0</v>
      </c>
      <c r="EM688">
        <v>0</v>
      </c>
      <c r="EN688">
        <v>0</v>
      </c>
      <c r="EO688">
        <v>3.7972999999999999</v>
      </c>
      <c r="EP688">
        <v>1225.039</v>
      </c>
      <c r="EQ688">
        <v>0</v>
      </c>
      <c r="ER688">
        <v>0</v>
      </c>
      <c r="ES688">
        <v>0</v>
      </c>
      <c r="ET688">
        <v>3359.7799999999997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0.75</v>
      </c>
      <c r="FJ688">
        <v>216</v>
      </c>
      <c r="FK688">
        <v>0</v>
      </c>
      <c r="FL688">
        <v>0</v>
      </c>
      <c r="FM688">
        <v>0.75</v>
      </c>
      <c r="FN688">
        <v>216</v>
      </c>
      <c r="FO688">
        <v>0</v>
      </c>
      <c r="FP688">
        <v>0</v>
      </c>
      <c r="FQ688">
        <v>0</v>
      </c>
      <c r="FR688">
        <v>216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</row>
    <row r="689" spans="1:184" customFormat="1" ht="12.75" x14ac:dyDescent="0.2">
      <c r="A689">
        <v>6033</v>
      </c>
      <c r="B689">
        <f t="shared" si="10"/>
        <v>686</v>
      </c>
      <c r="C689">
        <v>1</v>
      </c>
      <c r="D689" t="s">
        <v>2270</v>
      </c>
      <c r="E689" t="s">
        <v>290</v>
      </c>
      <c r="F689">
        <v>600125050</v>
      </c>
      <c r="G689">
        <v>12</v>
      </c>
      <c r="H689" t="s">
        <v>2268</v>
      </c>
      <c r="I689" t="s">
        <v>99</v>
      </c>
      <c r="J689">
        <v>1</v>
      </c>
      <c r="K689">
        <v>24</v>
      </c>
      <c r="L689" t="s">
        <v>2188</v>
      </c>
      <c r="M689" t="s">
        <v>2271</v>
      </c>
      <c r="N689" t="s">
        <v>2184</v>
      </c>
      <c r="O689">
        <v>2</v>
      </c>
      <c r="P689" t="s">
        <v>2185</v>
      </c>
      <c r="Q689" t="s">
        <v>2272</v>
      </c>
      <c r="R689" s="207">
        <v>45671.331666666665</v>
      </c>
      <c r="S689">
        <v>600125050</v>
      </c>
      <c r="W689">
        <v>11</v>
      </c>
      <c r="X689">
        <v>11</v>
      </c>
      <c r="Y689">
        <v>0</v>
      </c>
      <c r="Z689">
        <v>0</v>
      </c>
      <c r="AA689">
        <v>14</v>
      </c>
      <c r="AB689">
        <v>4858.55</v>
      </c>
      <c r="AC689">
        <v>4798.9000000000005</v>
      </c>
      <c r="AD689">
        <v>3342.8759999999997</v>
      </c>
      <c r="AE689">
        <v>676.40899999999999</v>
      </c>
      <c r="AF689">
        <v>59.945</v>
      </c>
      <c r="AG689">
        <v>572.87099999999998</v>
      </c>
      <c r="AH689">
        <v>126.89</v>
      </c>
      <c r="AI689">
        <v>19.908999999999999</v>
      </c>
      <c r="AJ689">
        <v>0</v>
      </c>
      <c r="AK689">
        <v>0</v>
      </c>
      <c r="AL689">
        <v>0</v>
      </c>
      <c r="AM689">
        <v>0</v>
      </c>
      <c r="AN689">
        <v>59.650000000000006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4808.7579999999998</v>
      </c>
      <c r="BB689">
        <v>0</v>
      </c>
      <c r="BC689">
        <v>14</v>
      </c>
      <c r="BD689">
        <v>13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7</v>
      </c>
      <c r="BK689">
        <v>3511.317</v>
      </c>
      <c r="BL689">
        <v>2367.855</v>
      </c>
      <c r="BM689">
        <v>556.37900000000002</v>
      </c>
      <c r="BN689">
        <v>59.945</v>
      </c>
      <c r="BO689">
        <v>386</v>
      </c>
      <c r="BP689">
        <v>121.229</v>
      </c>
      <c r="BQ689">
        <v>19.908999999999999</v>
      </c>
      <c r="BR689">
        <v>0</v>
      </c>
      <c r="BS689">
        <v>0</v>
      </c>
      <c r="BT689">
        <v>6</v>
      </c>
      <c r="BU689">
        <v>3117.116</v>
      </c>
      <c r="BV689">
        <v>0</v>
      </c>
      <c r="BW689">
        <v>0</v>
      </c>
      <c r="BX689">
        <v>0</v>
      </c>
      <c r="BY689">
        <v>0</v>
      </c>
      <c r="BZ689">
        <v>4</v>
      </c>
      <c r="CA689">
        <v>1287.5830000000001</v>
      </c>
      <c r="CB689">
        <v>975.02099999999996</v>
      </c>
      <c r="CC689">
        <v>120.03</v>
      </c>
      <c r="CD689">
        <v>0</v>
      </c>
      <c r="CE689">
        <v>186.87099999999998</v>
      </c>
      <c r="CF689">
        <v>5.6609999999999996</v>
      </c>
      <c r="CG689">
        <v>0</v>
      </c>
      <c r="CH689">
        <v>0</v>
      </c>
      <c r="CI689">
        <v>0</v>
      </c>
      <c r="CJ689">
        <v>0.35</v>
      </c>
      <c r="CK689">
        <v>181.87899999999999</v>
      </c>
      <c r="CL689">
        <v>1.55</v>
      </c>
      <c r="CM689">
        <v>445.899</v>
      </c>
      <c r="CN689">
        <v>2.1</v>
      </c>
      <c r="CO689">
        <v>659.80499999999995</v>
      </c>
      <c r="CP689">
        <v>0</v>
      </c>
      <c r="CQ689">
        <v>0</v>
      </c>
      <c r="CR689">
        <v>6</v>
      </c>
      <c r="CS689">
        <v>2713.0639999999999</v>
      </c>
      <c r="CT689">
        <v>3.65</v>
      </c>
      <c r="CU689">
        <v>1139.9490000000001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1</v>
      </c>
      <c r="DG689">
        <v>394.20100000000002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3515.5520000000001</v>
      </c>
      <c r="EA689">
        <v>0</v>
      </c>
      <c r="EB689">
        <v>1293.2059999999999</v>
      </c>
      <c r="EC689">
        <v>0</v>
      </c>
      <c r="ED689">
        <v>11</v>
      </c>
      <c r="EE689">
        <v>14</v>
      </c>
      <c r="EF689">
        <v>4858.55</v>
      </c>
      <c r="EG689">
        <v>7</v>
      </c>
      <c r="EH689">
        <v>3511.317</v>
      </c>
      <c r="EI689">
        <v>6</v>
      </c>
      <c r="EJ689">
        <v>3117.116</v>
      </c>
      <c r="EK689">
        <v>0</v>
      </c>
      <c r="EL689">
        <v>0</v>
      </c>
      <c r="EM689">
        <v>0</v>
      </c>
      <c r="EN689">
        <v>0</v>
      </c>
      <c r="EO689">
        <v>4</v>
      </c>
      <c r="EP689">
        <v>1347.2329999999999</v>
      </c>
      <c r="EQ689">
        <v>0</v>
      </c>
      <c r="ER689">
        <v>0</v>
      </c>
      <c r="ES689">
        <v>0</v>
      </c>
      <c r="ET689">
        <v>4858.55</v>
      </c>
      <c r="EU689">
        <v>0</v>
      </c>
      <c r="EV689">
        <v>0</v>
      </c>
      <c r="EW689">
        <v>0</v>
      </c>
      <c r="EX689">
        <v>0</v>
      </c>
      <c r="EY689">
        <v>1</v>
      </c>
      <c r="EZ689">
        <v>394.20100000000002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</row>
    <row r="690" spans="1:184" customFormat="1" ht="12.75" x14ac:dyDescent="0.2">
      <c r="A690">
        <v>6034</v>
      </c>
      <c r="B690">
        <f t="shared" si="10"/>
        <v>687</v>
      </c>
      <c r="C690">
        <v>1</v>
      </c>
      <c r="D690" t="s">
        <v>2273</v>
      </c>
      <c r="E690" t="s">
        <v>290</v>
      </c>
      <c r="F690">
        <v>600125238</v>
      </c>
      <c r="G690">
        <v>12</v>
      </c>
      <c r="H690" t="s">
        <v>2268</v>
      </c>
      <c r="I690" t="s">
        <v>2274</v>
      </c>
      <c r="J690">
        <v>1</v>
      </c>
      <c r="K690">
        <v>24</v>
      </c>
      <c r="L690" t="s">
        <v>2188</v>
      </c>
      <c r="M690" t="s">
        <v>2275</v>
      </c>
      <c r="N690" t="s">
        <v>2184</v>
      </c>
      <c r="O690">
        <v>2</v>
      </c>
      <c r="P690" t="s">
        <v>2185</v>
      </c>
      <c r="Q690" t="s">
        <v>1967</v>
      </c>
      <c r="R690" s="207">
        <v>45671.290520833332</v>
      </c>
      <c r="S690">
        <v>600125238</v>
      </c>
      <c r="T690" t="s">
        <v>1967</v>
      </c>
      <c r="U690" s="207">
        <v>45671.333819444444</v>
      </c>
      <c r="V690">
        <v>600125238</v>
      </c>
      <c r="W690">
        <v>17.1738</v>
      </c>
      <c r="X690">
        <v>15.783999999999999</v>
      </c>
      <c r="Y690">
        <v>0</v>
      </c>
      <c r="Z690">
        <v>1.3897999999999999</v>
      </c>
      <c r="AA690">
        <v>19.334299999999999</v>
      </c>
      <c r="AB690">
        <v>6998.7539999999999</v>
      </c>
      <c r="AC690">
        <v>6637.1640000000007</v>
      </c>
      <c r="AD690">
        <v>4558.1139999999996</v>
      </c>
      <c r="AE690">
        <v>906.18399999999997</v>
      </c>
      <c r="AF690">
        <v>251.07</v>
      </c>
      <c r="AG690">
        <v>744.84500000000003</v>
      </c>
      <c r="AH690">
        <v>157.74799999999999</v>
      </c>
      <c r="AI690">
        <v>19.202999999999999</v>
      </c>
      <c r="AJ690">
        <v>0</v>
      </c>
      <c r="AK690">
        <v>0</v>
      </c>
      <c r="AL690">
        <v>0</v>
      </c>
      <c r="AM690">
        <v>0</v>
      </c>
      <c r="AN690">
        <v>361.59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0.25</v>
      </c>
      <c r="AW690">
        <v>0</v>
      </c>
      <c r="AX690">
        <v>91.617000000000004</v>
      </c>
      <c r="AY690">
        <v>0</v>
      </c>
      <c r="AZ690">
        <v>0</v>
      </c>
      <c r="BA690">
        <v>6730.0910000000003</v>
      </c>
      <c r="BB690">
        <v>0</v>
      </c>
      <c r="BC690">
        <v>20</v>
      </c>
      <c r="BD690">
        <v>19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10.3673</v>
      </c>
      <c r="BK690">
        <v>4852.2820000000002</v>
      </c>
      <c r="BL690">
        <v>3263.9749999999999</v>
      </c>
      <c r="BM690">
        <v>726.66499999999996</v>
      </c>
      <c r="BN690">
        <v>183.59899999999999</v>
      </c>
      <c r="BO690">
        <v>531</v>
      </c>
      <c r="BP690">
        <v>127.84</v>
      </c>
      <c r="BQ690">
        <v>19.202999999999999</v>
      </c>
      <c r="BR690">
        <v>0</v>
      </c>
      <c r="BS690">
        <v>0</v>
      </c>
      <c r="BT690">
        <v>8.1023999999999994</v>
      </c>
      <c r="BU690">
        <v>4189.857</v>
      </c>
      <c r="BV690">
        <v>0</v>
      </c>
      <c r="BW690">
        <v>0</v>
      </c>
      <c r="BX690">
        <v>0</v>
      </c>
      <c r="BY690">
        <v>0</v>
      </c>
      <c r="BZ690">
        <v>5.4166999999999996</v>
      </c>
      <c r="CA690">
        <v>1784.8820000000001</v>
      </c>
      <c r="CB690">
        <v>1294.1390000000001</v>
      </c>
      <c r="CC690">
        <v>179.51900000000001</v>
      </c>
      <c r="CD690">
        <v>67.471000000000004</v>
      </c>
      <c r="CE690">
        <v>213.845</v>
      </c>
      <c r="CF690">
        <v>29.908000000000001</v>
      </c>
      <c r="CG690">
        <v>0</v>
      </c>
      <c r="CH690">
        <v>0</v>
      </c>
      <c r="CI690">
        <v>0</v>
      </c>
      <c r="CJ690">
        <v>0.56669999999999998</v>
      </c>
      <c r="CK690">
        <v>272.04000000000002</v>
      </c>
      <c r="CL690">
        <v>2.2999999999999998</v>
      </c>
      <c r="CM690">
        <v>646.02300000000002</v>
      </c>
      <c r="CN690">
        <v>2.2999999999999998</v>
      </c>
      <c r="CO690">
        <v>775.202</v>
      </c>
      <c r="CP690">
        <v>0.25</v>
      </c>
      <c r="CQ690">
        <v>91.617000000000004</v>
      </c>
      <c r="CR690">
        <v>9.3673000000000002</v>
      </c>
      <c r="CS690">
        <v>4075.1889999999999</v>
      </c>
      <c r="CT690">
        <v>4.1166999999999998</v>
      </c>
      <c r="CU690">
        <v>1343.3029999999999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0.25</v>
      </c>
      <c r="DB690">
        <v>91.617000000000004</v>
      </c>
      <c r="DC690">
        <v>0</v>
      </c>
      <c r="DD690">
        <v>0</v>
      </c>
      <c r="DE690">
        <v>0</v>
      </c>
      <c r="DF690">
        <v>2.2648999999999999</v>
      </c>
      <c r="DG690">
        <v>662.42499999999995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4933.21</v>
      </c>
      <c r="EA690">
        <v>0</v>
      </c>
      <c r="EB690">
        <v>1796.8809999999999</v>
      </c>
      <c r="EC690">
        <v>0</v>
      </c>
      <c r="ED690">
        <v>17.1738</v>
      </c>
      <c r="EE690">
        <v>19.334299999999999</v>
      </c>
      <c r="EF690">
        <v>6998.7539999999999</v>
      </c>
      <c r="EG690">
        <v>10.3674</v>
      </c>
      <c r="EH690">
        <v>4852.2820000000002</v>
      </c>
      <c r="EI690">
        <v>8.1024999999999991</v>
      </c>
      <c r="EJ690">
        <v>4189.857</v>
      </c>
      <c r="EK690">
        <v>0</v>
      </c>
      <c r="EL690">
        <v>0</v>
      </c>
      <c r="EM690">
        <v>0</v>
      </c>
      <c r="EN690">
        <v>0</v>
      </c>
      <c r="EO690">
        <v>6.8064</v>
      </c>
      <c r="EP690">
        <v>2146.4719999999998</v>
      </c>
      <c r="EQ690">
        <v>0</v>
      </c>
      <c r="ER690">
        <v>0</v>
      </c>
      <c r="ES690">
        <v>0</v>
      </c>
      <c r="ET690">
        <v>6998.7539999999999</v>
      </c>
      <c r="EU690">
        <v>0</v>
      </c>
      <c r="EV690">
        <v>0</v>
      </c>
      <c r="EW690">
        <v>0</v>
      </c>
      <c r="EX690">
        <v>0</v>
      </c>
      <c r="EY690">
        <v>2.2648999999999999</v>
      </c>
      <c r="EZ690">
        <v>662.42499999999995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0.25</v>
      </c>
      <c r="FJ690">
        <v>91.617000000000004</v>
      </c>
      <c r="FK690">
        <v>0</v>
      </c>
      <c r="FL690">
        <v>0</v>
      </c>
      <c r="FM690">
        <v>0.25</v>
      </c>
      <c r="FN690">
        <v>91.617000000000004</v>
      </c>
      <c r="FO690">
        <v>0</v>
      </c>
      <c r="FP690">
        <v>0</v>
      </c>
      <c r="FQ690">
        <v>0</v>
      </c>
      <c r="FR690">
        <v>91.617000000000004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</row>
    <row r="691" spans="1:184" customFormat="1" ht="12.75" x14ac:dyDescent="0.2">
      <c r="A691">
        <v>6035</v>
      </c>
      <c r="B691">
        <f t="shared" si="10"/>
        <v>688</v>
      </c>
      <c r="C691">
        <v>1</v>
      </c>
      <c r="D691" t="s">
        <v>2276</v>
      </c>
      <c r="E691" t="s">
        <v>290</v>
      </c>
      <c r="F691">
        <v>600125386</v>
      </c>
      <c r="G691">
        <v>12</v>
      </c>
      <c r="H691" t="s">
        <v>2268</v>
      </c>
      <c r="I691" t="s">
        <v>99</v>
      </c>
      <c r="J691">
        <v>1</v>
      </c>
      <c r="K691">
        <v>24</v>
      </c>
      <c r="L691" t="s">
        <v>2188</v>
      </c>
      <c r="M691" t="s">
        <v>2277</v>
      </c>
      <c r="N691" t="s">
        <v>2184</v>
      </c>
      <c r="O691">
        <v>2</v>
      </c>
      <c r="P691" t="s">
        <v>2185</v>
      </c>
      <c r="Q691" t="s">
        <v>2278</v>
      </c>
      <c r="R691" s="207">
        <v>45663.701527777775</v>
      </c>
      <c r="S691">
        <v>600125386</v>
      </c>
      <c r="T691" t="s">
        <v>2278</v>
      </c>
      <c r="U691" s="207">
        <v>45663.704108796293</v>
      </c>
      <c r="V691">
        <v>600125386</v>
      </c>
      <c r="W691">
        <v>10.9617</v>
      </c>
      <c r="X691">
        <v>10.9617</v>
      </c>
      <c r="Y691">
        <v>0</v>
      </c>
      <c r="Z691">
        <v>0</v>
      </c>
      <c r="AA691">
        <v>13.221399999999999</v>
      </c>
      <c r="AB691">
        <v>5084.5529999999999</v>
      </c>
      <c r="AC691">
        <v>5019.7430000000004</v>
      </c>
      <c r="AD691">
        <v>3449.9789999999998</v>
      </c>
      <c r="AE691">
        <v>608.14800000000002</v>
      </c>
      <c r="AF691">
        <v>105.97199999999999</v>
      </c>
      <c r="AG691">
        <v>734.09</v>
      </c>
      <c r="AH691">
        <v>121.554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64.81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5057.4479999999994</v>
      </c>
      <c r="BB691">
        <v>0</v>
      </c>
      <c r="BC691">
        <v>14</v>
      </c>
      <c r="BD691">
        <v>13</v>
      </c>
      <c r="BE691">
        <v>0</v>
      </c>
      <c r="BF691">
        <v>1</v>
      </c>
      <c r="BG691">
        <v>0</v>
      </c>
      <c r="BH691">
        <v>0</v>
      </c>
      <c r="BI691">
        <v>0</v>
      </c>
      <c r="BJ691">
        <v>7.3585000000000003</v>
      </c>
      <c r="BK691">
        <v>3469.4830000000002</v>
      </c>
      <c r="BL691">
        <v>2455.86</v>
      </c>
      <c r="BM691">
        <v>491.58</v>
      </c>
      <c r="BN691">
        <v>55.847000000000001</v>
      </c>
      <c r="BO691">
        <v>350</v>
      </c>
      <c r="BP691">
        <v>116.196</v>
      </c>
      <c r="BQ691">
        <v>0</v>
      </c>
      <c r="BR691">
        <v>0</v>
      </c>
      <c r="BS691">
        <v>0</v>
      </c>
      <c r="BT691">
        <v>6.1917999999999997</v>
      </c>
      <c r="BU691">
        <v>3043.8249999999998</v>
      </c>
      <c r="BV691">
        <v>0</v>
      </c>
      <c r="BW691">
        <v>0</v>
      </c>
      <c r="BX691">
        <v>0</v>
      </c>
      <c r="BY691">
        <v>0</v>
      </c>
      <c r="BZ691">
        <v>3.6032000000000002</v>
      </c>
      <c r="CA691">
        <v>1550.26</v>
      </c>
      <c r="CB691">
        <v>994.11899999999991</v>
      </c>
      <c r="CC691">
        <v>116.56800000000001</v>
      </c>
      <c r="CD691">
        <v>50.125</v>
      </c>
      <c r="CE691">
        <v>384.09000000000003</v>
      </c>
      <c r="CF691">
        <v>5.3579999999999997</v>
      </c>
      <c r="CG691">
        <v>0</v>
      </c>
      <c r="CH691">
        <v>0</v>
      </c>
      <c r="CI691">
        <v>0</v>
      </c>
      <c r="CJ691">
        <v>0.34810000000000002</v>
      </c>
      <c r="CK691">
        <v>209.95099999999999</v>
      </c>
      <c r="CL691">
        <v>1.8039000000000001</v>
      </c>
      <c r="CM691">
        <v>564.05700000000002</v>
      </c>
      <c r="CN691">
        <v>1.4512</v>
      </c>
      <c r="CO691">
        <v>776.25199999999995</v>
      </c>
      <c r="CP691">
        <v>0</v>
      </c>
      <c r="CQ691">
        <v>0</v>
      </c>
      <c r="CR691">
        <v>6.3585000000000003</v>
      </c>
      <c r="CS691">
        <v>2850.107</v>
      </c>
      <c r="CT691">
        <v>3.3449</v>
      </c>
      <c r="CU691">
        <v>1448.0170000000001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1.1667000000000001</v>
      </c>
      <c r="DG691">
        <v>425.65800000000002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3500.549</v>
      </c>
      <c r="EA691">
        <v>0</v>
      </c>
      <c r="EB691">
        <v>1556.8989999999999</v>
      </c>
      <c r="EC691">
        <v>0</v>
      </c>
      <c r="ED691">
        <v>10.9617</v>
      </c>
      <c r="EE691">
        <v>13.221399999999999</v>
      </c>
      <c r="EF691">
        <v>5084.5529999999999</v>
      </c>
      <c r="EG691">
        <v>7.3585000000000003</v>
      </c>
      <c r="EH691">
        <v>3469.4830000000002</v>
      </c>
      <c r="EI691">
        <v>6.1917999999999997</v>
      </c>
      <c r="EJ691">
        <v>3043.8249999999998</v>
      </c>
      <c r="EK691">
        <v>0</v>
      </c>
      <c r="EL691">
        <v>0</v>
      </c>
      <c r="EM691">
        <v>0</v>
      </c>
      <c r="EN691">
        <v>0</v>
      </c>
      <c r="EO691">
        <v>3.6032000000000002</v>
      </c>
      <c r="EP691">
        <v>1615.07</v>
      </c>
      <c r="EQ691">
        <v>0</v>
      </c>
      <c r="ER691">
        <v>0</v>
      </c>
      <c r="ES691">
        <v>0</v>
      </c>
      <c r="ET691">
        <v>5084.5529999999999</v>
      </c>
      <c r="EU691">
        <v>0</v>
      </c>
      <c r="EV691">
        <v>0</v>
      </c>
      <c r="EW691">
        <v>0</v>
      </c>
      <c r="EX691">
        <v>0</v>
      </c>
      <c r="EY691">
        <v>1.1667000000000001</v>
      </c>
      <c r="EZ691">
        <v>425.65800000000002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</row>
    <row r="692" spans="1:184" customFormat="1" ht="12.75" x14ac:dyDescent="0.2">
      <c r="A692">
        <v>6036</v>
      </c>
      <c r="B692">
        <f t="shared" si="10"/>
        <v>689</v>
      </c>
      <c r="C692">
        <v>1</v>
      </c>
      <c r="D692" t="s">
        <v>2279</v>
      </c>
      <c r="E692" t="s">
        <v>290</v>
      </c>
      <c r="F692">
        <v>600125149</v>
      </c>
      <c r="G692">
        <v>12</v>
      </c>
      <c r="H692" t="s">
        <v>2268</v>
      </c>
      <c r="I692" t="s">
        <v>99</v>
      </c>
      <c r="J692">
        <v>1</v>
      </c>
      <c r="K692">
        <v>24</v>
      </c>
      <c r="L692" t="s">
        <v>2188</v>
      </c>
      <c r="M692" t="s">
        <v>2280</v>
      </c>
      <c r="N692" t="s">
        <v>2184</v>
      </c>
      <c r="O692">
        <v>2</v>
      </c>
      <c r="P692" t="s">
        <v>2185</v>
      </c>
      <c r="Q692" t="s">
        <v>3466</v>
      </c>
      <c r="R692" s="207">
        <v>45662.388113425928</v>
      </c>
      <c r="S692">
        <v>600125149</v>
      </c>
      <c r="W692">
        <v>13.082100000000001</v>
      </c>
      <c r="X692">
        <v>13.082100000000001</v>
      </c>
      <c r="Y692">
        <v>0</v>
      </c>
      <c r="Z692">
        <v>0</v>
      </c>
      <c r="AA692">
        <v>15.001200000000001</v>
      </c>
      <c r="AB692">
        <v>5781.7479999999996</v>
      </c>
      <c r="AC692">
        <v>5712.5280000000002</v>
      </c>
      <c r="AD692">
        <v>3583.3579999999997</v>
      </c>
      <c r="AE692">
        <v>906.01099999999997</v>
      </c>
      <c r="AF692">
        <v>56.232999999999997</v>
      </c>
      <c r="AG692">
        <v>970.74900000000002</v>
      </c>
      <c r="AH692">
        <v>170.98500000000001</v>
      </c>
      <c r="AI692">
        <v>13.557</v>
      </c>
      <c r="AJ692">
        <v>0</v>
      </c>
      <c r="AK692">
        <v>11.635</v>
      </c>
      <c r="AL692">
        <v>0</v>
      </c>
      <c r="AM692">
        <v>0</v>
      </c>
      <c r="AN692">
        <v>69.22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5720.4370000000008</v>
      </c>
      <c r="BB692">
        <v>0</v>
      </c>
      <c r="BC692">
        <v>15</v>
      </c>
      <c r="BD692">
        <v>15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8.8238000000000003</v>
      </c>
      <c r="BK692">
        <v>4096.8419999999996</v>
      </c>
      <c r="BL692">
        <v>2508.5839999999998</v>
      </c>
      <c r="BM692">
        <v>757.38900000000001</v>
      </c>
      <c r="BN692">
        <v>56.232999999999997</v>
      </c>
      <c r="BO692">
        <v>597.6</v>
      </c>
      <c r="BP692">
        <v>163.47900000000001</v>
      </c>
      <c r="BQ692">
        <v>13.557</v>
      </c>
      <c r="BR692">
        <v>0</v>
      </c>
      <c r="BS692">
        <v>0</v>
      </c>
      <c r="BT692">
        <v>5.8238000000000003</v>
      </c>
      <c r="BU692">
        <v>3174</v>
      </c>
      <c r="BV692">
        <v>0</v>
      </c>
      <c r="BW692">
        <v>0</v>
      </c>
      <c r="BX692">
        <v>0</v>
      </c>
      <c r="BY692">
        <v>0</v>
      </c>
      <c r="BZ692">
        <v>4.2583000000000002</v>
      </c>
      <c r="CA692">
        <v>1615.6860000000001</v>
      </c>
      <c r="CB692">
        <v>1074.7739999999999</v>
      </c>
      <c r="CC692">
        <v>148.62200000000001</v>
      </c>
      <c r="CD692">
        <v>0</v>
      </c>
      <c r="CE692">
        <v>373.149</v>
      </c>
      <c r="CF692">
        <v>7.5060000000000002</v>
      </c>
      <c r="CG692">
        <v>0</v>
      </c>
      <c r="CH692">
        <v>0</v>
      </c>
      <c r="CI692">
        <v>11.635</v>
      </c>
      <c r="CJ692">
        <v>0.4</v>
      </c>
      <c r="CK692">
        <v>305.18</v>
      </c>
      <c r="CL692">
        <v>1.625</v>
      </c>
      <c r="CM692">
        <v>498.57499999999999</v>
      </c>
      <c r="CN692">
        <v>2.2332999999999998</v>
      </c>
      <c r="CO692">
        <v>811.93100000000004</v>
      </c>
      <c r="CP692">
        <v>0</v>
      </c>
      <c r="CQ692">
        <v>0</v>
      </c>
      <c r="CR692">
        <v>6.8238000000000003</v>
      </c>
      <c r="CS692">
        <v>2700.59</v>
      </c>
      <c r="CT692">
        <v>3.8582999999999998</v>
      </c>
      <c r="CU692">
        <v>1372.761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3</v>
      </c>
      <c r="DG692">
        <v>922.84199999999998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4100.2740000000003</v>
      </c>
      <c r="EA692">
        <v>0</v>
      </c>
      <c r="EB692">
        <v>1620.163</v>
      </c>
      <c r="EC692">
        <v>0</v>
      </c>
      <c r="ED692">
        <v>13.082100000000001</v>
      </c>
      <c r="EE692">
        <v>15.001200000000001</v>
      </c>
      <c r="EF692">
        <v>5781.7479999999996</v>
      </c>
      <c r="EG692">
        <v>8.8238000000000003</v>
      </c>
      <c r="EH692">
        <v>4096.8419999999996</v>
      </c>
      <c r="EI692">
        <v>5.8238000000000003</v>
      </c>
      <c r="EJ692">
        <v>3174</v>
      </c>
      <c r="EK692">
        <v>0</v>
      </c>
      <c r="EL692">
        <v>0</v>
      </c>
      <c r="EM692">
        <v>0</v>
      </c>
      <c r="EN692">
        <v>0</v>
      </c>
      <c r="EO692">
        <v>4.2583000000000002</v>
      </c>
      <c r="EP692">
        <v>1684.9059999999999</v>
      </c>
      <c r="EQ692">
        <v>0</v>
      </c>
      <c r="ER692">
        <v>0</v>
      </c>
      <c r="ES692">
        <v>0</v>
      </c>
      <c r="ET692">
        <v>5781.7479999999996</v>
      </c>
      <c r="EU692">
        <v>0</v>
      </c>
      <c r="EV692">
        <v>0</v>
      </c>
      <c r="EW692">
        <v>0</v>
      </c>
      <c r="EX692">
        <v>0</v>
      </c>
      <c r="EY692">
        <v>3</v>
      </c>
      <c r="EZ692">
        <v>922.84199999999998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</row>
    <row r="693" spans="1:184" customFormat="1" ht="12.75" x14ac:dyDescent="0.2">
      <c r="A693">
        <v>6037</v>
      </c>
      <c r="B693">
        <f t="shared" si="10"/>
        <v>690</v>
      </c>
      <c r="C693">
        <v>1</v>
      </c>
      <c r="D693" t="s">
        <v>2282</v>
      </c>
      <c r="E693" t="s">
        <v>290</v>
      </c>
      <c r="F693">
        <v>600125220</v>
      </c>
      <c r="G693">
        <v>12</v>
      </c>
      <c r="H693" t="s">
        <v>2268</v>
      </c>
      <c r="I693" t="s">
        <v>2283</v>
      </c>
      <c r="J693">
        <v>1</v>
      </c>
      <c r="K693">
        <v>24</v>
      </c>
      <c r="L693" t="s">
        <v>2188</v>
      </c>
      <c r="M693" t="s">
        <v>2284</v>
      </c>
      <c r="N693" t="s">
        <v>2184</v>
      </c>
      <c r="O693">
        <v>2</v>
      </c>
      <c r="P693" t="s">
        <v>2185</v>
      </c>
      <c r="Q693" t="s">
        <v>2278</v>
      </c>
      <c r="R693" s="207">
        <v>45663.331342592595</v>
      </c>
      <c r="S693">
        <v>600125220</v>
      </c>
      <c r="W693">
        <v>18.314700000000002</v>
      </c>
      <c r="X693">
        <v>16.314700000000002</v>
      </c>
      <c r="Y693">
        <v>0</v>
      </c>
      <c r="Z693">
        <v>2</v>
      </c>
      <c r="AA693">
        <v>21.144600000000001</v>
      </c>
      <c r="AB693">
        <v>8359.7180000000008</v>
      </c>
      <c r="AC693">
        <v>7538.8779999999997</v>
      </c>
      <c r="AD693">
        <v>4836.4110000000001</v>
      </c>
      <c r="AE693">
        <v>1146.8879999999999</v>
      </c>
      <c r="AF693">
        <v>224.79499999999999</v>
      </c>
      <c r="AG693">
        <v>1164.028</v>
      </c>
      <c r="AH693">
        <v>160.76600000000002</v>
      </c>
      <c r="AI693">
        <v>0</v>
      </c>
      <c r="AJ693">
        <v>0</v>
      </c>
      <c r="AK693">
        <v>0</v>
      </c>
      <c r="AL693">
        <v>0</v>
      </c>
      <c r="AM693">
        <v>22</v>
      </c>
      <c r="AN693">
        <v>798.84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5.99</v>
      </c>
      <c r="AX693">
        <v>85</v>
      </c>
      <c r="AY693">
        <v>0</v>
      </c>
      <c r="AZ693">
        <v>0</v>
      </c>
      <c r="BA693">
        <v>7588.3739999999998</v>
      </c>
      <c r="BB693">
        <v>0</v>
      </c>
      <c r="BC693">
        <v>21</v>
      </c>
      <c r="BD693">
        <v>20</v>
      </c>
      <c r="BE693">
        <v>1</v>
      </c>
      <c r="BF693">
        <v>1</v>
      </c>
      <c r="BG693">
        <v>3</v>
      </c>
      <c r="BH693">
        <v>0</v>
      </c>
      <c r="BI693">
        <v>0</v>
      </c>
      <c r="BJ693">
        <v>10.540699999999999</v>
      </c>
      <c r="BK693">
        <v>5588.3119999999999</v>
      </c>
      <c r="BL693">
        <v>3478.9810000000002</v>
      </c>
      <c r="BM693">
        <v>951.92399999999998</v>
      </c>
      <c r="BN693">
        <v>175.23599999999999</v>
      </c>
      <c r="BO693">
        <v>821</v>
      </c>
      <c r="BP693">
        <v>155.18100000000001</v>
      </c>
      <c r="BQ693">
        <v>0</v>
      </c>
      <c r="BR693">
        <v>0</v>
      </c>
      <c r="BS693">
        <v>0</v>
      </c>
      <c r="BT693">
        <v>10.540699999999999</v>
      </c>
      <c r="BU693">
        <v>5588.3119999999999</v>
      </c>
      <c r="BV693">
        <v>0</v>
      </c>
      <c r="BW693">
        <v>0</v>
      </c>
      <c r="BX693">
        <v>0</v>
      </c>
      <c r="BY693">
        <v>0</v>
      </c>
      <c r="BZ693">
        <v>5.774</v>
      </c>
      <c r="CA693">
        <v>1950.566</v>
      </c>
      <c r="CB693">
        <v>1357.4299999999998</v>
      </c>
      <c r="CC693">
        <v>194.964</v>
      </c>
      <c r="CD693">
        <v>49.558999999999997</v>
      </c>
      <c r="CE693">
        <v>343.02800000000002</v>
      </c>
      <c r="CF693">
        <v>5.585</v>
      </c>
      <c r="CG693">
        <v>0</v>
      </c>
      <c r="CH693">
        <v>0</v>
      </c>
      <c r="CI693">
        <v>0</v>
      </c>
      <c r="CJ693">
        <v>0.5</v>
      </c>
      <c r="CK693">
        <v>306.363</v>
      </c>
      <c r="CL693">
        <v>2.399</v>
      </c>
      <c r="CM693">
        <v>674.20799999999997</v>
      </c>
      <c r="CN693">
        <v>2.875</v>
      </c>
      <c r="CO693">
        <v>969.995</v>
      </c>
      <c r="CP693">
        <v>0</v>
      </c>
      <c r="CQ693">
        <v>0</v>
      </c>
      <c r="CR693">
        <v>8.5406999999999993</v>
      </c>
      <c r="CS693">
        <v>4074.8249999999998</v>
      </c>
      <c r="CT693">
        <v>5.399</v>
      </c>
      <c r="CU693">
        <v>1797.183</v>
      </c>
      <c r="CV693">
        <v>0</v>
      </c>
      <c r="CW693">
        <v>5.99</v>
      </c>
      <c r="CX693">
        <v>70</v>
      </c>
      <c r="CY693">
        <v>0</v>
      </c>
      <c r="CZ693">
        <v>0</v>
      </c>
      <c r="DA693">
        <v>0</v>
      </c>
      <c r="DB693">
        <v>15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5623.7370000000001</v>
      </c>
      <c r="EA693">
        <v>0</v>
      </c>
      <c r="EB693">
        <v>1964.6369999999999</v>
      </c>
      <c r="EC693">
        <v>0</v>
      </c>
      <c r="ED693">
        <v>18.314700000000002</v>
      </c>
      <c r="EE693">
        <v>21.144600000000001</v>
      </c>
      <c r="EF693">
        <v>8359.7180000000008</v>
      </c>
      <c r="EG693">
        <v>10.540699999999999</v>
      </c>
      <c r="EH693">
        <v>5588.3119999999999</v>
      </c>
      <c r="EI693">
        <v>10.540699999999999</v>
      </c>
      <c r="EJ693">
        <v>5588.3119999999999</v>
      </c>
      <c r="EK693">
        <v>0</v>
      </c>
      <c r="EL693">
        <v>0</v>
      </c>
      <c r="EM693">
        <v>0</v>
      </c>
      <c r="EN693">
        <v>0</v>
      </c>
      <c r="EO693">
        <v>7.774</v>
      </c>
      <c r="EP693">
        <v>2771.4059999999999</v>
      </c>
      <c r="EQ693">
        <v>0</v>
      </c>
      <c r="ER693">
        <v>0</v>
      </c>
      <c r="ES693">
        <v>0</v>
      </c>
      <c r="ET693">
        <v>8359.7180000000008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85</v>
      </c>
      <c r="FK693">
        <v>0</v>
      </c>
      <c r="FL693">
        <v>70</v>
      </c>
      <c r="FM693">
        <v>0</v>
      </c>
      <c r="FN693">
        <v>15</v>
      </c>
      <c r="FO693">
        <v>0</v>
      </c>
      <c r="FP693">
        <v>0</v>
      </c>
      <c r="FQ693">
        <v>0</v>
      </c>
      <c r="FR693">
        <v>85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</row>
    <row r="694" spans="1:184" customFormat="1" ht="12.75" x14ac:dyDescent="0.2">
      <c r="A694">
        <v>6038</v>
      </c>
      <c r="B694">
        <f t="shared" si="10"/>
        <v>691</v>
      </c>
      <c r="C694">
        <v>1</v>
      </c>
      <c r="D694" t="s">
        <v>2285</v>
      </c>
      <c r="E694" t="s">
        <v>290</v>
      </c>
      <c r="F694">
        <v>600125211</v>
      </c>
      <c r="G694">
        <v>12</v>
      </c>
      <c r="H694" t="s">
        <v>2268</v>
      </c>
      <c r="I694" t="s">
        <v>99</v>
      </c>
      <c r="J694">
        <v>1</v>
      </c>
      <c r="K694">
        <v>24</v>
      </c>
      <c r="L694" t="s">
        <v>2188</v>
      </c>
      <c r="M694" t="s">
        <v>2286</v>
      </c>
      <c r="N694" t="s">
        <v>2184</v>
      </c>
      <c r="O694">
        <v>2</v>
      </c>
      <c r="P694" t="s">
        <v>2185</v>
      </c>
      <c r="Q694" t="s">
        <v>2281</v>
      </c>
      <c r="R694" s="207">
        <v>45664.649907407409</v>
      </c>
      <c r="S694">
        <v>600125211</v>
      </c>
      <c r="T694" t="s">
        <v>3468</v>
      </c>
      <c r="U694" s="207">
        <v>45664.964155092595</v>
      </c>
      <c r="V694">
        <v>600125211</v>
      </c>
      <c r="W694">
        <v>10.963900000000001</v>
      </c>
      <c r="X694">
        <v>10.963900000000001</v>
      </c>
      <c r="Y694">
        <v>0</v>
      </c>
      <c r="Z694">
        <v>0</v>
      </c>
      <c r="AA694">
        <v>13.983999999999998</v>
      </c>
      <c r="AB694">
        <v>4520.6180000000004</v>
      </c>
      <c r="AC694">
        <v>4455.6180000000004</v>
      </c>
      <c r="AD694">
        <v>2921.9830000000002</v>
      </c>
      <c r="AE694">
        <v>834.03200000000004</v>
      </c>
      <c r="AF694">
        <v>56.459000000000003</v>
      </c>
      <c r="AG694">
        <v>513.49400000000003</v>
      </c>
      <c r="AH694">
        <v>108.47499999999999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65</v>
      </c>
      <c r="AO694">
        <v>6</v>
      </c>
      <c r="AP694">
        <v>6</v>
      </c>
      <c r="AQ694">
        <v>6</v>
      </c>
      <c r="AR694">
        <v>0</v>
      </c>
      <c r="AS694">
        <v>0</v>
      </c>
      <c r="AT694">
        <v>0</v>
      </c>
      <c r="AU694">
        <v>0</v>
      </c>
      <c r="AV694">
        <v>0.4</v>
      </c>
      <c r="AW694">
        <v>21.175000000000001</v>
      </c>
      <c r="AX694">
        <v>100.304</v>
      </c>
      <c r="AY694">
        <v>6</v>
      </c>
      <c r="AZ694">
        <v>0</v>
      </c>
      <c r="BA694">
        <v>4560.0309999999999</v>
      </c>
      <c r="BB694">
        <v>6</v>
      </c>
      <c r="BC694">
        <v>14</v>
      </c>
      <c r="BD694">
        <v>13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6.4114000000000004</v>
      </c>
      <c r="BK694">
        <v>3138.7739999999999</v>
      </c>
      <c r="BL694">
        <v>2040.7190000000001</v>
      </c>
      <c r="BM694">
        <v>684.93499999999995</v>
      </c>
      <c r="BN694">
        <v>31.286999999999999</v>
      </c>
      <c r="BO694">
        <v>257.67</v>
      </c>
      <c r="BP694">
        <v>102.988</v>
      </c>
      <c r="BQ694">
        <v>0</v>
      </c>
      <c r="BR694">
        <v>0</v>
      </c>
      <c r="BS694">
        <v>0</v>
      </c>
      <c r="BT694">
        <v>5.9255000000000004</v>
      </c>
      <c r="BU694">
        <v>2985.5079999999998</v>
      </c>
      <c r="BV694">
        <v>0</v>
      </c>
      <c r="BW694">
        <v>0</v>
      </c>
      <c r="BX694">
        <v>0</v>
      </c>
      <c r="BY694">
        <v>0</v>
      </c>
      <c r="BZ694">
        <v>4.5525000000000002</v>
      </c>
      <c r="CA694">
        <v>1316.8440000000001</v>
      </c>
      <c r="CB694">
        <v>881.2639999999999</v>
      </c>
      <c r="CC694">
        <v>149.09699999999998</v>
      </c>
      <c r="CD694">
        <v>25.172000000000001</v>
      </c>
      <c r="CE694">
        <v>255.82400000000001</v>
      </c>
      <c r="CF694">
        <v>5.4870000000000001</v>
      </c>
      <c r="CG694">
        <v>0</v>
      </c>
      <c r="CH694">
        <v>0</v>
      </c>
      <c r="CI694">
        <v>0</v>
      </c>
      <c r="CJ694">
        <v>0.3</v>
      </c>
      <c r="CK694">
        <v>175.53899999999999</v>
      </c>
      <c r="CL694">
        <v>1.7414000000000001</v>
      </c>
      <c r="CM694">
        <v>484.38099999999997</v>
      </c>
      <c r="CN694">
        <v>2.1111</v>
      </c>
      <c r="CO694">
        <v>556.62</v>
      </c>
      <c r="CP694">
        <v>0.4</v>
      </c>
      <c r="CQ694">
        <v>100.304</v>
      </c>
      <c r="CR694">
        <v>5.1612999999999998</v>
      </c>
      <c r="CS694">
        <v>2283.326</v>
      </c>
      <c r="CT694">
        <v>4.3025000000000002</v>
      </c>
      <c r="CU694">
        <v>1189.462</v>
      </c>
      <c r="CV694">
        <v>0</v>
      </c>
      <c r="CW694">
        <v>21.175000000000001</v>
      </c>
      <c r="CX694">
        <v>0</v>
      </c>
      <c r="CY694">
        <v>0</v>
      </c>
      <c r="CZ694">
        <v>0</v>
      </c>
      <c r="DA694">
        <v>0.4</v>
      </c>
      <c r="DB694">
        <v>100.304</v>
      </c>
      <c r="DC694">
        <v>0</v>
      </c>
      <c r="DD694">
        <v>6</v>
      </c>
      <c r="DE694">
        <v>0</v>
      </c>
      <c r="DF694">
        <v>0.4859</v>
      </c>
      <c r="DG694">
        <v>153.26599999999999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3178.18</v>
      </c>
      <c r="EA694">
        <v>0</v>
      </c>
      <c r="EB694">
        <v>1381.8510000000001</v>
      </c>
      <c r="EC694">
        <v>6</v>
      </c>
      <c r="ED694">
        <v>10.963900000000001</v>
      </c>
      <c r="EE694">
        <v>13.983999999999998</v>
      </c>
      <c r="EF694">
        <v>4520.6180000000004</v>
      </c>
      <c r="EG694">
        <v>6.4114000000000004</v>
      </c>
      <c r="EH694">
        <v>3138.7739999999999</v>
      </c>
      <c r="EI694">
        <v>5.9255000000000004</v>
      </c>
      <c r="EJ694">
        <v>2985.5079999999998</v>
      </c>
      <c r="EK694">
        <v>0</v>
      </c>
      <c r="EL694">
        <v>0</v>
      </c>
      <c r="EM694">
        <v>0</v>
      </c>
      <c r="EN694">
        <v>0</v>
      </c>
      <c r="EO694">
        <v>4.5525000000000002</v>
      </c>
      <c r="EP694">
        <v>1381.8440000000001</v>
      </c>
      <c r="EQ694">
        <v>6</v>
      </c>
      <c r="ER694">
        <v>0</v>
      </c>
      <c r="ES694">
        <v>6</v>
      </c>
      <c r="ET694">
        <v>4526.6180000000004</v>
      </c>
      <c r="EU694">
        <v>0</v>
      </c>
      <c r="EV694">
        <v>0</v>
      </c>
      <c r="EW694">
        <v>0</v>
      </c>
      <c r="EX694">
        <v>0</v>
      </c>
      <c r="EY694">
        <v>0.4859</v>
      </c>
      <c r="EZ694">
        <v>153.26599999999999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0.4</v>
      </c>
      <c r="FJ694">
        <v>100.304</v>
      </c>
      <c r="FK694">
        <v>0</v>
      </c>
      <c r="FL694">
        <v>0</v>
      </c>
      <c r="FM694">
        <v>0.4</v>
      </c>
      <c r="FN694">
        <v>100.304</v>
      </c>
      <c r="FO694">
        <v>6</v>
      </c>
      <c r="FP694">
        <v>0</v>
      </c>
      <c r="FQ694">
        <v>6</v>
      </c>
      <c r="FR694">
        <v>106.304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</row>
    <row r="695" spans="1:184" customFormat="1" ht="12.75" x14ac:dyDescent="0.2">
      <c r="A695">
        <v>6039</v>
      </c>
      <c r="B695">
        <f t="shared" si="10"/>
        <v>692</v>
      </c>
      <c r="C695">
        <v>1</v>
      </c>
      <c r="D695" t="s">
        <v>2287</v>
      </c>
      <c r="E695" t="s">
        <v>290</v>
      </c>
      <c r="F695">
        <v>600125467</v>
      </c>
      <c r="G695">
        <v>12</v>
      </c>
      <c r="H695" t="s">
        <v>2268</v>
      </c>
      <c r="I695" t="s">
        <v>2288</v>
      </c>
      <c r="J695">
        <v>1</v>
      </c>
      <c r="K695">
        <v>24</v>
      </c>
      <c r="L695" t="s">
        <v>2188</v>
      </c>
      <c r="M695" t="s">
        <v>2289</v>
      </c>
      <c r="N695" t="s">
        <v>2184</v>
      </c>
      <c r="O695">
        <v>2</v>
      </c>
      <c r="P695" t="s">
        <v>2185</v>
      </c>
      <c r="Q695" t="s">
        <v>2290</v>
      </c>
      <c r="R695" s="207">
        <v>45653.865486111114</v>
      </c>
      <c r="S695">
        <v>600125467</v>
      </c>
      <c r="W695">
        <v>11.1342</v>
      </c>
      <c r="X695">
        <v>11.052200000000001</v>
      </c>
      <c r="Y695">
        <v>0</v>
      </c>
      <c r="Z695">
        <v>8.2000000000000003E-2</v>
      </c>
      <c r="AA695">
        <v>13.029400000000001</v>
      </c>
      <c r="AB695">
        <v>4821.5129999999999</v>
      </c>
      <c r="AC695">
        <v>4758.92</v>
      </c>
      <c r="AD695">
        <v>3282.9570000000003</v>
      </c>
      <c r="AE695">
        <v>688.52299999999991</v>
      </c>
      <c r="AF695">
        <v>218.089</v>
      </c>
      <c r="AG695">
        <v>450.81400000000002</v>
      </c>
      <c r="AH695">
        <v>118.53700000000001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62.593000000000004</v>
      </c>
      <c r="AO695">
        <v>10</v>
      </c>
      <c r="AP695">
        <v>10</v>
      </c>
      <c r="AQ695">
        <v>10</v>
      </c>
      <c r="AR695">
        <v>0</v>
      </c>
      <c r="AS695">
        <v>0</v>
      </c>
      <c r="AT695">
        <v>0</v>
      </c>
      <c r="AU695">
        <v>0</v>
      </c>
      <c r="AV695">
        <v>0.33329999999999999</v>
      </c>
      <c r="AW695">
        <v>0</v>
      </c>
      <c r="AX695">
        <v>113.64100000000001</v>
      </c>
      <c r="AY695">
        <v>10</v>
      </c>
      <c r="AZ695">
        <v>0</v>
      </c>
      <c r="BA695">
        <v>4806.1679999999997</v>
      </c>
      <c r="BB695">
        <v>10</v>
      </c>
      <c r="BC695">
        <v>13</v>
      </c>
      <c r="BD695">
        <v>11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7.4381000000000004</v>
      </c>
      <c r="BK695">
        <v>3531.6970000000001</v>
      </c>
      <c r="BL695">
        <v>2360.9989999999998</v>
      </c>
      <c r="BM695">
        <v>564.39700000000005</v>
      </c>
      <c r="BN695">
        <v>155.37799999999999</v>
      </c>
      <c r="BO695">
        <v>336</v>
      </c>
      <c r="BP695">
        <v>114.923</v>
      </c>
      <c r="BQ695">
        <v>0</v>
      </c>
      <c r="BR695">
        <v>0</v>
      </c>
      <c r="BS695">
        <v>0</v>
      </c>
      <c r="BT695">
        <v>6.1074999999999999</v>
      </c>
      <c r="BU695">
        <v>3086.6379999999999</v>
      </c>
      <c r="BV695">
        <v>0</v>
      </c>
      <c r="BW695">
        <v>0</v>
      </c>
      <c r="BX695">
        <v>0</v>
      </c>
      <c r="BY695">
        <v>0</v>
      </c>
      <c r="BZ695">
        <v>3.6141000000000001</v>
      </c>
      <c r="CA695">
        <v>1227.223</v>
      </c>
      <c r="CB695">
        <v>921.95800000000008</v>
      </c>
      <c r="CC695">
        <v>124.126</v>
      </c>
      <c r="CD695">
        <v>62.710999999999999</v>
      </c>
      <c r="CE695">
        <v>114.81399999999999</v>
      </c>
      <c r="CF695">
        <v>3.6139999999999999</v>
      </c>
      <c r="CG695">
        <v>0</v>
      </c>
      <c r="CH695">
        <v>0</v>
      </c>
      <c r="CI695">
        <v>0</v>
      </c>
      <c r="CJ695">
        <v>0.36249999999999999</v>
      </c>
      <c r="CK695">
        <v>187.304</v>
      </c>
      <c r="CL695">
        <v>1.0016</v>
      </c>
      <c r="CM695">
        <v>320.55399999999997</v>
      </c>
      <c r="CN695">
        <v>1.9167000000000001</v>
      </c>
      <c r="CO695">
        <v>605.72400000000005</v>
      </c>
      <c r="CP695">
        <v>0.33329999999999999</v>
      </c>
      <c r="CQ695">
        <v>113.64100000000001</v>
      </c>
      <c r="CR695">
        <v>6.4381000000000004</v>
      </c>
      <c r="CS695">
        <v>2731.0740000000001</v>
      </c>
      <c r="CT695">
        <v>3.3641000000000001</v>
      </c>
      <c r="CU695">
        <v>1148.1309999999999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0.33329999999999999</v>
      </c>
      <c r="DB695">
        <v>113.64100000000001</v>
      </c>
      <c r="DC695">
        <v>0</v>
      </c>
      <c r="DD695">
        <v>10</v>
      </c>
      <c r="DE695">
        <v>0</v>
      </c>
      <c r="DF695">
        <v>1.3306</v>
      </c>
      <c r="DG695">
        <v>445.05900000000003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3575.4059999999999</v>
      </c>
      <c r="EA695">
        <v>0</v>
      </c>
      <c r="EB695">
        <v>1230.7620000000002</v>
      </c>
      <c r="EC695">
        <v>10</v>
      </c>
      <c r="ED695">
        <v>11.1342</v>
      </c>
      <c r="EE695">
        <v>13.029400000000001</v>
      </c>
      <c r="EF695">
        <v>4821.5129999999999</v>
      </c>
      <c r="EG695">
        <v>7.4381000000000004</v>
      </c>
      <c r="EH695">
        <v>3531.6970000000001</v>
      </c>
      <c r="EI695">
        <v>6.1074999999999999</v>
      </c>
      <c r="EJ695">
        <v>3086.6379999999999</v>
      </c>
      <c r="EK695">
        <v>0</v>
      </c>
      <c r="EL695">
        <v>0</v>
      </c>
      <c r="EM695">
        <v>0</v>
      </c>
      <c r="EN695">
        <v>0</v>
      </c>
      <c r="EO695">
        <v>3.6961000000000004</v>
      </c>
      <c r="EP695">
        <v>1289.816</v>
      </c>
      <c r="EQ695">
        <v>10</v>
      </c>
      <c r="ER695">
        <v>0</v>
      </c>
      <c r="ES695">
        <v>10</v>
      </c>
      <c r="ET695">
        <v>4831.5129999999999</v>
      </c>
      <c r="EU695">
        <v>0</v>
      </c>
      <c r="EV695">
        <v>0</v>
      </c>
      <c r="EW695">
        <v>0</v>
      </c>
      <c r="EX695">
        <v>0</v>
      </c>
      <c r="EY695">
        <v>1.3306</v>
      </c>
      <c r="EZ695">
        <v>445.05900000000003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0.33329999999999999</v>
      </c>
      <c r="FJ695">
        <v>113.64100000000001</v>
      </c>
      <c r="FK695">
        <v>0</v>
      </c>
      <c r="FL695">
        <v>0</v>
      </c>
      <c r="FM695">
        <v>0.33329999999999999</v>
      </c>
      <c r="FN695">
        <v>113.64100000000001</v>
      </c>
      <c r="FO695">
        <v>10</v>
      </c>
      <c r="FP695">
        <v>0</v>
      </c>
      <c r="FQ695">
        <v>10</v>
      </c>
      <c r="FR695">
        <v>123.64100000000001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</row>
    <row r="696" spans="1:184" customFormat="1" ht="12.75" x14ac:dyDescent="0.2">
      <c r="A696">
        <v>6040</v>
      </c>
      <c r="B696">
        <f t="shared" si="10"/>
        <v>693</v>
      </c>
      <c r="C696">
        <v>1</v>
      </c>
      <c r="D696" t="s">
        <v>2291</v>
      </c>
      <c r="E696" t="s">
        <v>290</v>
      </c>
      <c r="F696">
        <v>600124860</v>
      </c>
      <c r="G696">
        <v>12</v>
      </c>
      <c r="H696" t="s">
        <v>1201</v>
      </c>
      <c r="I696" t="s">
        <v>99</v>
      </c>
      <c r="J696">
        <v>1</v>
      </c>
      <c r="K696">
        <v>24</v>
      </c>
      <c r="L696" t="s">
        <v>2192</v>
      </c>
      <c r="M696" t="s">
        <v>1966</v>
      </c>
      <c r="N696" t="s">
        <v>2184</v>
      </c>
      <c r="O696">
        <v>2</v>
      </c>
      <c r="P696" t="s">
        <v>2185</v>
      </c>
      <c r="Q696" t="s">
        <v>1184</v>
      </c>
      <c r="R696" s="207">
        <v>45658.908009259256</v>
      </c>
      <c r="S696">
        <v>600124860</v>
      </c>
      <c r="T696" t="s">
        <v>1184</v>
      </c>
      <c r="U696" s="207">
        <v>45658.910358796296</v>
      </c>
      <c r="V696">
        <v>600124860</v>
      </c>
      <c r="W696">
        <v>5.25</v>
      </c>
      <c r="X696">
        <v>5.25</v>
      </c>
      <c r="Y696">
        <v>0</v>
      </c>
      <c r="Z696">
        <v>0</v>
      </c>
      <c r="AA696">
        <v>5</v>
      </c>
      <c r="AB696">
        <v>2756.096</v>
      </c>
      <c r="AC696">
        <v>2691.096</v>
      </c>
      <c r="AD696">
        <v>1683.867</v>
      </c>
      <c r="AE696">
        <v>503.435</v>
      </c>
      <c r="AF696">
        <v>187.667</v>
      </c>
      <c r="AG696">
        <v>236.70500000000001</v>
      </c>
      <c r="AH696">
        <v>68.694000000000003</v>
      </c>
      <c r="AI696">
        <v>0</v>
      </c>
      <c r="AJ696">
        <v>0</v>
      </c>
      <c r="AK696">
        <v>10.728</v>
      </c>
      <c r="AL696">
        <v>0</v>
      </c>
      <c r="AM696">
        <v>65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2691.096</v>
      </c>
      <c r="BB696">
        <v>0</v>
      </c>
      <c r="BC696">
        <v>5</v>
      </c>
      <c r="BD696">
        <v>5</v>
      </c>
      <c r="BE696">
        <v>0</v>
      </c>
      <c r="BF696">
        <v>0</v>
      </c>
      <c r="BG696">
        <v>1</v>
      </c>
      <c r="BH696">
        <v>0</v>
      </c>
      <c r="BI696">
        <v>0</v>
      </c>
      <c r="BJ696">
        <v>4</v>
      </c>
      <c r="BK696">
        <v>2304.04</v>
      </c>
      <c r="BL696">
        <v>1411.021</v>
      </c>
      <c r="BM696">
        <v>463.17899999999997</v>
      </c>
      <c r="BN696">
        <v>151.441</v>
      </c>
      <c r="BO696">
        <v>209.70500000000001</v>
      </c>
      <c r="BP696">
        <v>68.694000000000003</v>
      </c>
      <c r="BQ696">
        <v>0</v>
      </c>
      <c r="BR696">
        <v>0</v>
      </c>
      <c r="BS696">
        <v>0</v>
      </c>
      <c r="BT696">
        <v>4</v>
      </c>
      <c r="BU696">
        <v>2304.04</v>
      </c>
      <c r="BV696">
        <v>0</v>
      </c>
      <c r="BW696">
        <v>0</v>
      </c>
      <c r="BX696">
        <v>0</v>
      </c>
      <c r="BY696">
        <v>0</v>
      </c>
      <c r="BZ696">
        <v>1.25</v>
      </c>
      <c r="CA696">
        <v>387.05599999999998</v>
      </c>
      <c r="CB696">
        <v>272.846</v>
      </c>
      <c r="CC696">
        <v>40.256</v>
      </c>
      <c r="CD696">
        <v>36.225999999999999</v>
      </c>
      <c r="CE696">
        <v>27</v>
      </c>
      <c r="CF696">
        <v>0</v>
      </c>
      <c r="CG696">
        <v>0</v>
      </c>
      <c r="CH696">
        <v>0</v>
      </c>
      <c r="CI696">
        <v>10.728</v>
      </c>
      <c r="CJ696">
        <v>0</v>
      </c>
      <c r="CK696">
        <v>0</v>
      </c>
      <c r="CL696">
        <v>0.75</v>
      </c>
      <c r="CM696">
        <v>202.39699999999999</v>
      </c>
      <c r="CN696">
        <v>0.5</v>
      </c>
      <c r="CO696">
        <v>184.65899999999999</v>
      </c>
      <c r="CP696">
        <v>0</v>
      </c>
      <c r="CQ696">
        <v>0</v>
      </c>
      <c r="CR696">
        <v>3</v>
      </c>
      <c r="CS696">
        <v>1592.758</v>
      </c>
      <c r="CT696">
        <v>1.25</v>
      </c>
      <c r="CU696">
        <v>387.05599999999998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2304.04</v>
      </c>
      <c r="EA696">
        <v>0</v>
      </c>
      <c r="EB696">
        <v>387.05599999999998</v>
      </c>
      <c r="EC696">
        <v>0</v>
      </c>
      <c r="ED696">
        <v>5.25</v>
      </c>
      <c r="EE696">
        <v>5</v>
      </c>
      <c r="EF696">
        <v>2756.096</v>
      </c>
      <c r="EG696">
        <v>4</v>
      </c>
      <c r="EH696">
        <v>2363.04</v>
      </c>
      <c r="EI696">
        <v>4</v>
      </c>
      <c r="EJ696">
        <v>2363.04</v>
      </c>
      <c r="EK696">
        <v>0</v>
      </c>
      <c r="EL696">
        <v>0</v>
      </c>
      <c r="EM696">
        <v>0</v>
      </c>
      <c r="EN696">
        <v>0</v>
      </c>
      <c r="EO696">
        <v>1.25</v>
      </c>
      <c r="EP696">
        <v>393.05599999999998</v>
      </c>
      <c r="EQ696">
        <v>0</v>
      </c>
      <c r="ER696">
        <v>0</v>
      </c>
      <c r="ES696">
        <v>0</v>
      </c>
      <c r="ET696">
        <v>2756.096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</row>
    <row r="697" spans="1:184" customFormat="1" ht="12.75" x14ac:dyDescent="0.2">
      <c r="A697">
        <v>6041</v>
      </c>
      <c r="B697">
        <f t="shared" si="10"/>
        <v>694</v>
      </c>
      <c r="C697">
        <v>1</v>
      </c>
      <c r="D697" t="s">
        <v>2292</v>
      </c>
      <c r="E697" t="s">
        <v>290</v>
      </c>
      <c r="F697">
        <v>600126081</v>
      </c>
      <c r="G697">
        <v>12</v>
      </c>
      <c r="H697" t="s">
        <v>2268</v>
      </c>
      <c r="I697" t="s">
        <v>99</v>
      </c>
      <c r="J697">
        <v>1</v>
      </c>
      <c r="K697">
        <v>24</v>
      </c>
      <c r="L697" t="s">
        <v>2188</v>
      </c>
      <c r="M697" t="s">
        <v>2293</v>
      </c>
      <c r="N697" t="s">
        <v>2184</v>
      </c>
      <c r="O697">
        <v>2</v>
      </c>
      <c r="P697" t="s">
        <v>2185</v>
      </c>
      <c r="Q697" t="s">
        <v>2294</v>
      </c>
      <c r="R697" s="207">
        <v>45665.471597222226</v>
      </c>
      <c r="S697">
        <v>600126081</v>
      </c>
      <c r="W697">
        <v>12.9307</v>
      </c>
      <c r="X697">
        <v>12.9307</v>
      </c>
      <c r="Y697">
        <v>0</v>
      </c>
      <c r="Z697">
        <v>0</v>
      </c>
      <c r="AA697">
        <v>16.2212</v>
      </c>
      <c r="AB697">
        <v>5705.1399999999994</v>
      </c>
      <c r="AC697">
        <v>5641.07</v>
      </c>
      <c r="AD697">
        <v>3815.4290000000001</v>
      </c>
      <c r="AE697">
        <v>755.553</v>
      </c>
      <c r="AF697">
        <v>202.79499999999999</v>
      </c>
      <c r="AG697">
        <v>653.11800000000005</v>
      </c>
      <c r="AH697">
        <v>168.38200000000001</v>
      </c>
      <c r="AI697">
        <v>21.382999999999999</v>
      </c>
      <c r="AJ697">
        <v>0</v>
      </c>
      <c r="AK697">
        <v>0</v>
      </c>
      <c r="AL697">
        <v>0</v>
      </c>
      <c r="AM697">
        <v>0</v>
      </c>
      <c r="AN697">
        <v>64.069999999999993</v>
      </c>
      <c r="AO697">
        <v>5</v>
      </c>
      <c r="AP697">
        <v>5</v>
      </c>
      <c r="AQ697">
        <v>5</v>
      </c>
      <c r="AR697">
        <v>0</v>
      </c>
      <c r="AS697">
        <v>0</v>
      </c>
      <c r="AT697">
        <v>0</v>
      </c>
      <c r="AU697">
        <v>0</v>
      </c>
      <c r="AV697">
        <v>0.26669999999999999</v>
      </c>
      <c r="AW697">
        <v>24.41</v>
      </c>
      <c r="AX697">
        <v>100.584</v>
      </c>
      <c r="AY697">
        <v>5</v>
      </c>
      <c r="AZ697">
        <v>0</v>
      </c>
      <c r="BA697">
        <v>5673.8959999999997</v>
      </c>
      <c r="BB697">
        <v>5</v>
      </c>
      <c r="BC697">
        <v>16</v>
      </c>
      <c r="BD697">
        <v>14</v>
      </c>
      <c r="BE697">
        <v>0</v>
      </c>
      <c r="BF697">
        <v>0</v>
      </c>
      <c r="BG697">
        <v>1</v>
      </c>
      <c r="BH697">
        <v>0</v>
      </c>
      <c r="BI697">
        <v>0</v>
      </c>
      <c r="BJ697">
        <v>8.6140000000000008</v>
      </c>
      <c r="BK697">
        <v>4110.8440000000001</v>
      </c>
      <c r="BL697">
        <v>2709.93</v>
      </c>
      <c r="BM697">
        <v>609.678</v>
      </c>
      <c r="BN697">
        <v>133.84700000000001</v>
      </c>
      <c r="BO697">
        <v>461.71199999999999</v>
      </c>
      <c r="BP697">
        <v>149.88399999999999</v>
      </c>
      <c r="BQ697">
        <v>21.382999999999999</v>
      </c>
      <c r="BR697">
        <v>0</v>
      </c>
      <c r="BS697">
        <v>0</v>
      </c>
      <c r="BT697">
        <v>6.1952999999999996</v>
      </c>
      <c r="BU697">
        <v>3305.6779999999999</v>
      </c>
      <c r="BV697">
        <v>0</v>
      </c>
      <c r="BW697">
        <v>0</v>
      </c>
      <c r="BX697">
        <v>0</v>
      </c>
      <c r="BY697">
        <v>0</v>
      </c>
      <c r="BZ697">
        <v>4.3167</v>
      </c>
      <c r="CA697">
        <v>1530.2260000000001</v>
      </c>
      <c r="CB697">
        <v>1105.499</v>
      </c>
      <c r="CC697">
        <v>145.875</v>
      </c>
      <c r="CD697">
        <v>68.948000000000008</v>
      </c>
      <c r="CE697">
        <v>191.40600000000001</v>
      </c>
      <c r="CF697">
        <v>18.497999999999998</v>
      </c>
      <c r="CG697">
        <v>0</v>
      </c>
      <c r="CH697">
        <v>0</v>
      </c>
      <c r="CI697">
        <v>0</v>
      </c>
      <c r="CJ697">
        <v>0.45</v>
      </c>
      <c r="CK697">
        <v>231.357</v>
      </c>
      <c r="CL697">
        <v>1.75</v>
      </c>
      <c r="CM697">
        <v>541.55499999999995</v>
      </c>
      <c r="CN697">
        <v>1.85</v>
      </c>
      <c r="CO697">
        <v>656.73</v>
      </c>
      <c r="CP697">
        <v>0.26669999999999999</v>
      </c>
      <c r="CQ697">
        <v>100.584</v>
      </c>
      <c r="CR697">
        <v>6.6139999999999999</v>
      </c>
      <c r="CS697">
        <v>2778.067</v>
      </c>
      <c r="CT697">
        <v>3.0167000000000002</v>
      </c>
      <c r="CU697">
        <v>1082.8789999999999</v>
      </c>
      <c r="CV697">
        <v>0</v>
      </c>
      <c r="CW697">
        <v>24.41</v>
      </c>
      <c r="CX697">
        <v>0</v>
      </c>
      <c r="CY697">
        <v>0</v>
      </c>
      <c r="CZ697">
        <v>0</v>
      </c>
      <c r="DA697">
        <v>0.26669999999999999</v>
      </c>
      <c r="DB697">
        <v>100.584</v>
      </c>
      <c r="DC697">
        <v>0</v>
      </c>
      <c r="DD697">
        <v>5</v>
      </c>
      <c r="DE697">
        <v>0</v>
      </c>
      <c r="DF697">
        <v>2.4186999999999999</v>
      </c>
      <c r="DG697">
        <v>805.16600000000005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4139.1329999999998</v>
      </c>
      <c r="EA697">
        <v>0</v>
      </c>
      <c r="EB697">
        <v>1534.7629999999999</v>
      </c>
      <c r="EC697">
        <v>5</v>
      </c>
      <c r="ED697">
        <v>12.9307</v>
      </c>
      <c r="EE697">
        <v>16.2212</v>
      </c>
      <c r="EF697">
        <v>5705.1399999999994</v>
      </c>
      <c r="EG697">
        <v>8.6140000000000008</v>
      </c>
      <c r="EH697">
        <v>4110.8440000000001</v>
      </c>
      <c r="EI697">
        <v>6.1952999999999996</v>
      </c>
      <c r="EJ697">
        <v>3305.6779999999999</v>
      </c>
      <c r="EK697">
        <v>0</v>
      </c>
      <c r="EL697">
        <v>0</v>
      </c>
      <c r="EM697">
        <v>0</v>
      </c>
      <c r="EN697">
        <v>0</v>
      </c>
      <c r="EO697">
        <v>4.3167</v>
      </c>
      <c r="EP697">
        <v>1594.296</v>
      </c>
      <c r="EQ697">
        <v>5</v>
      </c>
      <c r="ER697">
        <v>0</v>
      </c>
      <c r="ES697">
        <v>5</v>
      </c>
      <c r="ET697">
        <v>5710.1399999999994</v>
      </c>
      <c r="EU697">
        <v>0</v>
      </c>
      <c r="EV697">
        <v>0</v>
      </c>
      <c r="EW697">
        <v>0</v>
      </c>
      <c r="EX697">
        <v>0</v>
      </c>
      <c r="EY697">
        <v>2.4186999999999999</v>
      </c>
      <c r="EZ697">
        <v>805.16600000000005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0.26669999999999999</v>
      </c>
      <c r="FJ697">
        <v>100.584</v>
      </c>
      <c r="FK697">
        <v>0</v>
      </c>
      <c r="FL697">
        <v>0</v>
      </c>
      <c r="FM697">
        <v>0.26669999999999999</v>
      </c>
      <c r="FN697">
        <v>100.584</v>
      </c>
      <c r="FO697">
        <v>5</v>
      </c>
      <c r="FP697">
        <v>0</v>
      </c>
      <c r="FQ697">
        <v>5</v>
      </c>
      <c r="FR697">
        <v>105.584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</row>
    <row r="698" spans="1:184" customFormat="1" ht="12.75" x14ac:dyDescent="0.2">
      <c r="A698">
        <v>6042</v>
      </c>
      <c r="B698">
        <f t="shared" si="10"/>
        <v>695</v>
      </c>
      <c r="C698">
        <v>1</v>
      </c>
      <c r="D698" t="s">
        <v>2295</v>
      </c>
      <c r="E698" t="s">
        <v>290</v>
      </c>
      <c r="F698">
        <v>600125602</v>
      </c>
      <c r="G698">
        <v>12</v>
      </c>
      <c r="H698" t="s">
        <v>2296</v>
      </c>
      <c r="I698" t="s">
        <v>99</v>
      </c>
      <c r="J698">
        <v>1</v>
      </c>
      <c r="K698">
        <v>24</v>
      </c>
      <c r="L698" t="s">
        <v>2188</v>
      </c>
      <c r="M698" t="s">
        <v>2297</v>
      </c>
      <c r="N698" t="s">
        <v>2184</v>
      </c>
      <c r="O698">
        <v>2</v>
      </c>
      <c r="P698" t="s">
        <v>2185</v>
      </c>
      <c r="Q698" t="s">
        <v>3471</v>
      </c>
      <c r="R698" s="207">
        <v>45660.327997685185</v>
      </c>
      <c r="S698">
        <v>600125602</v>
      </c>
      <c r="T698" t="s">
        <v>2298</v>
      </c>
      <c r="U698" s="207">
        <v>45679.776331018518</v>
      </c>
      <c r="V698">
        <v>600125602</v>
      </c>
      <c r="W698">
        <v>4.6984000000000004</v>
      </c>
      <c r="X698">
        <v>4.5484</v>
      </c>
      <c r="Y698">
        <v>0.15</v>
      </c>
      <c r="Z698">
        <v>0</v>
      </c>
      <c r="AA698">
        <v>6.2789000000000001</v>
      </c>
      <c r="AB698">
        <v>2027.1659999999999</v>
      </c>
      <c r="AC698">
        <v>1983.73</v>
      </c>
      <c r="AD698">
        <v>1356.72</v>
      </c>
      <c r="AE698">
        <v>288.09100000000001</v>
      </c>
      <c r="AF698">
        <v>129.43800000000002</v>
      </c>
      <c r="AG698">
        <v>102.67200000000001</v>
      </c>
      <c r="AH698">
        <v>76.349000000000004</v>
      </c>
      <c r="AI698">
        <v>0</v>
      </c>
      <c r="AJ698">
        <v>22.433</v>
      </c>
      <c r="AK698">
        <v>8.0269999999999992</v>
      </c>
      <c r="AL698">
        <v>43.436</v>
      </c>
      <c r="AM698">
        <v>0</v>
      </c>
      <c r="AN698">
        <v>0</v>
      </c>
      <c r="AO698">
        <v>45.9</v>
      </c>
      <c r="AP698">
        <v>45.9</v>
      </c>
      <c r="AQ698">
        <v>45.9</v>
      </c>
      <c r="AR698">
        <v>0</v>
      </c>
      <c r="AS698">
        <v>0</v>
      </c>
      <c r="AT698">
        <v>0</v>
      </c>
      <c r="AU698">
        <v>0</v>
      </c>
      <c r="AV698">
        <v>9.2200000000000004E-2</v>
      </c>
      <c r="AW698">
        <v>0</v>
      </c>
      <c r="AX698">
        <v>34.524000000000001</v>
      </c>
      <c r="AY698">
        <v>31</v>
      </c>
      <c r="AZ698">
        <v>0</v>
      </c>
      <c r="BA698">
        <v>1985.0250000000001</v>
      </c>
      <c r="BB698">
        <v>45.9</v>
      </c>
      <c r="BC698">
        <v>7</v>
      </c>
      <c r="BD698">
        <v>7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3.0074999999999998</v>
      </c>
      <c r="BK698">
        <v>1453.174</v>
      </c>
      <c r="BL698">
        <v>975.81500000000005</v>
      </c>
      <c r="BM698">
        <v>244.767</v>
      </c>
      <c r="BN698">
        <v>89.242999999999995</v>
      </c>
      <c r="BO698">
        <v>67</v>
      </c>
      <c r="BP698">
        <v>76.349000000000004</v>
      </c>
      <c r="BQ698">
        <v>0</v>
      </c>
      <c r="BR698">
        <v>0</v>
      </c>
      <c r="BS698">
        <v>0</v>
      </c>
      <c r="BT698">
        <v>2.37</v>
      </c>
      <c r="BU698">
        <v>1260.4739999999999</v>
      </c>
      <c r="BV698">
        <v>0</v>
      </c>
      <c r="BW698">
        <v>0</v>
      </c>
      <c r="BX698">
        <v>0</v>
      </c>
      <c r="BY698">
        <v>0</v>
      </c>
      <c r="BZ698">
        <v>1.5409000000000002</v>
      </c>
      <c r="CA698">
        <v>530.55600000000004</v>
      </c>
      <c r="CB698">
        <v>380.90499999999997</v>
      </c>
      <c r="CC698">
        <v>43.323999999999998</v>
      </c>
      <c r="CD698">
        <v>40.195</v>
      </c>
      <c r="CE698">
        <v>35.671999999999997</v>
      </c>
      <c r="CF698">
        <v>0</v>
      </c>
      <c r="CG698">
        <v>0</v>
      </c>
      <c r="CH698">
        <v>22.433</v>
      </c>
      <c r="CI698">
        <v>8.0269999999999992</v>
      </c>
      <c r="CJ698">
        <v>0</v>
      </c>
      <c r="CK698">
        <v>0</v>
      </c>
      <c r="CL698">
        <v>0.64870000000000005</v>
      </c>
      <c r="CM698">
        <v>270.37900000000002</v>
      </c>
      <c r="CN698">
        <v>0.8</v>
      </c>
      <c r="CO698">
        <v>225.65299999999999</v>
      </c>
      <c r="CP698">
        <v>9.2200000000000004E-2</v>
      </c>
      <c r="CQ698">
        <v>34.524000000000001</v>
      </c>
      <c r="CR698">
        <v>2.0074999999999998</v>
      </c>
      <c r="CS698">
        <v>814.51</v>
      </c>
      <c r="CT698">
        <v>1.5409000000000002</v>
      </c>
      <c r="CU698">
        <v>530.55600000000004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9.2200000000000004E-2</v>
      </c>
      <c r="DB698">
        <v>34.524000000000001</v>
      </c>
      <c r="DC698">
        <v>19.8</v>
      </c>
      <c r="DD698">
        <v>26.1</v>
      </c>
      <c r="DE698">
        <v>0</v>
      </c>
      <c r="DF698">
        <v>0.63749999999999996</v>
      </c>
      <c r="DG698">
        <v>192.7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1454.4690000000001</v>
      </c>
      <c r="EA698">
        <v>19.8</v>
      </c>
      <c r="EB698">
        <v>530.55600000000004</v>
      </c>
      <c r="EC698">
        <v>26.1</v>
      </c>
      <c r="ED698">
        <v>4.6984000000000004</v>
      </c>
      <c r="EE698">
        <v>6.2789000000000001</v>
      </c>
      <c r="EF698">
        <v>2027.1659999999999</v>
      </c>
      <c r="EG698">
        <v>3.0074999999999998</v>
      </c>
      <c r="EH698">
        <v>1453.174</v>
      </c>
      <c r="EI698">
        <v>2.37</v>
      </c>
      <c r="EJ698">
        <v>1260.4739999999999</v>
      </c>
      <c r="EK698">
        <v>0</v>
      </c>
      <c r="EL698">
        <v>0</v>
      </c>
      <c r="EM698">
        <v>0</v>
      </c>
      <c r="EN698">
        <v>0</v>
      </c>
      <c r="EO698">
        <v>1.6909000000000001</v>
      </c>
      <c r="EP698">
        <v>573.99199999999996</v>
      </c>
      <c r="EQ698">
        <v>45.9</v>
      </c>
      <c r="ER698">
        <v>19.8</v>
      </c>
      <c r="ES698">
        <v>26.1</v>
      </c>
      <c r="ET698">
        <v>2073.0660000000003</v>
      </c>
      <c r="EU698">
        <v>0</v>
      </c>
      <c r="EV698">
        <v>0</v>
      </c>
      <c r="EW698">
        <v>0</v>
      </c>
      <c r="EX698">
        <v>0</v>
      </c>
      <c r="EY698">
        <v>0.63749999999999996</v>
      </c>
      <c r="EZ698">
        <v>192.7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9.2200000000000004E-2</v>
      </c>
      <c r="FJ698">
        <v>34.524000000000001</v>
      </c>
      <c r="FK698">
        <v>0</v>
      </c>
      <c r="FL698">
        <v>0</v>
      </c>
      <c r="FM698">
        <v>9.2200000000000004E-2</v>
      </c>
      <c r="FN698">
        <v>34.524000000000001</v>
      </c>
      <c r="FO698">
        <v>31</v>
      </c>
      <c r="FP698">
        <v>9.9</v>
      </c>
      <c r="FQ698">
        <v>21.1</v>
      </c>
      <c r="FR698">
        <v>65.524000000000001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</row>
    <row r="699" spans="1:184" customFormat="1" ht="12.75" x14ac:dyDescent="0.2">
      <c r="A699">
        <v>6200</v>
      </c>
      <c r="B699">
        <f t="shared" si="10"/>
        <v>696</v>
      </c>
      <c r="C699">
        <v>1</v>
      </c>
      <c r="D699" t="s">
        <v>2299</v>
      </c>
      <c r="E699" t="s">
        <v>290</v>
      </c>
      <c r="F699">
        <v>600126013</v>
      </c>
      <c r="G699">
        <v>12</v>
      </c>
      <c r="H699" t="s">
        <v>2300</v>
      </c>
      <c r="I699" t="s">
        <v>438</v>
      </c>
      <c r="J699">
        <v>1</v>
      </c>
      <c r="K699">
        <v>24</v>
      </c>
      <c r="L699" t="s">
        <v>2188</v>
      </c>
      <c r="M699" t="s">
        <v>2301</v>
      </c>
      <c r="N699" t="s">
        <v>2184</v>
      </c>
      <c r="O699">
        <v>2</v>
      </c>
      <c r="P699" t="s">
        <v>2185</v>
      </c>
      <c r="Q699" t="s">
        <v>2294</v>
      </c>
      <c r="R699" s="207">
        <v>45666.442199074074</v>
      </c>
      <c r="S699">
        <v>600126013</v>
      </c>
      <c r="T699" t="s">
        <v>2294</v>
      </c>
      <c r="U699" s="207">
        <v>45666.492430555554</v>
      </c>
      <c r="V699">
        <v>600126013</v>
      </c>
      <c r="W699">
        <v>35.680399999999999</v>
      </c>
      <c r="X699">
        <v>34.7453</v>
      </c>
      <c r="Y699">
        <v>0.22800000000000001</v>
      </c>
      <c r="Z699">
        <v>0.70709999999999995</v>
      </c>
      <c r="AA699">
        <v>40.244600000000005</v>
      </c>
      <c r="AB699">
        <v>16817</v>
      </c>
      <c r="AC699">
        <v>16551.228999999999</v>
      </c>
      <c r="AD699">
        <v>10817.8</v>
      </c>
      <c r="AE699">
        <v>2581.8610000000003</v>
      </c>
      <c r="AF699">
        <v>662.80600000000004</v>
      </c>
      <c r="AG699">
        <v>1611.538</v>
      </c>
      <c r="AH699">
        <v>441.46100000000001</v>
      </c>
      <c r="AI699">
        <v>196.50200000000001</v>
      </c>
      <c r="AJ699">
        <v>107.89400000000002</v>
      </c>
      <c r="AK699">
        <v>13.008999999999999</v>
      </c>
      <c r="AL699">
        <v>77.658000000000001</v>
      </c>
      <c r="AM699">
        <v>0</v>
      </c>
      <c r="AN699">
        <v>188.113</v>
      </c>
      <c r="AO699">
        <v>114.02400000000002</v>
      </c>
      <c r="AP699">
        <v>114.02400000000002</v>
      </c>
      <c r="AQ699">
        <v>114.02400000000002</v>
      </c>
      <c r="AR699">
        <v>0</v>
      </c>
      <c r="AS699">
        <v>0</v>
      </c>
      <c r="AT699">
        <v>0</v>
      </c>
      <c r="AU699">
        <v>0</v>
      </c>
      <c r="AV699">
        <v>0.37019999999999997</v>
      </c>
      <c r="AW699">
        <v>68.094999999999999</v>
      </c>
      <c r="AX699">
        <v>118.68600000000001</v>
      </c>
      <c r="AY699">
        <v>0</v>
      </c>
      <c r="AZ699">
        <v>50.262999999999998</v>
      </c>
      <c r="BA699">
        <v>16689.814999999999</v>
      </c>
      <c r="BB699">
        <v>114.02400000000002</v>
      </c>
      <c r="BC699">
        <v>50</v>
      </c>
      <c r="BD699">
        <v>47</v>
      </c>
      <c r="BE699">
        <v>0</v>
      </c>
      <c r="BF699">
        <v>0</v>
      </c>
      <c r="BG699">
        <v>4</v>
      </c>
      <c r="BH699">
        <v>0</v>
      </c>
      <c r="BI699">
        <v>0</v>
      </c>
      <c r="BJ699">
        <v>25.6312</v>
      </c>
      <c r="BK699">
        <v>13732.928</v>
      </c>
      <c r="BL699">
        <v>8761.2960000000003</v>
      </c>
      <c r="BM699">
        <v>2302.3829999999998</v>
      </c>
      <c r="BN699">
        <v>554.18700000000001</v>
      </c>
      <c r="BO699">
        <v>1303.125</v>
      </c>
      <c r="BP699">
        <v>399.69600000000003</v>
      </c>
      <c r="BQ699">
        <v>196.50200000000001</v>
      </c>
      <c r="BR699">
        <v>97.381000000000014</v>
      </c>
      <c r="BS699">
        <v>0</v>
      </c>
      <c r="BT699">
        <v>18.930099999999999</v>
      </c>
      <c r="BU699">
        <v>11068.502999999999</v>
      </c>
      <c r="BV699">
        <v>1.8053999999999999</v>
      </c>
      <c r="BW699">
        <v>873.46199999999999</v>
      </c>
      <c r="BX699">
        <v>0</v>
      </c>
      <c r="BY699">
        <v>0</v>
      </c>
      <c r="BZ699">
        <v>9.1141000000000005</v>
      </c>
      <c r="CA699">
        <v>2818.3009999999999</v>
      </c>
      <c r="CB699">
        <v>2056.5039999999999</v>
      </c>
      <c r="CC699">
        <v>279.47800000000001</v>
      </c>
      <c r="CD699">
        <v>108.61899999999999</v>
      </c>
      <c r="CE699">
        <v>308.41300000000001</v>
      </c>
      <c r="CF699">
        <v>41.765000000000001</v>
      </c>
      <c r="CG699">
        <v>0</v>
      </c>
      <c r="CH699">
        <v>10.513000000000002</v>
      </c>
      <c r="CI699">
        <v>13.008999999999999</v>
      </c>
      <c r="CJ699">
        <v>1</v>
      </c>
      <c r="CK699">
        <v>437.72399999999999</v>
      </c>
      <c r="CL699">
        <v>4.8691999999999993</v>
      </c>
      <c r="CM699">
        <v>1385.73</v>
      </c>
      <c r="CN699">
        <v>2.8746999999999998</v>
      </c>
      <c r="CO699">
        <v>876.16099999999994</v>
      </c>
      <c r="CP699">
        <v>0.37019999999999997</v>
      </c>
      <c r="CQ699">
        <v>118.68600000000001</v>
      </c>
      <c r="CR699">
        <v>19.6312</v>
      </c>
      <c r="CS699">
        <v>9388.0240000000013</v>
      </c>
      <c r="CT699">
        <v>8.1141000000000005</v>
      </c>
      <c r="CU699">
        <v>2380.5769999999998</v>
      </c>
      <c r="CV699">
        <v>0</v>
      </c>
      <c r="CW699">
        <v>68.094999999999999</v>
      </c>
      <c r="CX699">
        <v>0</v>
      </c>
      <c r="CY699">
        <v>0</v>
      </c>
      <c r="CZ699">
        <v>0</v>
      </c>
      <c r="DA699">
        <v>0.37019999999999997</v>
      </c>
      <c r="DB699">
        <v>118.68600000000001</v>
      </c>
      <c r="DC699">
        <v>65.504000000000005</v>
      </c>
      <c r="DD699">
        <v>48.52</v>
      </c>
      <c r="DE699">
        <v>50.262999999999998</v>
      </c>
      <c r="DF699">
        <v>4.8956999999999997</v>
      </c>
      <c r="DG699">
        <v>1790.9630000000002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13819.964</v>
      </c>
      <c r="EA699">
        <v>65.504000000000005</v>
      </c>
      <c r="EB699">
        <v>2869.8510000000001</v>
      </c>
      <c r="EC699">
        <v>48.52</v>
      </c>
      <c r="ED699">
        <v>35.680399999999999</v>
      </c>
      <c r="EE699">
        <v>40.244600000000005</v>
      </c>
      <c r="EF699">
        <v>16817</v>
      </c>
      <c r="EG699">
        <v>25.6312</v>
      </c>
      <c r="EH699">
        <v>13732.928</v>
      </c>
      <c r="EI699">
        <v>18.930099999999999</v>
      </c>
      <c r="EJ699">
        <v>11068.502999999999</v>
      </c>
      <c r="EK699">
        <v>1.8053999999999999</v>
      </c>
      <c r="EL699">
        <v>873.46199999999999</v>
      </c>
      <c r="EM699">
        <v>0</v>
      </c>
      <c r="EN699">
        <v>0</v>
      </c>
      <c r="EO699">
        <v>10.049200000000001</v>
      </c>
      <c r="EP699">
        <v>3084.0720000000001</v>
      </c>
      <c r="EQ699">
        <v>114.02400000000002</v>
      </c>
      <c r="ER699">
        <v>65.504000000000005</v>
      </c>
      <c r="ES699">
        <v>48.52</v>
      </c>
      <c r="ET699">
        <v>16931.024000000001</v>
      </c>
      <c r="EU699">
        <v>0</v>
      </c>
      <c r="EV699">
        <v>0</v>
      </c>
      <c r="EW699">
        <v>0</v>
      </c>
      <c r="EX699">
        <v>0</v>
      </c>
      <c r="EY699">
        <v>4.8956999999999997</v>
      </c>
      <c r="EZ699">
        <v>1790.9630000000002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0.37019999999999997</v>
      </c>
      <c r="FJ699">
        <v>118.68600000000001</v>
      </c>
      <c r="FK699">
        <v>0</v>
      </c>
      <c r="FL699">
        <v>0</v>
      </c>
      <c r="FM699">
        <v>0.37019999999999997</v>
      </c>
      <c r="FN699">
        <v>118.68600000000001</v>
      </c>
      <c r="FO699">
        <v>0</v>
      </c>
      <c r="FP699">
        <v>0</v>
      </c>
      <c r="FQ699">
        <v>0</v>
      </c>
      <c r="FR699">
        <v>118.68600000000001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</row>
    <row r="700" spans="1:184" customFormat="1" ht="12.75" x14ac:dyDescent="0.2">
      <c r="A700">
        <v>6201</v>
      </c>
      <c r="B700">
        <f t="shared" si="10"/>
        <v>697</v>
      </c>
      <c r="C700">
        <v>1</v>
      </c>
      <c r="D700" t="s">
        <v>2302</v>
      </c>
      <c r="E700" t="s">
        <v>290</v>
      </c>
      <c r="F700">
        <v>600125505</v>
      </c>
      <c r="G700">
        <v>12</v>
      </c>
      <c r="H700" t="s">
        <v>2303</v>
      </c>
      <c r="I700" t="s">
        <v>378</v>
      </c>
      <c r="J700">
        <v>1</v>
      </c>
      <c r="K700">
        <v>24</v>
      </c>
      <c r="L700" t="s">
        <v>2192</v>
      </c>
      <c r="M700" t="s">
        <v>1107</v>
      </c>
      <c r="N700" t="s">
        <v>2184</v>
      </c>
      <c r="O700">
        <v>2</v>
      </c>
      <c r="P700" t="s">
        <v>2185</v>
      </c>
      <c r="Q700" t="s">
        <v>3529</v>
      </c>
      <c r="R700" s="207">
        <v>45670.371967592589</v>
      </c>
      <c r="S700">
        <v>600125505</v>
      </c>
      <c r="W700">
        <v>22.086299999999998</v>
      </c>
      <c r="X700">
        <v>21.711299999999998</v>
      </c>
      <c r="Y700">
        <v>0</v>
      </c>
      <c r="Z700">
        <v>0.375</v>
      </c>
      <c r="AA700">
        <v>24.300799999999999</v>
      </c>
      <c r="AB700">
        <v>10460.657000000001</v>
      </c>
      <c r="AC700">
        <v>10342.909</v>
      </c>
      <c r="AD700">
        <v>6735.1059999999998</v>
      </c>
      <c r="AE700">
        <v>1432.2740000000001</v>
      </c>
      <c r="AF700">
        <v>321.39400000000001</v>
      </c>
      <c r="AG700">
        <v>1484.202</v>
      </c>
      <c r="AH700">
        <v>187.511</v>
      </c>
      <c r="AI700">
        <v>59.804000000000002</v>
      </c>
      <c r="AJ700">
        <v>0</v>
      </c>
      <c r="AK700">
        <v>21.247</v>
      </c>
      <c r="AL700">
        <v>0</v>
      </c>
      <c r="AM700">
        <v>0</v>
      </c>
      <c r="AN700">
        <v>117.748</v>
      </c>
      <c r="AO700">
        <v>106.43600000000001</v>
      </c>
      <c r="AP700">
        <v>5.2359999999999998</v>
      </c>
      <c r="AQ700">
        <v>5.2359999999999998</v>
      </c>
      <c r="AR700">
        <v>0</v>
      </c>
      <c r="AS700">
        <v>0</v>
      </c>
      <c r="AT700">
        <v>0</v>
      </c>
      <c r="AU700">
        <v>101.2</v>
      </c>
      <c r="AV700">
        <v>0</v>
      </c>
      <c r="AW700">
        <v>101.37100000000001</v>
      </c>
      <c r="AX700">
        <v>0</v>
      </c>
      <c r="AY700">
        <v>0</v>
      </c>
      <c r="AZ700">
        <v>0</v>
      </c>
      <c r="BA700">
        <v>10388.178999999998</v>
      </c>
      <c r="BB700">
        <v>5.2359999999999998</v>
      </c>
      <c r="BC700">
        <v>24</v>
      </c>
      <c r="BD700">
        <v>22</v>
      </c>
      <c r="BE700">
        <v>0</v>
      </c>
      <c r="BF700">
        <v>0</v>
      </c>
      <c r="BG700">
        <v>2</v>
      </c>
      <c r="BH700">
        <v>0</v>
      </c>
      <c r="BI700">
        <v>0</v>
      </c>
      <c r="BJ700">
        <v>15.448699999999999</v>
      </c>
      <c r="BK700">
        <v>8000.3860000000004</v>
      </c>
      <c r="BL700">
        <v>5226.0969999999998</v>
      </c>
      <c r="BM700">
        <v>1197.5239999999999</v>
      </c>
      <c r="BN700">
        <v>211.43299999999999</v>
      </c>
      <c r="BO700">
        <v>1033.702</v>
      </c>
      <c r="BP700">
        <v>159.57999999999998</v>
      </c>
      <c r="BQ700">
        <v>59.804000000000002</v>
      </c>
      <c r="BR700">
        <v>0</v>
      </c>
      <c r="BS700">
        <v>10.875</v>
      </c>
      <c r="BT700">
        <v>12.409099999999999</v>
      </c>
      <c r="BU700">
        <v>6691.4080000000004</v>
      </c>
      <c r="BV700">
        <v>1.4599</v>
      </c>
      <c r="BW700">
        <v>677.95899999999995</v>
      </c>
      <c r="BX700">
        <v>0</v>
      </c>
      <c r="BY700">
        <v>0</v>
      </c>
      <c r="BZ700">
        <v>6.2625999999999999</v>
      </c>
      <c r="CA700">
        <v>2342.5230000000001</v>
      </c>
      <c r="CB700">
        <v>1509.009</v>
      </c>
      <c r="CC700">
        <v>234.75</v>
      </c>
      <c r="CD700">
        <v>109.961</v>
      </c>
      <c r="CE700">
        <v>450.5</v>
      </c>
      <c r="CF700">
        <v>27.931000000000001</v>
      </c>
      <c r="CG700">
        <v>0</v>
      </c>
      <c r="CH700">
        <v>0</v>
      </c>
      <c r="CI700">
        <v>10.372</v>
      </c>
      <c r="CJ700">
        <v>0.1</v>
      </c>
      <c r="CK700">
        <v>96.105000000000004</v>
      </c>
      <c r="CL700">
        <v>3.625</v>
      </c>
      <c r="CM700">
        <v>1240.761</v>
      </c>
      <c r="CN700">
        <v>2.5375999999999999</v>
      </c>
      <c r="CO700">
        <v>1005.657</v>
      </c>
      <c r="CP700">
        <v>0</v>
      </c>
      <c r="CQ700">
        <v>0</v>
      </c>
      <c r="CR700">
        <v>13.084900000000001</v>
      </c>
      <c r="CS700">
        <v>6333.1409999999996</v>
      </c>
      <c r="CT700">
        <v>5.2625999999999999</v>
      </c>
      <c r="CU700">
        <v>1860.952</v>
      </c>
      <c r="CV700">
        <v>0</v>
      </c>
      <c r="CW700">
        <v>101.37100000000001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5.2359999999999998</v>
      </c>
      <c r="DD700">
        <v>0</v>
      </c>
      <c r="DE700">
        <v>0</v>
      </c>
      <c r="DF700">
        <v>1.3405</v>
      </c>
      <c r="DG700">
        <v>481.17399999999998</v>
      </c>
      <c r="DH700">
        <v>0.2392</v>
      </c>
      <c r="DI700">
        <v>149.845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8044.7090000000007</v>
      </c>
      <c r="EA700">
        <v>5.2359999999999998</v>
      </c>
      <c r="EB700">
        <v>2343.4700000000003</v>
      </c>
      <c r="EC700">
        <v>0</v>
      </c>
      <c r="ED700">
        <v>22.086299999999998</v>
      </c>
      <c r="EE700">
        <v>24.300799999999999</v>
      </c>
      <c r="EF700">
        <v>10460.657000000001</v>
      </c>
      <c r="EG700">
        <v>15.448699999999999</v>
      </c>
      <c r="EH700">
        <v>8000.3860000000004</v>
      </c>
      <c r="EI700">
        <v>12.409099999999999</v>
      </c>
      <c r="EJ700">
        <v>6691.4080000000004</v>
      </c>
      <c r="EK700">
        <v>1.4599</v>
      </c>
      <c r="EL700">
        <v>677.95899999999995</v>
      </c>
      <c r="EM700">
        <v>0</v>
      </c>
      <c r="EN700">
        <v>0</v>
      </c>
      <c r="EO700">
        <v>6.6375999999999999</v>
      </c>
      <c r="EP700">
        <v>2460.2710000000002</v>
      </c>
      <c r="EQ700">
        <v>106.43600000000001</v>
      </c>
      <c r="ER700">
        <v>52.436</v>
      </c>
      <c r="ES700">
        <v>54</v>
      </c>
      <c r="ET700">
        <v>10567.092999999999</v>
      </c>
      <c r="EU700">
        <v>0</v>
      </c>
      <c r="EV700">
        <v>0</v>
      </c>
      <c r="EW700">
        <v>0</v>
      </c>
      <c r="EX700">
        <v>0</v>
      </c>
      <c r="EY700">
        <v>1.3405</v>
      </c>
      <c r="EZ700">
        <v>481.17399999999998</v>
      </c>
      <c r="FA700">
        <v>0.2392</v>
      </c>
      <c r="FB700">
        <v>149.845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0</v>
      </c>
    </row>
    <row r="701" spans="1:184" customFormat="1" ht="12.75" x14ac:dyDescent="0.2">
      <c r="A701">
        <v>6202</v>
      </c>
      <c r="B701">
        <f t="shared" si="10"/>
        <v>698</v>
      </c>
      <c r="C701">
        <v>1</v>
      </c>
      <c r="D701" t="s">
        <v>2304</v>
      </c>
      <c r="E701" t="s">
        <v>290</v>
      </c>
      <c r="F701">
        <v>600125807</v>
      </c>
      <c r="G701">
        <v>12</v>
      </c>
      <c r="H701" t="s">
        <v>2305</v>
      </c>
      <c r="I701" t="s">
        <v>438</v>
      </c>
      <c r="J701">
        <v>1</v>
      </c>
      <c r="K701">
        <v>24</v>
      </c>
      <c r="L701" t="s">
        <v>2182</v>
      </c>
      <c r="M701" t="s">
        <v>2306</v>
      </c>
      <c r="N701" t="s">
        <v>2184</v>
      </c>
      <c r="O701">
        <v>2</v>
      </c>
      <c r="P701" t="s">
        <v>2185</v>
      </c>
      <c r="Q701" t="s">
        <v>2307</v>
      </c>
      <c r="R701" s="207">
        <v>45664.444652777776</v>
      </c>
      <c r="S701">
        <v>600125807</v>
      </c>
      <c r="T701" t="s">
        <v>2307</v>
      </c>
      <c r="U701" s="207">
        <v>45670.443206018521</v>
      </c>
      <c r="V701">
        <v>600125807</v>
      </c>
      <c r="W701">
        <v>49.191499999999998</v>
      </c>
      <c r="X701">
        <v>48.761900000000004</v>
      </c>
      <c r="Y701">
        <v>0</v>
      </c>
      <c r="Z701">
        <v>0.42959999999999998</v>
      </c>
      <c r="AA701">
        <v>53.532200000000003</v>
      </c>
      <c r="AB701">
        <v>24202.105000000003</v>
      </c>
      <c r="AC701">
        <v>24055.309000000001</v>
      </c>
      <c r="AD701">
        <v>14155.898000000001</v>
      </c>
      <c r="AE701">
        <v>4864.326</v>
      </c>
      <c r="AF701">
        <v>2003.3039999999999</v>
      </c>
      <c r="AG701">
        <v>1946.9690000000001</v>
      </c>
      <c r="AH701">
        <v>282.33199999999999</v>
      </c>
      <c r="AI701">
        <v>307.53300000000002</v>
      </c>
      <c r="AJ701">
        <v>4.6740000000000004</v>
      </c>
      <c r="AK701">
        <v>4.1870000000000003</v>
      </c>
      <c r="AL701">
        <v>0</v>
      </c>
      <c r="AM701">
        <v>0</v>
      </c>
      <c r="AN701">
        <v>146.79599999999999</v>
      </c>
      <c r="AO701">
        <v>599.13</v>
      </c>
      <c r="AP701">
        <v>571.83000000000004</v>
      </c>
      <c r="AQ701">
        <v>571.83000000000004</v>
      </c>
      <c r="AR701">
        <v>0</v>
      </c>
      <c r="AS701">
        <v>0</v>
      </c>
      <c r="AT701">
        <v>0</v>
      </c>
      <c r="AU701">
        <v>27.3</v>
      </c>
      <c r="AV701">
        <v>0</v>
      </c>
      <c r="AW701">
        <v>475.46299999999997</v>
      </c>
      <c r="AX701">
        <v>107</v>
      </c>
      <c r="AY701">
        <v>486.63</v>
      </c>
      <c r="AZ701">
        <v>10.622999999999999</v>
      </c>
      <c r="BA701">
        <v>24309.432999999997</v>
      </c>
      <c r="BB701">
        <v>571.83000000000004</v>
      </c>
      <c r="BC701">
        <v>54</v>
      </c>
      <c r="BD701">
        <v>48</v>
      </c>
      <c r="BE701">
        <v>0</v>
      </c>
      <c r="BF701">
        <v>0</v>
      </c>
      <c r="BG701">
        <v>3</v>
      </c>
      <c r="BH701">
        <v>0</v>
      </c>
      <c r="BI701">
        <v>0</v>
      </c>
      <c r="BJ701">
        <v>36.636900000000004</v>
      </c>
      <c r="BK701">
        <v>20157.66</v>
      </c>
      <c r="BL701">
        <v>11523.379000000003</v>
      </c>
      <c r="BM701">
        <v>4373.496000000001</v>
      </c>
      <c r="BN701">
        <v>1604.3059999999998</v>
      </c>
      <c r="BO701">
        <v>1586.8100000000002</v>
      </c>
      <c r="BP701">
        <v>271.863</v>
      </c>
      <c r="BQ701">
        <v>307.53300000000002</v>
      </c>
      <c r="BR701">
        <v>0</v>
      </c>
      <c r="BS701">
        <v>4.1870000000000003</v>
      </c>
      <c r="BT701">
        <v>25.860900000000001</v>
      </c>
      <c r="BU701">
        <v>16076.382000000001</v>
      </c>
      <c r="BV701">
        <v>2.3910999999999998</v>
      </c>
      <c r="BW701">
        <v>1008.404</v>
      </c>
      <c r="BX701">
        <v>0</v>
      </c>
      <c r="BY701">
        <v>0</v>
      </c>
      <c r="BZ701">
        <v>12.125</v>
      </c>
      <c r="CA701">
        <v>3897.6489999999999</v>
      </c>
      <c r="CB701">
        <v>2632.5190000000002</v>
      </c>
      <c r="CC701">
        <v>490.83000000000004</v>
      </c>
      <c r="CD701">
        <v>398.99799999999999</v>
      </c>
      <c r="CE701">
        <v>360.15899999999999</v>
      </c>
      <c r="CF701">
        <v>10.468999999999999</v>
      </c>
      <c r="CG701">
        <v>0</v>
      </c>
      <c r="CH701">
        <v>4.6740000000000004</v>
      </c>
      <c r="CI701">
        <v>0</v>
      </c>
      <c r="CJ701">
        <v>2.125</v>
      </c>
      <c r="CK701">
        <v>922.87100000000009</v>
      </c>
      <c r="CL701">
        <v>5</v>
      </c>
      <c r="CM701">
        <v>1457.731</v>
      </c>
      <c r="CN701">
        <v>5</v>
      </c>
      <c r="CO701">
        <v>1517.047</v>
      </c>
      <c r="CP701">
        <v>0</v>
      </c>
      <c r="CQ701">
        <v>0</v>
      </c>
      <c r="CR701">
        <v>33.713000000000008</v>
      </c>
      <c r="CS701">
        <v>17544.150999999998</v>
      </c>
      <c r="CT701">
        <v>11.125</v>
      </c>
      <c r="CU701">
        <v>3546.078</v>
      </c>
      <c r="CV701">
        <v>0</v>
      </c>
      <c r="CW701">
        <v>475.46299999999997</v>
      </c>
      <c r="CX701">
        <v>95</v>
      </c>
      <c r="CY701">
        <v>0</v>
      </c>
      <c r="CZ701">
        <v>0</v>
      </c>
      <c r="DA701">
        <v>0</v>
      </c>
      <c r="DB701">
        <v>12</v>
      </c>
      <c r="DC701">
        <v>571.83000000000004</v>
      </c>
      <c r="DD701">
        <v>0</v>
      </c>
      <c r="DE701">
        <v>10.622999999999999</v>
      </c>
      <c r="DF701">
        <v>7.1158000000000001</v>
      </c>
      <c r="DG701">
        <v>2414.6869999999999</v>
      </c>
      <c r="DH701">
        <v>1.2690999999999999</v>
      </c>
      <c r="DI701">
        <v>658.18700000000001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20353.296999999995</v>
      </c>
      <c r="EA701">
        <v>571.83000000000004</v>
      </c>
      <c r="EB701">
        <v>3956.1360000000004</v>
      </c>
      <c r="EC701">
        <v>0</v>
      </c>
      <c r="ED701">
        <v>49.191499999999998</v>
      </c>
      <c r="EE701">
        <v>53.532200000000003</v>
      </c>
      <c r="EF701">
        <v>24202.105000000003</v>
      </c>
      <c r="EG701">
        <v>36.649799999999999</v>
      </c>
      <c r="EH701">
        <v>20210.27</v>
      </c>
      <c r="EI701">
        <v>25.873799999999999</v>
      </c>
      <c r="EJ701">
        <v>16128.992</v>
      </c>
      <c r="EK701">
        <v>2.3910999999999998</v>
      </c>
      <c r="EL701">
        <v>1008.404</v>
      </c>
      <c r="EM701">
        <v>0</v>
      </c>
      <c r="EN701">
        <v>0</v>
      </c>
      <c r="EO701">
        <v>12.541699999999999</v>
      </c>
      <c r="EP701">
        <v>3991.835</v>
      </c>
      <c r="EQ701">
        <v>599.13</v>
      </c>
      <c r="ER701">
        <v>596.63</v>
      </c>
      <c r="ES701">
        <v>2.5</v>
      </c>
      <c r="ET701">
        <v>24801.235000000001</v>
      </c>
      <c r="EU701">
        <v>0</v>
      </c>
      <c r="EV701">
        <v>0</v>
      </c>
      <c r="EW701">
        <v>0</v>
      </c>
      <c r="EX701">
        <v>0</v>
      </c>
      <c r="EY701">
        <v>7.1158000000000001</v>
      </c>
      <c r="EZ701">
        <v>2414.6869999999999</v>
      </c>
      <c r="FA701">
        <v>1.2690999999999999</v>
      </c>
      <c r="FB701">
        <v>658.18700000000001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107</v>
      </c>
      <c r="FK701">
        <v>0</v>
      </c>
      <c r="FL701">
        <v>95</v>
      </c>
      <c r="FM701">
        <v>0</v>
      </c>
      <c r="FN701">
        <v>12</v>
      </c>
      <c r="FO701">
        <v>486.63</v>
      </c>
      <c r="FP701">
        <v>486.63</v>
      </c>
      <c r="FQ701">
        <v>0</v>
      </c>
      <c r="FR701">
        <v>593.63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0</v>
      </c>
    </row>
    <row r="702" spans="1:184" customFormat="1" ht="12.75" x14ac:dyDescent="0.2">
      <c r="A702">
        <v>6203</v>
      </c>
      <c r="B702">
        <f t="shared" si="10"/>
        <v>699</v>
      </c>
      <c r="C702">
        <v>1</v>
      </c>
      <c r="D702" t="s">
        <v>2308</v>
      </c>
      <c r="E702" t="s">
        <v>290</v>
      </c>
      <c r="F702">
        <v>600125823</v>
      </c>
      <c r="G702">
        <v>12</v>
      </c>
      <c r="H702" t="s">
        <v>2181</v>
      </c>
      <c r="I702" t="s">
        <v>100</v>
      </c>
      <c r="J702">
        <v>1</v>
      </c>
      <c r="K702">
        <v>24</v>
      </c>
      <c r="L702" t="s">
        <v>2182</v>
      </c>
      <c r="M702" t="s">
        <v>2309</v>
      </c>
      <c r="N702" t="s">
        <v>2184</v>
      </c>
      <c r="O702">
        <v>2</v>
      </c>
      <c r="P702" t="s">
        <v>2185</v>
      </c>
      <c r="Q702" t="s">
        <v>2310</v>
      </c>
      <c r="R702" s="207">
        <v>45671.430949074071</v>
      </c>
      <c r="S702">
        <v>600125823</v>
      </c>
      <c r="W702">
        <v>57.614499999999992</v>
      </c>
      <c r="X702">
        <v>56.617199999999997</v>
      </c>
      <c r="Y702">
        <v>0</v>
      </c>
      <c r="Z702">
        <v>0.99729999999999996</v>
      </c>
      <c r="AA702">
        <v>60.622199999999999</v>
      </c>
      <c r="AB702">
        <v>30331.235000000001</v>
      </c>
      <c r="AC702">
        <v>29935.752</v>
      </c>
      <c r="AD702">
        <v>19107.864999999998</v>
      </c>
      <c r="AE702">
        <v>4550.293999999999</v>
      </c>
      <c r="AF702">
        <v>901.89300000000003</v>
      </c>
      <c r="AG702">
        <v>3776.1669999999999</v>
      </c>
      <c r="AH702">
        <v>525.62400000000002</v>
      </c>
      <c r="AI702">
        <v>611.28499999999997</v>
      </c>
      <c r="AJ702">
        <v>1.6839999999999999</v>
      </c>
      <c r="AK702">
        <v>2.9359999999999999</v>
      </c>
      <c r="AL702">
        <v>0</v>
      </c>
      <c r="AM702">
        <v>0</v>
      </c>
      <c r="AN702">
        <v>395.48299999999995</v>
      </c>
      <c r="AO702">
        <v>212.262</v>
      </c>
      <c r="AP702">
        <v>206.71199999999999</v>
      </c>
      <c r="AQ702">
        <v>206.71199999999999</v>
      </c>
      <c r="AR702">
        <v>0</v>
      </c>
      <c r="AS702">
        <v>0</v>
      </c>
      <c r="AT702">
        <v>0</v>
      </c>
      <c r="AU702">
        <v>5.55</v>
      </c>
      <c r="AV702">
        <v>0.875</v>
      </c>
      <c r="AW702">
        <v>437.57900000000001</v>
      </c>
      <c r="AX702">
        <v>375.34300000000002</v>
      </c>
      <c r="AY702">
        <v>119.5</v>
      </c>
      <c r="AZ702">
        <v>20.425000000000001</v>
      </c>
      <c r="BA702">
        <v>30152.357</v>
      </c>
      <c r="BB702">
        <v>206.71199999999999</v>
      </c>
      <c r="BC702">
        <v>64</v>
      </c>
      <c r="BD702">
        <v>57</v>
      </c>
      <c r="BE702">
        <v>2</v>
      </c>
      <c r="BF702">
        <v>0</v>
      </c>
      <c r="BG702">
        <v>1</v>
      </c>
      <c r="BH702">
        <v>0</v>
      </c>
      <c r="BI702">
        <v>0</v>
      </c>
      <c r="BJ702">
        <v>41.060600000000001</v>
      </c>
      <c r="BK702">
        <v>24309.24</v>
      </c>
      <c r="BL702">
        <v>15402.866000000002</v>
      </c>
      <c r="BM702">
        <v>3935.453</v>
      </c>
      <c r="BN702">
        <v>627.84699999999998</v>
      </c>
      <c r="BO702">
        <v>2908.4</v>
      </c>
      <c r="BP702">
        <v>365.38499999999999</v>
      </c>
      <c r="BQ702">
        <v>611.28499999999997</v>
      </c>
      <c r="BR702">
        <v>0</v>
      </c>
      <c r="BS702">
        <v>0</v>
      </c>
      <c r="BT702">
        <v>35.5182</v>
      </c>
      <c r="BU702">
        <v>21973.706999999999</v>
      </c>
      <c r="BV702">
        <v>3.12</v>
      </c>
      <c r="BW702">
        <v>1339.8040000000001</v>
      </c>
      <c r="BX702">
        <v>0</v>
      </c>
      <c r="BY702">
        <v>0</v>
      </c>
      <c r="BZ702">
        <v>15.5566</v>
      </c>
      <c r="CA702">
        <v>5626.5119999999997</v>
      </c>
      <c r="CB702">
        <v>3704.9989999999998</v>
      </c>
      <c r="CC702">
        <v>614.84100000000001</v>
      </c>
      <c r="CD702">
        <v>274.04599999999999</v>
      </c>
      <c r="CE702">
        <v>867.76700000000005</v>
      </c>
      <c r="CF702">
        <v>160.239</v>
      </c>
      <c r="CG702">
        <v>0</v>
      </c>
      <c r="CH702">
        <v>1.6839999999999999</v>
      </c>
      <c r="CI702">
        <v>2.9359999999999999</v>
      </c>
      <c r="CJ702">
        <v>2</v>
      </c>
      <c r="CK702">
        <v>1383.8910000000001</v>
      </c>
      <c r="CL702">
        <v>5.2954999999999997</v>
      </c>
      <c r="CM702">
        <v>1616.587</v>
      </c>
      <c r="CN702">
        <v>7.6778000000000004</v>
      </c>
      <c r="CO702">
        <v>2395.4859999999999</v>
      </c>
      <c r="CP702">
        <v>0.58330000000000004</v>
      </c>
      <c r="CQ702">
        <v>230.548</v>
      </c>
      <c r="CR702">
        <v>38.060600000000001</v>
      </c>
      <c r="CS702">
        <v>21402.73</v>
      </c>
      <c r="CT702">
        <v>13.5566</v>
      </c>
      <c r="CU702">
        <v>4122.8990000000003</v>
      </c>
      <c r="CV702">
        <v>0.29170000000000001</v>
      </c>
      <c r="CW702">
        <v>437.57900000000001</v>
      </c>
      <c r="CX702">
        <v>144.79499999999999</v>
      </c>
      <c r="CY702">
        <v>0</v>
      </c>
      <c r="CZ702">
        <v>0</v>
      </c>
      <c r="DA702">
        <v>0.58330000000000004</v>
      </c>
      <c r="DB702">
        <v>230.548</v>
      </c>
      <c r="DC702">
        <v>24.125</v>
      </c>
      <c r="DD702">
        <v>182.58699999999999</v>
      </c>
      <c r="DE702">
        <v>20.425000000000001</v>
      </c>
      <c r="DF702">
        <v>2.1307</v>
      </c>
      <c r="DG702">
        <v>850.93399999999997</v>
      </c>
      <c r="DH702">
        <v>0</v>
      </c>
      <c r="DI702">
        <v>0</v>
      </c>
      <c r="DJ702">
        <v>0.29170000000000001</v>
      </c>
      <c r="DK702">
        <v>144.79499999999999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24487.924999999999</v>
      </c>
      <c r="EA702">
        <v>24.125</v>
      </c>
      <c r="EB702">
        <v>5664.4319999999998</v>
      </c>
      <c r="EC702">
        <v>182.58699999999999</v>
      </c>
      <c r="ED702">
        <v>57.614499999999992</v>
      </c>
      <c r="EE702">
        <v>60.622199999999999</v>
      </c>
      <c r="EF702">
        <v>30331.235000000001</v>
      </c>
      <c r="EG702">
        <v>41.060600000000001</v>
      </c>
      <c r="EH702">
        <v>24309.24</v>
      </c>
      <c r="EI702">
        <v>35.5182</v>
      </c>
      <c r="EJ702">
        <v>21973.706999999999</v>
      </c>
      <c r="EK702">
        <v>3.12</v>
      </c>
      <c r="EL702">
        <v>1339.8040000000001</v>
      </c>
      <c r="EM702">
        <v>0</v>
      </c>
      <c r="EN702">
        <v>0</v>
      </c>
      <c r="EO702">
        <v>16.553899999999999</v>
      </c>
      <c r="EP702">
        <v>6021.9949999999999</v>
      </c>
      <c r="EQ702">
        <v>212.262</v>
      </c>
      <c r="ER702">
        <v>29.675000000000001</v>
      </c>
      <c r="ES702">
        <v>182.58699999999999</v>
      </c>
      <c r="ET702">
        <v>30543.496999999999</v>
      </c>
      <c r="EU702">
        <v>0</v>
      </c>
      <c r="EV702">
        <v>0</v>
      </c>
      <c r="EW702">
        <v>0</v>
      </c>
      <c r="EX702">
        <v>0</v>
      </c>
      <c r="EY702">
        <v>2.1307</v>
      </c>
      <c r="EZ702">
        <v>850.93399999999997</v>
      </c>
      <c r="FA702">
        <v>0</v>
      </c>
      <c r="FB702">
        <v>0</v>
      </c>
      <c r="FC702">
        <v>0.29170000000000001</v>
      </c>
      <c r="FD702">
        <v>144.79499999999999</v>
      </c>
      <c r="FE702">
        <v>0</v>
      </c>
      <c r="FF702">
        <v>0</v>
      </c>
      <c r="FG702">
        <v>0</v>
      </c>
      <c r="FH702">
        <v>0</v>
      </c>
      <c r="FI702">
        <v>0.875</v>
      </c>
      <c r="FJ702">
        <v>375.34300000000002</v>
      </c>
      <c r="FK702">
        <v>0.29170000000000001</v>
      </c>
      <c r="FL702">
        <v>144.79499999999999</v>
      </c>
      <c r="FM702">
        <v>0.58330000000000004</v>
      </c>
      <c r="FN702">
        <v>230.548</v>
      </c>
      <c r="FO702">
        <v>119.5</v>
      </c>
      <c r="FP702">
        <v>0</v>
      </c>
      <c r="FQ702">
        <v>119.5</v>
      </c>
      <c r="FR702">
        <v>494.84300000000002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</row>
    <row r="703" spans="1:184" customFormat="1" ht="12.75" x14ac:dyDescent="0.2">
      <c r="A703">
        <v>6204</v>
      </c>
      <c r="B703">
        <f t="shared" si="10"/>
        <v>700</v>
      </c>
      <c r="C703">
        <v>1</v>
      </c>
      <c r="D703" t="s">
        <v>2311</v>
      </c>
      <c r="E703" t="s">
        <v>290</v>
      </c>
      <c r="F703">
        <v>600125815</v>
      </c>
      <c r="G703">
        <v>12</v>
      </c>
      <c r="H703" t="s">
        <v>2181</v>
      </c>
      <c r="I703" t="s">
        <v>100</v>
      </c>
      <c r="J703">
        <v>1</v>
      </c>
      <c r="K703">
        <v>24</v>
      </c>
      <c r="L703" t="s">
        <v>2182</v>
      </c>
      <c r="M703" t="s">
        <v>2312</v>
      </c>
      <c r="N703" t="s">
        <v>2184</v>
      </c>
      <c r="O703">
        <v>2</v>
      </c>
      <c r="P703" t="s">
        <v>2185</v>
      </c>
      <c r="Q703" t="s">
        <v>2313</v>
      </c>
      <c r="R703" s="207">
        <v>45665.460092592592</v>
      </c>
      <c r="S703">
        <v>600125815</v>
      </c>
      <c r="T703" t="s">
        <v>2313</v>
      </c>
      <c r="U703" s="207">
        <v>45686.356874999998</v>
      </c>
      <c r="V703">
        <v>600125815</v>
      </c>
      <c r="W703">
        <v>44.416499999999999</v>
      </c>
      <c r="X703">
        <v>44.383200000000002</v>
      </c>
      <c r="Y703">
        <v>0</v>
      </c>
      <c r="Z703">
        <v>3.3300000000000003E-2</v>
      </c>
      <c r="AA703">
        <v>48.377400000000002</v>
      </c>
      <c r="AB703">
        <v>23128.398000000001</v>
      </c>
      <c r="AC703">
        <v>23114.458000000002</v>
      </c>
      <c r="AD703">
        <v>14718.296999999999</v>
      </c>
      <c r="AE703">
        <v>3547.3810000000003</v>
      </c>
      <c r="AF703">
        <v>790.76099999999997</v>
      </c>
      <c r="AG703">
        <v>2435.0309999999999</v>
      </c>
      <c r="AH703">
        <v>312.82400000000001</v>
      </c>
      <c r="AI703">
        <v>459.22300000000001</v>
      </c>
      <c r="AJ703">
        <v>0.157</v>
      </c>
      <c r="AK703">
        <v>0.19900000000000001</v>
      </c>
      <c r="AL703">
        <v>0</v>
      </c>
      <c r="AM703">
        <v>0</v>
      </c>
      <c r="AN703">
        <v>13.94</v>
      </c>
      <c r="AO703">
        <v>196.2</v>
      </c>
      <c r="AP703">
        <v>156.12</v>
      </c>
      <c r="AQ703">
        <v>156.12</v>
      </c>
      <c r="AR703">
        <v>0</v>
      </c>
      <c r="AS703">
        <v>0</v>
      </c>
      <c r="AT703">
        <v>0</v>
      </c>
      <c r="AU703">
        <v>40.08</v>
      </c>
      <c r="AV703">
        <v>1.5</v>
      </c>
      <c r="AW703">
        <v>831.66</v>
      </c>
      <c r="AX703">
        <v>623.50400000000002</v>
      </c>
      <c r="AY703">
        <v>65.400000000000006</v>
      </c>
      <c r="AZ703">
        <v>18.925000000000001</v>
      </c>
      <c r="BA703">
        <v>23457.55</v>
      </c>
      <c r="BB703">
        <v>156.12</v>
      </c>
      <c r="BC703">
        <v>51</v>
      </c>
      <c r="BD703">
        <v>43</v>
      </c>
      <c r="BE703">
        <v>3</v>
      </c>
      <c r="BF703">
        <v>0</v>
      </c>
      <c r="BG703">
        <v>1</v>
      </c>
      <c r="BH703">
        <v>0</v>
      </c>
      <c r="BI703">
        <v>0</v>
      </c>
      <c r="BJ703">
        <v>36.3249</v>
      </c>
      <c r="BK703">
        <v>20737.670000000002</v>
      </c>
      <c r="BL703">
        <v>12906.901</v>
      </c>
      <c r="BM703">
        <v>3305.8199999999997</v>
      </c>
      <c r="BN703">
        <v>709.11799999999994</v>
      </c>
      <c r="BO703">
        <v>2203.3310000000001</v>
      </c>
      <c r="BP703">
        <v>302.69200000000001</v>
      </c>
      <c r="BQ703">
        <v>459.22300000000001</v>
      </c>
      <c r="BR703">
        <v>0</v>
      </c>
      <c r="BS703">
        <v>0</v>
      </c>
      <c r="BT703">
        <v>28.3355</v>
      </c>
      <c r="BU703">
        <v>17596.538</v>
      </c>
      <c r="BV703">
        <v>3.0232999999999999</v>
      </c>
      <c r="BW703">
        <v>1377.1279999999999</v>
      </c>
      <c r="BX703">
        <v>0</v>
      </c>
      <c r="BY703">
        <v>0</v>
      </c>
      <c r="BZ703">
        <v>8.0582999999999991</v>
      </c>
      <c r="CA703">
        <v>2376.788</v>
      </c>
      <c r="CB703">
        <v>1811.396</v>
      </c>
      <c r="CC703">
        <v>241.56100000000001</v>
      </c>
      <c r="CD703">
        <v>81.643000000000001</v>
      </c>
      <c r="CE703">
        <v>231.7</v>
      </c>
      <c r="CF703">
        <v>10.132</v>
      </c>
      <c r="CG703">
        <v>0</v>
      </c>
      <c r="CH703">
        <v>0.157</v>
      </c>
      <c r="CI703">
        <v>0.19900000000000001</v>
      </c>
      <c r="CJ703">
        <v>2</v>
      </c>
      <c r="CK703">
        <v>881.53599999999994</v>
      </c>
      <c r="CL703">
        <v>5.4583000000000004</v>
      </c>
      <c r="CM703">
        <v>1317.2170000000001</v>
      </c>
      <c r="CN703">
        <v>0</v>
      </c>
      <c r="CO703">
        <v>0</v>
      </c>
      <c r="CP703">
        <v>0.6</v>
      </c>
      <c r="CQ703">
        <v>178.035</v>
      </c>
      <c r="CR703">
        <v>32.324800000000003</v>
      </c>
      <c r="CS703">
        <v>17343.474000000002</v>
      </c>
      <c r="CT703">
        <v>7.1833</v>
      </c>
      <c r="CU703">
        <v>2126.0390000000002</v>
      </c>
      <c r="CV703">
        <v>0.9</v>
      </c>
      <c r="CW703">
        <v>831.66</v>
      </c>
      <c r="CX703">
        <v>445.46899999999999</v>
      </c>
      <c r="CY703">
        <v>0</v>
      </c>
      <c r="CZ703">
        <v>0</v>
      </c>
      <c r="DA703">
        <v>0.6</v>
      </c>
      <c r="DB703">
        <v>178.035</v>
      </c>
      <c r="DC703">
        <v>0</v>
      </c>
      <c r="DD703">
        <v>156.12</v>
      </c>
      <c r="DE703">
        <v>18.925000000000001</v>
      </c>
      <c r="DF703">
        <v>4.3661000000000003</v>
      </c>
      <c r="DG703">
        <v>1465.511</v>
      </c>
      <c r="DH703">
        <v>0</v>
      </c>
      <c r="DI703">
        <v>0</v>
      </c>
      <c r="DJ703">
        <v>0.6</v>
      </c>
      <c r="DK703">
        <v>298.49299999999999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21055.895</v>
      </c>
      <c r="EA703">
        <v>0</v>
      </c>
      <c r="EB703">
        <v>2401.6550000000002</v>
      </c>
      <c r="EC703">
        <v>156.12</v>
      </c>
      <c r="ED703">
        <v>44.416499999999999</v>
      </c>
      <c r="EE703">
        <v>48.377400000000002</v>
      </c>
      <c r="EF703">
        <v>23128.398000000001</v>
      </c>
      <c r="EG703">
        <v>36.358199999999997</v>
      </c>
      <c r="EH703">
        <v>20751.61</v>
      </c>
      <c r="EI703">
        <v>28.3355</v>
      </c>
      <c r="EJ703">
        <v>17596.538</v>
      </c>
      <c r="EK703">
        <v>3.0232999999999999</v>
      </c>
      <c r="EL703">
        <v>1377.1279999999999</v>
      </c>
      <c r="EM703">
        <v>0</v>
      </c>
      <c r="EN703">
        <v>0</v>
      </c>
      <c r="EO703">
        <v>8.0582999999999991</v>
      </c>
      <c r="EP703">
        <v>2376.788</v>
      </c>
      <c r="EQ703">
        <v>196.2</v>
      </c>
      <c r="ER703">
        <v>1.2</v>
      </c>
      <c r="ES703">
        <v>195</v>
      </c>
      <c r="ET703">
        <v>23324.598000000002</v>
      </c>
      <c r="EU703">
        <v>0</v>
      </c>
      <c r="EV703">
        <v>0</v>
      </c>
      <c r="EW703">
        <v>0</v>
      </c>
      <c r="EX703">
        <v>0</v>
      </c>
      <c r="EY703">
        <v>4.3661000000000003</v>
      </c>
      <c r="EZ703">
        <v>1465.511</v>
      </c>
      <c r="FA703">
        <v>0</v>
      </c>
      <c r="FB703">
        <v>0</v>
      </c>
      <c r="FC703">
        <v>0.63329999999999997</v>
      </c>
      <c r="FD703">
        <v>312.43299999999999</v>
      </c>
      <c r="FE703">
        <v>0</v>
      </c>
      <c r="FF703">
        <v>0</v>
      </c>
      <c r="FG703">
        <v>0</v>
      </c>
      <c r="FH703">
        <v>0</v>
      </c>
      <c r="FI703">
        <v>1.5</v>
      </c>
      <c r="FJ703">
        <v>623.50400000000002</v>
      </c>
      <c r="FK703">
        <v>0.9</v>
      </c>
      <c r="FL703">
        <v>445.46899999999999</v>
      </c>
      <c r="FM703">
        <v>0.6</v>
      </c>
      <c r="FN703">
        <v>178.035</v>
      </c>
      <c r="FO703">
        <v>65.400000000000006</v>
      </c>
      <c r="FP703">
        <v>0</v>
      </c>
      <c r="FQ703">
        <v>65.400000000000006</v>
      </c>
      <c r="FR703">
        <v>688.904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</row>
    <row r="704" spans="1:184" customFormat="1" ht="12.75" x14ac:dyDescent="0.2">
      <c r="A704">
        <v>6205</v>
      </c>
      <c r="B704">
        <f t="shared" si="10"/>
        <v>701</v>
      </c>
      <c r="C704">
        <v>1</v>
      </c>
      <c r="D704" t="s">
        <v>2314</v>
      </c>
      <c r="E704" t="s">
        <v>290</v>
      </c>
      <c r="F704">
        <v>600125521</v>
      </c>
      <c r="G704">
        <v>12</v>
      </c>
      <c r="H704" t="s">
        <v>2315</v>
      </c>
      <c r="I704" t="s">
        <v>378</v>
      </c>
      <c r="J704">
        <v>1</v>
      </c>
      <c r="K704">
        <v>24</v>
      </c>
      <c r="L704" t="s">
        <v>2182</v>
      </c>
      <c r="M704" t="s">
        <v>1261</v>
      </c>
      <c r="N704" t="s">
        <v>2184</v>
      </c>
      <c r="O704">
        <v>2</v>
      </c>
      <c r="P704" t="s">
        <v>2185</v>
      </c>
      <c r="Q704" t="s">
        <v>3350</v>
      </c>
      <c r="R704" s="207">
        <v>45671.778958333336</v>
      </c>
      <c r="S704">
        <v>600125521</v>
      </c>
      <c r="T704" t="s">
        <v>3350</v>
      </c>
      <c r="U704" s="207">
        <v>45671.779907407406</v>
      </c>
      <c r="V704">
        <v>600125521</v>
      </c>
      <c r="W704">
        <v>15.2623</v>
      </c>
      <c r="X704">
        <v>15.217899999999998</v>
      </c>
      <c r="Y704">
        <v>2.63E-2</v>
      </c>
      <c r="Z704">
        <v>1.8100000000000002E-2</v>
      </c>
      <c r="AA704">
        <v>15.513400000000001</v>
      </c>
      <c r="AB704">
        <v>7459.3259999999991</v>
      </c>
      <c r="AC704">
        <v>7444.4539999999997</v>
      </c>
      <c r="AD704">
        <v>4602.3109999999997</v>
      </c>
      <c r="AE704">
        <v>1143.491</v>
      </c>
      <c r="AF704">
        <v>81.477999999999994</v>
      </c>
      <c r="AG704">
        <v>1293.8</v>
      </c>
      <c r="AH704">
        <v>174.00700000000001</v>
      </c>
      <c r="AI704">
        <v>79.873000000000005</v>
      </c>
      <c r="AJ704">
        <v>0</v>
      </c>
      <c r="AK704">
        <v>12.81</v>
      </c>
      <c r="AL704">
        <v>7.0330000000000004</v>
      </c>
      <c r="AM704">
        <v>0</v>
      </c>
      <c r="AN704">
        <v>7.8390000000000004</v>
      </c>
      <c r="AO704">
        <v>150</v>
      </c>
      <c r="AP704">
        <v>150</v>
      </c>
      <c r="AQ704">
        <v>150</v>
      </c>
      <c r="AR704">
        <v>0</v>
      </c>
      <c r="AS704">
        <v>0</v>
      </c>
      <c r="AT704">
        <v>0</v>
      </c>
      <c r="AU704">
        <v>0</v>
      </c>
      <c r="AV704">
        <v>0.4</v>
      </c>
      <c r="AW704">
        <v>56.684000000000005</v>
      </c>
      <c r="AX704">
        <v>122.578</v>
      </c>
      <c r="AY704">
        <v>0</v>
      </c>
      <c r="AZ704">
        <v>0</v>
      </c>
      <c r="BA704">
        <v>7508.31</v>
      </c>
      <c r="BB704">
        <v>150</v>
      </c>
      <c r="BC704">
        <v>15</v>
      </c>
      <c r="BD704">
        <v>14</v>
      </c>
      <c r="BE704">
        <v>0</v>
      </c>
      <c r="BF704">
        <v>0</v>
      </c>
      <c r="BG704">
        <v>1</v>
      </c>
      <c r="BH704">
        <v>0</v>
      </c>
      <c r="BI704">
        <v>0</v>
      </c>
      <c r="BJ704">
        <v>10.5442</v>
      </c>
      <c r="BK704">
        <v>5945.8919999999998</v>
      </c>
      <c r="BL704">
        <v>3493.4549999999995</v>
      </c>
      <c r="BM704">
        <v>1001.354</v>
      </c>
      <c r="BN704">
        <v>60.095999999999997</v>
      </c>
      <c r="BO704">
        <v>1078.5</v>
      </c>
      <c r="BP704">
        <v>163.12</v>
      </c>
      <c r="BQ704">
        <v>79.873000000000005</v>
      </c>
      <c r="BR704">
        <v>0</v>
      </c>
      <c r="BS704">
        <v>12.81</v>
      </c>
      <c r="BT704">
        <v>8.8442000000000007</v>
      </c>
      <c r="BU704">
        <v>5129.6689999999999</v>
      </c>
      <c r="BV704">
        <v>0.78539999999999999</v>
      </c>
      <c r="BW704">
        <v>438.62400000000002</v>
      </c>
      <c r="BX704">
        <v>0</v>
      </c>
      <c r="BY704">
        <v>0</v>
      </c>
      <c r="BZ704">
        <v>4.6737000000000002</v>
      </c>
      <c r="CA704">
        <v>1498.5619999999999</v>
      </c>
      <c r="CB704">
        <v>1108.856</v>
      </c>
      <c r="CC704">
        <v>142.137</v>
      </c>
      <c r="CD704">
        <v>21.381999999999998</v>
      </c>
      <c r="CE704">
        <v>215.3</v>
      </c>
      <c r="CF704">
        <v>10.887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2</v>
      </c>
      <c r="CM704">
        <v>599.70100000000002</v>
      </c>
      <c r="CN704">
        <v>2.2736999999999998</v>
      </c>
      <c r="CO704">
        <v>776.28300000000002</v>
      </c>
      <c r="CP704">
        <v>0.4</v>
      </c>
      <c r="CQ704">
        <v>122.578</v>
      </c>
      <c r="CR704">
        <v>7.5442</v>
      </c>
      <c r="CS704">
        <v>3957.7370000000001</v>
      </c>
      <c r="CT704">
        <v>4.3736999999999995</v>
      </c>
      <c r="CU704">
        <v>1334.634</v>
      </c>
      <c r="CV704">
        <v>0</v>
      </c>
      <c r="CW704">
        <v>56.684000000000005</v>
      </c>
      <c r="CX704">
        <v>0</v>
      </c>
      <c r="CY704">
        <v>0</v>
      </c>
      <c r="CZ704">
        <v>0</v>
      </c>
      <c r="DA704">
        <v>0.4</v>
      </c>
      <c r="DB704">
        <v>122.578</v>
      </c>
      <c r="DC704">
        <v>118.83000000000001</v>
      </c>
      <c r="DD704">
        <v>31.17</v>
      </c>
      <c r="DE704">
        <v>0</v>
      </c>
      <c r="DF704">
        <v>0.91459999999999997</v>
      </c>
      <c r="DG704">
        <v>377.59899999999999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6002.5829999999996</v>
      </c>
      <c r="EA704">
        <v>118.83000000000001</v>
      </c>
      <c r="EB704">
        <v>1505.7269999999999</v>
      </c>
      <c r="EC704">
        <v>31.17</v>
      </c>
      <c r="ED704">
        <v>15.2623</v>
      </c>
      <c r="EE704">
        <v>15.513400000000001</v>
      </c>
      <c r="EF704">
        <v>7459.3259999999991</v>
      </c>
      <c r="EG704">
        <v>10.5623</v>
      </c>
      <c r="EH704">
        <v>5953.7309999999998</v>
      </c>
      <c r="EI704">
        <v>8.8442000000000007</v>
      </c>
      <c r="EJ704">
        <v>5129.6689999999999</v>
      </c>
      <c r="EK704">
        <v>0.80349999999999999</v>
      </c>
      <c r="EL704">
        <v>446.46300000000002</v>
      </c>
      <c r="EM704">
        <v>0</v>
      </c>
      <c r="EN704">
        <v>0</v>
      </c>
      <c r="EO704">
        <v>4.6999999999999993</v>
      </c>
      <c r="EP704">
        <v>1505.595</v>
      </c>
      <c r="EQ704">
        <v>150</v>
      </c>
      <c r="ER704">
        <v>118.83000000000001</v>
      </c>
      <c r="ES704">
        <v>31.17</v>
      </c>
      <c r="ET704">
        <v>7609.3259999999991</v>
      </c>
      <c r="EU704">
        <v>0</v>
      </c>
      <c r="EV704">
        <v>0</v>
      </c>
      <c r="EW704">
        <v>0</v>
      </c>
      <c r="EX704">
        <v>0</v>
      </c>
      <c r="EY704">
        <v>0.91459999999999997</v>
      </c>
      <c r="EZ704">
        <v>377.59899999999999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0.4</v>
      </c>
      <c r="FJ704">
        <v>122.578</v>
      </c>
      <c r="FK704">
        <v>0</v>
      </c>
      <c r="FL704">
        <v>0</v>
      </c>
      <c r="FM704">
        <v>0.4</v>
      </c>
      <c r="FN704">
        <v>122.578</v>
      </c>
      <c r="FO704">
        <v>0</v>
      </c>
      <c r="FP704">
        <v>0</v>
      </c>
      <c r="FQ704">
        <v>0</v>
      </c>
      <c r="FR704">
        <v>122.578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</row>
    <row r="705" spans="1:184" customFormat="1" ht="12.75" x14ac:dyDescent="0.2">
      <c r="A705">
        <v>6206</v>
      </c>
      <c r="B705">
        <f t="shared" si="10"/>
        <v>702</v>
      </c>
      <c r="C705">
        <v>1</v>
      </c>
      <c r="D705" t="s">
        <v>2316</v>
      </c>
      <c r="E705" t="s">
        <v>290</v>
      </c>
      <c r="F705">
        <v>600125831</v>
      </c>
      <c r="G705">
        <v>12</v>
      </c>
      <c r="H705" t="s">
        <v>477</v>
      </c>
      <c r="I705" t="s">
        <v>100</v>
      </c>
      <c r="J705">
        <v>1</v>
      </c>
      <c r="K705">
        <v>24</v>
      </c>
      <c r="L705" t="s">
        <v>2188</v>
      </c>
      <c r="M705" t="s">
        <v>2317</v>
      </c>
      <c r="N705" t="s">
        <v>2184</v>
      </c>
      <c r="O705">
        <v>2</v>
      </c>
      <c r="P705" t="s">
        <v>2185</v>
      </c>
      <c r="Q705" t="s">
        <v>2318</v>
      </c>
      <c r="R705" s="207">
        <v>45671.371215277781</v>
      </c>
      <c r="S705">
        <v>600125831</v>
      </c>
      <c r="W705">
        <v>41.049799999999998</v>
      </c>
      <c r="X705">
        <v>40.469899999999996</v>
      </c>
      <c r="Y705">
        <v>0.57989999999999997</v>
      </c>
      <c r="Z705">
        <v>0</v>
      </c>
      <c r="AA705">
        <v>43.1267</v>
      </c>
      <c r="AB705">
        <v>21487.933999999997</v>
      </c>
      <c r="AC705">
        <v>21321.166000000001</v>
      </c>
      <c r="AD705">
        <v>12646.653999999999</v>
      </c>
      <c r="AE705">
        <v>3601.6320000000001</v>
      </c>
      <c r="AF705">
        <v>318.59399999999999</v>
      </c>
      <c r="AG705">
        <v>3836.7930000000001</v>
      </c>
      <c r="AH705">
        <v>272.43499999999995</v>
      </c>
      <c r="AI705">
        <v>264.71899999999999</v>
      </c>
      <c r="AJ705">
        <v>0</v>
      </c>
      <c r="AK705">
        <v>0</v>
      </c>
      <c r="AL705">
        <v>166.768</v>
      </c>
      <c r="AM705">
        <v>0</v>
      </c>
      <c r="AN705">
        <v>0</v>
      </c>
      <c r="AO705">
        <v>8</v>
      </c>
      <c r="AP705">
        <v>8</v>
      </c>
      <c r="AQ705">
        <v>8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343.99599999999998</v>
      </c>
      <c r="AX705">
        <v>0</v>
      </c>
      <c r="AY705">
        <v>0</v>
      </c>
      <c r="AZ705">
        <v>36.343000000000004</v>
      </c>
      <c r="BA705">
        <v>21471.642</v>
      </c>
      <c r="BB705">
        <v>8</v>
      </c>
      <c r="BC705">
        <v>45</v>
      </c>
      <c r="BD705">
        <v>40</v>
      </c>
      <c r="BE705">
        <v>0</v>
      </c>
      <c r="BF705">
        <v>0</v>
      </c>
      <c r="BG705">
        <v>1</v>
      </c>
      <c r="BH705">
        <v>0</v>
      </c>
      <c r="BI705">
        <v>0</v>
      </c>
      <c r="BJ705">
        <v>31.215800000000002</v>
      </c>
      <c r="BK705">
        <v>18449.388000000003</v>
      </c>
      <c r="BL705">
        <v>10665.87</v>
      </c>
      <c r="BM705">
        <v>3320.4580000000001</v>
      </c>
      <c r="BN705">
        <v>307.26900000000001</v>
      </c>
      <c r="BO705">
        <v>3284.0969999999998</v>
      </c>
      <c r="BP705">
        <v>226.63600000000002</v>
      </c>
      <c r="BQ705">
        <v>264.71899999999999</v>
      </c>
      <c r="BR705">
        <v>0</v>
      </c>
      <c r="BS705">
        <v>0</v>
      </c>
      <c r="BT705">
        <v>23.492100000000001</v>
      </c>
      <c r="BU705">
        <v>15809.553</v>
      </c>
      <c r="BV705">
        <v>3.4647000000000001</v>
      </c>
      <c r="BW705">
        <v>1448.3620000000001</v>
      </c>
      <c r="BX705">
        <v>0</v>
      </c>
      <c r="BY705">
        <v>0</v>
      </c>
      <c r="BZ705">
        <v>9.2540999999999993</v>
      </c>
      <c r="CA705">
        <v>2871.7780000000002</v>
      </c>
      <c r="CB705">
        <v>1980.7839999999999</v>
      </c>
      <c r="CC705">
        <v>281.17399999999998</v>
      </c>
      <c r="CD705">
        <v>11.324999999999999</v>
      </c>
      <c r="CE705">
        <v>552.69600000000003</v>
      </c>
      <c r="CF705">
        <v>45.798999999999999</v>
      </c>
      <c r="CG705">
        <v>0</v>
      </c>
      <c r="CH705">
        <v>0</v>
      </c>
      <c r="CI705">
        <v>0</v>
      </c>
      <c r="CJ705">
        <v>1.4061999999999999</v>
      </c>
      <c r="CK705">
        <v>694.71299999999997</v>
      </c>
      <c r="CL705">
        <v>3.5312000000000001</v>
      </c>
      <c r="CM705">
        <v>864.69299999999998</v>
      </c>
      <c r="CN705">
        <v>4.3167</v>
      </c>
      <c r="CO705">
        <v>1312.3720000000001</v>
      </c>
      <c r="CP705">
        <v>0</v>
      </c>
      <c r="CQ705">
        <v>0</v>
      </c>
      <c r="CR705">
        <v>28.215800000000002</v>
      </c>
      <c r="CS705">
        <v>15883.18</v>
      </c>
      <c r="CT705">
        <v>7.2542</v>
      </c>
      <c r="CU705">
        <v>2236.848</v>
      </c>
      <c r="CV705">
        <v>0</v>
      </c>
      <c r="CW705">
        <v>343.99599999999998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8</v>
      </c>
      <c r="DE705">
        <v>36.343000000000004</v>
      </c>
      <c r="DF705">
        <v>4.2590000000000003</v>
      </c>
      <c r="DG705">
        <v>1191.473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18563.828999999998</v>
      </c>
      <c r="EA705">
        <v>0</v>
      </c>
      <c r="EB705">
        <v>2907.8130000000001</v>
      </c>
      <c r="EC705">
        <v>8</v>
      </c>
      <c r="ED705">
        <v>41.049799999999998</v>
      </c>
      <c r="EE705">
        <v>43.1267</v>
      </c>
      <c r="EF705">
        <v>21487.933999999997</v>
      </c>
      <c r="EG705">
        <v>31.215800000000002</v>
      </c>
      <c r="EH705">
        <v>18449.388000000003</v>
      </c>
      <c r="EI705">
        <v>23.492100000000001</v>
      </c>
      <c r="EJ705">
        <v>15809.553</v>
      </c>
      <c r="EK705">
        <v>3.4647000000000001</v>
      </c>
      <c r="EL705">
        <v>1448.3620000000001</v>
      </c>
      <c r="EM705">
        <v>0</v>
      </c>
      <c r="EN705">
        <v>0</v>
      </c>
      <c r="EO705">
        <v>9.8340000000000014</v>
      </c>
      <c r="EP705">
        <v>3038.5460000000003</v>
      </c>
      <c r="EQ705">
        <v>8</v>
      </c>
      <c r="ER705">
        <v>0</v>
      </c>
      <c r="ES705">
        <v>8</v>
      </c>
      <c r="ET705">
        <v>21495.933999999997</v>
      </c>
      <c r="EU705">
        <v>0</v>
      </c>
      <c r="EV705">
        <v>0</v>
      </c>
      <c r="EW705">
        <v>0</v>
      </c>
      <c r="EX705">
        <v>0</v>
      </c>
      <c r="EY705">
        <v>4.2590000000000003</v>
      </c>
      <c r="EZ705">
        <v>1191.473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</row>
    <row r="706" spans="1:184" customFormat="1" ht="12.75" x14ac:dyDescent="0.2">
      <c r="A706">
        <v>6207</v>
      </c>
      <c r="B706">
        <f t="shared" si="10"/>
        <v>703</v>
      </c>
      <c r="C706">
        <v>1</v>
      </c>
      <c r="D706" t="s">
        <v>2319</v>
      </c>
      <c r="E706" t="s">
        <v>290</v>
      </c>
      <c r="F706">
        <v>600125530</v>
      </c>
      <c r="G706">
        <v>12</v>
      </c>
      <c r="H706" t="s">
        <v>2320</v>
      </c>
      <c r="I706" t="s">
        <v>378</v>
      </c>
      <c r="J706">
        <v>1</v>
      </c>
      <c r="K706">
        <v>24</v>
      </c>
      <c r="L706" t="s">
        <v>2188</v>
      </c>
      <c r="M706" t="s">
        <v>2321</v>
      </c>
      <c r="N706" t="s">
        <v>2184</v>
      </c>
      <c r="O706">
        <v>2</v>
      </c>
      <c r="P706" t="s">
        <v>2185</v>
      </c>
      <c r="Q706" t="s">
        <v>3482</v>
      </c>
      <c r="R706" s="207">
        <v>45671.372233796297</v>
      </c>
      <c r="S706">
        <v>600125530</v>
      </c>
      <c r="W706">
        <v>19.412400000000002</v>
      </c>
      <c r="X706">
        <v>19.382400000000001</v>
      </c>
      <c r="Y706">
        <v>0</v>
      </c>
      <c r="Z706">
        <v>0.03</v>
      </c>
      <c r="AA706">
        <v>20.164000000000001</v>
      </c>
      <c r="AB706">
        <v>8439.4290000000001</v>
      </c>
      <c r="AC706">
        <v>8430.652</v>
      </c>
      <c r="AD706">
        <v>5613.5290000000005</v>
      </c>
      <c r="AE706">
        <v>1585.9469999999999</v>
      </c>
      <c r="AF706">
        <v>167.101</v>
      </c>
      <c r="AG706">
        <v>575.34899999999993</v>
      </c>
      <c r="AH706">
        <v>245.46500000000003</v>
      </c>
      <c r="AI706">
        <v>114.989</v>
      </c>
      <c r="AJ706">
        <v>0</v>
      </c>
      <c r="AK706">
        <v>21.021000000000001</v>
      </c>
      <c r="AL706">
        <v>0</v>
      </c>
      <c r="AM706">
        <v>0</v>
      </c>
      <c r="AN706">
        <v>8.7769999999999992</v>
      </c>
      <c r="AO706">
        <v>715.83100000000002</v>
      </c>
      <c r="AP706">
        <v>519.25</v>
      </c>
      <c r="AQ706">
        <v>519.25</v>
      </c>
      <c r="AR706">
        <v>0</v>
      </c>
      <c r="AS706">
        <v>0</v>
      </c>
      <c r="AT706">
        <v>103.869</v>
      </c>
      <c r="AU706">
        <v>92.712000000000003</v>
      </c>
      <c r="AV706">
        <v>0</v>
      </c>
      <c r="AW706">
        <v>97.712999999999994</v>
      </c>
      <c r="AX706">
        <v>0</v>
      </c>
      <c r="AY706">
        <v>69.25</v>
      </c>
      <c r="AZ706">
        <v>9.5380000000000003</v>
      </c>
      <c r="BA706">
        <v>8442.1170000000002</v>
      </c>
      <c r="BB706">
        <v>519.25</v>
      </c>
      <c r="BC706">
        <v>20</v>
      </c>
      <c r="BD706">
        <v>19</v>
      </c>
      <c r="BE706">
        <v>1</v>
      </c>
      <c r="BF706">
        <v>0</v>
      </c>
      <c r="BG706">
        <v>0</v>
      </c>
      <c r="BH706">
        <v>0</v>
      </c>
      <c r="BI706">
        <v>0</v>
      </c>
      <c r="BJ706">
        <v>14.162300000000002</v>
      </c>
      <c r="BK706">
        <v>6804.1189999999997</v>
      </c>
      <c r="BL706">
        <v>4386.6500000000005</v>
      </c>
      <c r="BM706">
        <v>1414.4560000000001</v>
      </c>
      <c r="BN706">
        <v>77.364000000000004</v>
      </c>
      <c r="BO706">
        <v>478.57299999999998</v>
      </c>
      <c r="BP706">
        <v>218.12400000000002</v>
      </c>
      <c r="BQ706">
        <v>114.989</v>
      </c>
      <c r="BR706">
        <v>0</v>
      </c>
      <c r="BS706">
        <v>6.7120000000000006</v>
      </c>
      <c r="BT706">
        <v>10.4937</v>
      </c>
      <c r="BU706">
        <v>5378.2060000000001</v>
      </c>
      <c r="BV706">
        <v>1.9463999999999999</v>
      </c>
      <c r="BW706">
        <v>838.93299999999999</v>
      </c>
      <c r="BX706">
        <v>0</v>
      </c>
      <c r="BY706">
        <v>0</v>
      </c>
      <c r="BZ706">
        <v>5.2201000000000004</v>
      </c>
      <c r="CA706">
        <v>1626.5329999999999</v>
      </c>
      <c r="CB706">
        <v>1226.8789999999999</v>
      </c>
      <c r="CC706">
        <v>171.49099999999999</v>
      </c>
      <c r="CD706">
        <v>89.736999999999995</v>
      </c>
      <c r="CE706">
        <v>96.77600000000001</v>
      </c>
      <c r="CF706">
        <v>27.341000000000001</v>
      </c>
      <c r="CG706">
        <v>0</v>
      </c>
      <c r="CH706">
        <v>0</v>
      </c>
      <c r="CI706">
        <v>14.309000000000001</v>
      </c>
      <c r="CJ706">
        <v>0.5</v>
      </c>
      <c r="CK706">
        <v>165.66300000000001</v>
      </c>
      <c r="CL706">
        <v>1.6875</v>
      </c>
      <c r="CM706">
        <v>515.84100000000001</v>
      </c>
      <c r="CN706">
        <v>3.0326</v>
      </c>
      <c r="CO706">
        <v>945.029</v>
      </c>
      <c r="CP706">
        <v>0</v>
      </c>
      <c r="CQ706">
        <v>0</v>
      </c>
      <c r="CR706">
        <v>10.5473</v>
      </c>
      <c r="CS706">
        <v>4573.6580000000004</v>
      </c>
      <c r="CT706">
        <v>4.5951000000000004</v>
      </c>
      <c r="CU706">
        <v>1352.193</v>
      </c>
      <c r="CV706">
        <v>0</v>
      </c>
      <c r="CW706">
        <v>97.712999999999994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149.94999999999999</v>
      </c>
      <c r="DD706">
        <v>369.3</v>
      </c>
      <c r="DE706">
        <v>9.5380000000000003</v>
      </c>
      <c r="DF706">
        <v>1.7222</v>
      </c>
      <c r="DG706">
        <v>586.98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6812.549</v>
      </c>
      <c r="EA706">
        <v>149.94999999999999</v>
      </c>
      <c r="EB706">
        <v>1629.568</v>
      </c>
      <c r="EC706">
        <v>369.3</v>
      </c>
      <c r="ED706">
        <v>19.412400000000002</v>
      </c>
      <c r="EE706">
        <v>20.164000000000001</v>
      </c>
      <c r="EF706">
        <v>8439.4290000000001</v>
      </c>
      <c r="EG706">
        <v>14.162300000000002</v>
      </c>
      <c r="EH706">
        <v>6804.1189999999997</v>
      </c>
      <c r="EI706">
        <v>10.4937</v>
      </c>
      <c r="EJ706">
        <v>5378.2060000000001</v>
      </c>
      <c r="EK706">
        <v>1.9463999999999999</v>
      </c>
      <c r="EL706">
        <v>838.93299999999999</v>
      </c>
      <c r="EM706">
        <v>0</v>
      </c>
      <c r="EN706">
        <v>0</v>
      </c>
      <c r="EO706">
        <v>5.2500999999999998</v>
      </c>
      <c r="EP706">
        <v>1635.31</v>
      </c>
      <c r="EQ706">
        <v>715.83100000000002</v>
      </c>
      <c r="ER706">
        <v>156.55000000000001</v>
      </c>
      <c r="ES706">
        <v>559.28099999999995</v>
      </c>
      <c r="ET706">
        <v>9155.26</v>
      </c>
      <c r="EU706">
        <v>0</v>
      </c>
      <c r="EV706">
        <v>0</v>
      </c>
      <c r="EW706">
        <v>0</v>
      </c>
      <c r="EX706">
        <v>0</v>
      </c>
      <c r="EY706">
        <v>1.7222</v>
      </c>
      <c r="EZ706">
        <v>586.98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69.25</v>
      </c>
      <c r="FP706">
        <v>0</v>
      </c>
      <c r="FQ706">
        <v>69.25</v>
      </c>
      <c r="FR706">
        <v>69.25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</row>
    <row r="707" spans="1:184" customFormat="1" ht="12.75" x14ac:dyDescent="0.2">
      <c r="A707">
        <v>6208</v>
      </c>
      <c r="B707">
        <f t="shared" si="10"/>
        <v>704</v>
      </c>
      <c r="C707">
        <v>1</v>
      </c>
      <c r="D707" t="s">
        <v>2322</v>
      </c>
      <c r="E707" t="s">
        <v>290</v>
      </c>
      <c r="F707">
        <v>600125971</v>
      </c>
      <c r="G707">
        <v>12</v>
      </c>
      <c r="H707" t="s">
        <v>2323</v>
      </c>
      <c r="I707" t="s">
        <v>1376</v>
      </c>
      <c r="J707">
        <v>1</v>
      </c>
      <c r="K707">
        <v>24</v>
      </c>
      <c r="L707" t="s">
        <v>2192</v>
      </c>
      <c r="M707" t="s">
        <v>2324</v>
      </c>
      <c r="N707" t="s">
        <v>2184</v>
      </c>
      <c r="O707">
        <v>2</v>
      </c>
      <c r="P707" t="s">
        <v>2185</v>
      </c>
      <c r="Q707" t="s">
        <v>3350</v>
      </c>
      <c r="R707" s="207">
        <v>45671.787546296298</v>
      </c>
      <c r="S707">
        <v>600125971</v>
      </c>
      <c r="W707">
        <v>13.1289</v>
      </c>
      <c r="X707">
        <v>12.9034</v>
      </c>
      <c r="Y707">
        <v>0</v>
      </c>
      <c r="Z707">
        <v>0.22550000000000003</v>
      </c>
      <c r="AA707">
        <v>15.521500000000001</v>
      </c>
      <c r="AB707">
        <v>6063.53</v>
      </c>
      <c r="AC707">
        <v>5995.5829999999996</v>
      </c>
      <c r="AD707">
        <v>3968.1719999999996</v>
      </c>
      <c r="AE707">
        <v>1048.701</v>
      </c>
      <c r="AF707">
        <v>340.58600000000001</v>
      </c>
      <c r="AG707">
        <v>173.7</v>
      </c>
      <c r="AH707">
        <v>254.87899999999999</v>
      </c>
      <c r="AI707">
        <v>66.182000000000002</v>
      </c>
      <c r="AJ707">
        <v>22.547999999999998</v>
      </c>
      <c r="AK707">
        <v>0</v>
      </c>
      <c r="AL707">
        <v>0</v>
      </c>
      <c r="AM707">
        <v>0</v>
      </c>
      <c r="AN707">
        <v>67.947000000000003</v>
      </c>
      <c r="AO707">
        <v>162.9</v>
      </c>
      <c r="AP707">
        <v>152</v>
      </c>
      <c r="AQ707">
        <v>152</v>
      </c>
      <c r="AR707">
        <v>0</v>
      </c>
      <c r="AS707">
        <v>0</v>
      </c>
      <c r="AT707">
        <v>0</v>
      </c>
      <c r="AU707">
        <v>10.9</v>
      </c>
      <c r="AV707">
        <v>0.5</v>
      </c>
      <c r="AW707">
        <v>100.83400000000002</v>
      </c>
      <c r="AX707">
        <v>190.69200000000001</v>
      </c>
      <c r="AY707">
        <v>0</v>
      </c>
      <c r="AZ707">
        <v>19.981000000000002</v>
      </c>
      <c r="BA707">
        <v>6045.1359999999995</v>
      </c>
      <c r="BB707">
        <v>152</v>
      </c>
      <c r="BC707">
        <v>16</v>
      </c>
      <c r="BD707">
        <v>15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9.3903999999999996</v>
      </c>
      <c r="BK707">
        <v>4905.473</v>
      </c>
      <c r="BL707">
        <v>3166.7719999999999</v>
      </c>
      <c r="BM707">
        <v>929.4670000000001</v>
      </c>
      <c r="BN707">
        <v>228.59899999999999</v>
      </c>
      <c r="BO707">
        <v>142.5</v>
      </c>
      <c r="BP707">
        <v>251.13800000000001</v>
      </c>
      <c r="BQ707">
        <v>66.182000000000002</v>
      </c>
      <c r="BR707">
        <v>0</v>
      </c>
      <c r="BS707">
        <v>0</v>
      </c>
      <c r="BT707">
        <v>7.8903999999999996</v>
      </c>
      <c r="BU707">
        <v>4258.4770000000008</v>
      </c>
      <c r="BV707">
        <v>1</v>
      </c>
      <c r="BW707">
        <v>466.78899999999999</v>
      </c>
      <c r="BX707">
        <v>0</v>
      </c>
      <c r="BY707">
        <v>0</v>
      </c>
      <c r="BZ707">
        <v>3.5129999999999999</v>
      </c>
      <c r="CA707">
        <v>1090.1100000000001</v>
      </c>
      <c r="CB707">
        <v>801.40000000000009</v>
      </c>
      <c r="CC707">
        <v>119.23400000000001</v>
      </c>
      <c r="CD707">
        <v>111.98699999999999</v>
      </c>
      <c r="CE707">
        <v>31.2</v>
      </c>
      <c r="CF707">
        <v>3.7410000000000001</v>
      </c>
      <c r="CG707">
        <v>0</v>
      </c>
      <c r="CH707">
        <v>22.547999999999998</v>
      </c>
      <c r="CI707">
        <v>0</v>
      </c>
      <c r="CJ707">
        <v>0.40179999999999999</v>
      </c>
      <c r="CK707">
        <v>118.24</v>
      </c>
      <c r="CL707">
        <v>1.0444</v>
      </c>
      <c r="CM707">
        <v>306.00400000000002</v>
      </c>
      <c r="CN707">
        <v>1.5668</v>
      </c>
      <c r="CO707">
        <v>475.17399999999998</v>
      </c>
      <c r="CP707">
        <v>0.5</v>
      </c>
      <c r="CQ707">
        <v>190.69200000000001</v>
      </c>
      <c r="CR707">
        <v>7.3903999999999996</v>
      </c>
      <c r="CS707">
        <v>3340.2560000000003</v>
      </c>
      <c r="CT707">
        <v>3.3672</v>
      </c>
      <c r="CU707">
        <v>1037.7750000000001</v>
      </c>
      <c r="CV707">
        <v>0</v>
      </c>
      <c r="CW707">
        <v>100.83400000000002</v>
      </c>
      <c r="CX707">
        <v>0</v>
      </c>
      <c r="CY707">
        <v>0</v>
      </c>
      <c r="CZ707">
        <v>0</v>
      </c>
      <c r="DA707">
        <v>0.5</v>
      </c>
      <c r="DB707">
        <v>190.69200000000001</v>
      </c>
      <c r="DC707">
        <v>67.650000000000006</v>
      </c>
      <c r="DD707">
        <v>84.35</v>
      </c>
      <c r="DE707">
        <v>19.981000000000002</v>
      </c>
      <c r="DF707">
        <v>0.5</v>
      </c>
      <c r="DG707">
        <v>180.20699999999999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4918.29</v>
      </c>
      <c r="EA707">
        <v>67.650000000000006</v>
      </c>
      <c r="EB707">
        <v>1126.846</v>
      </c>
      <c r="EC707">
        <v>84.35</v>
      </c>
      <c r="ED707">
        <v>13.1289</v>
      </c>
      <c r="EE707">
        <v>15.521500000000001</v>
      </c>
      <c r="EF707">
        <v>6063.53</v>
      </c>
      <c r="EG707">
        <v>9.3903999999999996</v>
      </c>
      <c r="EH707">
        <v>4905.473</v>
      </c>
      <c r="EI707">
        <v>7.8903999999999996</v>
      </c>
      <c r="EJ707">
        <v>4258.4770000000008</v>
      </c>
      <c r="EK707">
        <v>1</v>
      </c>
      <c r="EL707">
        <v>466.78899999999999</v>
      </c>
      <c r="EM707">
        <v>0</v>
      </c>
      <c r="EN707">
        <v>0</v>
      </c>
      <c r="EO707">
        <v>3.7385000000000002</v>
      </c>
      <c r="EP707">
        <v>1158.057</v>
      </c>
      <c r="EQ707">
        <v>162.9</v>
      </c>
      <c r="ER707">
        <v>67.650000000000006</v>
      </c>
      <c r="ES707">
        <v>95.25</v>
      </c>
      <c r="ET707">
        <v>6226.4299999999994</v>
      </c>
      <c r="EU707">
        <v>0</v>
      </c>
      <c r="EV707">
        <v>0</v>
      </c>
      <c r="EW707">
        <v>0</v>
      </c>
      <c r="EX707">
        <v>0</v>
      </c>
      <c r="EY707">
        <v>0.5</v>
      </c>
      <c r="EZ707">
        <v>180.20699999999999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0.5</v>
      </c>
      <c r="FJ707">
        <v>190.69200000000001</v>
      </c>
      <c r="FK707">
        <v>0</v>
      </c>
      <c r="FL707">
        <v>0</v>
      </c>
      <c r="FM707">
        <v>0.5</v>
      </c>
      <c r="FN707">
        <v>190.69200000000001</v>
      </c>
      <c r="FO707">
        <v>0</v>
      </c>
      <c r="FP707">
        <v>0</v>
      </c>
      <c r="FQ707">
        <v>0</v>
      </c>
      <c r="FR707">
        <v>190.69200000000001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</row>
    <row r="708" spans="1:184" customFormat="1" ht="12.75" x14ac:dyDescent="0.2">
      <c r="A708">
        <v>6209</v>
      </c>
      <c r="B708">
        <f t="shared" si="10"/>
        <v>705</v>
      </c>
      <c r="C708">
        <v>1</v>
      </c>
      <c r="D708" t="s">
        <v>2325</v>
      </c>
      <c r="E708" t="s">
        <v>290</v>
      </c>
      <c r="F708">
        <v>600125548</v>
      </c>
      <c r="G708">
        <v>12</v>
      </c>
      <c r="H708" t="s">
        <v>2326</v>
      </c>
      <c r="I708" t="s">
        <v>378</v>
      </c>
      <c r="J708">
        <v>1</v>
      </c>
      <c r="K708">
        <v>24</v>
      </c>
      <c r="L708" t="s">
        <v>2188</v>
      </c>
      <c r="M708" t="s">
        <v>2327</v>
      </c>
      <c r="N708" t="s">
        <v>2184</v>
      </c>
      <c r="O708">
        <v>2</v>
      </c>
      <c r="P708" t="s">
        <v>2185</v>
      </c>
      <c r="Q708" t="s">
        <v>1184</v>
      </c>
      <c r="R708" s="207">
        <v>45663.784733796296</v>
      </c>
      <c r="S708">
        <v>600125548</v>
      </c>
      <c r="T708" t="s">
        <v>1184</v>
      </c>
      <c r="U708" s="207">
        <v>45664.326273148145</v>
      </c>
      <c r="V708">
        <v>600125548</v>
      </c>
      <c r="W708">
        <v>10.3657</v>
      </c>
      <c r="X708">
        <v>10.3657</v>
      </c>
      <c r="Y708">
        <v>0</v>
      </c>
      <c r="Z708">
        <v>0</v>
      </c>
      <c r="AA708">
        <v>12.0344</v>
      </c>
      <c r="AB708">
        <v>4822.9129999999996</v>
      </c>
      <c r="AC708">
        <v>4822.9129999999996</v>
      </c>
      <c r="AD708">
        <v>3041.1400000000003</v>
      </c>
      <c r="AE708">
        <v>623.17600000000004</v>
      </c>
      <c r="AF708">
        <v>116.875</v>
      </c>
      <c r="AG708">
        <v>729.90599999999995</v>
      </c>
      <c r="AH708">
        <v>123.563</v>
      </c>
      <c r="AI708">
        <v>52.552999999999997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19.8</v>
      </c>
      <c r="AP708">
        <v>19.8</v>
      </c>
      <c r="AQ708">
        <v>19.8</v>
      </c>
      <c r="AR708">
        <v>0</v>
      </c>
      <c r="AS708">
        <v>0</v>
      </c>
      <c r="AT708">
        <v>0</v>
      </c>
      <c r="AU708">
        <v>0</v>
      </c>
      <c r="AV708">
        <v>0.36429999999999996</v>
      </c>
      <c r="AW708">
        <v>115.52200000000001</v>
      </c>
      <c r="AX708">
        <v>113.80200000000001</v>
      </c>
      <c r="AY708">
        <v>19.8</v>
      </c>
      <c r="AZ708">
        <v>20.178000000000001</v>
      </c>
      <c r="BA708">
        <v>4833.9969999999994</v>
      </c>
      <c r="BB708">
        <v>19.8</v>
      </c>
      <c r="BC708">
        <v>12</v>
      </c>
      <c r="BD708">
        <v>12</v>
      </c>
      <c r="BE708">
        <v>0</v>
      </c>
      <c r="BF708">
        <v>0</v>
      </c>
      <c r="BG708">
        <v>2</v>
      </c>
      <c r="BH708">
        <v>0</v>
      </c>
      <c r="BI708">
        <v>0</v>
      </c>
      <c r="BJ708">
        <v>7.1684000000000001</v>
      </c>
      <c r="BK708">
        <v>3736.759</v>
      </c>
      <c r="BL708">
        <v>2241.2290000000003</v>
      </c>
      <c r="BM708">
        <v>534.62</v>
      </c>
      <c r="BN708">
        <v>90.943000000000012</v>
      </c>
      <c r="BO708">
        <v>561.20000000000005</v>
      </c>
      <c r="BP708">
        <v>120.514</v>
      </c>
      <c r="BQ708">
        <v>52.552999999999997</v>
      </c>
      <c r="BR708">
        <v>0</v>
      </c>
      <c r="BS708">
        <v>0</v>
      </c>
      <c r="BT708">
        <v>4.6451000000000002</v>
      </c>
      <c r="BU708">
        <v>2980.4769999999999</v>
      </c>
      <c r="BV708">
        <v>0.57889999999999997</v>
      </c>
      <c r="BW708">
        <v>293.36399999999998</v>
      </c>
      <c r="BX708">
        <v>0</v>
      </c>
      <c r="BY708">
        <v>0</v>
      </c>
      <c r="BZ708">
        <v>3.1973000000000003</v>
      </c>
      <c r="CA708">
        <v>1086.154</v>
      </c>
      <c r="CB708">
        <v>799.91100000000006</v>
      </c>
      <c r="CC708">
        <v>88.556000000000012</v>
      </c>
      <c r="CD708">
        <v>25.932000000000002</v>
      </c>
      <c r="CE708">
        <v>168.70600000000002</v>
      </c>
      <c r="CF708">
        <v>3.0489999999999999</v>
      </c>
      <c r="CG708">
        <v>0</v>
      </c>
      <c r="CH708">
        <v>0</v>
      </c>
      <c r="CI708">
        <v>0</v>
      </c>
      <c r="CJ708">
        <v>0.25</v>
      </c>
      <c r="CK708">
        <v>130.26599999999999</v>
      </c>
      <c r="CL708">
        <v>1.133</v>
      </c>
      <c r="CM708">
        <v>321.78800000000001</v>
      </c>
      <c r="CN708">
        <v>1.45</v>
      </c>
      <c r="CO708">
        <v>520.298</v>
      </c>
      <c r="CP708">
        <v>0.36429999999999996</v>
      </c>
      <c r="CQ708">
        <v>113.80200000000001</v>
      </c>
      <c r="CR708">
        <v>5.1684000000000001</v>
      </c>
      <c r="CS708">
        <v>2126.259</v>
      </c>
      <c r="CT708">
        <v>2.9973000000000001</v>
      </c>
      <c r="CU708">
        <v>999.35699999999997</v>
      </c>
      <c r="CV708">
        <v>0</v>
      </c>
      <c r="CW708">
        <v>115.52200000000001</v>
      </c>
      <c r="CX708">
        <v>0</v>
      </c>
      <c r="CY708">
        <v>0</v>
      </c>
      <c r="CZ708">
        <v>0</v>
      </c>
      <c r="DA708">
        <v>0.36429999999999996</v>
      </c>
      <c r="DB708">
        <v>113.80200000000001</v>
      </c>
      <c r="DC708">
        <v>0</v>
      </c>
      <c r="DD708">
        <v>19.8</v>
      </c>
      <c r="DE708">
        <v>20.178000000000001</v>
      </c>
      <c r="DF708">
        <v>1.9443999999999999</v>
      </c>
      <c r="DG708">
        <v>462.91800000000001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3747.8430000000003</v>
      </c>
      <c r="EA708">
        <v>0</v>
      </c>
      <c r="EB708">
        <v>1086.154</v>
      </c>
      <c r="EC708">
        <v>19.8</v>
      </c>
      <c r="ED708">
        <v>10.3657</v>
      </c>
      <c r="EE708">
        <v>12.0344</v>
      </c>
      <c r="EF708">
        <v>4822.9129999999996</v>
      </c>
      <c r="EG708">
        <v>7.1684000000000001</v>
      </c>
      <c r="EH708">
        <v>3736.759</v>
      </c>
      <c r="EI708">
        <v>4.6451000000000002</v>
      </c>
      <c r="EJ708">
        <v>2980.4769999999999</v>
      </c>
      <c r="EK708">
        <v>0.57889999999999997</v>
      </c>
      <c r="EL708">
        <v>293.36399999999998</v>
      </c>
      <c r="EM708">
        <v>0</v>
      </c>
      <c r="EN708">
        <v>0</v>
      </c>
      <c r="EO708">
        <v>3.1973000000000003</v>
      </c>
      <c r="EP708">
        <v>1086.154</v>
      </c>
      <c r="EQ708">
        <v>19.8</v>
      </c>
      <c r="ER708">
        <v>0</v>
      </c>
      <c r="ES708">
        <v>19.8</v>
      </c>
      <c r="ET708">
        <v>4842.7129999999997</v>
      </c>
      <c r="EU708">
        <v>0</v>
      </c>
      <c r="EV708">
        <v>0</v>
      </c>
      <c r="EW708">
        <v>0</v>
      </c>
      <c r="EX708">
        <v>0</v>
      </c>
      <c r="EY708">
        <v>1.9443999999999999</v>
      </c>
      <c r="EZ708">
        <v>462.91800000000001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0.36429999999999996</v>
      </c>
      <c r="FJ708">
        <v>113.80200000000001</v>
      </c>
      <c r="FK708">
        <v>0</v>
      </c>
      <c r="FL708">
        <v>0</v>
      </c>
      <c r="FM708">
        <v>0.36429999999999996</v>
      </c>
      <c r="FN708">
        <v>113.80200000000001</v>
      </c>
      <c r="FO708">
        <v>19.8</v>
      </c>
      <c r="FP708">
        <v>0</v>
      </c>
      <c r="FQ708">
        <v>19.8</v>
      </c>
      <c r="FR708">
        <v>133.602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</row>
    <row r="709" spans="1:184" customFormat="1" ht="12.75" x14ac:dyDescent="0.2">
      <c r="A709">
        <v>6210</v>
      </c>
      <c r="B709">
        <f t="shared" ref="B709:B772" si="11">ROW(A709)-3</f>
        <v>706</v>
      </c>
      <c r="C709">
        <v>1</v>
      </c>
      <c r="D709" t="s">
        <v>2328</v>
      </c>
      <c r="E709" t="s">
        <v>290</v>
      </c>
      <c r="F709">
        <v>600125556</v>
      </c>
      <c r="G709">
        <v>12</v>
      </c>
      <c r="H709" t="s">
        <v>2191</v>
      </c>
      <c r="I709" t="s">
        <v>100</v>
      </c>
      <c r="J709">
        <v>1</v>
      </c>
      <c r="K709">
        <v>24</v>
      </c>
      <c r="L709" t="s">
        <v>2192</v>
      </c>
      <c r="M709" t="s">
        <v>2329</v>
      </c>
      <c r="N709" t="s">
        <v>2184</v>
      </c>
      <c r="O709">
        <v>2</v>
      </c>
      <c r="P709" t="s">
        <v>2185</v>
      </c>
      <c r="Q709" t="s">
        <v>2330</v>
      </c>
      <c r="R709" s="207">
        <v>45671.294444444444</v>
      </c>
      <c r="S709">
        <v>600125556</v>
      </c>
      <c r="W709">
        <v>8.4782999999999991</v>
      </c>
      <c r="X709">
        <v>8.4782999999999991</v>
      </c>
      <c r="Y709">
        <v>0</v>
      </c>
      <c r="Z709">
        <v>0</v>
      </c>
      <c r="AA709">
        <v>9.4971999999999994</v>
      </c>
      <c r="AB709">
        <v>4586</v>
      </c>
      <c r="AC709">
        <v>4586</v>
      </c>
      <c r="AD709">
        <v>2869.7220000000002</v>
      </c>
      <c r="AE709">
        <v>716.596</v>
      </c>
      <c r="AF709">
        <v>289.779</v>
      </c>
      <c r="AG709">
        <v>354.471</v>
      </c>
      <c r="AH709">
        <v>128.56799999999998</v>
      </c>
      <c r="AI709">
        <v>53.911999999999999</v>
      </c>
      <c r="AJ709">
        <v>0</v>
      </c>
      <c r="AK709">
        <v>21.896999999999998</v>
      </c>
      <c r="AL709">
        <v>0</v>
      </c>
      <c r="AM709">
        <v>0</v>
      </c>
      <c r="AN709">
        <v>0</v>
      </c>
      <c r="AO709">
        <v>62.3</v>
      </c>
      <c r="AP709">
        <v>35.200000000000003</v>
      </c>
      <c r="AQ709">
        <v>35.200000000000003</v>
      </c>
      <c r="AR709">
        <v>0</v>
      </c>
      <c r="AS709">
        <v>0</v>
      </c>
      <c r="AT709">
        <v>22.6</v>
      </c>
      <c r="AU709">
        <v>4.5</v>
      </c>
      <c r="AV709">
        <v>0.2</v>
      </c>
      <c r="AW709">
        <v>130.60400000000001</v>
      </c>
      <c r="AX709">
        <v>84.716999999999999</v>
      </c>
      <c r="AY709">
        <v>10</v>
      </c>
      <c r="AZ709">
        <v>20.451000000000001</v>
      </c>
      <c r="BA709">
        <v>4614.0560000000005</v>
      </c>
      <c r="BB709">
        <v>35.200000000000003</v>
      </c>
      <c r="BC709">
        <v>10</v>
      </c>
      <c r="BD709">
        <v>10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6.8783000000000003</v>
      </c>
      <c r="BK709">
        <v>3968.252</v>
      </c>
      <c r="BL709">
        <v>2451.2910000000002</v>
      </c>
      <c r="BM709">
        <v>658.38199999999995</v>
      </c>
      <c r="BN709">
        <v>250.70500000000001</v>
      </c>
      <c r="BO709">
        <v>261</v>
      </c>
      <c r="BP709">
        <v>128.56799999999998</v>
      </c>
      <c r="BQ709">
        <v>53.911999999999999</v>
      </c>
      <c r="BR709">
        <v>0</v>
      </c>
      <c r="BS709">
        <v>13.339</v>
      </c>
      <c r="BT709">
        <v>4.4039000000000001</v>
      </c>
      <c r="BU709">
        <v>2831.7910000000002</v>
      </c>
      <c r="BV709">
        <v>1.4286000000000001</v>
      </c>
      <c r="BW709">
        <v>724.82299999999998</v>
      </c>
      <c r="BX709">
        <v>0</v>
      </c>
      <c r="BY709">
        <v>0</v>
      </c>
      <c r="BZ709">
        <v>1.6</v>
      </c>
      <c r="CA709">
        <v>617.74799999999993</v>
      </c>
      <c r="CB709">
        <v>418.43099999999998</v>
      </c>
      <c r="CC709">
        <v>58.213999999999999</v>
      </c>
      <c r="CD709">
        <v>39.073999999999998</v>
      </c>
      <c r="CE709">
        <v>93.471000000000004</v>
      </c>
      <c r="CF709">
        <v>0</v>
      </c>
      <c r="CG709">
        <v>0</v>
      </c>
      <c r="CH709">
        <v>0</v>
      </c>
      <c r="CI709">
        <v>8.5579999999999998</v>
      </c>
      <c r="CJ709">
        <v>0.4</v>
      </c>
      <c r="CK709">
        <v>213.256</v>
      </c>
      <c r="CL709">
        <v>0.75</v>
      </c>
      <c r="CM709">
        <v>251.476</v>
      </c>
      <c r="CN709">
        <v>0.25</v>
      </c>
      <c r="CO709">
        <v>68.299000000000007</v>
      </c>
      <c r="CP709">
        <v>0.2</v>
      </c>
      <c r="CQ709">
        <v>84.716999999999999</v>
      </c>
      <c r="CR709">
        <v>5.1639999999999997</v>
      </c>
      <c r="CS709">
        <v>2637.88</v>
      </c>
      <c r="CT709">
        <v>1.6</v>
      </c>
      <c r="CU709">
        <v>617.74799999999993</v>
      </c>
      <c r="CV709">
        <v>0</v>
      </c>
      <c r="CW709">
        <v>130.60400000000001</v>
      </c>
      <c r="CX709">
        <v>0</v>
      </c>
      <c r="CY709">
        <v>0</v>
      </c>
      <c r="CZ709">
        <v>0</v>
      </c>
      <c r="DA709">
        <v>0.2</v>
      </c>
      <c r="DB709">
        <v>84.716999999999999</v>
      </c>
      <c r="DC709">
        <v>5.25</v>
      </c>
      <c r="DD709">
        <v>29.95</v>
      </c>
      <c r="DE709">
        <v>20.451000000000001</v>
      </c>
      <c r="DF709">
        <v>1.0458000000000001</v>
      </c>
      <c r="DG709">
        <v>411.63799999999998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3996.308</v>
      </c>
      <c r="EA709">
        <v>5.25</v>
      </c>
      <c r="EB709">
        <v>617.74799999999993</v>
      </c>
      <c r="EC709">
        <v>29.95</v>
      </c>
      <c r="ED709">
        <v>8.4782999999999991</v>
      </c>
      <c r="EE709">
        <v>9.4971999999999994</v>
      </c>
      <c r="EF709">
        <v>4586</v>
      </c>
      <c r="EG709">
        <v>6.8783000000000003</v>
      </c>
      <c r="EH709">
        <v>3968.252</v>
      </c>
      <c r="EI709">
        <v>4.4039000000000001</v>
      </c>
      <c r="EJ709">
        <v>2831.7910000000002</v>
      </c>
      <c r="EK709">
        <v>1.4286000000000001</v>
      </c>
      <c r="EL709">
        <v>724.82299999999998</v>
      </c>
      <c r="EM709">
        <v>0</v>
      </c>
      <c r="EN709">
        <v>0</v>
      </c>
      <c r="EO709">
        <v>1.6</v>
      </c>
      <c r="EP709">
        <v>617.74799999999993</v>
      </c>
      <c r="EQ709">
        <v>62.3</v>
      </c>
      <c r="ER709">
        <v>5.25</v>
      </c>
      <c r="ES709">
        <v>57.05</v>
      </c>
      <c r="ET709">
        <v>4648.3</v>
      </c>
      <c r="EU709">
        <v>0</v>
      </c>
      <c r="EV709">
        <v>0</v>
      </c>
      <c r="EW709">
        <v>0</v>
      </c>
      <c r="EX709">
        <v>0</v>
      </c>
      <c r="EY709">
        <v>1.0458000000000001</v>
      </c>
      <c r="EZ709">
        <v>411.63799999999998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0.2</v>
      </c>
      <c r="FJ709">
        <v>84.716999999999999</v>
      </c>
      <c r="FK709">
        <v>0</v>
      </c>
      <c r="FL709">
        <v>0</v>
      </c>
      <c r="FM709">
        <v>0.2</v>
      </c>
      <c r="FN709">
        <v>84.716999999999999</v>
      </c>
      <c r="FO709">
        <v>10</v>
      </c>
      <c r="FP709">
        <v>0</v>
      </c>
      <c r="FQ709">
        <v>10</v>
      </c>
      <c r="FR709">
        <v>94.716999999999999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</row>
    <row r="710" spans="1:184" customFormat="1" ht="12.75" x14ac:dyDescent="0.2">
      <c r="A710">
        <v>6211</v>
      </c>
      <c r="B710">
        <f t="shared" si="11"/>
        <v>707</v>
      </c>
      <c r="C710">
        <v>1</v>
      </c>
      <c r="D710" t="s">
        <v>2331</v>
      </c>
      <c r="E710" t="s">
        <v>290</v>
      </c>
      <c r="F710">
        <v>600125769</v>
      </c>
      <c r="G710">
        <v>12</v>
      </c>
      <c r="H710" t="s">
        <v>2332</v>
      </c>
      <c r="I710" t="s">
        <v>438</v>
      </c>
      <c r="J710">
        <v>1</v>
      </c>
      <c r="K710">
        <v>24</v>
      </c>
      <c r="L710" t="s">
        <v>2192</v>
      </c>
      <c r="M710" t="s">
        <v>1499</v>
      </c>
      <c r="N710" t="s">
        <v>2184</v>
      </c>
      <c r="O710">
        <v>2</v>
      </c>
      <c r="P710" t="s">
        <v>2185</v>
      </c>
      <c r="Q710" t="s">
        <v>3505</v>
      </c>
      <c r="R710" s="207">
        <v>45659.955706018518</v>
      </c>
      <c r="S710">
        <v>600125769</v>
      </c>
      <c r="T710" t="s">
        <v>3350</v>
      </c>
      <c r="U710" s="207">
        <v>45671.82309027778</v>
      </c>
      <c r="V710">
        <v>600125769</v>
      </c>
      <c r="W710">
        <v>31.958899999999996</v>
      </c>
      <c r="X710">
        <v>31.291399999999996</v>
      </c>
      <c r="Y710">
        <v>0</v>
      </c>
      <c r="Z710">
        <v>0.66749999999999998</v>
      </c>
      <c r="AA710">
        <v>33.693299999999994</v>
      </c>
      <c r="AB710">
        <v>14086.706</v>
      </c>
      <c r="AC710">
        <v>13881.746999999999</v>
      </c>
      <c r="AD710">
        <v>9353.4</v>
      </c>
      <c r="AE710">
        <v>2062.576</v>
      </c>
      <c r="AF710">
        <v>508.39099999999996</v>
      </c>
      <c r="AG710">
        <v>1088.4649999999999</v>
      </c>
      <c r="AH710">
        <v>251.21599999999998</v>
      </c>
      <c r="AI710">
        <v>187.26600000000002</v>
      </c>
      <c r="AJ710">
        <v>0.157</v>
      </c>
      <c r="AK710">
        <v>12.239000000000001</v>
      </c>
      <c r="AL710">
        <v>0</v>
      </c>
      <c r="AM710">
        <v>0</v>
      </c>
      <c r="AN710">
        <v>204.959</v>
      </c>
      <c r="AO710">
        <v>710.84799999999996</v>
      </c>
      <c r="AP710">
        <v>417.39999999999992</v>
      </c>
      <c r="AQ710">
        <v>417.39999999999992</v>
      </c>
      <c r="AR710">
        <v>0</v>
      </c>
      <c r="AS710">
        <v>0</v>
      </c>
      <c r="AT710">
        <v>0</v>
      </c>
      <c r="AU710">
        <v>293.44799999999998</v>
      </c>
      <c r="AV710">
        <v>4.1700000000000001E-2</v>
      </c>
      <c r="AW710">
        <v>399.85599999999999</v>
      </c>
      <c r="AX710">
        <v>14.961</v>
      </c>
      <c r="AY710">
        <v>15.4</v>
      </c>
      <c r="AZ710">
        <v>18.181000000000001</v>
      </c>
      <c r="BA710">
        <v>14050.774000000001</v>
      </c>
      <c r="BB710">
        <v>417.39999999999992</v>
      </c>
      <c r="BC710">
        <v>42</v>
      </c>
      <c r="BD710">
        <v>41</v>
      </c>
      <c r="BE710">
        <v>0</v>
      </c>
      <c r="BF710">
        <v>1</v>
      </c>
      <c r="BG710">
        <v>2</v>
      </c>
      <c r="BH710">
        <v>0</v>
      </c>
      <c r="BI710">
        <v>0</v>
      </c>
      <c r="BJ710">
        <v>20.9024</v>
      </c>
      <c r="BK710">
        <v>10550.562999999998</v>
      </c>
      <c r="BL710">
        <v>6940.6239999999998</v>
      </c>
      <c r="BM710">
        <v>1718.8229999999999</v>
      </c>
      <c r="BN710">
        <v>342.19600000000003</v>
      </c>
      <c r="BO710">
        <v>752.46500000000003</v>
      </c>
      <c r="BP710">
        <v>190.39699999999999</v>
      </c>
      <c r="BQ710">
        <v>187.26600000000002</v>
      </c>
      <c r="BR710">
        <v>0.157</v>
      </c>
      <c r="BS710">
        <v>0.59799999999999998</v>
      </c>
      <c r="BT710">
        <v>15.8485</v>
      </c>
      <c r="BU710">
        <v>8415.5080000000016</v>
      </c>
      <c r="BV710">
        <v>2.6861999999999999</v>
      </c>
      <c r="BW710">
        <v>1243.268</v>
      </c>
      <c r="BX710">
        <v>0</v>
      </c>
      <c r="BY710">
        <v>0</v>
      </c>
      <c r="BZ710">
        <v>10.388999999999999</v>
      </c>
      <c r="CA710">
        <v>3331.1840000000002</v>
      </c>
      <c r="CB710">
        <v>2412.7759999999998</v>
      </c>
      <c r="CC710">
        <v>343.75300000000004</v>
      </c>
      <c r="CD710">
        <v>166.19499999999999</v>
      </c>
      <c r="CE710">
        <v>336</v>
      </c>
      <c r="CF710">
        <v>60.819000000000003</v>
      </c>
      <c r="CG710">
        <v>0</v>
      </c>
      <c r="CH710">
        <v>0</v>
      </c>
      <c r="CI710">
        <v>11.641</v>
      </c>
      <c r="CJ710">
        <v>1.1926000000000001</v>
      </c>
      <c r="CK710">
        <v>581.68799999999999</v>
      </c>
      <c r="CL710">
        <v>4.4880000000000004</v>
      </c>
      <c r="CM710">
        <v>1302.4850000000001</v>
      </c>
      <c r="CN710">
        <v>4.6666999999999996</v>
      </c>
      <c r="CO710">
        <v>1432.05</v>
      </c>
      <c r="CP710">
        <v>4.1700000000000001E-2</v>
      </c>
      <c r="CQ710">
        <v>14.961</v>
      </c>
      <c r="CR710">
        <v>18.1892</v>
      </c>
      <c r="CS710">
        <v>8681.4150000000009</v>
      </c>
      <c r="CT710">
        <v>9.3823000000000008</v>
      </c>
      <c r="CU710">
        <v>2822.6869999999999</v>
      </c>
      <c r="CV710">
        <v>0</v>
      </c>
      <c r="CW710">
        <v>399.85599999999999</v>
      </c>
      <c r="CX710">
        <v>0</v>
      </c>
      <c r="CY710">
        <v>0</v>
      </c>
      <c r="CZ710">
        <v>0</v>
      </c>
      <c r="DA710">
        <v>4.1700000000000001E-2</v>
      </c>
      <c r="DB710">
        <v>14.961</v>
      </c>
      <c r="DC710">
        <v>294.96299999999997</v>
      </c>
      <c r="DD710">
        <v>122.437</v>
      </c>
      <c r="DE710">
        <v>18.181000000000001</v>
      </c>
      <c r="DF710">
        <v>2.1806000000000001</v>
      </c>
      <c r="DG710">
        <v>809.98300000000006</v>
      </c>
      <c r="DH710">
        <v>0.18709999999999999</v>
      </c>
      <c r="DI710">
        <v>81.804000000000002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10664.249</v>
      </c>
      <c r="EA710">
        <v>294.96299999999997</v>
      </c>
      <c r="EB710">
        <v>3386.5250000000001</v>
      </c>
      <c r="EC710">
        <v>122.437</v>
      </c>
      <c r="ED710">
        <v>31.958899999999996</v>
      </c>
      <c r="EE710">
        <v>33.693299999999994</v>
      </c>
      <c r="EF710">
        <v>14086.706</v>
      </c>
      <c r="EG710">
        <v>21.569899999999997</v>
      </c>
      <c r="EH710">
        <v>10755.521999999999</v>
      </c>
      <c r="EI710">
        <v>16.515999999999998</v>
      </c>
      <c r="EJ710">
        <v>8620.4670000000006</v>
      </c>
      <c r="EK710">
        <v>2.6861999999999999</v>
      </c>
      <c r="EL710">
        <v>1243.268</v>
      </c>
      <c r="EM710">
        <v>0</v>
      </c>
      <c r="EN710">
        <v>0</v>
      </c>
      <c r="EO710">
        <v>10.388999999999999</v>
      </c>
      <c r="EP710">
        <v>3331.1840000000002</v>
      </c>
      <c r="EQ710">
        <v>710.84799999999996</v>
      </c>
      <c r="ER710">
        <v>552.14099999999996</v>
      </c>
      <c r="ES710">
        <v>158.70700000000002</v>
      </c>
      <c r="ET710">
        <v>14797.554</v>
      </c>
      <c r="EU710">
        <v>0</v>
      </c>
      <c r="EV710">
        <v>0</v>
      </c>
      <c r="EW710">
        <v>0</v>
      </c>
      <c r="EX710">
        <v>0</v>
      </c>
      <c r="EY710">
        <v>2.1806000000000001</v>
      </c>
      <c r="EZ710">
        <v>809.98300000000006</v>
      </c>
      <c r="FA710">
        <v>0.18709999999999999</v>
      </c>
      <c r="FB710">
        <v>81.804000000000002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4.1700000000000001E-2</v>
      </c>
      <c r="FJ710">
        <v>14.961</v>
      </c>
      <c r="FK710">
        <v>0</v>
      </c>
      <c r="FL710">
        <v>0</v>
      </c>
      <c r="FM710">
        <v>4.1700000000000001E-2</v>
      </c>
      <c r="FN710">
        <v>14.961</v>
      </c>
      <c r="FO710">
        <v>15.4</v>
      </c>
      <c r="FP710">
        <v>15.4</v>
      </c>
      <c r="FQ710">
        <v>0</v>
      </c>
      <c r="FR710">
        <v>30.361000000000001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0</v>
      </c>
      <c r="FZ710">
        <v>0</v>
      </c>
      <c r="GA710">
        <v>0</v>
      </c>
      <c r="GB710">
        <v>0</v>
      </c>
    </row>
    <row r="711" spans="1:184" customFormat="1" ht="12.75" x14ac:dyDescent="0.2">
      <c r="A711">
        <v>6212</v>
      </c>
      <c r="B711">
        <f t="shared" si="11"/>
        <v>708</v>
      </c>
      <c r="C711">
        <v>1</v>
      </c>
      <c r="D711" t="s">
        <v>2333</v>
      </c>
      <c r="E711" t="s">
        <v>290</v>
      </c>
      <c r="F711">
        <v>600125564</v>
      </c>
      <c r="G711">
        <v>12</v>
      </c>
      <c r="H711" t="s">
        <v>2197</v>
      </c>
      <c r="I711" t="s">
        <v>100</v>
      </c>
      <c r="J711">
        <v>1</v>
      </c>
      <c r="K711">
        <v>24</v>
      </c>
      <c r="L711" t="s">
        <v>2188</v>
      </c>
      <c r="M711" t="s">
        <v>2334</v>
      </c>
      <c r="N711" t="s">
        <v>2184</v>
      </c>
      <c r="O711">
        <v>2</v>
      </c>
      <c r="P711" t="s">
        <v>2185</v>
      </c>
      <c r="Q711" t="s">
        <v>1967</v>
      </c>
      <c r="R711" s="207">
        <v>45660.474756944444</v>
      </c>
      <c r="S711">
        <v>600125564</v>
      </c>
      <c r="T711" t="s">
        <v>1967</v>
      </c>
      <c r="U711" s="207">
        <v>45660.529652777775</v>
      </c>
      <c r="V711">
        <v>600125564</v>
      </c>
      <c r="W711">
        <v>4.1167999999999996</v>
      </c>
      <c r="X711">
        <v>4.0625999999999998</v>
      </c>
      <c r="Y711">
        <v>0</v>
      </c>
      <c r="Z711">
        <v>5.4199999999999998E-2</v>
      </c>
      <c r="AA711">
        <v>4.3332999999999995</v>
      </c>
      <c r="AB711">
        <v>2281.2919999999999</v>
      </c>
      <c r="AC711">
        <v>2244.7980000000002</v>
      </c>
      <c r="AD711">
        <v>1432.1420000000001</v>
      </c>
      <c r="AE711">
        <v>329.25400000000002</v>
      </c>
      <c r="AF711">
        <v>121.577</v>
      </c>
      <c r="AG711">
        <v>105.988</v>
      </c>
      <c r="AH711">
        <v>96.03</v>
      </c>
      <c r="AI711">
        <v>58.597000000000001</v>
      </c>
      <c r="AJ711">
        <v>0</v>
      </c>
      <c r="AK711">
        <v>0</v>
      </c>
      <c r="AL711">
        <v>0</v>
      </c>
      <c r="AM711">
        <v>0</v>
      </c>
      <c r="AN711">
        <v>36.494</v>
      </c>
      <c r="AO711">
        <v>39.700000000000003</v>
      </c>
      <c r="AP711">
        <v>11.2</v>
      </c>
      <c r="AQ711">
        <v>11.2</v>
      </c>
      <c r="AR711">
        <v>0</v>
      </c>
      <c r="AS711">
        <v>0</v>
      </c>
      <c r="AT711">
        <v>0</v>
      </c>
      <c r="AU711">
        <v>28.5</v>
      </c>
      <c r="AV711">
        <v>0</v>
      </c>
      <c r="AW711">
        <v>101.21</v>
      </c>
      <c r="AX711">
        <v>0</v>
      </c>
      <c r="AY711">
        <v>0</v>
      </c>
      <c r="AZ711">
        <v>0</v>
      </c>
      <c r="BA711">
        <v>2253.2359999999999</v>
      </c>
      <c r="BB711">
        <v>11.2</v>
      </c>
      <c r="BC711">
        <v>5</v>
      </c>
      <c r="BD711">
        <v>3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3.4125999999999999</v>
      </c>
      <c r="BK711">
        <v>2082.0329999999999</v>
      </c>
      <c r="BL711">
        <v>1298.5640000000001</v>
      </c>
      <c r="BM711">
        <v>313.947</v>
      </c>
      <c r="BN711">
        <v>110.697</v>
      </c>
      <c r="BO711">
        <v>102.988</v>
      </c>
      <c r="BP711">
        <v>96.03</v>
      </c>
      <c r="BQ711">
        <v>58.597000000000001</v>
      </c>
      <c r="BR711">
        <v>0</v>
      </c>
      <c r="BS711">
        <v>0</v>
      </c>
      <c r="BT711">
        <v>2.4912999999999998</v>
      </c>
      <c r="BU711">
        <v>1698.2139999999999</v>
      </c>
      <c r="BV711">
        <v>0.625</v>
      </c>
      <c r="BW711">
        <v>297.11900000000003</v>
      </c>
      <c r="BX711">
        <v>0</v>
      </c>
      <c r="BY711">
        <v>0</v>
      </c>
      <c r="BZ711">
        <v>0.65</v>
      </c>
      <c r="CA711">
        <v>162.76499999999999</v>
      </c>
      <c r="CB711">
        <v>133.578</v>
      </c>
      <c r="CC711">
        <v>15.307</v>
      </c>
      <c r="CD711">
        <v>10.88</v>
      </c>
      <c r="CE711">
        <v>3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0.65</v>
      </c>
      <c r="CM711">
        <v>162.76499999999999</v>
      </c>
      <c r="CN711">
        <v>0</v>
      </c>
      <c r="CO711">
        <v>0</v>
      </c>
      <c r="CP711">
        <v>0</v>
      </c>
      <c r="CQ711">
        <v>0</v>
      </c>
      <c r="CR711">
        <v>2.4126000000000003</v>
      </c>
      <c r="CS711">
        <v>1179.7860000000001</v>
      </c>
      <c r="CT711">
        <v>0.65</v>
      </c>
      <c r="CU711">
        <v>162.76499999999999</v>
      </c>
      <c r="CV711">
        <v>0</v>
      </c>
      <c r="CW711">
        <v>101.21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11.2</v>
      </c>
      <c r="DD711">
        <v>0</v>
      </c>
      <c r="DE711">
        <v>0</v>
      </c>
      <c r="DF711">
        <v>0.29630000000000001</v>
      </c>
      <c r="DG711">
        <v>86.7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2090.471</v>
      </c>
      <c r="EA711">
        <v>11.2</v>
      </c>
      <c r="EB711">
        <v>162.76499999999999</v>
      </c>
      <c r="EC711">
        <v>0</v>
      </c>
      <c r="ED711">
        <v>4.1167999999999996</v>
      </c>
      <c r="EE711">
        <v>4.3332999999999995</v>
      </c>
      <c r="EF711">
        <v>2281.2919999999999</v>
      </c>
      <c r="EG711">
        <v>3.4668000000000001</v>
      </c>
      <c r="EH711">
        <v>2118.527</v>
      </c>
      <c r="EI711">
        <v>2.5455000000000001</v>
      </c>
      <c r="EJ711">
        <v>1734.7080000000001</v>
      </c>
      <c r="EK711">
        <v>0.625</v>
      </c>
      <c r="EL711">
        <v>297.11900000000003</v>
      </c>
      <c r="EM711">
        <v>0</v>
      </c>
      <c r="EN711">
        <v>0</v>
      </c>
      <c r="EO711">
        <v>0.65</v>
      </c>
      <c r="EP711">
        <v>162.76499999999999</v>
      </c>
      <c r="EQ711">
        <v>39.700000000000003</v>
      </c>
      <c r="ER711">
        <v>11.2</v>
      </c>
      <c r="ES711">
        <v>28.5</v>
      </c>
      <c r="ET711">
        <v>2320.9920000000002</v>
      </c>
      <c r="EU711">
        <v>0</v>
      </c>
      <c r="EV711">
        <v>0</v>
      </c>
      <c r="EW711">
        <v>0</v>
      </c>
      <c r="EX711">
        <v>0</v>
      </c>
      <c r="EY711">
        <v>0.29630000000000001</v>
      </c>
      <c r="EZ711">
        <v>86.7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</row>
    <row r="712" spans="1:184" customFormat="1" ht="12.75" x14ac:dyDescent="0.2">
      <c r="A712">
        <v>6213</v>
      </c>
      <c r="B712">
        <f t="shared" si="11"/>
        <v>709</v>
      </c>
      <c r="C712">
        <v>1</v>
      </c>
      <c r="D712" t="s">
        <v>2335</v>
      </c>
      <c r="E712" t="s">
        <v>290</v>
      </c>
      <c r="F712">
        <v>600125572</v>
      </c>
      <c r="G712">
        <v>12</v>
      </c>
      <c r="H712" t="s">
        <v>1620</v>
      </c>
      <c r="I712" t="s">
        <v>378</v>
      </c>
      <c r="J712">
        <v>1</v>
      </c>
      <c r="K712">
        <v>24</v>
      </c>
      <c r="L712" t="s">
        <v>2192</v>
      </c>
      <c r="M712" t="s">
        <v>1273</v>
      </c>
      <c r="N712" t="s">
        <v>2184</v>
      </c>
      <c r="O712">
        <v>2</v>
      </c>
      <c r="P712" t="s">
        <v>2185</v>
      </c>
      <c r="Q712" t="s">
        <v>3487</v>
      </c>
      <c r="R712" s="207">
        <v>45663.529930555553</v>
      </c>
      <c r="S712">
        <v>600125572</v>
      </c>
      <c r="W712">
        <v>16.4023</v>
      </c>
      <c r="X712">
        <v>16.357300000000002</v>
      </c>
      <c r="Y712">
        <v>0</v>
      </c>
      <c r="Z712">
        <v>4.4999999999999998E-2</v>
      </c>
      <c r="AA712">
        <v>20.101900000000001</v>
      </c>
      <c r="AB712">
        <v>7035.4500000000007</v>
      </c>
      <c r="AC712">
        <v>6991.4950000000008</v>
      </c>
      <c r="AD712">
        <v>4670.107</v>
      </c>
      <c r="AE712">
        <v>1170.4109999999998</v>
      </c>
      <c r="AF712">
        <v>352.07799999999997</v>
      </c>
      <c r="AG712">
        <v>565.63700000000006</v>
      </c>
      <c r="AH712">
        <v>161.47</v>
      </c>
      <c r="AI712">
        <v>41.255000000000003</v>
      </c>
      <c r="AJ712">
        <v>0</v>
      </c>
      <c r="AK712">
        <v>16.343</v>
      </c>
      <c r="AL712">
        <v>27.25</v>
      </c>
      <c r="AM712">
        <v>0</v>
      </c>
      <c r="AN712">
        <v>16.704999999999998</v>
      </c>
      <c r="AO712">
        <v>35</v>
      </c>
      <c r="AP712">
        <v>35</v>
      </c>
      <c r="AQ712">
        <v>35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14.194000000000001</v>
      </c>
      <c r="AX712">
        <v>0</v>
      </c>
      <c r="AY712">
        <v>0</v>
      </c>
      <c r="AZ712">
        <v>0</v>
      </c>
      <c r="BA712">
        <v>7083.8039999999992</v>
      </c>
      <c r="BB712">
        <v>35</v>
      </c>
      <c r="BC712">
        <v>20</v>
      </c>
      <c r="BD712">
        <v>18</v>
      </c>
      <c r="BE712">
        <v>0</v>
      </c>
      <c r="BF712">
        <v>0</v>
      </c>
      <c r="BG712">
        <v>1</v>
      </c>
      <c r="BH712">
        <v>0</v>
      </c>
      <c r="BI712">
        <v>0</v>
      </c>
      <c r="BJ712">
        <v>11.6136</v>
      </c>
      <c r="BK712">
        <v>5548.0069999999996</v>
      </c>
      <c r="BL712">
        <v>3652.1530000000002</v>
      </c>
      <c r="BM712">
        <v>1031.3889999999999</v>
      </c>
      <c r="BN712">
        <v>205.32299999999998</v>
      </c>
      <c r="BO712">
        <v>449.4</v>
      </c>
      <c r="BP712">
        <v>154.29300000000001</v>
      </c>
      <c r="BQ712">
        <v>41.255000000000003</v>
      </c>
      <c r="BR712">
        <v>0</v>
      </c>
      <c r="BS712">
        <v>0</v>
      </c>
      <c r="BT712">
        <v>7.5846999999999998</v>
      </c>
      <c r="BU712">
        <v>3960.473</v>
      </c>
      <c r="BV712">
        <v>1.0228999999999999</v>
      </c>
      <c r="BW712">
        <v>489.35</v>
      </c>
      <c r="BX712">
        <v>0</v>
      </c>
      <c r="BY712">
        <v>0</v>
      </c>
      <c r="BZ712">
        <v>4.7437000000000005</v>
      </c>
      <c r="CA712">
        <v>1443.4880000000001</v>
      </c>
      <c r="CB712">
        <v>1017.954</v>
      </c>
      <c r="CC712">
        <v>139.02199999999999</v>
      </c>
      <c r="CD712">
        <v>146.755</v>
      </c>
      <c r="CE712">
        <v>116.23699999999999</v>
      </c>
      <c r="CF712">
        <v>7.1769999999999996</v>
      </c>
      <c r="CG712">
        <v>0</v>
      </c>
      <c r="CH712">
        <v>0</v>
      </c>
      <c r="CI712">
        <v>16.343</v>
      </c>
      <c r="CJ712">
        <v>0.4</v>
      </c>
      <c r="CK712">
        <v>193.761</v>
      </c>
      <c r="CL712">
        <v>2.0876000000000001</v>
      </c>
      <c r="CM712">
        <v>626.274</v>
      </c>
      <c r="CN712">
        <v>2.2561</v>
      </c>
      <c r="CO712">
        <v>623.45299999999997</v>
      </c>
      <c r="CP712">
        <v>0</v>
      </c>
      <c r="CQ712">
        <v>0</v>
      </c>
      <c r="CR712">
        <v>8.6404999999999994</v>
      </c>
      <c r="CS712">
        <v>3677.8910000000001</v>
      </c>
      <c r="CT712">
        <v>4.2938999999999998</v>
      </c>
      <c r="CU712">
        <v>1308.0990000000002</v>
      </c>
      <c r="CV712">
        <v>0</v>
      </c>
      <c r="CW712">
        <v>14.194000000000001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35</v>
      </c>
      <c r="DE712">
        <v>0</v>
      </c>
      <c r="DF712">
        <v>3.0059999999999998</v>
      </c>
      <c r="DG712">
        <v>1098.184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5620.96</v>
      </c>
      <c r="EA712">
        <v>0</v>
      </c>
      <c r="EB712">
        <v>1462.8440000000001</v>
      </c>
      <c r="EC712">
        <v>35</v>
      </c>
      <c r="ED712">
        <v>16.4023</v>
      </c>
      <c r="EE712">
        <v>20.101900000000001</v>
      </c>
      <c r="EF712">
        <v>7035.4500000000007</v>
      </c>
      <c r="EG712">
        <v>11.6586</v>
      </c>
      <c r="EH712">
        <v>5564.7120000000004</v>
      </c>
      <c r="EI712">
        <v>7.6296999999999997</v>
      </c>
      <c r="EJ712">
        <v>3977.1779999999999</v>
      </c>
      <c r="EK712">
        <v>1.0228999999999999</v>
      </c>
      <c r="EL712">
        <v>489.35</v>
      </c>
      <c r="EM712">
        <v>0</v>
      </c>
      <c r="EN712">
        <v>0</v>
      </c>
      <c r="EO712">
        <v>4.7437000000000005</v>
      </c>
      <c r="EP712">
        <v>1470.7380000000001</v>
      </c>
      <c r="EQ712">
        <v>35</v>
      </c>
      <c r="ER712">
        <v>0</v>
      </c>
      <c r="ES712">
        <v>35</v>
      </c>
      <c r="ET712">
        <v>7070.4500000000007</v>
      </c>
      <c r="EU712">
        <v>0</v>
      </c>
      <c r="EV712">
        <v>0</v>
      </c>
      <c r="EW712">
        <v>0</v>
      </c>
      <c r="EX712">
        <v>0</v>
      </c>
      <c r="EY712">
        <v>3.0059999999999998</v>
      </c>
      <c r="EZ712">
        <v>1098.184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</row>
    <row r="713" spans="1:184" customFormat="1" ht="12.75" x14ac:dyDescent="0.2">
      <c r="A713">
        <v>6214</v>
      </c>
      <c r="B713">
        <f t="shared" si="11"/>
        <v>710</v>
      </c>
      <c r="C713">
        <v>1</v>
      </c>
      <c r="D713" t="s">
        <v>2336</v>
      </c>
      <c r="E713" t="s">
        <v>290</v>
      </c>
      <c r="F713">
        <v>600125840</v>
      </c>
      <c r="G713">
        <v>12</v>
      </c>
      <c r="H713" t="s">
        <v>2204</v>
      </c>
      <c r="I713" t="s">
        <v>100</v>
      </c>
      <c r="J713">
        <v>1</v>
      </c>
      <c r="K713">
        <v>24</v>
      </c>
      <c r="L713" t="s">
        <v>2188</v>
      </c>
      <c r="M713" t="s">
        <v>2337</v>
      </c>
      <c r="N713" t="s">
        <v>2184</v>
      </c>
      <c r="O713">
        <v>2</v>
      </c>
      <c r="P713" t="s">
        <v>2185</v>
      </c>
      <c r="Q713" t="s">
        <v>2338</v>
      </c>
      <c r="R713" s="207">
        <v>45667.453310185185</v>
      </c>
      <c r="S713">
        <v>600125840</v>
      </c>
      <c r="T713" t="s">
        <v>2338</v>
      </c>
      <c r="U713" s="207">
        <v>45680.783263888887</v>
      </c>
      <c r="V713">
        <v>600125840</v>
      </c>
      <c r="W713">
        <v>42.509700000000002</v>
      </c>
      <c r="X713">
        <v>42.509700000000002</v>
      </c>
      <c r="Y713">
        <v>0</v>
      </c>
      <c r="Z713">
        <v>0</v>
      </c>
      <c r="AA713">
        <v>45.103200000000001</v>
      </c>
      <c r="AB713">
        <v>20517.202000000001</v>
      </c>
      <c r="AC713">
        <v>20517.202000000001</v>
      </c>
      <c r="AD713">
        <v>13282.877999999999</v>
      </c>
      <c r="AE713">
        <v>3176.6379999999999</v>
      </c>
      <c r="AF713">
        <v>102.748</v>
      </c>
      <c r="AG713">
        <v>3314.76</v>
      </c>
      <c r="AH713">
        <v>293.62299999999999</v>
      </c>
      <c r="AI713">
        <v>290.90300000000002</v>
      </c>
      <c r="AJ713">
        <v>0</v>
      </c>
      <c r="AK713">
        <v>12.638</v>
      </c>
      <c r="AL713">
        <v>0</v>
      </c>
      <c r="AM713">
        <v>0</v>
      </c>
      <c r="AN713">
        <v>0</v>
      </c>
      <c r="AO713">
        <v>16.5</v>
      </c>
      <c r="AP713">
        <v>16.5</v>
      </c>
      <c r="AQ713">
        <v>16.5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33.608000000000004</v>
      </c>
      <c r="AX713">
        <v>0</v>
      </c>
      <c r="AY713">
        <v>0</v>
      </c>
      <c r="AZ713">
        <v>9.4060000000000006</v>
      </c>
      <c r="BA713">
        <v>20702.363000000001</v>
      </c>
      <c r="BB713">
        <v>16.5</v>
      </c>
      <c r="BC713">
        <v>44</v>
      </c>
      <c r="BD713">
        <v>38</v>
      </c>
      <c r="BE713">
        <v>4</v>
      </c>
      <c r="BF713">
        <v>0</v>
      </c>
      <c r="BG713">
        <v>2</v>
      </c>
      <c r="BH713">
        <v>0</v>
      </c>
      <c r="BI713">
        <v>0</v>
      </c>
      <c r="BJ713">
        <v>32.937100000000001</v>
      </c>
      <c r="BK713">
        <v>17543.27</v>
      </c>
      <c r="BL713">
        <v>11018.519</v>
      </c>
      <c r="BM713">
        <v>2915.9670000000001</v>
      </c>
      <c r="BN713">
        <v>102.748</v>
      </c>
      <c r="BO713">
        <v>2950.26</v>
      </c>
      <c r="BP713">
        <v>221.85900000000001</v>
      </c>
      <c r="BQ713">
        <v>290.90300000000002</v>
      </c>
      <c r="BR713">
        <v>0</v>
      </c>
      <c r="BS713">
        <v>0</v>
      </c>
      <c r="BT713">
        <v>24.886299999999999</v>
      </c>
      <c r="BU713">
        <v>14515.387000000001</v>
      </c>
      <c r="BV713">
        <v>2.42</v>
      </c>
      <c r="BW713">
        <v>958.56200000000001</v>
      </c>
      <c r="BX713">
        <v>0</v>
      </c>
      <c r="BY713">
        <v>0</v>
      </c>
      <c r="BZ713">
        <v>9.5725999999999996</v>
      </c>
      <c r="CA713">
        <v>2973.9319999999998</v>
      </c>
      <c r="CB713">
        <v>2264.3589999999999</v>
      </c>
      <c r="CC713">
        <v>260.67099999999999</v>
      </c>
      <c r="CD713">
        <v>0</v>
      </c>
      <c r="CE713">
        <v>364.5</v>
      </c>
      <c r="CF713">
        <v>71.763999999999996</v>
      </c>
      <c r="CG713">
        <v>0</v>
      </c>
      <c r="CH713">
        <v>0</v>
      </c>
      <c r="CI713">
        <v>12.638</v>
      </c>
      <c r="CJ713">
        <v>1.75</v>
      </c>
      <c r="CK713">
        <v>703.59699999999998</v>
      </c>
      <c r="CL713">
        <v>3.8464</v>
      </c>
      <c r="CM713">
        <v>1061.0440000000001</v>
      </c>
      <c r="CN713">
        <v>3.9762</v>
      </c>
      <c r="CO713">
        <v>1209.2909999999999</v>
      </c>
      <c r="CP713">
        <v>0</v>
      </c>
      <c r="CQ713">
        <v>0</v>
      </c>
      <c r="CR713">
        <v>30.937100000000001</v>
      </c>
      <c r="CS713">
        <v>15917.109</v>
      </c>
      <c r="CT713">
        <v>7.8225999999999996</v>
      </c>
      <c r="CU713">
        <v>2373.9189999999999</v>
      </c>
      <c r="CV713">
        <v>0</v>
      </c>
      <c r="CW713">
        <v>33.608000000000004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16.5</v>
      </c>
      <c r="DD713">
        <v>0</v>
      </c>
      <c r="DE713">
        <v>9.4060000000000006</v>
      </c>
      <c r="DF713">
        <v>5.6307999999999998</v>
      </c>
      <c r="DG713">
        <v>2069.3209999999999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17711.310000000001</v>
      </c>
      <c r="EA713">
        <v>16.5</v>
      </c>
      <c r="EB713">
        <v>2991.0529999999999</v>
      </c>
      <c r="EC713">
        <v>0</v>
      </c>
      <c r="ED713">
        <v>42.509700000000002</v>
      </c>
      <c r="EE713">
        <v>45.103200000000001</v>
      </c>
      <c r="EF713">
        <v>20517.202000000001</v>
      </c>
      <c r="EG713">
        <v>32.937100000000001</v>
      </c>
      <c r="EH713">
        <v>17543.27</v>
      </c>
      <c r="EI713">
        <v>24.886299999999999</v>
      </c>
      <c r="EJ713">
        <v>14515.387000000001</v>
      </c>
      <c r="EK713">
        <v>2.42</v>
      </c>
      <c r="EL713">
        <v>958.56200000000001</v>
      </c>
      <c r="EM713">
        <v>0</v>
      </c>
      <c r="EN713">
        <v>0</v>
      </c>
      <c r="EO713">
        <v>9.5725999999999996</v>
      </c>
      <c r="EP713">
        <v>2973.9319999999998</v>
      </c>
      <c r="EQ713">
        <v>16.5</v>
      </c>
      <c r="ER713">
        <v>16.5</v>
      </c>
      <c r="ES713">
        <v>0</v>
      </c>
      <c r="ET713">
        <v>20533.702000000001</v>
      </c>
      <c r="EU713">
        <v>0</v>
      </c>
      <c r="EV713">
        <v>0</v>
      </c>
      <c r="EW713">
        <v>0</v>
      </c>
      <c r="EX713">
        <v>0</v>
      </c>
      <c r="EY713">
        <v>5.6307999999999998</v>
      </c>
      <c r="EZ713">
        <v>2069.3209999999999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</row>
    <row r="714" spans="1:184" customFormat="1" ht="12.75" x14ac:dyDescent="0.2">
      <c r="A714">
        <v>6215</v>
      </c>
      <c r="B714">
        <f t="shared" si="11"/>
        <v>711</v>
      </c>
      <c r="C714">
        <v>1</v>
      </c>
      <c r="D714" t="s">
        <v>2339</v>
      </c>
      <c r="E714" t="s">
        <v>290</v>
      </c>
      <c r="F714">
        <v>600125581</v>
      </c>
      <c r="G714">
        <v>12</v>
      </c>
      <c r="H714" t="s">
        <v>2340</v>
      </c>
      <c r="I714" t="s">
        <v>378</v>
      </c>
      <c r="J714">
        <v>1</v>
      </c>
      <c r="K714">
        <v>24</v>
      </c>
      <c r="L714" t="s">
        <v>2192</v>
      </c>
      <c r="M714" t="s">
        <v>2341</v>
      </c>
      <c r="N714" t="s">
        <v>2184</v>
      </c>
      <c r="O714">
        <v>2</v>
      </c>
      <c r="P714" t="s">
        <v>2185</v>
      </c>
      <c r="Q714" t="s">
        <v>3350</v>
      </c>
      <c r="R714" s="207">
        <v>45671.850277777776</v>
      </c>
      <c r="S714">
        <v>600125581</v>
      </c>
      <c r="W714">
        <v>13.997199999999999</v>
      </c>
      <c r="X714">
        <v>13.9422</v>
      </c>
      <c r="Y714">
        <v>0</v>
      </c>
      <c r="Z714">
        <v>5.5E-2</v>
      </c>
      <c r="AA714">
        <v>15.7539</v>
      </c>
      <c r="AB714">
        <v>6043.5509999999995</v>
      </c>
      <c r="AC714">
        <v>5994.6090000000004</v>
      </c>
      <c r="AD714">
        <v>3932.1220000000003</v>
      </c>
      <c r="AE714">
        <v>1082.82</v>
      </c>
      <c r="AF714">
        <v>65.491</v>
      </c>
      <c r="AG714">
        <v>484.9</v>
      </c>
      <c r="AH714">
        <v>174.47299999999998</v>
      </c>
      <c r="AI714">
        <v>62.402000000000001</v>
      </c>
      <c r="AJ714">
        <v>1.845</v>
      </c>
      <c r="AK714">
        <v>4.2910000000000004</v>
      </c>
      <c r="AL714">
        <v>0</v>
      </c>
      <c r="AM714">
        <v>0</v>
      </c>
      <c r="AN714">
        <v>48.942</v>
      </c>
      <c r="AO714">
        <v>276.08000000000004</v>
      </c>
      <c r="AP714">
        <v>80</v>
      </c>
      <c r="AQ714">
        <v>80</v>
      </c>
      <c r="AR714">
        <v>0</v>
      </c>
      <c r="AS714">
        <v>0</v>
      </c>
      <c r="AT714">
        <v>158.113</v>
      </c>
      <c r="AU714">
        <v>37.966999999999999</v>
      </c>
      <c r="AV714">
        <v>0.66779999999999995</v>
      </c>
      <c r="AW714">
        <v>169.10999999999999</v>
      </c>
      <c r="AX714">
        <v>204.114</v>
      </c>
      <c r="AY714">
        <v>0</v>
      </c>
      <c r="AZ714">
        <v>17.155000000000001</v>
      </c>
      <c r="BA714">
        <v>6065.3879999999999</v>
      </c>
      <c r="BB714">
        <v>80</v>
      </c>
      <c r="BC714">
        <v>17</v>
      </c>
      <c r="BD714">
        <v>17</v>
      </c>
      <c r="BE714">
        <v>0</v>
      </c>
      <c r="BF714">
        <v>1</v>
      </c>
      <c r="BG714">
        <v>1</v>
      </c>
      <c r="BH714">
        <v>0</v>
      </c>
      <c r="BI714">
        <v>0</v>
      </c>
      <c r="BJ714">
        <v>9.2166999999999994</v>
      </c>
      <c r="BK714">
        <v>4604.384</v>
      </c>
      <c r="BL714">
        <v>2835.1860000000001</v>
      </c>
      <c r="BM714">
        <v>950.81099999999992</v>
      </c>
      <c r="BN714">
        <v>30.108000000000001</v>
      </c>
      <c r="BO714">
        <v>377.9</v>
      </c>
      <c r="BP714">
        <v>157.42099999999999</v>
      </c>
      <c r="BQ714">
        <v>62.402000000000001</v>
      </c>
      <c r="BR714">
        <v>0</v>
      </c>
      <c r="BS714">
        <v>4.2910000000000004</v>
      </c>
      <c r="BT714">
        <v>7.8430999999999997</v>
      </c>
      <c r="BU714">
        <v>4006.143</v>
      </c>
      <c r="BV714">
        <v>0.80959999999999999</v>
      </c>
      <c r="BW714">
        <v>360.49200000000002</v>
      </c>
      <c r="BX714">
        <v>0</v>
      </c>
      <c r="BY714">
        <v>0</v>
      </c>
      <c r="BZ714">
        <v>4.7255000000000003</v>
      </c>
      <c r="CA714">
        <v>1390.2249999999999</v>
      </c>
      <c r="CB714">
        <v>1096.9360000000001</v>
      </c>
      <c r="CC714">
        <v>132.00900000000001</v>
      </c>
      <c r="CD714">
        <v>35.383000000000003</v>
      </c>
      <c r="CE714">
        <v>107</v>
      </c>
      <c r="CF714">
        <v>17.052</v>
      </c>
      <c r="CG714">
        <v>0</v>
      </c>
      <c r="CH714">
        <v>1.845</v>
      </c>
      <c r="CI714">
        <v>0</v>
      </c>
      <c r="CJ714">
        <v>0</v>
      </c>
      <c r="CK714">
        <v>0</v>
      </c>
      <c r="CL714">
        <v>1.6413</v>
      </c>
      <c r="CM714">
        <v>427.17099999999999</v>
      </c>
      <c r="CN714">
        <v>2.4163999999999999</v>
      </c>
      <c r="CO714">
        <v>778.94</v>
      </c>
      <c r="CP714">
        <v>0.66779999999999995</v>
      </c>
      <c r="CQ714">
        <v>184.114</v>
      </c>
      <c r="CR714">
        <v>7.2166999999999994</v>
      </c>
      <c r="CS714">
        <v>3274.7290000000003</v>
      </c>
      <c r="CT714">
        <v>4.0633999999999997</v>
      </c>
      <c r="CU714">
        <v>1107.924</v>
      </c>
      <c r="CV714">
        <v>0</v>
      </c>
      <c r="CW714">
        <v>169.10999999999999</v>
      </c>
      <c r="CX714">
        <v>20</v>
      </c>
      <c r="CY714">
        <v>0</v>
      </c>
      <c r="CZ714">
        <v>0</v>
      </c>
      <c r="DA714">
        <v>0.66779999999999995</v>
      </c>
      <c r="DB714">
        <v>184.114</v>
      </c>
      <c r="DC714">
        <v>10.5</v>
      </c>
      <c r="DD714">
        <v>69.5</v>
      </c>
      <c r="DE714">
        <v>17.155000000000001</v>
      </c>
      <c r="DF714">
        <v>0.50619999999999998</v>
      </c>
      <c r="DG714">
        <v>192.28899999999999</v>
      </c>
      <c r="DH714">
        <v>0</v>
      </c>
      <c r="DI714">
        <v>0</v>
      </c>
      <c r="DJ714">
        <v>5.7799999999999997E-2</v>
      </c>
      <c r="DK714">
        <v>45.46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4660.4030000000002</v>
      </c>
      <c r="EA714">
        <v>10.5</v>
      </c>
      <c r="EB714">
        <v>1404.9850000000001</v>
      </c>
      <c r="EC714">
        <v>69.5</v>
      </c>
      <c r="ED714">
        <v>13.997199999999999</v>
      </c>
      <c r="EE714">
        <v>15.7539</v>
      </c>
      <c r="EF714">
        <v>6043.5509999999995</v>
      </c>
      <c r="EG714">
        <v>9.2716999999999992</v>
      </c>
      <c r="EH714">
        <v>4653.326</v>
      </c>
      <c r="EI714">
        <v>7.8980999999999995</v>
      </c>
      <c r="EJ714">
        <v>4055.085</v>
      </c>
      <c r="EK714">
        <v>0.80959999999999999</v>
      </c>
      <c r="EL714">
        <v>360.49200000000002</v>
      </c>
      <c r="EM714">
        <v>0</v>
      </c>
      <c r="EN714">
        <v>0</v>
      </c>
      <c r="EO714">
        <v>4.7255000000000003</v>
      </c>
      <c r="EP714">
        <v>1390.2249999999999</v>
      </c>
      <c r="EQ714">
        <v>276.08000000000004</v>
      </c>
      <c r="ER714">
        <v>17.399999999999999</v>
      </c>
      <c r="ES714">
        <v>258.68</v>
      </c>
      <c r="ET714">
        <v>6319.6310000000003</v>
      </c>
      <c r="EU714">
        <v>0</v>
      </c>
      <c r="EV714">
        <v>0</v>
      </c>
      <c r="EW714">
        <v>0</v>
      </c>
      <c r="EX714">
        <v>0</v>
      </c>
      <c r="EY714">
        <v>0.50619999999999998</v>
      </c>
      <c r="EZ714">
        <v>192.28899999999999</v>
      </c>
      <c r="FA714">
        <v>0</v>
      </c>
      <c r="FB714">
        <v>0</v>
      </c>
      <c r="FC714">
        <v>5.7799999999999997E-2</v>
      </c>
      <c r="FD714">
        <v>45.46</v>
      </c>
      <c r="FE714">
        <v>0</v>
      </c>
      <c r="FF714">
        <v>0</v>
      </c>
      <c r="FG714">
        <v>0</v>
      </c>
      <c r="FH714">
        <v>0</v>
      </c>
      <c r="FI714">
        <v>0.66779999999999995</v>
      </c>
      <c r="FJ714">
        <v>204.114</v>
      </c>
      <c r="FK714">
        <v>0</v>
      </c>
      <c r="FL714">
        <v>20</v>
      </c>
      <c r="FM714">
        <v>0.66779999999999995</v>
      </c>
      <c r="FN714">
        <v>184.114</v>
      </c>
      <c r="FO714">
        <v>0</v>
      </c>
      <c r="FP714">
        <v>0</v>
      </c>
      <c r="FQ714">
        <v>0</v>
      </c>
      <c r="FR714">
        <v>204.114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0</v>
      </c>
      <c r="FZ714">
        <v>0</v>
      </c>
      <c r="GA714">
        <v>0</v>
      </c>
      <c r="GB714">
        <v>0</v>
      </c>
    </row>
    <row r="715" spans="1:184" customFormat="1" ht="12.75" x14ac:dyDescent="0.2">
      <c r="A715">
        <v>6216</v>
      </c>
      <c r="B715">
        <f t="shared" si="11"/>
        <v>712</v>
      </c>
      <c r="C715">
        <v>1</v>
      </c>
      <c r="D715" t="s">
        <v>2342</v>
      </c>
      <c r="E715" t="s">
        <v>290</v>
      </c>
      <c r="F715">
        <v>600125599</v>
      </c>
      <c r="G715">
        <v>12</v>
      </c>
      <c r="H715" t="s">
        <v>2211</v>
      </c>
      <c r="I715" t="s">
        <v>100</v>
      </c>
      <c r="J715">
        <v>1</v>
      </c>
      <c r="K715">
        <v>24</v>
      </c>
      <c r="L715" t="s">
        <v>2188</v>
      </c>
      <c r="M715" t="s">
        <v>1931</v>
      </c>
      <c r="N715" t="s">
        <v>2184</v>
      </c>
      <c r="O715">
        <v>2</v>
      </c>
      <c r="P715" t="s">
        <v>2185</v>
      </c>
      <c r="Q715" t="s">
        <v>1967</v>
      </c>
      <c r="R715" s="207">
        <v>45660.836504629631</v>
      </c>
      <c r="S715">
        <v>600125599</v>
      </c>
      <c r="W715">
        <v>11.5754</v>
      </c>
      <c r="X715">
        <v>11.5754</v>
      </c>
      <c r="Y715">
        <v>0</v>
      </c>
      <c r="Z715">
        <v>0</v>
      </c>
      <c r="AA715">
        <v>13.463199999999999</v>
      </c>
      <c r="AB715">
        <v>5673.5690000000004</v>
      </c>
      <c r="AC715">
        <v>5673.5690000000004</v>
      </c>
      <c r="AD715">
        <v>3438.0149999999999</v>
      </c>
      <c r="AE715">
        <v>1096.3200000000002</v>
      </c>
      <c r="AF715">
        <v>107.48699999999999</v>
      </c>
      <c r="AG715">
        <v>781.36300000000006</v>
      </c>
      <c r="AH715">
        <v>69.899000000000001</v>
      </c>
      <c r="AI715">
        <v>94.091999999999999</v>
      </c>
      <c r="AJ715">
        <v>0</v>
      </c>
      <c r="AK715">
        <v>8.0229999999999997</v>
      </c>
      <c r="AL715">
        <v>0</v>
      </c>
      <c r="AM715">
        <v>0</v>
      </c>
      <c r="AN715">
        <v>0</v>
      </c>
      <c r="AO715">
        <v>3.25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3.25</v>
      </c>
      <c r="AV715">
        <v>0</v>
      </c>
      <c r="AW715">
        <v>59.301000000000002</v>
      </c>
      <c r="AX715">
        <v>0</v>
      </c>
      <c r="AY715">
        <v>0</v>
      </c>
      <c r="AZ715">
        <v>19.068999999999999</v>
      </c>
      <c r="BA715">
        <v>5740.8459999999995</v>
      </c>
      <c r="BB715">
        <v>0</v>
      </c>
      <c r="BC715">
        <v>14</v>
      </c>
      <c r="BD715">
        <v>14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10.8504</v>
      </c>
      <c r="BK715">
        <v>5461.6559999999999</v>
      </c>
      <c r="BL715">
        <v>3282.6309999999999</v>
      </c>
      <c r="BM715">
        <v>1077.127</v>
      </c>
      <c r="BN715">
        <v>107.48699999999999</v>
      </c>
      <c r="BO715">
        <v>752.05</v>
      </c>
      <c r="BP715">
        <v>69.899000000000001</v>
      </c>
      <c r="BQ715">
        <v>94.091999999999999</v>
      </c>
      <c r="BR715">
        <v>0</v>
      </c>
      <c r="BS715">
        <v>0</v>
      </c>
      <c r="BT715">
        <v>5.8155000000000001</v>
      </c>
      <c r="BU715">
        <v>3486.0250000000001</v>
      </c>
      <c r="BV715">
        <v>1.5533999999999999</v>
      </c>
      <c r="BW715">
        <v>615.90700000000004</v>
      </c>
      <c r="BX715">
        <v>0</v>
      </c>
      <c r="BY715">
        <v>0</v>
      </c>
      <c r="BZ715">
        <v>0.72499999999999998</v>
      </c>
      <c r="CA715">
        <v>211.91300000000001</v>
      </c>
      <c r="CB715">
        <v>155.38399999999999</v>
      </c>
      <c r="CC715">
        <v>19.193000000000001</v>
      </c>
      <c r="CD715">
        <v>0</v>
      </c>
      <c r="CE715">
        <v>29.312999999999999</v>
      </c>
      <c r="CF715">
        <v>0</v>
      </c>
      <c r="CG715">
        <v>0</v>
      </c>
      <c r="CH715">
        <v>0</v>
      </c>
      <c r="CI715">
        <v>8.0229999999999997</v>
      </c>
      <c r="CJ715">
        <v>0.1</v>
      </c>
      <c r="CK715">
        <v>27.562999999999999</v>
      </c>
      <c r="CL715">
        <v>0.625</v>
      </c>
      <c r="CM715">
        <v>184.35</v>
      </c>
      <c r="CN715">
        <v>0</v>
      </c>
      <c r="CO715">
        <v>0</v>
      </c>
      <c r="CP715">
        <v>0</v>
      </c>
      <c r="CQ715">
        <v>0</v>
      </c>
      <c r="CR715">
        <v>9.8504000000000005</v>
      </c>
      <c r="CS715">
        <v>4603.7699999999995</v>
      </c>
      <c r="CT715">
        <v>0.72499999999999998</v>
      </c>
      <c r="CU715">
        <v>211.91300000000001</v>
      </c>
      <c r="CV715">
        <v>0</v>
      </c>
      <c r="CW715">
        <v>59.301000000000002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19.068999999999999</v>
      </c>
      <c r="DF715">
        <v>3.4815</v>
      </c>
      <c r="DG715">
        <v>1359.7239999999999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5525.0860000000002</v>
      </c>
      <c r="EA715">
        <v>0</v>
      </c>
      <c r="EB715">
        <v>215.76</v>
      </c>
      <c r="EC715">
        <v>0</v>
      </c>
      <c r="ED715">
        <v>11.5754</v>
      </c>
      <c r="EE715">
        <v>13.463199999999999</v>
      </c>
      <c r="EF715">
        <v>5673.5690000000004</v>
      </c>
      <c r="EG715">
        <v>10.8504</v>
      </c>
      <c r="EH715">
        <v>5461.6559999999999</v>
      </c>
      <c r="EI715">
        <v>5.8155000000000001</v>
      </c>
      <c r="EJ715">
        <v>3486.0250000000001</v>
      </c>
      <c r="EK715">
        <v>1.5533999999999999</v>
      </c>
      <c r="EL715">
        <v>615.90700000000004</v>
      </c>
      <c r="EM715">
        <v>0</v>
      </c>
      <c r="EN715">
        <v>0</v>
      </c>
      <c r="EO715">
        <v>0.72499999999999998</v>
      </c>
      <c r="EP715">
        <v>211.91300000000001</v>
      </c>
      <c r="EQ715">
        <v>3.25</v>
      </c>
      <c r="ER715">
        <v>3.25</v>
      </c>
      <c r="ES715">
        <v>0</v>
      </c>
      <c r="ET715">
        <v>5676.8190000000004</v>
      </c>
      <c r="EU715">
        <v>0</v>
      </c>
      <c r="EV715">
        <v>0</v>
      </c>
      <c r="EW715">
        <v>0</v>
      </c>
      <c r="EX715">
        <v>0</v>
      </c>
      <c r="EY715">
        <v>3.4815</v>
      </c>
      <c r="EZ715">
        <v>1359.7239999999999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</row>
    <row r="716" spans="1:184" customFormat="1" ht="12.75" x14ac:dyDescent="0.2">
      <c r="A716">
        <v>6217</v>
      </c>
      <c r="B716">
        <f t="shared" si="11"/>
        <v>713</v>
      </c>
      <c r="C716">
        <v>1</v>
      </c>
      <c r="D716" t="s">
        <v>2343</v>
      </c>
      <c r="E716" t="s">
        <v>290</v>
      </c>
      <c r="F716">
        <v>600125858</v>
      </c>
      <c r="G716">
        <v>12</v>
      </c>
      <c r="H716" t="s">
        <v>2344</v>
      </c>
      <c r="I716" t="s">
        <v>378</v>
      </c>
      <c r="J716">
        <v>1</v>
      </c>
      <c r="K716">
        <v>24</v>
      </c>
      <c r="L716" t="s">
        <v>2192</v>
      </c>
      <c r="M716" t="s">
        <v>2345</v>
      </c>
      <c r="N716" t="s">
        <v>2184</v>
      </c>
      <c r="O716">
        <v>2</v>
      </c>
      <c r="P716" t="s">
        <v>2185</v>
      </c>
      <c r="Q716" t="s">
        <v>2346</v>
      </c>
      <c r="R716" s="207">
        <v>45670.620636574073</v>
      </c>
      <c r="S716">
        <v>600125858</v>
      </c>
      <c r="T716" t="s">
        <v>2346</v>
      </c>
      <c r="U716" s="207">
        <v>45670.650173611109</v>
      </c>
      <c r="V716">
        <v>600125858</v>
      </c>
      <c r="W716">
        <v>44.493299999999998</v>
      </c>
      <c r="X716">
        <v>44.493299999999998</v>
      </c>
      <c r="Y716">
        <v>0</v>
      </c>
      <c r="Z716">
        <v>0</v>
      </c>
      <c r="AA716">
        <v>47.458500000000001</v>
      </c>
      <c r="AB716">
        <v>21544.927</v>
      </c>
      <c r="AC716">
        <v>21544.927</v>
      </c>
      <c r="AD716">
        <v>13392.27</v>
      </c>
      <c r="AE716">
        <v>3388.9250000000002</v>
      </c>
      <c r="AF716">
        <v>177.00200000000001</v>
      </c>
      <c r="AG716">
        <v>3759.9430000000002</v>
      </c>
      <c r="AH716">
        <v>270.31299999999999</v>
      </c>
      <c r="AI716">
        <v>226.22200000000001</v>
      </c>
      <c r="AJ716">
        <v>29.974</v>
      </c>
      <c r="AK716">
        <v>25.766999999999999</v>
      </c>
      <c r="AL716">
        <v>0</v>
      </c>
      <c r="AM716">
        <v>0</v>
      </c>
      <c r="AN716">
        <v>0</v>
      </c>
      <c r="AO716">
        <v>459.77000000000004</v>
      </c>
      <c r="AP716">
        <v>425.27000000000004</v>
      </c>
      <c r="AQ716">
        <v>425.27000000000004</v>
      </c>
      <c r="AR716">
        <v>0</v>
      </c>
      <c r="AS716">
        <v>0</v>
      </c>
      <c r="AT716">
        <v>0</v>
      </c>
      <c r="AU716">
        <v>34.5</v>
      </c>
      <c r="AV716">
        <v>0</v>
      </c>
      <c r="AW716">
        <v>258.43700000000001</v>
      </c>
      <c r="AX716">
        <v>0</v>
      </c>
      <c r="AY716">
        <v>421.27000000000004</v>
      </c>
      <c r="AZ716">
        <v>16.074000000000002</v>
      </c>
      <c r="BA716">
        <v>21707.714</v>
      </c>
      <c r="BB716">
        <v>425.27000000000004</v>
      </c>
      <c r="BC716">
        <v>48</v>
      </c>
      <c r="BD716">
        <v>44</v>
      </c>
      <c r="BE716">
        <v>1</v>
      </c>
      <c r="BF716">
        <v>2</v>
      </c>
      <c r="BG716">
        <v>4</v>
      </c>
      <c r="BH716">
        <v>0</v>
      </c>
      <c r="BI716">
        <v>0</v>
      </c>
      <c r="BJ716">
        <v>32.402299999999997</v>
      </c>
      <c r="BK716">
        <v>17581.061000000002</v>
      </c>
      <c r="BL716">
        <v>10552.56</v>
      </c>
      <c r="BM716">
        <v>3060.248</v>
      </c>
      <c r="BN716">
        <v>125.09599999999999</v>
      </c>
      <c r="BO716">
        <v>3085.9</v>
      </c>
      <c r="BP716">
        <v>233.28700000000001</v>
      </c>
      <c r="BQ716">
        <v>226.22200000000001</v>
      </c>
      <c r="BR716">
        <v>9.7050000000000001</v>
      </c>
      <c r="BS716">
        <v>13.532</v>
      </c>
      <c r="BT716">
        <v>25.523000000000003</v>
      </c>
      <c r="BU716">
        <v>14887.874</v>
      </c>
      <c r="BV716">
        <v>2.5327000000000002</v>
      </c>
      <c r="BW716">
        <v>1173.875</v>
      </c>
      <c r="BX716">
        <v>0</v>
      </c>
      <c r="BY716">
        <v>0</v>
      </c>
      <c r="BZ716">
        <v>12.091000000000001</v>
      </c>
      <c r="CA716">
        <v>3963.866</v>
      </c>
      <c r="CB716">
        <v>2839.71</v>
      </c>
      <c r="CC716">
        <v>328.67700000000002</v>
      </c>
      <c r="CD716">
        <v>51.905999999999999</v>
      </c>
      <c r="CE716">
        <v>674.04300000000001</v>
      </c>
      <c r="CF716">
        <v>37.025999999999996</v>
      </c>
      <c r="CG716">
        <v>0</v>
      </c>
      <c r="CH716">
        <v>20.268999999999998</v>
      </c>
      <c r="CI716">
        <v>12.234999999999999</v>
      </c>
      <c r="CJ716">
        <v>1</v>
      </c>
      <c r="CK716">
        <v>608.84699999999998</v>
      </c>
      <c r="CL716">
        <v>5.2278000000000002</v>
      </c>
      <c r="CM716">
        <v>1445.9140000000002</v>
      </c>
      <c r="CN716">
        <v>5.8632</v>
      </c>
      <c r="CO716">
        <v>1909.105</v>
      </c>
      <c r="CP716">
        <v>0</v>
      </c>
      <c r="CQ716">
        <v>0</v>
      </c>
      <c r="CR716">
        <v>28.4024</v>
      </c>
      <c r="CS716">
        <v>14678.4</v>
      </c>
      <c r="CT716">
        <v>10.091000000000001</v>
      </c>
      <c r="CU716">
        <v>2936.1220000000003</v>
      </c>
      <c r="CV716">
        <v>0</v>
      </c>
      <c r="CW716">
        <v>258.43700000000001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318.85700000000003</v>
      </c>
      <c r="DD716">
        <v>106.413</v>
      </c>
      <c r="DE716">
        <v>16.074000000000002</v>
      </c>
      <c r="DF716">
        <v>4.3465999999999996</v>
      </c>
      <c r="DG716">
        <v>1519.3119999999999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17718.71</v>
      </c>
      <c r="EA716">
        <v>318.85700000000003</v>
      </c>
      <c r="EB716">
        <v>3989.0039999999999</v>
      </c>
      <c r="EC716">
        <v>106.413</v>
      </c>
      <c r="ED716">
        <v>44.493299999999998</v>
      </c>
      <c r="EE716">
        <v>47.458500000000001</v>
      </c>
      <c r="EF716">
        <v>21544.927</v>
      </c>
      <c r="EG716">
        <v>32.402299999999997</v>
      </c>
      <c r="EH716">
        <v>17581.061000000002</v>
      </c>
      <c r="EI716">
        <v>25.523000000000003</v>
      </c>
      <c r="EJ716">
        <v>14887.874</v>
      </c>
      <c r="EK716">
        <v>2.5327000000000002</v>
      </c>
      <c r="EL716">
        <v>1173.875</v>
      </c>
      <c r="EM716">
        <v>0</v>
      </c>
      <c r="EN716">
        <v>0</v>
      </c>
      <c r="EO716">
        <v>12.091000000000001</v>
      </c>
      <c r="EP716">
        <v>3963.866</v>
      </c>
      <c r="EQ716">
        <v>459.77000000000004</v>
      </c>
      <c r="ER716">
        <v>352.10700000000003</v>
      </c>
      <c r="ES716">
        <v>107.663</v>
      </c>
      <c r="ET716">
        <v>22004.697</v>
      </c>
      <c r="EU716">
        <v>0</v>
      </c>
      <c r="EV716">
        <v>0</v>
      </c>
      <c r="EW716">
        <v>0</v>
      </c>
      <c r="EX716">
        <v>0</v>
      </c>
      <c r="EY716">
        <v>4.3465999999999996</v>
      </c>
      <c r="EZ716">
        <v>1519.3119999999999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421.27000000000004</v>
      </c>
      <c r="FP716">
        <v>318.85700000000003</v>
      </c>
      <c r="FQ716">
        <v>102.413</v>
      </c>
      <c r="FR716">
        <v>421.27000000000004</v>
      </c>
      <c r="FS716">
        <v>0</v>
      </c>
      <c r="FT716">
        <v>0</v>
      </c>
      <c r="FU716">
        <v>0</v>
      </c>
      <c r="FV716">
        <v>0</v>
      </c>
      <c r="FW716">
        <v>0</v>
      </c>
      <c r="FX716">
        <v>0</v>
      </c>
      <c r="FY716">
        <v>0</v>
      </c>
      <c r="FZ716">
        <v>0</v>
      </c>
      <c r="GA716">
        <v>0</v>
      </c>
      <c r="GB716">
        <v>0</v>
      </c>
    </row>
    <row r="717" spans="1:184" customFormat="1" ht="12.75" x14ac:dyDescent="0.2">
      <c r="A717">
        <v>6218</v>
      </c>
      <c r="B717">
        <f t="shared" si="11"/>
        <v>714</v>
      </c>
      <c r="C717">
        <v>1</v>
      </c>
      <c r="D717" t="s">
        <v>2347</v>
      </c>
      <c r="E717" t="s">
        <v>290</v>
      </c>
      <c r="F717">
        <v>600125475</v>
      </c>
      <c r="G717">
        <v>12</v>
      </c>
      <c r="H717" t="s">
        <v>2348</v>
      </c>
      <c r="I717" t="s">
        <v>378</v>
      </c>
      <c r="J717">
        <v>1</v>
      </c>
      <c r="K717">
        <v>24</v>
      </c>
      <c r="L717" t="s">
        <v>2182</v>
      </c>
      <c r="M717" t="s">
        <v>2209</v>
      </c>
      <c r="N717" t="s">
        <v>2184</v>
      </c>
      <c r="O717">
        <v>2</v>
      </c>
      <c r="P717" t="s">
        <v>2185</v>
      </c>
      <c r="Q717" t="s">
        <v>1184</v>
      </c>
      <c r="R717" s="207">
        <v>45661.591585648152</v>
      </c>
      <c r="S717">
        <v>600125475</v>
      </c>
      <c r="W717">
        <v>13.487699999999998</v>
      </c>
      <c r="X717">
        <v>13.4819</v>
      </c>
      <c r="Y717">
        <v>0</v>
      </c>
      <c r="Z717">
        <v>5.7999999999999996E-3</v>
      </c>
      <c r="AA717">
        <v>13.9406</v>
      </c>
      <c r="AB717">
        <v>5944.9679999999998</v>
      </c>
      <c r="AC717">
        <v>5943.0479999999998</v>
      </c>
      <c r="AD717">
        <v>3734.4110000000001</v>
      </c>
      <c r="AE717">
        <v>918.99200000000008</v>
      </c>
      <c r="AF717">
        <v>369.16199999999998</v>
      </c>
      <c r="AG717">
        <v>679.99199999999996</v>
      </c>
      <c r="AH717">
        <v>144.02000000000001</v>
      </c>
      <c r="AI717">
        <v>76.53</v>
      </c>
      <c r="AJ717">
        <v>0</v>
      </c>
      <c r="AK717">
        <v>0</v>
      </c>
      <c r="AL717">
        <v>0</v>
      </c>
      <c r="AM717">
        <v>0</v>
      </c>
      <c r="AN717">
        <v>1.92</v>
      </c>
      <c r="AO717">
        <v>54.643000000000001</v>
      </c>
      <c r="AP717">
        <v>19.8</v>
      </c>
      <c r="AQ717">
        <v>19.8</v>
      </c>
      <c r="AR717">
        <v>0</v>
      </c>
      <c r="AS717">
        <v>0</v>
      </c>
      <c r="AT717">
        <v>0</v>
      </c>
      <c r="AU717">
        <v>34.843000000000004</v>
      </c>
      <c r="AV717">
        <v>0.6</v>
      </c>
      <c r="AW717">
        <v>19.941000000000003</v>
      </c>
      <c r="AX717">
        <v>232.136</v>
      </c>
      <c r="AY717">
        <v>19.8</v>
      </c>
      <c r="AZ717">
        <v>0</v>
      </c>
      <c r="BA717">
        <v>6047.7279999999992</v>
      </c>
      <c r="BB717">
        <v>19.8</v>
      </c>
      <c r="BC717">
        <v>16</v>
      </c>
      <c r="BD717">
        <v>13</v>
      </c>
      <c r="BE717">
        <v>0</v>
      </c>
      <c r="BF717">
        <v>0</v>
      </c>
      <c r="BG717">
        <v>1</v>
      </c>
      <c r="BH717">
        <v>0</v>
      </c>
      <c r="BI717">
        <v>0</v>
      </c>
      <c r="BJ717">
        <v>8.2994000000000003</v>
      </c>
      <c r="BK717">
        <v>4624.3530000000001</v>
      </c>
      <c r="BL717">
        <v>2798.8470000000002</v>
      </c>
      <c r="BM717">
        <v>798.57900000000006</v>
      </c>
      <c r="BN717">
        <v>226.70300000000003</v>
      </c>
      <c r="BO717">
        <v>573.9</v>
      </c>
      <c r="BP717">
        <v>129.85300000000001</v>
      </c>
      <c r="BQ717">
        <v>76.53</v>
      </c>
      <c r="BR717">
        <v>0</v>
      </c>
      <c r="BS717">
        <v>0</v>
      </c>
      <c r="BT717">
        <v>7.6326999999999998</v>
      </c>
      <c r="BU717">
        <v>4255.2290000000003</v>
      </c>
      <c r="BV717">
        <v>0.66669999999999996</v>
      </c>
      <c r="BW717">
        <v>369.12400000000002</v>
      </c>
      <c r="BX717">
        <v>0</v>
      </c>
      <c r="BY717">
        <v>0</v>
      </c>
      <c r="BZ717">
        <v>5.1825000000000001</v>
      </c>
      <c r="CA717">
        <v>1318.6949999999999</v>
      </c>
      <c r="CB717">
        <v>935.56399999999996</v>
      </c>
      <c r="CC717">
        <v>120.41299999999998</v>
      </c>
      <c r="CD717">
        <v>142.459</v>
      </c>
      <c r="CE717">
        <v>106.092</v>
      </c>
      <c r="CF717">
        <v>14.167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2</v>
      </c>
      <c r="CM717">
        <v>510.76</v>
      </c>
      <c r="CN717">
        <v>2.5825</v>
      </c>
      <c r="CO717">
        <v>575.79899999999998</v>
      </c>
      <c r="CP717">
        <v>0.6</v>
      </c>
      <c r="CQ717">
        <v>232.136</v>
      </c>
      <c r="CR717">
        <v>6.7805999999999989</v>
      </c>
      <c r="CS717">
        <v>3494.2950000000001</v>
      </c>
      <c r="CT717">
        <v>4.4950000000000001</v>
      </c>
      <c r="CU717">
        <v>1130.547</v>
      </c>
      <c r="CV717">
        <v>0</v>
      </c>
      <c r="CW717">
        <v>19.941000000000003</v>
      </c>
      <c r="CX717">
        <v>0</v>
      </c>
      <c r="CY717">
        <v>0</v>
      </c>
      <c r="CZ717">
        <v>0</v>
      </c>
      <c r="DA717">
        <v>0.6</v>
      </c>
      <c r="DB717">
        <v>232.136</v>
      </c>
      <c r="DC717">
        <v>0</v>
      </c>
      <c r="DD717">
        <v>19.8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4694.8999999999996</v>
      </c>
      <c r="EA717">
        <v>0</v>
      </c>
      <c r="EB717">
        <v>1352.828</v>
      </c>
      <c r="EC717">
        <v>19.8</v>
      </c>
      <c r="ED717">
        <v>13.487699999999998</v>
      </c>
      <c r="EE717">
        <v>13.9406</v>
      </c>
      <c r="EF717">
        <v>5944.9679999999998</v>
      </c>
      <c r="EG717">
        <v>8.3051999999999992</v>
      </c>
      <c r="EH717">
        <v>4626.2730000000001</v>
      </c>
      <c r="EI717">
        <v>7.6326999999999998</v>
      </c>
      <c r="EJ717">
        <v>4255.2290000000003</v>
      </c>
      <c r="EK717">
        <v>0.66669999999999996</v>
      </c>
      <c r="EL717">
        <v>369.12400000000002</v>
      </c>
      <c r="EM717">
        <v>0</v>
      </c>
      <c r="EN717">
        <v>0</v>
      </c>
      <c r="EO717">
        <v>5.1825000000000001</v>
      </c>
      <c r="EP717">
        <v>1318.6949999999999</v>
      </c>
      <c r="EQ717">
        <v>54.643000000000001</v>
      </c>
      <c r="ER717">
        <v>6.2</v>
      </c>
      <c r="ES717">
        <v>48.442999999999998</v>
      </c>
      <c r="ET717">
        <v>5999.610999999999</v>
      </c>
      <c r="EU717">
        <v>0</v>
      </c>
      <c r="EV717">
        <v>0</v>
      </c>
      <c r="EW717">
        <v>0</v>
      </c>
      <c r="EX717">
        <v>0</v>
      </c>
      <c r="EY717">
        <v>5.7999999999999996E-3</v>
      </c>
      <c r="EZ717">
        <v>1.92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0.6</v>
      </c>
      <c r="FJ717">
        <v>232.136</v>
      </c>
      <c r="FK717">
        <v>0</v>
      </c>
      <c r="FL717">
        <v>0</v>
      </c>
      <c r="FM717">
        <v>0.6</v>
      </c>
      <c r="FN717">
        <v>232.136</v>
      </c>
      <c r="FO717">
        <v>19.8</v>
      </c>
      <c r="FP717">
        <v>0</v>
      </c>
      <c r="FQ717">
        <v>19.8</v>
      </c>
      <c r="FR717">
        <v>251.93600000000001</v>
      </c>
      <c r="FS717">
        <v>0</v>
      </c>
      <c r="FT717">
        <v>0</v>
      </c>
      <c r="FU717">
        <v>0</v>
      </c>
      <c r="FV717">
        <v>0</v>
      </c>
      <c r="FW717">
        <v>0</v>
      </c>
      <c r="FX717">
        <v>0</v>
      </c>
      <c r="FY717">
        <v>0</v>
      </c>
      <c r="FZ717">
        <v>0</v>
      </c>
      <c r="GA717">
        <v>0</v>
      </c>
      <c r="GB717">
        <v>0</v>
      </c>
    </row>
    <row r="718" spans="1:184" customFormat="1" ht="12.75" x14ac:dyDescent="0.2">
      <c r="A718">
        <v>6220</v>
      </c>
      <c r="B718">
        <f t="shared" si="11"/>
        <v>715</v>
      </c>
      <c r="C718">
        <v>1</v>
      </c>
      <c r="D718" t="s">
        <v>2349</v>
      </c>
      <c r="E718" t="s">
        <v>290</v>
      </c>
      <c r="F718">
        <v>600125611</v>
      </c>
      <c r="G718">
        <v>12</v>
      </c>
      <c r="H718" t="s">
        <v>2216</v>
      </c>
      <c r="I718" t="s">
        <v>100</v>
      </c>
      <c r="J718">
        <v>1</v>
      </c>
      <c r="K718">
        <v>24</v>
      </c>
      <c r="L718" t="s">
        <v>2182</v>
      </c>
      <c r="M718" t="s">
        <v>2350</v>
      </c>
      <c r="N718" t="s">
        <v>2184</v>
      </c>
      <c r="O718">
        <v>2</v>
      </c>
      <c r="P718" t="s">
        <v>2185</v>
      </c>
      <c r="Q718" t="s">
        <v>1184</v>
      </c>
      <c r="R718" s="207">
        <v>45661.951180555552</v>
      </c>
      <c r="S718">
        <v>600125611</v>
      </c>
      <c r="W718">
        <v>8.2698999999999998</v>
      </c>
      <c r="X718">
        <v>8.2698999999999998</v>
      </c>
      <c r="Y718">
        <v>0</v>
      </c>
      <c r="Z718">
        <v>0</v>
      </c>
      <c r="AA718">
        <v>9.0556000000000001</v>
      </c>
      <c r="AB718">
        <v>4508.5239999999994</v>
      </c>
      <c r="AC718">
        <v>4508.5239999999994</v>
      </c>
      <c r="AD718">
        <v>2561.0700000000002</v>
      </c>
      <c r="AE718">
        <v>847.83399999999995</v>
      </c>
      <c r="AF718">
        <v>165.066</v>
      </c>
      <c r="AG718">
        <v>493.78499999999997</v>
      </c>
      <c r="AH718">
        <v>90.111999999999995</v>
      </c>
      <c r="AI718">
        <v>91.054000000000002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34.81</v>
      </c>
      <c r="AP718">
        <v>19.8</v>
      </c>
      <c r="AQ718">
        <v>19.8</v>
      </c>
      <c r="AR718">
        <v>0</v>
      </c>
      <c r="AS718">
        <v>0</v>
      </c>
      <c r="AT718">
        <v>6.76</v>
      </c>
      <c r="AU718">
        <v>8.25</v>
      </c>
      <c r="AV718">
        <v>0.375</v>
      </c>
      <c r="AW718">
        <v>259.60300000000001</v>
      </c>
      <c r="AX718">
        <v>113.42700000000001</v>
      </c>
      <c r="AY718">
        <v>19.8</v>
      </c>
      <c r="AZ718">
        <v>0</v>
      </c>
      <c r="BA718">
        <v>4548.701</v>
      </c>
      <c r="BB718">
        <v>19.8</v>
      </c>
      <c r="BC718">
        <v>9</v>
      </c>
      <c r="BD718">
        <v>9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6.1865999999999994</v>
      </c>
      <c r="BK718">
        <v>3878.3620000000001</v>
      </c>
      <c r="BL718">
        <v>2130.0059999999999</v>
      </c>
      <c r="BM718">
        <v>772.18700000000001</v>
      </c>
      <c r="BN718">
        <v>134.63499999999999</v>
      </c>
      <c r="BO718">
        <v>400.76499999999999</v>
      </c>
      <c r="BP718">
        <v>90.111999999999995</v>
      </c>
      <c r="BQ718">
        <v>91.054000000000002</v>
      </c>
      <c r="BR718">
        <v>0</v>
      </c>
      <c r="BS718">
        <v>0</v>
      </c>
      <c r="BT718">
        <v>5</v>
      </c>
      <c r="BU718">
        <v>3314.0790000000002</v>
      </c>
      <c r="BV718">
        <v>0.71430000000000005</v>
      </c>
      <c r="BW718">
        <v>363.32900000000001</v>
      </c>
      <c r="BX718">
        <v>0</v>
      </c>
      <c r="BY718">
        <v>0</v>
      </c>
      <c r="BZ718">
        <v>2.0832999999999999</v>
      </c>
      <c r="CA718">
        <v>630.16200000000003</v>
      </c>
      <c r="CB718">
        <v>431.06400000000002</v>
      </c>
      <c r="CC718">
        <v>75.646999999999991</v>
      </c>
      <c r="CD718">
        <v>30.431000000000001</v>
      </c>
      <c r="CE718">
        <v>93.02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1.4582999999999999</v>
      </c>
      <c r="CM718">
        <v>455.59300000000002</v>
      </c>
      <c r="CN718">
        <v>0.25</v>
      </c>
      <c r="CO718">
        <v>61.142000000000003</v>
      </c>
      <c r="CP718">
        <v>0.375</v>
      </c>
      <c r="CQ718">
        <v>113.42700000000001</v>
      </c>
      <c r="CR718">
        <v>5.1865999999999994</v>
      </c>
      <c r="CS718">
        <v>3081.9650000000001</v>
      </c>
      <c r="CT718">
        <v>2.0832999999999999</v>
      </c>
      <c r="CU718">
        <v>630.16200000000003</v>
      </c>
      <c r="CV718">
        <v>0</v>
      </c>
      <c r="CW718">
        <v>259.60300000000001</v>
      </c>
      <c r="CX718">
        <v>0</v>
      </c>
      <c r="CY718">
        <v>0</v>
      </c>
      <c r="CZ718">
        <v>0</v>
      </c>
      <c r="DA718">
        <v>0.375</v>
      </c>
      <c r="DB718">
        <v>113.42700000000001</v>
      </c>
      <c r="DC718">
        <v>0</v>
      </c>
      <c r="DD718">
        <v>19.8</v>
      </c>
      <c r="DE718">
        <v>0</v>
      </c>
      <c r="DF718">
        <v>0.4723</v>
      </c>
      <c r="DG718">
        <v>200.95400000000001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3910.2090000000003</v>
      </c>
      <c r="EA718">
        <v>0</v>
      </c>
      <c r="EB718">
        <v>638.49199999999996</v>
      </c>
      <c r="EC718">
        <v>19.8</v>
      </c>
      <c r="ED718">
        <v>8.2698999999999998</v>
      </c>
      <c r="EE718">
        <v>9.0556000000000001</v>
      </c>
      <c r="EF718">
        <v>4508.5239999999994</v>
      </c>
      <c r="EG718">
        <v>6.1865999999999994</v>
      </c>
      <c r="EH718">
        <v>3878.3620000000001</v>
      </c>
      <c r="EI718">
        <v>5</v>
      </c>
      <c r="EJ718">
        <v>3314.0790000000002</v>
      </c>
      <c r="EK718">
        <v>0.71430000000000005</v>
      </c>
      <c r="EL718">
        <v>363.32900000000001</v>
      </c>
      <c r="EM718">
        <v>0</v>
      </c>
      <c r="EN718">
        <v>0</v>
      </c>
      <c r="EO718">
        <v>2.0832999999999999</v>
      </c>
      <c r="EP718">
        <v>630.16200000000003</v>
      </c>
      <c r="EQ718">
        <v>34.81</v>
      </c>
      <c r="ER718">
        <v>8.25</v>
      </c>
      <c r="ES718">
        <v>26.56</v>
      </c>
      <c r="ET718">
        <v>4543.3339999999998</v>
      </c>
      <c r="EU718">
        <v>0</v>
      </c>
      <c r="EV718">
        <v>0</v>
      </c>
      <c r="EW718">
        <v>0</v>
      </c>
      <c r="EX718">
        <v>0</v>
      </c>
      <c r="EY718">
        <v>0.4723</v>
      </c>
      <c r="EZ718">
        <v>200.95400000000001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0.375</v>
      </c>
      <c r="FJ718">
        <v>113.42700000000001</v>
      </c>
      <c r="FK718">
        <v>0</v>
      </c>
      <c r="FL718">
        <v>0</v>
      </c>
      <c r="FM718">
        <v>0.375</v>
      </c>
      <c r="FN718">
        <v>113.42700000000001</v>
      </c>
      <c r="FO718">
        <v>19.8</v>
      </c>
      <c r="FP718">
        <v>0</v>
      </c>
      <c r="FQ718">
        <v>19.8</v>
      </c>
      <c r="FR718">
        <v>133.227</v>
      </c>
      <c r="FS718">
        <v>0</v>
      </c>
      <c r="FT718">
        <v>0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0</v>
      </c>
      <c r="GA718">
        <v>0</v>
      </c>
      <c r="GB718">
        <v>0</v>
      </c>
    </row>
    <row r="719" spans="1:184" customFormat="1" ht="12.75" x14ac:dyDescent="0.2">
      <c r="A719">
        <v>6221</v>
      </c>
      <c r="B719">
        <f t="shared" si="11"/>
        <v>716</v>
      </c>
      <c r="C719">
        <v>1</v>
      </c>
      <c r="D719" t="s">
        <v>2351</v>
      </c>
      <c r="E719" t="s">
        <v>290</v>
      </c>
      <c r="F719">
        <v>600125629</v>
      </c>
      <c r="G719">
        <v>12</v>
      </c>
      <c r="H719" t="s">
        <v>2352</v>
      </c>
      <c r="I719" t="s">
        <v>378</v>
      </c>
      <c r="J719">
        <v>1</v>
      </c>
      <c r="K719">
        <v>24</v>
      </c>
      <c r="L719" t="s">
        <v>2192</v>
      </c>
      <c r="M719" t="s">
        <v>2353</v>
      </c>
      <c r="N719" t="s">
        <v>2184</v>
      </c>
      <c r="O719">
        <v>2</v>
      </c>
      <c r="P719" t="s">
        <v>2185</v>
      </c>
      <c r="Q719" t="s">
        <v>3350</v>
      </c>
      <c r="R719" s="207">
        <v>45671.868414351855</v>
      </c>
      <c r="S719">
        <v>600125629</v>
      </c>
      <c r="T719" t="s">
        <v>3350</v>
      </c>
      <c r="U719" s="207">
        <v>45671.872118055559</v>
      </c>
      <c r="V719">
        <v>600125629</v>
      </c>
      <c r="W719">
        <v>11.0456</v>
      </c>
      <c r="X719">
        <v>11.0456</v>
      </c>
      <c r="Y719">
        <v>0</v>
      </c>
      <c r="Z719">
        <v>0</v>
      </c>
      <c r="AA719">
        <v>11.999999999999998</v>
      </c>
      <c r="AB719">
        <v>4920.4169999999995</v>
      </c>
      <c r="AC719">
        <v>4883.6970000000001</v>
      </c>
      <c r="AD719">
        <v>3316.6170000000002</v>
      </c>
      <c r="AE719">
        <v>705.89599999999996</v>
      </c>
      <c r="AF719">
        <v>123.23</v>
      </c>
      <c r="AG719">
        <v>253.13800000000003</v>
      </c>
      <c r="AH719">
        <v>127.506</v>
      </c>
      <c r="AI719">
        <v>30.239000000000001</v>
      </c>
      <c r="AJ719">
        <v>0</v>
      </c>
      <c r="AK719">
        <v>18.524000000000001</v>
      </c>
      <c r="AL719">
        <v>36.72</v>
      </c>
      <c r="AM719">
        <v>0</v>
      </c>
      <c r="AN719">
        <v>0</v>
      </c>
      <c r="AO719">
        <v>200.05600000000001</v>
      </c>
      <c r="AP719">
        <v>182.15600000000001</v>
      </c>
      <c r="AQ719">
        <v>182.15600000000001</v>
      </c>
      <c r="AR719">
        <v>0</v>
      </c>
      <c r="AS719">
        <v>0</v>
      </c>
      <c r="AT719">
        <v>0</v>
      </c>
      <c r="AU719">
        <v>17.899999999999999</v>
      </c>
      <c r="AV719">
        <v>0</v>
      </c>
      <c r="AW719">
        <v>308.54700000000003</v>
      </c>
      <c r="AX719">
        <v>10</v>
      </c>
      <c r="AY719">
        <v>138.15600000000001</v>
      </c>
      <c r="AZ719">
        <v>0</v>
      </c>
      <c r="BA719">
        <v>4899.7049999999999</v>
      </c>
      <c r="BB719">
        <v>182.15600000000001</v>
      </c>
      <c r="BC719">
        <v>12</v>
      </c>
      <c r="BD719">
        <v>12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7.2956000000000003</v>
      </c>
      <c r="BK719">
        <v>3792.154</v>
      </c>
      <c r="BL719">
        <v>2483.2359999999999</v>
      </c>
      <c r="BM719">
        <v>605.25699999999995</v>
      </c>
      <c r="BN719">
        <v>91.866</v>
      </c>
      <c r="BO719">
        <v>156.43799999999999</v>
      </c>
      <c r="BP719">
        <v>116.571</v>
      </c>
      <c r="BQ719">
        <v>30.239000000000001</v>
      </c>
      <c r="BR719">
        <v>0</v>
      </c>
      <c r="BS719">
        <v>0</v>
      </c>
      <c r="BT719">
        <v>4.8862000000000005</v>
      </c>
      <c r="BU719">
        <v>2891.0830000000001</v>
      </c>
      <c r="BV719">
        <v>1.2719</v>
      </c>
      <c r="BW719">
        <v>540.62</v>
      </c>
      <c r="BX719">
        <v>0</v>
      </c>
      <c r="BY719">
        <v>0</v>
      </c>
      <c r="BZ719">
        <v>3.75</v>
      </c>
      <c r="CA719">
        <v>1091.5430000000001</v>
      </c>
      <c r="CB719">
        <v>833.38100000000009</v>
      </c>
      <c r="CC719">
        <v>100.63900000000001</v>
      </c>
      <c r="CD719">
        <v>31.363999999999997</v>
      </c>
      <c r="CE719">
        <v>96.699999999999989</v>
      </c>
      <c r="CF719">
        <v>10.935</v>
      </c>
      <c r="CG719">
        <v>0</v>
      </c>
      <c r="CH719">
        <v>0</v>
      </c>
      <c r="CI719">
        <v>18.524000000000001</v>
      </c>
      <c r="CJ719">
        <v>0</v>
      </c>
      <c r="CK719">
        <v>0</v>
      </c>
      <c r="CL719">
        <v>2</v>
      </c>
      <c r="CM719">
        <v>529.72500000000002</v>
      </c>
      <c r="CN719">
        <v>1.75</v>
      </c>
      <c r="CO719">
        <v>561.81799999999998</v>
      </c>
      <c r="CP719">
        <v>0</v>
      </c>
      <c r="CQ719">
        <v>0</v>
      </c>
      <c r="CR719">
        <v>6.2956000000000003</v>
      </c>
      <c r="CS719">
        <v>2663.674</v>
      </c>
      <c r="CT719">
        <v>3.375</v>
      </c>
      <c r="CU719">
        <v>950.54700000000003</v>
      </c>
      <c r="CV719">
        <v>0</v>
      </c>
      <c r="CW719">
        <v>308.54700000000003</v>
      </c>
      <c r="CX719">
        <v>0</v>
      </c>
      <c r="CY719">
        <v>0</v>
      </c>
      <c r="CZ719">
        <v>0</v>
      </c>
      <c r="DA719">
        <v>0</v>
      </c>
      <c r="DB719">
        <v>10</v>
      </c>
      <c r="DC719">
        <v>125.30000000000001</v>
      </c>
      <c r="DD719">
        <v>56.855999999999995</v>
      </c>
      <c r="DE719">
        <v>0</v>
      </c>
      <c r="DF719">
        <v>1.1375</v>
      </c>
      <c r="DG719">
        <v>360.45100000000002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3802.5259999999998</v>
      </c>
      <c r="EA719">
        <v>125.30000000000001</v>
      </c>
      <c r="EB719">
        <v>1097.1790000000001</v>
      </c>
      <c r="EC719">
        <v>56.855999999999995</v>
      </c>
      <c r="ED719">
        <v>11.0456</v>
      </c>
      <c r="EE719">
        <v>11.999999999999998</v>
      </c>
      <c r="EF719">
        <v>4920.4169999999995</v>
      </c>
      <c r="EG719">
        <v>7.2956000000000003</v>
      </c>
      <c r="EH719">
        <v>3792.154</v>
      </c>
      <c r="EI719">
        <v>4.8862000000000005</v>
      </c>
      <c r="EJ719">
        <v>2891.0830000000001</v>
      </c>
      <c r="EK719">
        <v>1.2719</v>
      </c>
      <c r="EL719">
        <v>540.62</v>
      </c>
      <c r="EM719">
        <v>0</v>
      </c>
      <c r="EN719">
        <v>0</v>
      </c>
      <c r="EO719">
        <v>3.75</v>
      </c>
      <c r="EP719">
        <v>1128.2629999999999</v>
      </c>
      <c r="EQ719">
        <v>200.05600000000001</v>
      </c>
      <c r="ER719">
        <v>134.1</v>
      </c>
      <c r="ES719">
        <v>65.956000000000003</v>
      </c>
      <c r="ET719">
        <v>5120.473</v>
      </c>
      <c r="EU719">
        <v>0</v>
      </c>
      <c r="EV719">
        <v>0</v>
      </c>
      <c r="EW719">
        <v>0</v>
      </c>
      <c r="EX719">
        <v>0</v>
      </c>
      <c r="EY719">
        <v>1.1375</v>
      </c>
      <c r="EZ719">
        <v>360.45100000000002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10</v>
      </c>
      <c r="FK719">
        <v>0</v>
      </c>
      <c r="FL719">
        <v>0</v>
      </c>
      <c r="FM719">
        <v>0</v>
      </c>
      <c r="FN719">
        <v>10</v>
      </c>
      <c r="FO719">
        <v>138.15600000000001</v>
      </c>
      <c r="FP719">
        <v>125.30000000000001</v>
      </c>
      <c r="FQ719">
        <v>12.856</v>
      </c>
      <c r="FR719">
        <v>148.15600000000001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0</v>
      </c>
      <c r="GA719">
        <v>0</v>
      </c>
      <c r="GB719">
        <v>0</v>
      </c>
    </row>
    <row r="720" spans="1:184" customFormat="1" ht="12.75" x14ac:dyDescent="0.2">
      <c r="A720">
        <v>6222</v>
      </c>
      <c r="B720">
        <f t="shared" si="11"/>
        <v>717</v>
      </c>
      <c r="C720">
        <v>1</v>
      </c>
      <c r="D720" t="s">
        <v>2354</v>
      </c>
      <c r="E720" t="s">
        <v>290</v>
      </c>
      <c r="F720">
        <v>600125980</v>
      </c>
      <c r="G720">
        <v>12</v>
      </c>
      <c r="H720" t="s">
        <v>2355</v>
      </c>
      <c r="I720" t="s">
        <v>100</v>
      </c>
      <c r="J720">
        <v>1</v>
      </c>
      <c r="K720">
        <v>24</v>
      </c>
      <c r="L720" t="s">
        <v>2188</v>
      </c>
      <c r="M720" t="s">
        <v>2079</v>
      </c>
      <c r="N720" t="s">
        <v>2184</v>
      </c>
      <c r="O720">
        <v>2</v>
      </c>
      <c r="P720" t="s">
        <v>2185</v>
      </c>
      <c r="Q720" t="s">
        <v>1967</v>
      </c>
      <c r="R720" s="207">
        <v>45659.786724537036</v>
      </c>
      <c r="S720">
        <v>600125980</v>
      </c>
      <c r="W720">
        <v>5.9927000000000001</v>
      </c>
      <c r="X720">
        <v>5.2522999999999991</v>
      </c>
      <c r="Y720">
        <v>0</v>
      </c>
      <c r="Z720">
        <v>0.74039999999999995</v>
      </c>
      <c r="AA720">
        <v>5.4167000000000005</v>
      </c>
      <c r="AB720">
        <v>2964.0140000000001</v>
      </c>
      <c r="AC720">
        <v>2724.2630000000004</v>
      </c>
      <c r="AD720">
        <v>1677.729</v>
      </c>
      <c r="AE720">
        <v>414.16699999999997</v>
      </c>
      <c r="AF720">
        <v>16.933999999999997</v>
      </c>
      <c r="AG720">
        <v>226.619</v>
      </c>
      <c r="AH720">
        <v>129.63800000000001</v>
      </c>
      <c r="AI720">
        <v>40.81</v>
      </c>
      <c r="AJ720">
        <v>0</v>
      </c>
      <c r="AK720">
        <v>6.3659999999999997</v>
      </c>
      <c r="AL720">
        <v>37.590000000000003</v>
      </c>
      <c r="AM720">
        <v>0</v>
      </c>
      <c r="AN720">
        <v>202.161</v>
      </c>
      <c r="AO720">
        <v>1.74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1.74</v>
      </c>
      <c r="AV720">
        <v>0</v>
      </c>
      <c r="AW720">
        <v>212</v>
      </c>
      <c r="AX720">
        <v>0</v>
      </c>
      <c r="AY720">
        <v>0</v>
      </c>
      <c r="AZ720">
        <v>0</v>
      </c>
      <c r="BA720">
        <v>2728.3359999999998</v>
      </c>
      <c r="BB720">
        <v>0</v>
      </c>
      <c r="BC720">
        <v>6</v>
      </c>
      <c r="BD720">
        <v>3</v>
      </c>
      <c r="BE720">
        <v>0</v>
      </c>
      <c r="BF720">
        <v>0</v>
      </c>
      <c r="BG720">
        <v>3</v>
      </c>
      <c r="BH720">
        <v>0</v>
      </c>
      <c r="BI720">
        <v>0</v>
      </c>
      <c r="BJ720">
        <v>3.5823</v>
      </c>
      <c r="BK720">
        <v>2246.4079999999999</v>
      </c>
      <c r="BL720">
        <v>1292.481</v>
      </c>
      <c r="BM720">
        <v>361.64300000000003</v>
      </c>
      <c r="BN720">
        <v>15.304</v>
      </c>
      <c r="BO720">
        <v>201.739</v>
      </c>
      <c r="BP720">
        <v>122.431</v>
      </c>
      <c r="BQ720">
        <v>40.81</v>
      </c>
      <c r="BR720">
        <v>0</v>
      </c>
      <c r="BS720">
        <v>0</v>
      </c>
      <c r="BT720">
        <v>2.6894</v>
      </c>
      <c r="BU720">
        <v>1860.11</v>
      </c>
      <c r="BV720">
        <v>0.89290000000000003</v>
      </c>
      <c r="BW720">
        <v>386.298</v>
      </c>
      <c r="BX720">
        <v>0</v>
      </c>
      <c r="BY720">
        <v>0</v>
      </c>
      <c r="BZ720">
        <v>1.67</v>
      </c>
      <c r="CA720">
        <v>477.85500000000002</v>
      </c>
      <c r="CB720">
        <v>385.24800000000005</v>
      </c>
      <c r="CC720">
        <v>52.524000000000001</v>
      </c>
      <c r="CD720">
        <v>1.63</v>
      </c>
      <c r="CE720">
        <v>24.88</v>
      </c>
      <c r="CF720">
        <v>7.2069999999999999</v>
      </c>
      <c r="CG720">
        <v>0</v>
      </c>
      <c r="CH720">
        <v>0</v>
      </c>
      <c r="CI720">
        <v>6.3659999999999997</v>
      </c>
      <c r="CJ720">
        <v>0</v>
      </c>
      <c r="CK720">
        <v>0</v>
      </c>
      <c r="CL720">
        <v>0.81579999999999997</v>
      </c>
      <c r="CM720">
        <v>215.38399999999999</v>
      </c>
      <c r="CN720">
        <v>0.85419999999999996</v>
      </c>
      <c r="CO720">
        <v>262.471</v>
      </c>
      <c r="CP720">
        <v>0</v>
      </c>
      <c r="CQ720">
        <v>0</v>
      </c>
      <c r="CR720">
        <v>2.5823</v>
      </c>
      <c r="CS720">
        <v>1475.973</v>
      </c>
      <c r="CT720">
        <v>1.4824999999999999</v>
      </c>
      <c r="CU720">
        <v>418.29599999999999</v>
      </c>
      <c r="CV720">
        <v>0</v>
      </c>
      <c r="CW720">
        <v>212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2246.4079999999999</v>
      </c>
      <c r="EA720">
        <v>0</v>
      </c>
      <c r="EB720">
        <v>481.928</v>
      </c>
      <c r="EC720">
        <v>0</v>
      </c>
      <c r="ED720">
        <v>5.9927000000000001</v>
      </c>
      <c r="EE720">
        <v>5.4167000000000005</v>
      </c>
      <c r="EF720">
        <v>2964.0140000000001</v>
      </c>
      <c r="EG720">
        <v>3.5823</v>
      </c>
      <c r="EH720">
        <v>2246.4079999999999</v>
      </c>
      <c r="EI720">
        <v>2.6894</v>
      </c>
      <c r="EJ720">
        <v>1860.11</v>
      </c>
      <c r="EK720">
        <v>0.89290000000000003</v>
      </c>
      <c r="EL720">
        <v>386.298</v>
      </c>
      <c r="EM720">
        <v>0</v>
      </c>
      <c r="EN720">
        <v>0</v>
      </c>
      <c r="EO720">
        <v>2.4104000000000001</v>
      </c>
      <c r="EP720">
        <v>717.60599999999999</v>
      </c>
      <c r="EQ720">
        <v>1.74</v>
      </c>
      <c r="ER720">
        <v>0</v>
      </c>
      <c r="ES720">
        <v>1.74</v>
      </c>
      <c r="ET720">
        <v>2965.7539999999999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0</v>
      </c>
      <c r="GA720">
        <v>0</v>
      </c>
      <c r="GB720">
        <v>0</v>
      </c>
    </row>
    <row r="721" spans="1:184" customFormat="1" ht="12.75" x14ac:dyDescent="0.2">
      <c r="A721">
        <v>6223</v>
      </c>
      <c r="B721">
        <f t="shared" si="11"/>
        <v>718</v>
      </c>
      <c r="C721">
        <v>1</v>
      </c>
      <c r="D721" t="s">
        <v>2356</v>
      </c>
      <c r="E721" t="s">
        <v>290</v>
      </c>
      <c r="F721">
        <v>600125998</v>
      </c>
      <c r="G721">
        <v>12</v>
      </c>
      <c r="H721" t="s">
        <v>2357</v>
      </c>
      <c r="I721" t="s">
        <v>378</v>
      </c>
      <c r="J721">
        <v>1</v>
      </c>
      <c r="K721">
        <v>24</v>
      </c>
      <c r="L721" t="s">
        <v>2188</v>
      </c>
      <c r="M721" t="s">
        <v>2358</v>
      </c>
      <c r="N721" t="s">
        <v>2184</v>
      </c>
      <c r="O721">
        <v>2</v>
      </c>
      <c r="P721" t="s">
        <v>2185</v>
      </c>
      <c r="Q721" t="s">
        <v>3465</v>
      </c>
      <c r="R721" s="207">
        <v>45670.597824074073</v>
      </c>
      <c r="S721">
        <v>600125998</v>
      </c>
      <c r="W721">
        <v>14.435600000000001</v>
      </c>
      <c r="X721">
        <v>14.435600000000001</v>
      </c>
      <c r="Y721">
        <v>0</v>
      </c>
      <c r="Z721">
        <v>0</v>
      </c>
      <c r="AA721">
        <v>16.615400000000001</v>
      </c>
      <c r="AB721">
        <v>6391.9810000000007</v>
      </c>
      <c r="AC721">
        <v>6228.241</v>
      </c>
      <c r="AD721">
        <v>4174.7429999999995</v>
      </c>
      <c r="AE721">
        <v>1089.752</v>
      </c>
      <c r="AF721">
        <v>70.207999999999998</v>
      </c>
      <c r="AG721">
        <v>563.26099999999997</v>
      </c>
      <c r="AH721">
        <v>213.26500000000001</v>
      </c>
      <c r="AI721">
        <v>68.491</v>
      </c>
      <c r="AJ721">
        <v>0</v>
      </c>
      <c r="AK721">
        <v>9.0530000000000008</v>
      </c>
      <c r="AL721">
        <v>63.74</v>
      </c>
      <c r="AM721">
        <v>0</v>
      </c>
      <c r="AN721">
        <v>100</v>
      </c>
      <c r="AO721">
        <v>107.58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107.58</v>
      </c>
      <c r="AV721">
        <v>0.60830000000000006</v>
      </c>
      <c r="AW721">
        <v>26.954999999999998</v>
      </c>
      <c r="AX721">
        <v>193.99299999999999</v>
      </c>
      <c r="AY721">
        <v>0</v>
      </c>
      <c r="AZ721">
        <v>12.513</v>
      </c>
      <c r="BA721">
        <v>6298.6610000000001</v>
      </c>
      <c r="BB721">
        <v>0</v>
      </c>
      <c r="BC721">
        <v>16</v>
      </c>
      <c r="BD721">
        <v>15</v>
      </c>
      <c r="BE721">
        <v>0</v>
      </c>
      <c r="BF721">
        <v>1</v>
      </c>
      <c r="BG721">
        <v>1</v>
      </c>
      <c r="BH721">
        <v>0</v>
      </c>
      <c r="BI721">
        <v>0</v>
      </c>
      <c r="BJ721">
        <v>9.916599999999999</v>
      </c>
      <c r="BK721">
        <v>4828.3330000000005</v>
      </c>
      <c r="BL721">
        <v>3084.7919999999999</v>
      </c>
      <c r="BM721">
        <v>940.58500000000004</v>
      </c>
      <c r="BN721">
        <v>70.207999999999998</v>
      </c>
      <c r="BO721">
        <v>429.5</v>
      </c>
      <c r="BP721">
        <v>195.28900000000002</v>
      </c>
      <c r="BQ721">
        <v>68.491</v>
      </c>
      <c r="BR721">
        <v>0</v>
      </c>
      <c r="BS721">
        <v>0</v>
      </c>
      <c r="BT721">
        <v>7.5647000000000002</v>
      </c>
      <c r="BU721">
        <v>3904.9350000000004</v>
      </c>
      <c r="BV721">
        <v>0.75</v>
      </c>
      <c r="BW721">
        <v>331.21100000000001</v>
      </c>
      <c r="BX721">
        <v>0</v>
      </c>
      <c r="BY721">
        <v>0</v>
      </c>
      <c r="BZ721">
        <v>4.5190000000000001</v>
      </c>
      <c r="CA721">
        <v>1399.9079999999999</v>
      </c>
      <c r="CB721">
        <v>1089.951</v>
      </c>
      <c r="CC721">
        <v>149.167</v>
      </c>
      <c r="CD721">
        <v>0</v>
      </c>
      <c r="CE721">
        <v>133.761</v>
      </c>
      <c r="CF721">
        <v>17.975999999999999</v>
      </c>
      <c r="CG721">
        <v>0</v>
      </c>
      <c r="CH721">
        <v>0</v>
      </c>
      <c r="CI721">
        <v>9.0530000000000008</v>
      </c>
      <c r="CJ721">
        <v>0.65</v>
      </c>
      <c r="CK721">
        <v>327.12700000000001</v>
      </c>
      <c r="CL721">
        <v>1</v>
      </c>
      <c r="CM721">
        <v>279.46899999999999</v>
      </c>
      <c r="CN721">
        <v>2.2606999999999999</v>
      </c>
      <c r="CO721">
        <v>629.31899999999996</v>
      </c>
      <c r="CP721">
        <v>0.60830000000000006</v>
      </c>
      <c r="CQ721">
        <v>163.99299999999999</v>
      </c>
      <c r="CR721">
        <v>7.6666000000000007</v>
      </c>
      <c r="CS721">
        <v>3243.17</v>
      </c>
      <c r="CT721">
        <v>3.2583000000000002</v>
      </c>
      <c r="CU721">
        <v>1019.335</v>
      </c>
      <c r="CV721">
        <v>0</v>
      </c>
      <c r="CW721">
        <v>26.954999999999998</v>
      </c>
      <c r="CX721">
        <v>20</v>
      </c>
      <c r="CY721">
        <v>0</v>
      </c>
      <c r="CZ721">
        <v>0</v>
      </c>
      <c r="DA721">
        <v>0.60830000000000006</v>
      </c>
      <c r="DB721">
        <v>173.99299999999999</v>
      </c>
      <c r="DC721">
        <v>0</v>
      </c>
      <c r="DD721">
        <v>0</v>
      </c>
      <c r="DE721">
        <v>12.513</v>
      </c>
      <c r="DF721">
        <v>1.6019000000000001</v>
      </c>
      <c r="DG721">
        <v>592.18700000000001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4884.1949999999997</v>
      </c>
      <c r="EA721">
        <v>0</v>
      </c>
      <c r="EB721">
        <v>1414.4660000000001</v>
      </c>
      <c r="EC721">
        <v>0</v>
      </c>
      <c r="ED721">
        <v>14.435600000000001</v>
      </c>
      <c r="EE721">
        <v>16.615400000000001</v>
      </c>
      <c r="EF721">
        <v>6391.9810000000007</v>
      </c>
      <c r="EG721">
        <v>9.916599999999999</v>
      </c>
      <c r="EH721">
        <v>4829.3330000000005</v>
      </c>
      <c r="EI721">
        <v>7.5647000000000002</v>
      </c>
      <c r="EJ721">
        <v>3905.9350000000004</v>
      </c>
      <c r="EK721">
        <v>0.75</v>
      </c>
      <c r="EL721">
        <v>331.21100000000001</v>
      </c>
      <c r="EM721">
        <v>0</v>
      </c>
      <c r="EN721">
        <v>0</v>
      </c>
      <c r="EO721">
        <v>4.5190000000000001</v>
      </c>
      <c r="EP721">
        <v>1562.6480000000001</v>
      </c>
      <c r="EQ721">
        <v>107.58</v>
      </c>
      <c r="ER721">
        <v>3.3000000000000003</v>
      </c>
      <c r="ES721">
        <v>104.28</v>
      </c>
      <c r="ET721">
        <v>6499.5610000000006</v>
      </c>
      <c r="EU721">
        <v>0</v>
      </c>
      <c r="EV721">
        <v>0</v>
      </c>
      <c r="EW721">
        <v>0</v>
      </c>
      <c r="EX721">
        <v>0</v>
      </c>
      <c r="EY721">
        <v>1.6019000000000001</v>
      </c>
      <c r="EZ721">
        <v>592.18700000000001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0.60830000000000006</v>
      </c>
      <c r="FJ721">
        <v>193.99299999999999</v>
      </c>
      <c r="FK721">
        <v>0</v>
      </c>
      <c r="FL721">
        <v>20</v>
      </c>
      <c r="FM721">
        <v>0.60830000000000006</v>
      </c>
      <c r="FN721">
        <v>173.99299999999999</v>
      </c>
      <c r="FO721">
        <v>0</v>
      </c>
      <c r="FP721">
        <v>0</v>
      </c>
      <c r="FQ721">
        <v>0</v>
      </c>
      <c r="FR721">
        <v>193.99299999999999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</row>
    <row r="722" spans="1:184" customFormat="1" ht="12.75" x14ac:dyDescent="0.2">
      <c r="A722">
        <v>6224</v>
      </c>
      <c r="B722">
        <f t="shared" si="11"/>
        <v>719</v>
      </c>
      <c r="C722">
        <v>1</v>
      </c>
      <c r="D722" t="s">
        <v>2359</v>
      </c>
      <c r="E722" t="s">
        <v>290</v>
      </c>
      <c r="F722">
        <v>600125637</v>
      </c>
      <c r="G722">
        <v>12</v>
      </c>
      <c r="H722" t="s">
        <v>2360</v>
      </c>
      <c r="I722" t="s">
        <v>2361</v>
      </c>
      <c r="J722">
        <v>1</v>
      </c>
      <c r="K722">
        <v>24</v>
      </c>
      <c r="L722" t="s">
        <v>2182</v>
      </c>
      <c r="M722" t="s">
        <v>2362</v>
      </c>
      <c r="N722" t="s">
        <v>2184</v>
      </c>
      <c r="O722">
        <v>2</v>
      </c>
      <c r="P722" t="s">
        <v>2185</v>
      </c>
      <c r="Q722" t="s">
        <v>2363</v>
      </c>
      <c r="R722" s="207">
        <v>45679.569571759261</v>
      </c>
      <c r="S722" t="s">
        <v>2182</v>
      </c>
      <c r="T722" t="s">
        <v>2364</v>
      </c>
      <c r="U722" s="207">
        <v>45685.419629629629</v>
      </c>
      <c r="V722">
        <v>600125637</v>
      </c>
      <c r="W722">
        <v>3.6341999999999999</v>
      </c>
      <c r="X722">
        <v>3.6341999999999999</v>
      </c>
      <c r="Y722">
        <v>0</v>
      </c>
      <c r="Z722">
        <v>0</v>
      </c>
      <c r="AA722">
        <v>5</v>
      </c>
      <c r="AB722">
        <v>1636.153</v>
      </c>
      <c r="AC722">
        <v>1636.153</v>
      </c>
      <c r="AD722">
        <v>1100.9110000000001</v>
      </c>
      <c r="AE722">
        <v>253.71699999999998</v>
      </c>
      <c r="AF722">
        <v>87.688000000000002</v>
      </c>
      <c r="AG722">
        <v>115.208</v>
      </c>
      <c r="AH722">
        <v>58.173999999999999</v>
      </c>
      <c r="AI722">
        <v>0</v>
      </c>
      <c r="AJ722">
        <v>20.454999999999998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0.4</v>
      </c>
      <c r="AW722">
        <v>0</v>
      </c>
      <c r="AX722">
        <v>87.843000000000004</v>
      </c>
      <c r="AY722">
        <v>0</v>
      </c>
      <c r="AZ722">
        <v>0</v>
      </c>
      <c r="BA722">
        <v>1636.153</v>
      </c>
      <c r="BB722">
        <v>0</v>
      </c>
      <c r="BC722">
        <v>4</v>
      </c>
      <c r="BD722">
        <v>4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2.2342</v>
      </c>
      <c r="BK722">
        <v>1203.5920000000001</v>
      </c>
      <c r="BL722">
        <v>773.25599999999997</v>
      </c>
      <c r="BM722">
        <v>232.10499999999999</v>
      </c>
      <c r="BN722">
        <v>19.393999999999998</v>
      </c>
      <c r="BO722">
        <v>100.208</v>
      </c>
      <c r="BP722">
        <v>58.173999999999999</v>
      </c>
      <c r="BQ722">
        <v>0</v>
      </c>
      <c r="BR722">
        <v>20.454999999999998</v>
      </c>
      <c r="BS722">
        <v>0</v>
      </c>
      <c r="BT722">
        <v>2.2342</v>
      </c>
      <c r="BU722">
        <v>1203.5920000000001</v>
      </c>
      <c r="BV722">
        <v>0</v>
      </c>
      <c r="BW722">
        <v>0</v>
      </c>
      <c r="BX722">
        <v>0</v>
      </c>
      <c r="BY722">
        <v>0</v>
      </c>
      <c r="BZ722">
        <v>1.4</v>
      </c>
      <c r="CA722">
        <v>432.56099999999998</v>
      </c>
      <c r="CB722">
        <v>327.65499999999997</v>
      </c>
      <c r="CC722">
        <v>21.612000000000002</v>
      </c>
      <c r="CD722">
        <v>68.293999999999997</v>
      </c>
      <c r="CE722">
        <v>15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0.625</v>
      </c>
      <c r="CM722">
        <v>205.84800000000001</v>
      </c>
      <c r="CN722">
        <v>0.375</v>
      </c>
      <c r="CO722">
        <v>126.71899999999999</v>
      </c>
      <c r="CP722">
        <v>0.4</v>
      </c>
      <c r="CQ722">
        <v>99.994</v>
      </c>
      <c r="CR722">
        <v>1.2342</v>
      </c>
      <c r="CS722">
        <v>558.601</v>
      </c>
      <c r="CT722">
        <v>1.4</v>
      </c>
      <c r="CU722">
        <v>432.56099999999998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0.4</v>
      </c>
      <c r="DB722">
        <v>87.843000000000004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1203.5920000000001</v>
      </c>
      <c r="EA722">
        <v>0</v>
      </c>
      <c r="EB722">
        <v>432.56099999999998</v>
      </c>
      <c r="EC722">
        <v>0</v>
      </c>
      <c r="ED722">
        <v>3.6341999999999999</v>
      </c>
      <c r="EE722">
        <v>5</v>
      </c>
      <c r="EF722">
        <v>1636.153</v>
      </c>
      <c r="EG722">
        <v>2.2342</v>
      </c>
      <c r="EH722">
        <v>1203.5920000000001</v>
      </c>
      <c r="EI722">
        <v>2.2342</v>
      </c>
      <c r="EJ722">
        <v>1203.5920000000001</v>
      </c>
      <c r="EK722">
        <v>0</v>
      </c>
      <c r="EL722">
        <v>0</v>
      </c>
      <c r="EM722">
        <v>0</v>
      </c>
      <c r="EN722">
        <v>0</v>
      </c>
      <c r="EO722">
        <v>1.4</v>
      </c>
      <c r="EP722">
        <v>432.56099999999998</v>
      </c>
      <c r="EQ722">
        <v>0</v>
      </c>
      <c r="ER722">
        <v>0</v>
      </c>
      <c r="ES722">
        <v>0</v>
      </c>
      <c r="ET722">
        <v>1636.153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0.4</v>
      </c>
      <c r="FJ722">
        <v>87.843000000000004</v>
      </c>
      <c r="FK722">
        <v>0</v>
      </c>
      <c r="FL722">
        <v>0</v>
      </c>
      <c r="FM722">
        <v>0.4</v>
      </c>
      <c r="FN722">
        <v>87.843000000000004</v>
      </c>
      <c r="FO722">
        <v>0</v>
      </c>
      <c r="FP722">
        <v>0</v>
      </c>
      <c r="FQ722">
        <v>0</v>
      </c>
      <c r="FR722">
        <v>87.843000000000004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</row>
    <row r="723" spans="1:184" customFormat="1" ht="12.75" x14ac:dyDescent="0.2">
      <c r="A723">
        <v>6225</v>
      </c>
      <c r="B723">
        <f t="shared" si="11"/>
        <v>720</v>
      </c>
      <c r="C723">
        <v>1</v>
      </c>
      <c r="D723" t="s">
        <v>2365</v>
      </c>
      <c r="E723" t="s">
        <v>290</v>
      </c>
      <c r="F723">
        <v>600125645</v>
      </c>
      <c r="G723">
        <v>12</v>
      </c>
      <c r="H723" t="s">
        <v>2366</v>
      </c>
      <c r="I723" t="s">
        <v>378</v>
      </c>
      <c r="J723">
        <v>1</v>
      </c>
      <c r="K723">
        <v>24</v>
      </c>
      <c r="L723" t="s">
        <v>2192</v>
      </c>
      <c r="M723" t="s">
        <v>2156</v>
      </c>
      <c r="N723" t="s">
        <v>2184</v>
      </c>
      <c r="O723">
        <v>2</v>
      </c>
      <c r="P723" t="s">
        <v>2185</v>
      </c>
      <c r="Q723" t="s">
        <v>2367</v>
      </c>
      <c r="R723" s="207">
        <v>45667.561273148145</v>
      </c>
      <c r="S723">
        <v>600125645</v>
      </c>
      <c r="W723">
        <v>13.999200000000002</v>
      </c>
      <c r="X723">
        <v>13.999200000000002</v>
      </c>
      <c r="Y723">
        <v>0</v>
      </c>
      <c r="Z723">
        <v>0</v>
      </c>
      <c r="AA723">
        <v>14.7948</v>
      </c>
      <c r="AB723">
        <v>6819.6620000000003</v>
      </c>
      <c r="AC723">
        <v>6811.3260000000009</v>
      </c>
      <c r="AD723">
        <v>4352.125</v>
      </c>
      <c r="AE723">
        <v>939.48099999999999</v>
      </c>
      <c r="AF723">
        <v>239.41499999999999</v>
      </c>
      <c r="AG723">
        <v>971.06299999999999</v>
      </c>
      <c r="AH723">
        <v>135.524</v>
      </c>
      <c r="AI723">
        <v>45.927</v>
      </c>
      <c r="AJ723">
        <v>0</v>
      </c>
      <c r="AK723">
        <v>3.89</v>
      </c>
      <c r="AL723">
        <v>0</v>
      </c>
      <c r="AM723">
        <v>8.3360000000000003</v>
      </c>
      <c r="AN723">
        <v>0</v>
      </c>
      <c r="AO723">
        <v>153.75</v>
      </c>
      <c r="AP723">
        <v>18</v>
      </c>
      <c r="AQ723">
        <v>18</v>
      </c>
      <c r="AR723">
        <v>0</v>
      </c>
      <c r="AS723">
        <v>0</v>
      </c>
      <c r="AT723">
        <v>0</v>
      </c>
      <c r="AU723">
        <v>135.75</v>
      </c>
      <c r="AV723">
        <v>0.64159999999999995</v>
      </c>
      <c r="AW723">
        <v>98.168000000000006</v>
      </c>
      <c r="AX723">
        <v>232.84700000000001</v>
      </c>
      <c r="AY723">
        <v>12</v>
      </c>
      <c r="AZ723">
        <v>25.733000000000001</v>
      </c>
      <c r="BA723">
        <v>6842.2749999999996</v>
      </c>
      <c r="BB723">
        <v>18</v>
      </c>
      <c r="BC723">
        <v>15</v>
      </c>
      <c r="BD723">
        <v>15</v>
      </c>
      <c r="BE723">
        <v>0</v>
      </c>
      <c r="BF723">
        <v>0</v>
      </c>
      <c r="BG723">
        <v>1</v>
      </c>
      <c r="BH723">
        <v>0</v>
      </c>
      <c r="BI723">
        <v>0</v>
      </c>
      <c r="BJ723">
        <v>9.747300000000001</v>
      </c>
      <c r="BK723">
        <v>5247.7489999999998</v>
      </c>
      <c r="BL723">
        <v>3335.4030000000002</v>
      </c>
      <c r="BM723">
        <v>807.65299999999991</v>
      </c>
      <c r="BN723">
        <v>155.06899999999999</v>
      </c>
      <c r="BO723">
        <v>648.54899999999998</v>
      </c>
      <c r="BP723">
        <v>127.357</v>
      </c>
      <c r="BQ723">
        <v>45.927</v>
      </c>
      <c r="BR723">
        <v>0</v>
      </c>
      <c r="BS723">
        <v>3.89</v>
      </c>
      <c r="BT723">
        <v>7.4066999999999998</v>
      </c>
      <c r="BU723">
        <v>4284.0879999999997</v>
      </c>
      <c r="BV723">
        <v>1.425</v>
      </c>
      <c r="BW723">
        <v>616.12699999999995</v>
      </c>
      <c r="BX723">
        <v>0</v>
      </c>
      <c r="BY723">
        <v>0</v>
      </c>
      <c r="BZ723">
        <v>4.2519</v>
      </c>
      <c r="CA723">
        <v>1563.5769999999998</v>
      </c>
      <c r="CB723">
        <v>1016.722</v>
      </c>
      <c r="CC723">
        <v>131.828</v>
      </c>
      <c r="CD723">
        <v>84.346000000000004</v>
      </c>
      <c r="CE723">
        <v>322.51400000000001</v>
      </c>
      <c r="CF723">
        <v>8.1669999999999998</v>
      </c>
      <c r="CG723">
        <v>0</v>
      </c>
      <c r="CH723">
        <v>0</v>
      </c>
      <c r="CI723">
        <v>0</v>
      </c>
      <c r="CJ723">
        <v>0.29170000000000001</v>
      </c>
      <c r="CK723">
        <v>179.24600000000001</v>
      </c>
      <c r="CL723">
        <v>1.4018999999999999</v>
      </c>
      <c r="CM723">
        <v>432.22300000000001</v>
      </c>
      <c r="CN723">
        <v>1.9167000000000001</v>
      </c>
      <c r="CO723">
        <v>719.26099999999997</v>
      </c>
      <c r="CP723">
        <v>0.64159999999999995</v>
      </c>
      <c r="CQ723">
        <v>232.84700000000001</v>
      </c>
      <c r="CR723">
        <v>6.9863</v>
      </c>
      <c r="CS723">
        <v>3374.7570000000001</v>
      </c>
      <c r="CT723">
        <v>3.9601999999999999</v>
      </c>
      <c r="CU723">
        <v>1425.8109999999999</v>
      </c>
      <c r="CV723">
        <v>0</v>
      </c>
      <c r="CW723">
        <v>98.168000000000006</v>
      </c>
      <c r="CX723">
        <v>0</v>
      </c>
      <c r="CY723">
        <v>0</v>
      </c>
      <c r="CZ723">
        <v>0</v>
      </c>
      <c r="DA723">
        <v>0.64159999999999995</v>
      </c>
      <c r="DB723">
        <v>232.84700000000001</v>
      </c>
      <c r="DC723">
        <v>6</v>
      </c>
      <c r="DD723">
        <v>12</v>
      </c>
      <c r="DE723">
        <v>25.733000000000001</v>
      </c>
      <c r="DF723">
        <v>0.91559999999999997</v>
      </c>
      <c r="DG723">
        <v>347.53399999999999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5264.2029999999995</v>
      </c>
      <c r="EA723">
        <v>6</v>
      </c>
      <c r="EB723">
        <v>1578.0720000000001</v>
      </c>
      <c r="EC723">
        <v>12</v>
      </c>
      <c r="ED723">
        <v>13.999200000000002</v>
      </c>
      <c r="EE723">
        <v>14.7948</v>
      </c>
      <c r="EF723">
        <v>6819.6620000000003</v>
      </c>
      <c r="EG723">
        <v>9.747300000000001</v>
      </c>
      <c r="EH723">
        <v>5251.0849999999991</v>
      </c>
      <c r="EI723">
        <v>7.4066999999999998</v>
      </c>
      <c r="EJ723">
        <v>4284.0879999999997</v>
      </c>
      <c r="EK723">
        <v>1.425</v>
      </c>
      <c r="EL723">
        <v>619.46299999999997</v>
      </c>
      <c r="EM723">
        <v>0</v>
      </c>
      <c r="EN723">
        <v>0</v>
      </c>
      <c r="EO723">
        <v>4.2519</v>
      </c>
      <c r="EP723">
        <v>1568.5769999999998</v>
      </c>
      <c r="EQ723">
        <v>153.75</v>
      </c>
      <c r="ER723">
        <v>21.25</v>
      </c>
      <c r="ES723">
        <v>132.5</v>
      </c>
      <c r="ET723">
        <v>6973.4120000000003</v>
      </c>
      <c r="EU723">
        <v>0</v>
      </c>
      <c r="EV723">
        <v>0</v>
      </c>
      <c r="EW723">
        <v>0</v>
      </c>
      <c r="EX723">
        <v>0</v>
      </c>
      <c r="EY723">
        <v>0.91559999999999997</v>
      </c>
      <c r="EZ723">
        <v>347.53399999999999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0.64159999999999995</v>
      </c>
      <c r="FJ723">
        <v>232.84700000000001</v>
      </c>
      <c r="FK723">
        <v>0</v>
      </c>
      <c r="FL723">
        <v>0</v>
      </c>
      <c r="FM723">
        <v>0.64159999999999995</v>
      </c>
      <c r="FN723">
        <v>232.84700000000001</v>
      </c>
      <c r="FO723">
        <v>12</v>
      </c>
      <c r="FP723">
        <v>0</v>
      </c>
      <c r="FQ723">
        <v>12</v>
      </c>
      <c r="FR723">
        <v>244.84700000000001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0</v>
      </c>
      <c r="FY723">
        <v>0</v>
      </c>
      <c r="FZ723">
        <v>0</v>
      </c>
      <c r="GA723">
        <v>0</v>
      </c>
      <c r="GB723">
        <v>0</v>
      </c>
    </row>
    <row r="724" spans="1:184" customFormat="1" ht="12.75" x14ac:dyDescent="0.2">
      <c r="A724">
        <v>6226</v>
      </c>
      <c r="B724">
        <f t="shared" si="11"/>
        <v>721</v>
      </c>
      <c r="C724">
        <v>1</v>
      </c>
      <c r="D724" t="s">
        <v>2368</v>
      </c>
      <c r="E724" t="s">
        <v>290</v>
      </c>
      <c r="F724">
        <v>600125751</v>
      </c>
      <c r="G724">
        <v>12</v>
      </c>
      <c r="H724" t="s">
        <v>2369</v>
      </c>
      <c r="I724" t="s">
        <v>378</v>
      </c>
      <c r="J724">
        <v>1</v>
      </c>
      <c r="K724">
        <v>24</v>
      </c>
      <c r="L724" t="s">
        <v>2188</v>
      </c>
      <c r="M724" t="s">
        <v>358</v>
      </c>
      <c r="N724" t="s">
        <v>2184</v>
      </c>
      <c r="O724">
        <v>2</v>
      </c>
      <c r="P724" t="s">
        <v>2185</v>
      </c>
      <c r="Q724" t="s">
        <v>2370</v>
      </c>
      <c r="R724" s="207">
        <v>45663.392175925925</v>
      </c>
      <c r="S724">
        <v>600125751</v>
      </c>
      <c r="W724">
        <v>16.4999</v>
      </c>
      <c r="X724">
        <v>16.4999</v>
      </c>
      <c r="Y724">
        <v>0</v>
      </c>
      <c r="Z724">
        <v>0</v>
      </c>
      <c r="AA724">
        <v>18.319900000000001</v>
      </c>
      <c r="AB724">
        <v>7256.598</v>
      </c>
      <c r="AC724">
        <v>7256.598</v>
      </c>
      <c r="AD724">
        <v>4805.5749999999989</v>
      </c>
      <c r="AE724">
        <v>1230.848</v>
      </c>
      <c r="AF724">
        <v>207.88699999999997</v>
      </c>
      <c r="AG724">
        <v>643.47199999999998</v>
      </c>
      <c r="AH724">
        <v>176.857</v>
      </c>
      <c r="AI724">
        <v>67.141000000000005</v>
      </c>
      <c r="AJ724">
        <v>0</v>
      </c>
      <c r="AK724">
        <v>0.6</v>
      </c>
      <c r="AL724">
        <v>0</v>
      </c>
      <c r="AM724">
        <v>0</v>
      </c>
      <c r="AN724">
        <v>0</v>
      </c>
      <c r="AO724">
        <v>56.11</v>
      </c>
      <c r="AP724">
        <v>24.91</v>
      </c>
      <c r="AQ724">
        <v>24.91</v>
      </c>
      <c r="AR724">
        <v>0</v>
      </c>
      <c r="AS724">
        <v>0</v>
      </c>
      <c r="AT724">
        <v>0</v>
      </c>
      <c r="AU724">
        <v>31.2</v>
      </c>
      <c r="AV724">
        <v>0.5</v>
      </c>
      <c r="AW724">
        <v>104.589</v>
      </c>
      <c r="AX724">
        <v>141.74200000000002</v>
      </c>
      <c r="AY724">
        <v>24.91</v>
      </c>
      <c r="AZ724">
        <v>19.629000000000001</v>
      </c>
      <c r="BA724">
        <v>7331.2880000000005</v>
      </c>
      <c r="BB724">
        <v>24.91</v>
      </c>
      <c r="BC724">
        <v>19</v>
      </c>
      <c r="BD724">
        <v>17</v>
      </c>
      <c r="BE724">
        <v>1</v>
      </c>
      <c r="BF724">
        <v>0</v>
      </c>
      <c r="BG724">
        <v>0</v>
      </c>
      <c r="BH724">
        <v>0</v>
      </c>
      <c r="BI724">
        <v>0</v>
      </c>
      <c r="BJ724">
        <v>12.599900000000002</v>
      </c>
      <c r="BK724">
        <v>6034.56</v>
      </c>
      <c r="BL724">
        <v>3868.5679999999998</v>
      </c>
      <c r="BM724">
        <v>1115.778</v>
      </c>
      <c r="BN724">
        <v>181.55500000000001</v>
      </c>
      <c r="BO724">
        <v>511.47199999999998</v>
      </c>
      <c r="BP724">
        <v>165.22800000000001</v>
      </c>
      <c r="BQ724">
        <v>67.141000000000005</v>
      </c>
      <c r="BR724">
        <v>0</v>
      </c>
      <c r="BS724">
        <v>0.6</v>
      </c>
      <c r="BT724">
        <v>8.343</v>
      </c>
      <c r="BU724">
        <v>4441.5410000000002</v>
      </c>
      <c r="BV724">
        <v>1.6781999999999999</v>
      </c>
      <c r="BW724">
        <v>687.34299999999996</v>
      </c>
      <c r="BX724">
        <v>0</v>
      </c>
      <c r="BY724">
        <v>0</v>
      </c>
      <c r="BZ724">
        <v>3.9</v>
      </c>
      <c r="CA724">
        <v>1222.038</v>
      </c>
      <c r="CB724">
        <v>937.00700000000006</v>
      </c>
      <c r="CC724">
        <v>115.07</v>
      </c>
      <c r="CD724">
        <v>26.332000000000001</v>
      </c>
      <c r="CE724">
        <v>132</v>
      </c>
      <c r="CF724">
        <v>11.629000000000001</v>
      </c>
      <c r="CG724">
        <v>0</v>
      </c>
      <c r="CH724">
        <v>0</v>
      </c>
      <c r="CI724">
        <v>0</v>
      </c>
      <c r="CJ724">
        <v>1</v>
      </c>
      <c r="CK724">
        <v>453.36599999999999</v>
      </c>
      <c r="CL724">
        <v>1.4</v>
      </c>
      <c r="CM724">
        <v>368.42199999999997</v>
      </c>
      <c r="CN724">
        <v>1</v>
      </c>
      <c r="CO724">
        <v>258.50799999999998</v>
      </c>
      <c r="CP724">
        <v>0.5</v>
      </c>
      <c r="CQ724">
        <v>141.74200000000002</v>
      </c>
      <c r="CR724">
        <v>9.7378000000000018</v>
      </c>
      <c r="CS724">
        <v>4208.3339999999998</v>
      </c>
      <c r="CT724">
        <v>3.5251999999999999</v>
      </c>
      <c r="CU724">
        <v>1076.421</v>
      </c>
      <c r="CV724">
        <v>0</v>
      </c>
      <c r="CW724">
        <v>104.589</v>
      </c>
      <c r="CX724">
        <v>0</v>
      </c>
      <c r="CY724">
        <v>0</v>
      </c>
      <c r="CZ724">
        <v>0</v>
      </c>
      <c r="DA724">
        <v>0.5</v>
      </c>
      <c r="DB724">
        <v>141.74200000000002</v>
      </c>
      <c r="DC724">
        <v>15.95</v>
      </c>
      <c r="DD724">
        <v>8.9600000000000009</v>
      </c>
      <c r="DE724">
        <v>19.629000000000001</v>
      </c>
      <c r="DF724">
        <v>2.5787</v>
      </c>
      <c r="DG724">
        <v>905.67600000000004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6101.2129999999997</v>
      </c>
      <c r="EA724">
        <v>15.95</v>
      </c>
      <c r="EB724">
        <v>1230.075</v>
      </c>
      <c r="EC724">
        <v>8.9600000000000009</v>
      </c>
      <c r="ED724">
        <v>16.4999</v>
      </c>
      <c r="EE724">
        <v>18.319900000000001</v>
      </c>
      <c r="EF724">
        <v>7256.598</v>
      </c>
      <c r="EG724">
        <v>12.599900000000002</v>
      </c>
      <c r="EH724">
        <v>6034.56</v>
      </c>
      <c r="EI724">
        <v>8.343</v>
      </c>
      <c r="EJ724">
        <v>4441.5410000000002</v>
      </c>
      <c r="EK724">
        <v>1.6781999999999999</v>
      </c>
      <c r="EL724">
        <v>687.34299999999996</v>
      </c>
      <c r="EM724">
        <v>0</v>
      </c>
      <c r="EN724">
        <v>0</v>
      </c>
      <c r="EO724">
        <v>3.9</v>
      </c>
      <c r="EP724">
        <v>1222.038</v>
      </c>
      <c r="EQ724">
        <v>56.11</v>
      </c>
      <c r="ER724">
        <v>21.95</v>
      </c>
      <c r="ES724">
        <v>34.159999999999997</v>
      </c>
      <c r="ET724">
        <v>7312.7079999999996</v>
      </c>
      <c r="EU724">
        <v>0</v>
      </c>
      <c r="EV724">
        <v>0</v>
      </c>
      <c r="EW724">
        <v>0</v>
      </c>
      <c r="EX724">
        <v>0</v>
      </c>
      <c r="EY724">
        <v>2.5787</v>
      </c>
      <c r="EZ724">
        <v>905.67600000000004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0.5</v>
      </c>
      <c r="FJ724">
        <v>141.74200000000002</v>
      </c>
      <c r="FK724">
        <v>0</v>
      </c>
      <c r="FL724">
        <v>0</v>
      </c>
      <c r="FM724">
        <v>0.5</v>
      </c>
      <c r="FN724">
        <v>141.74200000000002</v>
      </c>
      <c r="FO724">
        <v>24.91</v>
      </c>
      <c r="FP724">
        <v>15.95</v>
      </c>
      <c r="FQ724">
        <v>8.9600000000000009</v>
      </c>
      <c r="FR724">
        <v>166.65199999999999</v>
      </c>
      <c r="FS724">
        <v>0</v>
      </c>
      <c r="FT724">
        <v>0</v>
      </c>
      <c r="FU724">
        <v>0</v>
      </c>
      <c r="FV724">
        <v>0</v>
      </c>
      <c r="FW724">
        <v>0</v>
      </c>
      <c r="FX724">
        <v>0</v>
      </c>
      <c r="FY724">
        <v>0</v>
      </c>
      <c r="FZ724">
        <v>0</v>
      </c>
      <c r="GA724">
        <v>0</v>
      </c>
      <c r="GB724">
        <v>0</v>
      </c>
    </row>
    <row r="725" spans="1:184" customFormat="1" ht="12.75" x14ac:dyDescent="0.2">
      <c r="A725">
        <v>6227</v>
      </c>
      <c r="B725">
        <f t="shared" si="11"/>
        <v>722</v>
      </c>
      <c r="C725">
        <v>1</v>
      </c>
      <c r="D725" t="s">
        <v>2371</v>
      </c>
      <c r="E725" t="s">
        <v>290</v>
      </c>
      <c r="F725">
        <v>600125661</v>
      </c>
      <c r="G725">
        <v>12</v>
      </c>
      <c r="H725" t="s">
        <v>2372</v>
      </c>
      <c r="I725" t="s">
        <v>438</v>
      </c>
      <c r="J725">
        <v>1</v>
      </c>
      <c r="K725">
        <v>24</v>
      </c>
      <c r="L725" t="s">
        <v>2182</v>
      </c>
      <c r="M725" t="s">
        <v>2373</v>
      </c>
      <c r="N725" t="s">
        <v>2184</v>
      </c>
      <c r="O725">
        <v>2</v>
      </c>
      <c r="P725" t="s">
        <v>2185</v>
      </c>
      <c r="Q725" t="s">
        <v>2374</v>
      </c>
      <c r="R725" s="207">
        <v>45666.484664351854</v>
      </c>
      <c r="S725">
        <v>600125661</v>
      </c>
      <c r="T725" t="s">
        <v>2374</v>
      </c>
      <c r="U725" s="207">
        <v>45666.499710648146</v>
      </c>
      <c r="V725">
        <v>600125661</v>
      </c>
      <c r="W725">
        <v>22.106100000000001</v>
      </c>
      <c r="X725">
        <v>22.106100000000001</v>
      </c>
      <c r="Y725">
        <v>0</v>
      </c>
      <c r="Z725">
        <v>0</v>
      </c>
      <c r="AA725">
        <v>24.242000000000001</v>
      </c>
      <c r="AB725">
        <v>9944.48</v>
      </c>
      <c r="AC725">
        <v>9932.08</v>
      </c>
      <c r="AD725">
        <v>6405.2789999999995</v>
      </c>
      <c r="AE725">
        <v>1673.8789999999999</v>
      </c>
      <c r="AF725">
        <v>50.683999999999997</v>
      </c>
      <c r="AG725">
        <v>1471.3470000000002</v>
      </c>
      <c r="AH725">
        <v>185.489</v>
      </c>
      <c r="AI725">
        <v>90.06</v>
      </c>
      <c r="AJ725">
        <v>0</v>
      </c>
      <c r="AK725">
        <v>32.708999999999996</v>
      </c>
      <c r="AL725">
        <v>0</v>
      </c>
      <c r="AM725">
        <v>0</v>
      </c>
      <c r="AN725">
        <v>12.4</v>
      </c>
      <c r="AO725">
        <v>56.22</v>
      </c>
      <c r="AP725">
        <v>56.22</v>
      </c>
      <c r="AQ725">
        <v>56.22</v>
      </c>
      <c r="AR725">
        <v>0</v>
      </c>
      <c r="AS725">
        <v>0</v>
      </c>
      <c r="AT725">
        <v>0</v>
      </c>
      <c r="AU725">
        <v>0</v>
      </c>
      <c r="AV725">
        <v>0.56669999999999998</v>
      </c>
      <c r="AW725">
        <v>7.9340000000000002</v>
      </c>
      <c r="AX725">
        <v>235.68</v>
      </c>
      <c r="AY725">
        <v>25.9</v>
      </c>
      <c r="AZ725">
        <v>14.699</v>
      </c>
      <c r="BA725">
        <v>10010.300000000001</v>
      </c>
      <c r="BB725">
        <v>56.22</v>
      </c>
      <c r="BC725">
        <v>23</v>
      </c>
      <c r="BD725">
        <v>23</v>
      </c>
      <c r="BE725">
        <v>0</v>
      </c>
      <c r="BF725">
        <v>0</v>
      </c>
      <c r="BG725">
        <v>1</v>
      </c>
      <c r="BH725">
        <v>0</v>
      </c>
      <c r="BI725">
        <v>0</v>
      </c>
      <c r="BJ725">
        <v>15.3001</v>
      </c>
      <c r="BK725">
        <v>7746.0879999999997</v>
      </c>
      <c r="BL725">
        <v>4829.1350000000002</v>
      </c>
      <c r="BM725">
        <v>1435.98</v>
      </c>
      <c r="BN725">
        <v>50.683999999999997</v>
      </c>
      <c r="BO725">
        <v>1134</v>
      </c>
      <c r="BP725">
        <v>172.27100000000002</v>
      </c>
      <c r="BQ725">
        <v>90.06</v>
      </c>
      <c r="BR725">
        <v>0</v>
      </c>
      <c r="BS725">
        <v>11.324999999999999</v>
      </c>
      <c r="BT725">
        <v>10.5501</v>
      </c>
      <c r="BU725">
        <v>5982.2019999999993</v>
      </c>
      <c r="BV725">
        <v>1.25</v>
      </c>
      <c r="BW725">
        <v>570.86699999999996</v>
      </c>
      <c r="BX725">
        <v>0</v>
      </c>
      <c r="BY725">
        <v>0</v>
      </c>
      <c r="BZ725">
        <v>6.806</v>
      </c>
      <c r="CA725">
        <v>2185.9919999999997</v>
      </c>
      <c r="CB725">
        <v>1576.144</v>
      </c>
      <c r="CC725">
        <v>237.899</v>
      </c>
      <c r="CD725">
        <v>0</v>
      </c>
      <c r="CE725">
        <v>337.34699999999998</v>
      </c>
      <c r="CF725">
        <v>13.218</v>
      </c>
      <c r="CG725">
        <v>0</v>
      </c>
      <c r="CH725">
        <v>0</v>
      </c>
      <c r="CI725">
        <v>21.384</v>
      </c>
      <c r="CJ725">
        <v>1</v>
      </c>
      <c r="CK725">
        <v>529.36300000000006</v>
      </c>
      <c r="CL725">
        <v>2.4268000000000001</v>
      </c>
      <c r="CM725">
        <v>571.19399999999996</v>
      </c>
      <c r="CN725">
        <v>2.8125</v>
      </c>
      <c r="CO725">
        <v>905.755</v>
      </c>
      <c r="CP725">
        <v>0.56669999999999998</v>
      </c>
      <c r="CQ725">
        <v>179.68</v>
      </c>
      <c r="CR725">
        <v>12.966799999999999</v>
      </c>
      <c r="CS725">
        <v>5895.0790000000006</v>
      </c>
      <c r="CT725">
        <v>6.306</v>
      </c>
      <c r="CU725">
        <v>1987.87</v>
      </c>
      <c r="CV725">
        <v>0</v>
      </c>
      <c r="CW725">
        <v>7.9340000000000002</v>
      </c>
      <c r="CX725">
        <v>56</v>
      </c>
      <c r="CY725">
        <v>0</v>
      </c>
      <c r="CZ725">
        <v>0</v>
      </c>
      <c r="DA725">
        <v>0.56669999999999998</v>
      </c>
      <c r="DB725">
        <v>179.68</v>
      </c>
      <c r="DC725">
        <v>48.3</v>
      </c>
      <c r="DD725">
        <v>7.92</v>
      </c>
      <c r="DE725">
        <v>14.699</v>
      </c>
      <c r="DF725">
        <v>3.25</v>
      </c>
      <c r="DG725">
        <v>1088.0260000000001</v>
      </c>
      <c r="DH725">
        <v>0.25</v>
      </c>
      <c r="DI725">
        <v>104.99299999999999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7806.3890000000001</v>
      </c>
      <c r="EA725">
        <v>48.3</v>
      </c>
      <c r="EB725">
        <v>2203.9110000000001</v>
      </c>
      <c r="EC725">
        <v>7.92</v>
      </c>
      <c r="ED725">
        <v>22.106100000000001</v>
      </c>
      <c r="EE725">
        <v>24.242000000000001</v>
      </c>
      <c r="EF725">
        <v>9944.48</v>
      </c>
      <c r="EG725">
        <v>15.3001</v>
      </c>
      <c r="EH725">
        <v>7746.0879999999997</v>
      </c>
      <c r="EI725">
        <v>10.5501</v>
      </c>
      <c r="EJ725">
        <v>5982.2019999999993</v>
      </c>
      <c r="EK725">
        <v>1.25</v>
      </c>
      <c r="EL725">
        <v>570.86699999999996</v>
      </c>
      <c r="EM725">
        <v>0</v>
      </c>
      <c r="EN725">
        <v>0</v>
      </c>
      <c r="EO725">
        <v>6.806</v>
      </c>
      <c r="EP725">
        <v>2198.3919999999998</v>
      </c>
      <c r="EQ725">
        <v>56.22</v>
      </c>
      <c r="ER725">
        <v>48.3</v>
      </c>
      <c r="ES725">
        <v>7.92</v>
      </c>
      <c r="ET725">
        <v>10000.699999999999</v>
      </c>
      <c r="EU725">
        <v>0</v>
      </c>
      <c r="EV725">
        <v>0</v>
      </c>
      <c r="EW725">
        <v>0</v>
      </c>
      <c r="EX725">
        <v>0</v>
      </c>
      <c r="EY725">
        <v>3.25</v>
      </c>
      <c r="EZ725">
        <v>1088.0260000000001</v>
      </c>
      <c r="FA725">
        <v>0.25</v>
      </c>
      <c r="FB725">
        <v>104.99299999999999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0.56669999999999998</v>
      </c>
      <c r="FJ725">
        <v>235.68</v>
      </c>
      <c r="FK725">
        <v>0</v>
      </c>
      <c r="FL725">
        <v>56</v>
      </c>
      <c r="FM725">
        <v>0.56669999999999998</v>
      </c>
      <c r="FN725">
        <v>179.68</v>
      </c>
      <c r="FO725">
        <v>25.9</v>
      </c>
      <c r="FP725">
        <v>25.9</v>
      </c>
      <c r="FQ725">
        <v>0</v>
      </c>
      <c r="FR725">
        <v>261.58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</row>
    <row r="726" spans="1:184" customFormat="1" ht="12.75" x14ac:dyDescent="0.2">
      <c r="A726">
        <v>6228</v>
      </c>
      <c r="B726">
        <f t="shared" si="11"/>
        <v>723</v>
      </c>
      <c r="C726">
        <v>1</v>
      </c>
      <c r="D726" t="s">
        <v>2375</v>
      </c>
      <c r="E726" t="s">
        <v>290</v>
      </c>
      <c r="F726">
        <v>600125670</v>
      </c>
      <c r="G726">
        <v>12</v>
      </c>
      <c r="H726" t="s">
        <v>2376</v>
      </c>
      <c r="I726" t="s">
        <v>378</v>
      </c>
      <c r="J726">
        <v>1</v>
      </c>
      <c r="K726">
        <v>24</v>
      </c>
      <c r="L726" t="s">
        <v>2192</v>
      </c>
      <c r="M726" t="s">
        <v>2377</v>
      </c>
      <c r="N726" t="s">
        <v>2184</v>
      </c>
      <c r="O726">
        <v>2</v>
      </c>
      <c r="P726" t="s">
        <v>2185</v>
      </c>
      <c r="Q726" t="s">
        <v>3350</v>
      </c>
      <c r="R726" s="207">
        <v>45671.873356481483</v>
      </c>
      <c r="S726">
        <v>600125670</v>
      </c>
      <c r="T726" t="s">
        <v>3350</v>
      </c>
      <c r="U726" s="207">
        <v>45671.875509259262</v>
      </c>
      <c r="V726">
        <v>600125670</v>
      </c>
      <c r="W726">
        <v>16.2591</v>
      </c>
      <c r="X726">
        <v>15.338799999999999</v>
      </c>
      <c r="Y726">
        <v>0.57650000000000001</v>
      </c>
      <c r="Z726">
        <v>0.34379999999999999</v>
      </c>
      <c r="AA726">
        <v>15.569900000000001</v>
      </c>
      <c r="AB726">
        <v>7034.0289999999995</v>
      </c>
      <c r="AC726">
        <v>6815.4869999999992</v>
      </c>
      <c r="AD726">
        <v>4416.527</v>
      </c>
      <c r="AE726">
        <v>1194.607</v>
      </c>
      <c r="AF726">
        <v>27.252000000000002</v>
      </c>
      <c r="AG726">
        <v>630.5</v>
      </c>
      <c r="AH726">
        <v>232.59899999999999</v>
      </c>
      <c r="AI726">
        <v>66.302000000000007</v>
      </c>
      <c r="AJ726">
        <v>35.704000000000001</v>
      </c>
      <c r="AK726">
        <v>22.402999999999999</v>
      </c>
      <c r="AL726">
        <v>140.87100000000001</v>
      </c>
      <c r="AM726">
        <v>0</v>
      </c>
      <c r="AN726">
        <v>77.670999999999992</v>
      </c>
      <c r="AO726">
        <v>246.51999999999998</v>
      </c>
      <c r="AP726">
        <v>235</v>
      </c>
      <c r="AQ726">
        <v>235</v>
      </c>
      <c r="AR726">
        <v>0</v>
      </c>
      <c r="AS726">
        <v>0</v>
      </c>
      <c r="AT726">
        <v>11.52</v>
      </c>
      <c r="AU726">
        <v>0</v>
      </c>
      <c r="AV726">
        <v>0.29039999999999999</v>
      </c>
      <c r="AW726">
        <v>179.13200000000001</v>
      </c>
      <c r="AX726">
        <v>118.00299999999999</v>
      </c>
      <c r="AY726">
        <v>16</v>
      </c>
      <c r="AZ726">
        <v>10.461</v>
      </c>
      <c r="BA726">
        <v>6860.0569999999998</v>
      </c>
      <c r="BB726">
        <v>235</v>
      </c>
      <c r="BC726">
        <v>17</v>
      </c>
      <c r="BD726">
        <v>16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10.962900000000001</v>
      </c>
      <c r="BK726">
        <v>5892.9189999999999</v>
      </c>
      <c r="BL726">
        <v>3709.2889999999998</v>
      </c>
      <c r="BM726">
        <v>1108.1220000000001</v>
      </c>
      <c r="BN726">
        <v>0</v>
      </c>
      <c r="BO726">
        <v>564.54999999999995</v>
      </c>
      <c r="BP726">
        <v>216.262</v>
      </c>
      <c r="BQ726">
        <v>66.302000000000007</v>
      </c>
      <c r="BR726">
        <v>26.146000000000001</v>
      </c>
      <c r="BS726">
        <v>12.655000000000001</v>
      </c>
      <c r="BT726">
        <v>7.3250999999999999</v>
      </c>
      <c r="BU726">
        <v>4512.8649999999998</v>
      </c>
      <c r="BV726">
        <v>0.86319999999999997</v>
      </c>
      <c r="BW726">
        <v>353.44499999999999</v>
      </c>
      <c r="BX726">
        <v>0</v>
      </c>
      <c r="BY726">
        <v>0</v>
      </c>
      <c r="BZ726">
        <v>4.3758999999999997</v>
      </c>
      <c r="CA726">
        <v>922.56799999999998</v>
      </c>
      <c r="CB726">
        <v>707.23800000000006</v>
      </c>
      <c r="CC726">
        <v>86.484999999999999</v>
      </c>
      <c r="CD726">
        <v>27.252000000000002</v>
      </c>
      <c r="CE726">
        <v>65.95</v>
      </c>
      <c r="CF726">
        <v>16.337</v>
      </c>
      <c r="CG726">
        <v>0</v>
      </c>
      <c r="CH726">
        <v>9.5579999999999998</v>
      </c>
      <c r="CI726">
        <v>9.7479999999999993</v>
      </c>
      <c r="CJ726">
        <v>0.25</v>
      </c>
      <c r="CK726">
        <v>95.35</v>
      </c>
      <c r="CL726">
        <v>2.0121000000000002</v>
      </c>
      <c r="CM726">
        <v>357.35900000000004</v>
      </c>
      <c r="CN726">
        <v>1.8233999999999999</v>
      </c>
      <c r="CO726">
        <v>360.85599999999999</v>
      </c>
      <c r="CP726">
        <v>0.29039999999999999</v>
      </c>
      <c r="CQ726">
        <v>109.00299999999999</v>
      </c>
      <c r="CR726">
        <v>8.9629000000000012</v>
      </c>
      <c r="CS726">
        <v>4199.8270000000002</v>
      </c>
      <c r="CT726">
        <v>3.9759000000000002</v>
      </c>
      <c r="CU726">
        <v>763.01400000000001</v>
      </c>
      <c r="CV726">
        <v>0</v>
      </c>
      <c r="CW726">
        <v>179.13200000000001</v>
      </c>
      <c r="CX726">
        <v>9</v>
      </c>
      <c r="CY726">
        <v>0</v>
      </c>
      <c r="CZ726">
        <v>0</v>
      </c>
      <c r="DA726">
        <v>0.29039999999999999</v>
      </c>
      <c r="DB726">
        <v>109.00299999999999</v>
      </c>
      <c r="DC726">
        <v>13.44</v>
      </c>
      <c r="DD726">
        <v>221.56</v>
      </c>
      <c r="DE726">
        <v>10.461</v>
      </c>
      <c r="DF726">
        <v>2.7746</v>
      </c>
      <c r="DG726">
        <v>1026.6089999999999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5904.4950000000008</v>
      </c>
      <c r="EA726">
        <v>13.44</v>
      </c>
      <c r="EB726">
        <v>955.5619999999999</v>
      </c>
      <c r="EC726">
        <v>221.56</v>
      </c>
      <c r="ED726">
        <v>16.2591</v>
      </c>
      <c r="EE726">
        <v>15.569900000000001</v>
      </c>
      <c r="EF726">
        <v>7034.0289999999995</v>
      </c>
      <c r="EG726">
        <v>10.976099999999999</v>
      </c>
      <c r="EH726">
        <v>5898.0820000000003</v>
      </c>
      <c r="EI726">
        <v>7.3383000000000003</v>
      </c>
      <c r="EJ726">
        <v>4518.0280000000002</v>
      </c>
      <c r="EK726">
        <v>0.86319999999999997</v>
      </c>
      <c r="EL726">
        <v>353.44499999999999</v>
      </c>
      <c r="EM726">
        <v>0</v>
      </c>
      <c r="EN726">
        <v>0</v>
      </c>
      <c r="EO726">
        <v>5.2830000000000004</v>
      </c>
      <c r="EP726">
        <v>1135.9470000000001</v>
      </c>
      <c r="EQ726">
        <v>246.51999999999998</v>
      </c>
      <c r="ER726">
        <v>13.44</v>
      </c>
      <c r="ES726">
        <v>233.07999999999998</v>
      </c>
      <c r="ET726">
        <v>7280.5490000000009</v>
      </c>
      <c r="EU726">
        <v>0</v>
      </c>
      <c r="EV726">
        <v>0</v>
      </c>
      <c r="EW726">
        <v>0</v>
      </c>
      <c r="EX726">
        <v>0</v>
      </c>
      <c r="EY726">
        <v>2.7746</v>
      </c>
      <c r="EZ726">
        <v>1026.6089999999999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0.29039999999999999</v>
      </c>
      <c r="FJ726">
        <v>118.00299999999999</v>
      </c>
      <c r="FK726">
        <v>0</v>
      </c>
      <c r="FL726">
        <v>9</v>
      </c>
      <c r="FM726">
        <v>0.29039999999999999</v>
      </c>
      <c r="FN726">
        <v>109.00299999999999</v>
      </c>
      <c r="FO726">
        <v>16</v>
      </c>
      <c r="FP726">
        <v>0</v>
      </c>
      <c r="FQ726">
        <v>16</v>
      </c>
      <c r="FR726">
        <v>134.00299999999999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0</v>
      </c>
      <c r="FY726">
        <v>0</v>
      </c>
      <c r="FZ726">
        <v>0</v>
      </c>
      <c r="GA726">
        <v>0</v>
      </c>
      <c r="GB726">
        <v>0</v>
      </c>
    </row>
    <row r="727" spans="1:184" customFormat="1" ht="12.75" x14ac:dyDescent="0.2">
      <c r="A727">
        <v>6229</v>
      </c>
      <c r="B727">
        <f t="shared" si="11"/>
        <v>724</v>
      </c>
      <c r="C727">
        <v>1</v>
      </c>
      <c r="D727" t="s">
        <v>2378</v>
      </c>
      <c r="E727" t="s">
        <v>290</v>
      </c>
      <c r="F727">
        <v>600125866</v>
      </c>
      <c r="G727">
        <v>12</v>
      </c>
      <c r="H727" t="s">
        <v>2352</v>
      </c>
      <c r="I727" t="s">
        <v>378</v>
      </c>
      <c r="J727">
        <v>1</v>
      </c>
      <c r="K727">
        <v>24</v>
      </c>
      <c r="L727" t="s">
        <v>2192</v>
      </c>
      <c r="M727" t="s">
        <v>2379</v>
      </c>
      <c r="N727" t="s">
        <v>2184</v>
      </c>
      <c r="O727">
        <v>2</v>
      </c>
      <c r="P727" t="s">
        <v>2185</v>
      </c>
      <c r="Q727" t="s">
        <v>2380</v>
      </c>
      <c r="R727" s="207">
        <v>45666.365891203706</v>
      </c>
      <c r="S727">
        <v>600125866</v>
      </c>
      <c r="W727">
        <v>45.678699999999999</v>
      </c>
      <c r="X727">
        <v>45.654699999999998</v>
      </c>
      <c r="Y727">
        <v>0</v>
      </c>
      <c r="Z727">
        <v>2.4E-2</v>
      </c>
      <c r="AA727">
        <v>50.903300000000002</v>
      </c>
      <c r="AB727">
        <v>23875.787</v>
      </c>
      <c r="AC727">
        <v>23867.244000000002</v>
      </c>
      <c r="AD727">
        <v>14797.476000000001</v>
      </c>
      <c r="AE727">
        <v>3240.261</v>
      </c>
      <c r="AF727">
        <v>1282.7760000000001</v>
      </c>
      <c r="AG727">
        <v>3491.116</v>
      </c>
      <c r="AH727">
        <v>311.14599999999996</v>
      </c>
      <c r="AI727">
        <v>223.43</v>
      </c>
      <c r="AJ727">
        <v>0</v>
      </c>
      <c r="AK727">
        <v>24.917000000000002</v>
      </c>
      <c r="AL727">
        <v>0</v>
      </c>
      <c r="AM727">
        <v>0</v>
      </c>
      <c r="AN727">
        <v>8.5429999999999993</v>
      </c>
      <c r="AO727">
        <v>98.3</v>
      </c>
      <c r="AP727">
        <v>98</v>
      </c>
      <c r="AQ727">
        <v>98</v>
      </c>
      <c r="AR727">
        <v>0</v>
      </c>
      <c r="AS727">
        <v>0</v>
      </c>
      <c r="AT727">
        <v>0</v>
      </c>
      <c r="AU727">
        <v>0.3</v>
      </c>
      <c r="AV727">
        <v>0</v>
      </c>
      <c r="AW727">
        <v>481.35</v>
      </c>
      <c r="AX727">
        <v>222.4</v>
      </c>
      <c r="AY727">
        <v>53</v>
      </c>
      <c r="AZ727">
        <v>14.772</v>
      </c>
      <c r="BA727">
        <v>24033.298000000003</v>
      </c>
      <c r="BB727">
        <v>98</v>
      </c>
      <c r="BC727">
        <v>52</v>
      </c>
      <c r="BD727">
        <v>45</v>
      </c>
      <c r="BE727">
        <v>1</v>
      </c>
      <c r="BF727">
        <v>0</v>
      </c>
      <c r="BG727">
        <v>0</v>
      </c>
      <c r="BH727">
        <v>0</v>
      </c>
      <c r="BI727">
        <v>0</v>
      </c>
      <c r="BJ727">
        <v>32.553699999999999</v>
      </c>
      <c r="BK727">
        <v>18942.972999999998</v>
      </c>
      <c r="BL727">
        <v>11676.262999999999</v>
      </c>
      <c r="BM727">
        <v>2791.4920000000002</v>
      </c>
      <c r="BN727">
        <v>892.46499999999992</v>
      </c>
      <c r="BO727">
        <v>2578.4</v>
      </c>
      <c r="BP727">
        <v>284.80099999999999</v>
      </c>
      <c r="BQ727">
        <v>223.43</v>
      </c>
      <c r="BR727">
        <v>0</v>
      </c>
      <c r="BS727">
        <v>0</v>
      </c>
      <c r="BT727">
        <v>27.553699999999999</v>
      </c>
      <c r="BU727">
        <v>16754.659</v>
      </c>
      <c r="BV727">
        <v>2</v>
      </c>
      <c r="BW727">
        <v>940.26300000000003</v>
      </c>
      <c r="BX727">
        <v>0</v>
      </c>
      <c r="BY727">
        <v>0</v>
      </c>
      <c r="BZ727">
        <v>13.100999999999999</v>
      </c>
      <c r="CA727">
        <v>4924.2710000000006</v>
      </c>
      <c r="CB727">
        <v>3121.2129999999997</v>
      </c>
      <c r="CC727">
        <v>448.76900000000001</v>
      </c>
      <c r="CD727">
        <v>390.31100000000004</v>
      </c>
      <c r="CE727">
        <v>912.71600000000001</v>
      </c>
      <c r="CF727">
        <v>26.344999999999999</v>
      </c>
      <c r="CG727">
        <v>0</v>
      </c>
      <c r="CH727">
        <v>0</v>
      </c>
      <c r="CI727">
        <v>24.917000000000002</v>
      </c>
      <c r="CJ727">
        <v>2</v>
      </c>
      <c r="CK727">
        <v>1007.701</v>
      </c>
      <c r="CL727">
        <v>5.25</v>
      </c>
      <c r="CM727">
        <v>1806.598</v>
      </c>
      <c r="CN727">
        <v>5.851</v>
      </c>
      <c r="CO727">
        <v>2109.9720000000002</v>
      </c>
      <c r="CP727">
        <v>0</v>
      </c>
      <c r="CQ727">
        <v>0</v>
      </c>
      <c r="CR727">
        <v>29.553699999999999</v>
      </c>
      <c r="CS727">
        <v>16335.681</v>
      </c>
      <c r="CT727">
        <v>12.353999999999999</v>
      </c>
      <c r="CU727">
        <v>4538.25</v>
      </c>
      <c r="CV727">
        <v>0</v>
      </c>
      <c r="CW727">
        <v>481.35</v>
      </c>
      <c r="CX727">
        <v>190.4</v>
      </c>
      <c r="CY727">
        <v>0</v>
      </c>
      <c r="CZ727">
        <v>0</v>
      </c>
      <c r="DA727">
        <v>0</v>
      </c>
      <c r="DB727">
        <v>32</v>
      </c>
      <c r="DC727">
        <v>70.7</v>
      </c>
      <c r="DD727">
        <v>27.3</v>
      </c>
      <c r="DE727">
        <v>14.772</v>
      </c>
      <c r="DF727">
        <v>3</v>
      </c>
      <c r="DG727">
        <v>1248.0509999999999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19097.523000000001</v>
      </c>
      <c r="EA727">
        <v>70.7</v>
      </c>
      <c r="EB727">
        <v>4935.7749999999996</v>
      </c>
      <c r="EC727">
        <v>27.3</v>
      </c>
      <c r="ED727">
        <v>45.678699999999999</v>
      </c>
      <c r="EE727">
        <v>50.903300000000002</v>
      </c>
      <c r="EF727">
        <v>23875.787</v>
      </c>
      <c r="EG727">
        <v>32.553699999999999</v>
      </c>
      <c r="EH727">
        <v>18942.972999999998</v>
      </c>
      <c r="EI727">
        <v>27.553699999999999</v>
      </c>
      <c r="EJ727">
        <v>16754.659</v>
      </c>
      <c r="EK727">
        <v>2</v>
      </c>
      <c r="EL727">
        <v>940.26300000000003</v>
      </c>
      <c r="EM727">
        <v>0</v>
      </c>
      <c r="EN727">
        <v>0</v>
      </c>
      <c r="EO727">
        <v>13.125</v>
      </c>
      <c r="EP727">
        <v>4932.8140000000003</v>
      </c>
      <c r="EQ727">
        <v>98.3</v>
      </c>
      <c r="ER727">
        <v>71</v>
      </c>
      <c r="ES727">
        <v>27.3</v>
      </c>
      <c r="ET727">
        <v>23974.087</v>
      </c>
      <c r="EU727">
        <v>0</v>
      </c>
      <c r="EV727">
        <v>0</v>
      </c>
      <c r="EW727">
        <v>0</v>
      </c>
      <c r="EX727">
        <v>0</v>
      </c>
      <c r="EY727">
        <v>3</v>
      </c>
      <c r="EZ727">
        <v>1248.0509999999999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222.4</v>
      </c>
      <c r="FK727">
        <v>0</v>
      </c>
      <c r="FL727">
        <v>190.4</v>
      </c>
      <c r="FM727">
        <v>0</v>
      </c>
      <c r="FN727">
        <v>32</v>
      </c>
      <c r="FO727">
        <v>53</v>
      </c>
      <c r="FP727">
        <v>53</v>
      </c>
      <c r="FQ727">
        <v>0</v>
      </c>
      <c r="FR727">
        <v>275.39999999999998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0</v>
      </c>
      <c r="FY727">
        <v>0</v>
      </c>
      <c r="FZ727">
        <v>0</v>
      </c>
      <c r="GA727">
        <v>0</v>
      </c>
      <c r="GB727">
        <v>0</v>
      </c>
    </row>
    <row r="728" spans="1:184" customFormat="1" ht="12.75" x14ac:dyDescent="0.2">
      <c r="A728">
        <v>6230</v>
      </c>
      <c r="B728">
        <f t="shared" si="11"/>
        <v>725</v>
      </c>
      <c r="C728">
        <v>1</v>
      </c>
      <c r="D728" t="s">
        <v>2381</v>
      </c>
      <c r="E728" t="s">
        <v>290</v>
      </c>
      <c r="F728">
        <v>600126005</v>
      </c>
      <c r="G728">
        <v>12</v>
      </c>
      <c r="H728" t="s">
        <v>2382</v>
      </c>
      <c r="I728" t="s">
        <v>438</v>
      </c>
      <c r="J728">
        <v>1</v>
      </c>
      <c r="K728">
        <v>24</v>
      </c>
      <c r="L728" t="s">
        <v>2188</v>
      </c>
      <c r="M728" t="s">
        <v>443</v>
      </c>
      <c r="N728" t="s">
        <v>2184</v>
      </c>
      <c r="O728">
        <v>2</v>
      </c>
      <c r="P728" t="s">
        <v>2185</v>
      </c>
      <c r="Q728" t="s">
        <v>2383</v>
      </c>
      <c r="R728" s="207">
        <v>45663.363356481481</v>
      </c>
      <c r="S728">
        <v>600126005</v>
      </c>
      <c r="W728">
        <v>25.675999999999998</v>
      </c>
      <c r="X728">
        <v>25.675999999999998</v>
      </c>
      <c r="Y728">
        <v>0</v>
      </c>
      <c r="Z728">
        <v>0</v>
      </c>
      <c r="AA728">
        <v>27.352</v>
      </c>
      <c r="AB728">
        <v>13090.294000000002</v>
      </c>
      <c r="AC728">
        <v>13028.487000000001</v>
      </c>
      <c r="AD728">
        <v>8064.7489999999998</v>
      </c>
      <c r="AE728">
        <v>2395.9290000000001</v>
      </c>
      <c r="AF728">
        <v>783.73399999999992</v>
      </c>
      <c r="AG728">
        <v>859.78</v>
      </c>
      <c r="AH728">
        <v>349.58100000000002</v>
      </c>
      <c r="AI728">
        <v>213.196</v>
      </c>
      <c r="AJ728">
        <v>12.184999999999999</v>
      </c>
      <c r="AK728">
        <v>14.48</v>
      </c>
      <c r="AL728">
        <v>61.807000000000002</v>
      </c>
      <c r="AM728">
        <v>0</v>
      </c>
      <c r="AN728">
        <v>0</v>
      </c>
      <c r="AO728">
        <v>491.74200000000002</v>
      </c>
      <c r="AP728">
        <v>443.64200000000005</v>
      </c>
      <c r="AQ728">
        <v>443.64200000000005</v>
      </c>
      <c r="AR728">
        <v>0</v>
      </c>
      <c r="AS728">
        <v>0</v>
      </c>
      <c r="AT728">
        <v>0</v>
      </c>
      <c r="AU728">
        <v>48.1</v>
      </c>
      <c r="AV728">
        <v>0</v>
      </c>
      <c r="AW728">
        <v>266.92899999999997</v>
      </c>
      <c r="AX728">
        <v>0</v>
      </c>
      <c r="AY728">
        <v>127.642</v>
      </c>
      <c r="AZ728">
        <v>67.924000000000007</v>
      </c>
      <c r="BA728">
        <v>13096.449000000001</v>
      </c>
      <c r="BB728">
        <v>443.64200000000005</v>
      </c>
      <c r="BC728">
        <v>28</v>
      </c>
      <c r="BD728">
        <v>23</v>
      </c>
      <c r="BE728">
        <v>0</v>
      </c>
      <c r="BF728">
        <v>0</v>
      </c>
      <c r="BG728">
        <v>1</v>
      </c>
      <c r="BH728">
        <v>0</v>
      </c>
      <c r="BI728">
        <v>0</v>
      </c>
      <c r="BJ728">
        <v>17.6983</v>
      </c>
      <c r="BK728">
        <v>10476.52</v>
      </c>
      <c r="BL728">
        <v>6175.3580000000002</v>
      </c>
      <c r="BM728">
        <v>2120.9349999999999</v>
      </c>
      <c r="BN728">
        <v>616.29099999999994</v>
      </c>
      <c r="BO728">
        <v>698.78</v>
      </c>
      <c r="BP728">
        <v>317.10700000000003</v>
      </c>
      <c r="BQ728">
        <v>213.196</v>
      </c>
      <c r="BR728">
        <v>0</v>
      </c>
      <c r="BS728">
        <v>0</v>
      </c>
      <c r="BT728">
        <v>15.193199999999999</v>
      </c>
      <c r="BU728">
        <v>9413.1869999999999</v>
      </c>
      <c r="BV728">
        <v>1.3261000000000001</v>
      </c>
      <c r="BW728">
        <v>634.13499999999999</v>
      </c>
      <c r="BX728">
        <v>0</v>
      </c>
      <c r="BY728">
        <v>0</v>
      </c>
      <c r="BZ728">
        <v>7.9777000000000005</v>
      </c>
      <c r="CA728">
        <v>2551.9670000000001</v>
      </c>
      <c r="CB728">
        <v>1889.3909999999998</v>
      </c>
      <c r="CC728">
        <v>274.99400000000003</v>
      </c>
      <c r="CD728">
        <v>167.44299999999998</v>
      </c>
      <c r="CE728">
        <v>161</v>
      </c>
      <c r="CF728">
        <v>32.474000000000004</v>
      </c>
      <c r="CG728">
        <v>0</v>
      </c>
      <c r="CH728">
        <v>12.184999999999999</v>
      </c>
      <c r="CI728">
        <v>14.48</v>
      </c>
      <c r="CJ728">
        <v>1.5027999999999999</v>
      </c>
      <c r="CK728">
        <v>642.67600000000004</v>
      </c>
      <c r="CL728">
        <v>3.375</v>
      </c>
      <c r="CM728">
        <v>951.46800000000007</v>
      </c>
      <c r="CN728">
        <v>2.9028</v>
      </c>
      <c r="CO728">
        <v>889.18499999999995</v>
      </c>
      <c r="CP728">
        <v>0.1971</v>
      </c>
      <c r="CQ728">
        <v>68.638000000000005</v>
      </c>
      <c r="CR728">
        <v>14.052299999999999</v>
      </c>
      <c r="CS728">
        <v>7853.85</v>
      </c>
      <c r="CT728">
        <v>6.4777000000000005</v>
      </c>
      <c r="CU728">
        <v>2021.327</v>
      </c>
      <c r="CV728">
        <v>0</v>
      </c>
      <c r="CW728">
        <v>266.92899999999997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410.25799999999998</v>
      </c>
      <c r="DD728">
        <v>33.384</v>
      </c>
      <c r="DE728">
        <v>67.924000000000007</v>
      </c>
      <c r="DF728">
        <v>1.179</v>
      </c>
      <c r="DG728">
        <v>429.19799999999998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10509.83</v>
      </c>
      <c r="EA728">
        <v>410.25799999999998</v>
      </c>
      <c r="EB728">
        <v>2586.6190000000001</v>
      </c>
      <c r="EC728">
        <v>33.384</v>
      </c>
      <c r="ED728">
        <v>25.675999999999998</v>
      </c>
      <c r="EE728">
        <v>27.352</v>
      </c>
      <c r="EF728">
        <v>13090.294000000002</v>
      </c>
      <c r="EG728">
        <v>17.6983</v>
      </c>
      <c r="EH728">
        <v>10476.52</v>
      </c>
      <c r="EI728">
        <v>15.193199999999999</v>
      </c>
      <c r="EJ728">
        <v>9413.1869999999999</v>
      </c>
      <c r="EK728">
        <v>1.3261000000000001</v>
      </c>
      <c r="EL728">
        <v>634.13499999999999</v>
      </c>
      <c r="EM728">
        <v>0</v>
      </c>
      <c r="EN728">
        <v>0</v>
      </c>
      <c r="EO728">
        <v>7.9777000000000005</v>
      </c>
      <c r="EP728">
        <v>2613.7739999999999</v>
      </c>
      <c r="EQ728">
        <v>491.74200000000002</v>
      </c>
      <c r="ER728">
        <v>454.358</v>
      </c>
      <c r="ES728">
        <v>37.384</v>
      </c>
      <c r="ET728">
        <v>13582.036</v>
      </c>
      <c r="EU728">
        <v>0</v>
      </c>
      <c r="EV728">
        <v>0</v>
      </c>
      <c r="EW728">
        <v>0</v>
      </c>
      <c r="EX728">
        <v>0</v>
      </c>
      <c r="EY728">
        <v>1.179</v>
      </c>
      <c r="EZ728">
        <v>429.19799999999998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127.642</v>
      </c>
      <c r="FP728">
        <v>127.642</v>
      </c>
      <c r="FQ728">
        <v>0</v>
      </c>
      <c r="FR728">
        <v>127.642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0</v>
      </c>
      <c r="GA728">
        <v>0</v>
      </c>
      <c r="GB728">
        <v>0</v>
      </c>
    </row>
    <row r="729" spans="1:184" customFormat="1" ht="12.75" x14ac:dyDescent="0.2">
      <c r="A729">
        <v>6231</v>
      </c>
      <c r="B729">
        <f t="shared" si="11"/>
        <v>726</v>
      </c>
      <c r="C729">
        <v>1</v>
      </c>
      <c r="D729" t="s">
        <v>2384</v>
      </c>
      <c r="E729" t="s">
        <v>290</v>
      </c>
      <c r="F729">
        <v>600126021</v>
      </c>
      <c r="G729">
        <v>12</v>
      </c>
      <c r="H729" t="s">
        <v>2385</v>
      </c>
      <c r="I729" t="s">
        <v>378</v>
      </c>
      <c r="J729">
        <v>1</v>
      </c>
      <c r="K729">
        <v>24</v>
      </c>
      <c r="L729" t="s">
        <v>2188</v>
      </c>
      <c r="M729" t="s">
        <v>1511</v>
      </c>
      <c r="N729" t="s">
        <v>2184</v>
      </c>
      <c r="O729">
        <v>2</v>
      </c>
      <c r="P729" t="s">
        <v>2185</v>
      </c>
      <c r="Q729" t="s">
        <v>2386</v>
      </c>
      <c r="R729" s="207">
        <v>45664.620810185188</v>
      </c>
      <c r="S729">
        <v>600126021</v>
      </c>
      <c r="W729">
        <v>55.712399999999995</v>
      </c>
      <c r="X729">
        <v>55.422199999999997</v>
      </c>
      <c r="Y729">
        <v>0</v>
      </c>
      <c r="Z729">
        <v>0.29020000000000001</v>
      </c>
      <c r="AA729">
        <v>59.8337</v>
      </c>
      <c r="AB729">
        <v>26445.205999999998</v>
      </c>
      <c r="AC729">
        <v>26292.081999999999</v>
      </c>
      <c r="AD729">
        <v>16271.706999999999</v>
      </c>
      <c r="AE729">
        <v>4414.5680000000002</v>
      </c>
      <c r="AF729">
        <v>702.87899999999991</v>
      </c>
      <c r="AG729">
        <v>3690.9629999999997</v>
      </c>
      <c r="AH729">
        <v>371.15899999999993</v>
      </c>
      <c r="AI729">
        <v>392.62900000000002</v>
      </c>
      <c r="AJ729">
        <v>79.426000000000002</v>
      </c>
      <c r="AK729">
        <v>35.781999999999996</v>
      </c>
      <c r="AL729">
        <v>0</v>
      </c>
      <c r="AM729">
        <v>0</v>
      </c>
      <c r="AN729">
        <v>153.124</v>
      </c>
      <c r="AO729">
        <v>241.99</v>
      </c>
      <c r="AP729">
        <v>185.875</v>
      </c>
      <c r="AQ729">
        <v>185.875</v>
      </c>
      <c r="AR729">
        <v>0</v>
      </c>
      <c r="AS729">
        <v>0</v>
      </c>
      <c r="AT729">
        <v>0</v>
      </c>
      <c r="AU729">
        <v>56.115000000000002</v>
      </c>
      <c r="AV729">
        <v>1.1667000000000001</v>
      </c>
      <c r="AW729">
        <v>332.96899999999999</v>
      </c>
      <c r="AX729">
        <v>424.25700000000006</v>
      </c>
      <c r="AY729">
        <v>128.875</v>
      </c>
      <c r="AZ729">
        <v>0</v>
      </c>
      <c r="BA729">
        <v>26532.753000000001</v>
      </c>
      <c r="BB729">
        <v>185.875</v>
      </c>
      <c r="BC729">
        <v>58</v>
      </c>
      <c r="BD729">
        <v>52</v>
      </c>
      <c r="BE729">
        <v>0</v>
      </c>
      <c r="BF729">
        <v>0</v>
      </c>
      <c r="BG729">
        <v>6</v>
      </c>
      <c r="BH729">
        <v>0</v>
      </c>
      <c r="BI729">
        <v>0</v>
      </c>
      <c r="BJ729">
        <v>39.497599999999998</v>
      </c>
      <c r="BK729">
        <v>20836.554</v>
      </c>
      <c r="BL729">
        <v>12557.123</v>
      </c>
      <c r="BM729">
        <v>3873.2249999999999</v>
      </c>
      <c r="BN729">
        <v>386.56100000000004</v>
      </c>
      <c r="BO729">
        <v>2889.442</v>
      </c>
      <c r="BP729">
        <v>327.89400000000001</v>
      </c>
      <c r="BQ729">
        <v>392.62900000000002</v>
      </c>
      <c r="BR729">
        <v>56.722000000000001</v>
      </c>
      <c r="BS729">
        <v>19.989000000000001</v>
      </c>
      <c r="BT729">
        <v>30.366199999999999</v>
      </c>
      <c r="BU729">
        <v>17320.739000000001</v>
      </c>
      <c r="BV729">
        <v>3.5430000000000001</v>
      </c>
      <c r="BW729">
        <v>1533.2329999999999</v>
      </c>
      <c r="BX729">
        <v>0</v>
      </c>
      <c r="BY729">
        <v>0</v>
      </c>
      <c r="BZ729">
        <v>15.9246</v>
      </c>
      <c r="CA729">
        <v>5455.5280000000002</v>
      </c>
      <c r="CB729">
        <v>3714.5839999999998</v>
      </c>
      <c r="CC729">
        <v>541.34300000000007</v>
      </c>
      <c r="CD729">
        <v>316.31799999999998</v>
      </c>
      <c r="CE729">
        <v>801.52099999999996</v>
      </c>
      <c r="CF729">
        <v>43.265000000000001</v>
      </c>
      <c r="CG729">
        <v>0</v>
      </c>
      <c r="CH729">
        <v>22.704000000000001</v>
      </c>
      <c r="CI729">
        <v>15.792999999999999</v>
      </c>
      <c r="CJ729">
        <v>2</v>
      </c>
      <c r="CK729">
        <v>1038.422</v>
      </c>
      <c r="CL729">
        <v>6.4946000000000002</v>
      </c>
      <c r="CM729">
        <v>1905.741</v>
      </c>
      <c r="CN729">
        <v>6.0632999999999999</v>
      </c>
      <c r="CO729">
        <v>2122.3960000000002</v>
      </c>
      <c r="CP729">
        <v>1.3667</v>
      </c>
      <c r="CQ729">
        <v>388.96899999999999</v>
      </c>
      <c r="CR729">
        <v>35.617599999999996</v>
      </c>
      <c r="CS729">
        <v>17903.356</v>
      </c>
      <c r="CT729">
        <v>13.9246</v>
      </c>
      <c r="CU729">
        <v>4485.277</v>
      </c>
      <c r="CV729">
        <v>0.5</v>
      </c>
      <c r="CW729">
        <v>332.96899999999999</v>
      </c>
      <c r="CX729">
        <v>236.624</v>
      </c>
      <c r="CY729">
        <v>0</v>
      </c>
      <c r="CZ729">
        <v>0</v>
      </c>
      <c r="DA729">
        <v>0.66669999999999996</v>
      </c>
      <c r="DB729">
        <v>187.63300000000001</v>
      </c>
      <c r="DC729">
        <v>185.875</v>
      </c>
      <c r="DD729">
        <v>0</v>
      </c>
      <c r="DE729">
        <v>0</v>
      </c>
      <c r="DF729">
        <v>5.0884</v>
      </c>
      <c r="DG729">
        <v>1745.9580000000001</v>
      </c>
      <c r="DH729">
        <v>0.5</v>
      </c>
      <c r="DI729">
        <v>236.624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21026.082000000002</v>
      </c>
      <c r="EA729">
        <v>185.875</v>
      </c>
      <c r="EB729">
        <v>5506.6710000000003</v>
      </c>
      <c r="EC729">
        <v>0</v>
      </c>
      <c r="ED729">
        <v>55.712399999999995</v>
      </c>
      <c r="EE729">
        <v>59.8337</v>
      </c>
      <c r="EF729">
        <v>26445.205999999998</v>
      </c>
      <c r="EG729">
        <v>39.525300000000001</v>
      </c>
      <c r="EH729">
        <v>20841.588</v>
      </c>
      <c r="EI729">
        <v>30.366199999999999</v>
      </c>
      <c r="EJ729">
        <v>17320.739000000001</v>
      </c>
      <c r="EK729">
        <v>3.5430000000000001</v>
      </c>
      <c r="EL729">
        <v>1533.2329999999999</v>
      </c>
      <c r="EM729">
        <v>0</v>
      </c>
      <c r="EN729">
        <v>0</v>
      </c>
      <c r="EO729">
        <v>16.187100000000001</v>
      </c>
      <c r="EP729">
        <v>5603.6180000000004</v>
      </c>
      <c r="EQ729">
        <v>241.99</v>
      </c>
      <c r="ER729">
        <v>240.78999999999996</v>
      </c>
      <c r="ES729">
        <v>1.2</v>
      </c>
      <c r="ET729">
        <v>26687.196</v>
      </c>
      <c r="EU729">
        <v>0</v>
      </c>
      <c r="EV729">
        <v>0</v>
      </c>
      <c r="EW729">
        <v>0</v>
      </c>
      <c r="EX729">
        <v>0</v>
      </c>
      <c r="EY729">
        <v>5.1160999999999994</v>
      </c>
      <c r="EZ729">
        <v>1750.992</v>
      </c>
      <c r="FA729">
        <v>0.5</v>
      </c>
      <c r="FB729">
        <v>236.624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1.1667000000000001</v>
      </c>
      <c r="FJ729">
        <v>424.25700000000006</v>
      </c>
      <c r="FK729">
        <v>0.5</v>
      </c>
      <c r="FL729">
        <v>236.624</v>
      </c>
      <c r="FM729">
        <v>0.66669999999999996</v>
      </c>
      <c r="FN729">
        <v>187.63300000000001</v>
      </c>
      <c r="FO729">
        <v>128.875</v>
      </c>
      <c r="FP729">
        <v>128.875</v>
      </c>
      <c r="FQ729">
        <v>0</v>
      </c>
      <c r="FR729">
        <v>553.13200000000006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0</v>
      </c>
    </row>
    <row r="730" spans="1:184" customFormat="1" ht="12.75" x14ac:dyDescent="0.2">
      <c r="A730">
        <v>6232</v>
      </c>
      <c r="B730">
        <f t="shared" si="11"/>
        <v>727</v>
      </c>
      <c r="C730">
        <v>1</v>
      </c>
      <c r="D730" t="s">
        <v>2387</v>
      </c>
      <c r="E730" t="s">
        <v>290</v>
      </c>
      <c r="F730">
        <v>600125963</v>
      </c>
      <c r="G730">
        <v>12</v>
      </c>
      <c r="H730" t="s">
        <v>2388</v>
      </c>
      <c r="I730" t="s">
        <v>99</v>
      </c>
      <c r="J730">
        <v>1</v>
      </c>
      <c r="K730">
        <v>24</v>
      </c>
      <c r="L730" t="s">
        <v>2188</v>
      </c>
      <c r="M730" t="s">
        <v>2389</v>
      </c>
      <c r="N730" t="s">
        <v>2184</v>
      </c>
      <c r="O730">
        <v>2</v>
      </c>
      <c r="P730" t="s">
        <v>2185</v>
      </c>
      <c r="Q730" t="s">
        <v>3350</v>
      </c>
      <c r="R730" s="207">
        <v>45671.634212962963</v>
      </c>
      <c r="S730">
        <v>600125963</v>
      </c>
      <c r="T730" t="s">
        <v>3350</v>
      </c>
      <c r="U730" s="207">
        <v>45671.636261574073</v>
      </c>
      <c r="V730">
        <v>600125963</v>
      </c>
      <c r="W730">
        <v>10.0268</v>
      </c>
      <c r="X730">
        <v>10.0268</v>
      </c>
      <c r="Y730">
        <v>0</v>
      </c>
      <c r="Z730">
        <v>0</v>
      </c>
      <c r="AA730">
        <v>12.4885</v>
      </c>
      <c r="AB730">
        <v>4376.5140000000001</v>
      </c>
      <c r="AC730">
        <v>4376.5140000000001</v>
      </c>
      <c r="AD730">
        <v>3023.3629999999998</v>
      </c>
      <c r="AE730">
        <v>535.12700000000007</v>
      </c>
      <c r="AF730">
        <v>24.491</v>
      </c>
      <c r="AG730">
        <v>629.02199999999993</v>
      </c>
      <c r="AH730">
        <v>104.902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26.280999999999999</v>
      </c>
      <c r="AP730">
        <v>24.975999999999999</v>
      </c>
      <c r="AQ730">
        <v>24.975999999999999</v>
      </c>
      <c r="AR730">
        <v>0</v>
      </c>
      <c r="AS730">
        <v>0</v>
      </c>
      <c r="AT730">
        <v>0</v>
      </c>
      <c r="AU730">
        <v>1.3049999999999999</v>
      </c>
      <c r="AV730">
        <v>0.1938</v>
      </c>
      <c r="AW730">
        <v>59.609000000000002</v>
      </c>
      <c r="AX730">
        <v>56.64</v>
      </c>
      <c r="AY730">
        <v>24.975999999999999</v>
      </c>
      <c r="AZ730">
        <v>0</v>
      </c>
      <c r="BA730">
        <v>4405.3670000000002</v>
      </c>
      <c r="BB730">
        <v>24.975999999999999</v>
      </c>
      <c r="BC730">
        <v>12</v>
      </c>
      <c r="BD730">
        <v>12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6.1475999999999997</v>
      </c>
      <c r="BK730">
        <v>3170.3760000000002</v>
      </c>
      <c r="BL730">
        <v>2101.3739999999998</v>
      </c>
      <c r="BM730">
        <v>431.93400000000003</v>
      </c>
      <c r="BN730">
        <v>24.491</v>
      </c>
      <c r="BO730">
        <v>454</v>
      </c>
      <c r="BP730">
        <v>98.968000000000004</v>
      </c>
      <c r="BQ730">
        <v>0</v>
      </c>
      <c r="BR730">
        <v>0</v>
      </c>
      <c r="BS730">
        <v>0</v>
      </c>
      <c r="BT730">
        <v>6.0643000000000002</v>
      </c>
      <c r="BU730">
        <v>3123.4189999999999</v>
      </c>
      <c r="BV730">
        <v>0</v>
      </c>
      <c r="BW730">
        <v>0</v>
      </c>
      <c r="BX730">
        <v>0</v>
      </c>
      <c r="BY730">
        <v>0</v>
      </c>
      <c r="BZ730">
        <v>3.8792</v>
      </c>
      <c r="CA730">
        <v>1206.1379999999999</v>
      </c>
      <c r="CB730">
        <v>921.98900000000003</v>
      </c>
      <c r="CC730">
        <v>103.19300000000001</v>
      </c>
      <c r="CD730">
        <v>0</v>
      </c>
      <c r="CE730">
        <v>175.02199999999999</v>
      </c>
      <c r="CF730">
        <v>5.9340000000000002</v>
      </c>
      <c r="CG730">
        <v>0</v>
      </c>
      <c r="CH730">
        <v>0</v>
      </c>
      <c r="CI730">
        <v>0</v>
      </c>
      <c r="CJ730">
        <v>0.23330000000000001</v>
      </c>
      <c r="CK730">
        <v>90.150999999999996</v>
      </c>
      <c r="CL730">
        <v>1.5770999999999999</v>
      </c>
      <c r="CM730">
        <v>445.71100000000001</v>
      </c>
      <c r="CN730">
        <v>1.875</v>
      </c>
      <c r="CO730">
        <v>613.63599999999997</v>
      </c>
      <c r="CP730">
        <v>0.1938</v>
      </c>
      <c r="CQ730">
        <v>56.64</v>
      </c>
      <c r="CR730">
        <v>5.1475999999999997</v>
      </c>
      <c r="CS730">
        <v>2451.9810000000002</v>
      </c>
      <c r="CT730">
        <v>3.6292</v>
      </c>
      <c r="CU730">
        <v>1109.472</v>
      </c>
      <c r="CV730">
        <v>0</v>
      </c>
      <c r="CW730">
        <v>59.609000000000002</v>
      </c>
      <c r="CX730">
        <v>0</v>
      </c>
      <c r="CY730">
        <v>0</v>
      </c>
      <c r="CZ730">
        <v>0</v>
      </c>
      <c r="DA730">
        <v>0.1938</v>
      </c>
      <c r="DB730">
        <v>56.64</v>
      </c>
      <c r="DC730">
        <v>0</v>
      </c>
      <c r="DD730">
        <v>24.975999999999999</v>
      </c>
      <c r="DE730">
        <v>0</v>
      </c>
      <c r="DF730">
        <v>8.3299999999999999E-2</v>
      </c>
      <c r="DG730">
        <v>46.957000000000001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3192.2130000000002</v>
      </c>
      <c r="EA730">
        <v>0</v>
      </c>
      <c r="EB730">
        <v>1213.154</v>
      </c>
      <c r="EC730">
        <v>24.975999999999999</v>
      </c>
      <c r="ED730">
        <v>10.0268</v>
      </c>
      <c r="EE730">
        <v>12.4885</v>
      </c>
      <c r="EF730">
        <v>4376.5140000000001</v>
      </c>
      <c r="EG730">
        <v>6.1475999999999997</v>
      </c>
      <c r="EH730">
        <v>3170.3760000000002</v>
      </c>
      <c r="EI730">
        <v>6.0643000000000002</v>
      </c>
      <c r="EJ730">
        <v>3123.4189999999999</v>
      </c>
      <c r="EK730">
        <v>0</v>
      </c>
      <c r="EL730">
        <v>0</v>
      </c>
      <c r="EM730">
        <v>0</v>
      </c>
      <c r="EN730">
        <v>0</v>
      </c>
      <c r="EO730">
        <v>3.8792</v>
      </c>
      <c r="EP730">
        <v>1206.1379999999999</v>
      </c>
      <c r="EQ730">
        <v>26.280999999999999</v>
      </c>
      <c r="ER730">
        <v>0</v>
      </c>
      <c r="ES730">
        <v>26.280999999999999</v>
      </c>
      <c r="ET730">
        <v>4402.7950000000001</v>
      </c>
      <c r="EU730">
        <v>0</v>
      </c>
      <c r="EV730">
        <v>0</v>
      </c>
      <c r="EW730">
        <v>0</v>
      </c>
      <c r="EX730">
        <v>0</v>
      </c>
      <c r="EY730">
        <v>8.3299999999999999E-2</v>
      </c>
      <c r="EZ730">
        <v>46.957000000000001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0.1938</v>
      </c>
      <c r="FJ730">
        <v>56.64</v>
      </c>
      <c r="FK730">
        <v>0</v>
      </c>
      <c r="FL730">
        <v>0</v>
      </c>
      <c r="FM730">
        <v>0.1938</v>
      </c>
      <c r="FN730">
        <v>56.64</v>
      </c>
      <c r="FO730">
        <v>24.975999999999999</v>
      </c>
      <c r="FP730">
        <v>0</v>
      </c>
      <c r="FQ730">
        <v>24.975999999999999</v>
      </c>
      <c r="FR730">
        <v>81.616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0</v>
      </c>
      <c r="FY730">
        <v>0</v>
      </c>
      <c r="FZ730">
        <v>0</v>
      </c>
      <c r="GA730">
        <v>0</v>
      </c>
      <c r="GB730">
        <v>0</v>
      </c>
    </row>
    <row r="731" spans="1:184" customFormat="1" ht="12.75" x14ac:dyDescent="0.2">
      <c r="A731">
        <v>6233</v>
      </c>
      <c r="B731">
        <f t="shared" si="11"/>
        <v>728</v>
      </c>
      <c r="C731">
        <v>1</v>
      </c>
      <c r="D731" t="s">
        <v>2390</v>
      </c>
      <c r="E731" t="s">
        <v>290</v>
      </c>
      <c r="F731">
        <v>600125688</v>
      </c>
      <c r="G731">
        <v>12</v>
      </c>
      <c r="H731" t="s">
        <v>2391</v>
      </c>
      <c r="I731" t="s">
        <v>378</v>
      </c>
      <c r="J731">
        <v>1</v>
      </c>
      <c r="K731">
        <v>24</v>
      </c>
      <c r="L731" t="s">
        <v>2182</v>
      </c>
      <c r="M731" t="s">
        <v>463</v>
      </c>
      <c r="N731" t="s">
        <v>2184</v>
      </c>
      <c r="O731">
        <v>2</v>
      </c>
      <c r="P731" t="s">
        <v>2185</v>
      </c>
      <c r="Q731" t="s">
        <v>3526</v>
      </c>
      <c r="R731" s="207">
        <v>45662.833553240744</v>
      </c>
      <c r="S731">
        <v>600125688</v>
      </c>
      <c r="W731">
        <v>17.607099999999999</v>
      </c>
      <c r="X731">
        <v>17.607099999999999</v>
      </c>
      <c r="Y731">
        <v>0</v>
      </c>
      <c r="Z731">
        <v>0</v>
      </c>
      <c r="AA731">
        <v>18.456899999999997</v>
      </c>
      <c r="AB731">
        <v>7860.9319999999998</v>
      </c>
      <c r="AC731">
        <v>7800.9319999999998</v>
      </c>
      <c r="AD731">
        <v>5214.5020000000004</v>
      </c>
      <c r="AE731">
        <v>1283.7430000000002</v>
      </c>
      <c r="AF731">
        <v>531.90300000000002</v>
      </c>
      <c r="AG731">
        <v>521.73400000000004</v>
      </c>
      <c r="AH731">
        <v>126.30499999999999</v>
      </c>
      <c r="AI731">
        <v>78.081999999999994</v>
      </c>
      <c r="AJ731">
        <v>0</v>
      </c>
      <c r="AK731">
        <v>33.093000000000004</v>
      </c>
      <c r="AL731">
        <v>0</v>
      </c>
      <c r="AM731">
        <v>60</v>
      </c>
      <c r="AN731">
        <v>0</v>
      </c>
      <c r="AO731">
        <v>30</v>
      </c>
      <c r="AP731">
        <v>30</v>
      </c>
      <c r="AQ731">
        <v>30</v>
      </c>
      <c r="AR731">
        <v>0</v>
      </c>
      <c r="AS731">
        <v>0</v>
      </c>
      <c r="AT731">
        <v>0</v>
      </c>
      <c r="AU731">
        <v>0</v>
      </c>
      <c r="AV731">
        <v>0.75</v>
      </c>
      <c r="AW731">
        <v>11.57</v>
      </c>
      <c r="AX731">
        <v>351.45299999999997</v>
      </c>
      <c r="AY731">
        <v>10</v>
      </c>
      <c r="AZ731">
        <v>0</v>
      </c>
      <c r="BA731">
        <v>7832.3519999999999</v>
      </c>
      <c r="BB731">
        <v>30</v>
      </c>
      <c r="BC731">
        <v>19</v>
      </c>
      <c r="BD731">
        <v>19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12.357099999999999</v>
      </c>
      <c r="BK731">
        <v>6054.5419999999995</v>
      </c>
      <c r="BL731">
        <v>3962.4960000000001</v>
      </c>
      <c r="BM731">
        <v>1087.5740000000001</v>
      </c>
      <c r="BN731">
        <v>353.49100000000004</v>
      </c>
      <c r="BO731">
        <v>434.73400000000004</v>
      </c>
      <c r="BP731">
        <v>111.92099999999999</v>
      </c>
      <c r="BQ731">
        <v>78.081999999999994</v>
      </c>
      <c r="BR731">
        <v>0</v>
      </c>
      <c r="BS731">
        <v>14.673999999999999</v>
      </c>
      <c r="BT731">
        <v>8.4620999999999995</v>
      </c>
      <c r="BU731">
        <v>4453.2510000000002</v>
      </c>
      <c r="BV731">
        <v>1.7303999999999999</v>
      </c>
      <c r="BW731">
        <v>796.20299999999997</v>
      </c>
      <c r="BX731">
        <v>0</v>
      </c>
      <c r="BY731">
        <v>0</v>
      </c>
      <c r="BZ731">
        <v>5.25</v>
      </c>
      <c r="CA731">
        <v>1746.39</v>
      </c>
      <c r="CB731">
        <v>1252.0060000000001</v>
      </c>
      <c r="CC731">
        <v>196.16899999999998</v>
      </c>
      <c r="CD731">
        <v>178.41200000000001</v>
      </c>
      <c r="CE731">
        <v>87</v>
      </c>
      <c r="CF731">
        <v>14.384</v>
      </c>
      <c r="CG731">
        <v>0</v>
      </c>
      <c r="CH731">
        <v>0</v>
      </c>
      <c r="CI731">
        <v>18.419</v>
      </c>
      <c r="CJ731">
        <v>0</v>
      </c>
      <c r="CK731">
        <v>0</v>
      </c>
      <c r="CL731">
        <v>2.625</v>
      </c>
      <c r="CM731">
        <v>892.904</v>
      </c>
      <c r="CN731">
        <v>1.875</v>
      </c>
      <c r="CO731">
        <v>596.31600000000003</v>
      </c>
      <c r="CP731">
        <v>0.75</v>
      </c>
      <c r="CQ731">
        <v>257.17</v>
      </c>
      <c r="CR731">
        <v>10.357099999999999</v>
      </c>
      <c r="CS731">
        <v>4705.1920000000009</v>
      </c>
      <c r="CT731">
        <v>4.75</v>
      </c>
      <c r="CU731">
        <v>1542.2250000000001</v>
      </c>
      <c r="CV731">
        <v>0</v>
      </c>
      <c r="CW731">
        <v>11.57</v>
      </c>
      <c r="CX731">
        <v>94.283000000000001</v>
      </c>
      <c r="CY731">
        <v>0</v>
      </c>
      <c r="CZ731">
        <v>0</v>
      </c>
      <c r="DA731">
        <v>0.75</v>
      </c>
      <c r="DB731">
        <v>257.17</v>
      </c>
      <c r="DC731">
        <v>20</v>
      </c>
      <c r="DD731">
        <v>10</v>
      </c>
      <c r="DE731">
        <v>0</v>
      </c>
      <c r="DF731">
        <v>2.1646000000000001</v>
      </c>
      <c r="DG731">
        <v>805.08799999999997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6080.3140000000003</v>
      </c>
      <c r="EA731">
        <v>20</v>
      </c>
      <c r="EB731">
        <v>1752.038</v>
      </c>
      <c r="EC731">
        <v>10</v>
      </c>
      <c r="ED731">
        <v>17.607099999999999</v>
      </c>
      <c r="EE731">
        <v>18.456899999999997</v>
      </c>
      <c r="EF731">
        <v>7860.9319999999998</v>
      </c>
      <c r="EG731">
        <v>12.357099999999999</v>
      </c>
      <c r="EH731">
        <v>6064.5419999999995</v>
      </c>
      <c r="EI731">
        <v>8.4620999999999995</v>
      </c>
      <c r="EJ731">
        <v>4463.2510000000002</v>
      </c>
      <c r="EK731">
        <v>1.7303999999999999</v>
      </c>
      <c r="EL731">
        <v>796.20299999999997</v>
      </c>
      <c r="EM731">
        <v>0</v>
      </c>
      <c r="EN731">
        <v>0</v>
      </c>
      <c r="EO731">
        <v>5.25</v>
      </c>
      <c r="EP731">
        <v>1796.39</v>
      </c>
      <c r="EQ731">
        <v>30</v>
      </c>
      <c r="ER731">
        <v>20</v>
      </c>
      <c r="ES731">
        <v>10</v>
      </c>
      <c r="ET731">
        <v>7890.9319999999998</v>
      </c>
      <c r="EU731">
        <v>0</v>
      </c>
      <c r="EV731">
        <v>0</v>
      </c>
      <c r="EW731">
        <v>0</v>
      </c>
      <c r="EX731">
        <v>0</v>
      </c>
      <c r="EY731">
        <v>2.1646000000000001</v>
      </c>
      <c r="EZ731">
        <v>805.08799999999997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0.75</v>
      </c>
      <c r="FJ731">
        <v>351.45299999999997</v>
      </c>
      <c r="FK731">
        <v>0</v>
      </c>
      <c r="FL731">
        <v>94.283000000000001</v>
      </c>
      <c r="FM731">
        <v>0.75</v>
      </c>
      <c r="FN731">
        <v>257.17</v>
      </c>
      <c r="FO731">
        <v>10</v>
      </c>
      <c r="FP731">
        <v>0</v>
      </c>
      <c r="FQ731">
        <v>10</v>
      </c>
      <c r="FR731">
        <v>361.45299999999997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0</v>
      </c>
      <c r="GA731">
        <v>0</v>
      </c>
      <c r="GB731">
        <v>0</v>
      </c>
    </row>
    <row r="732" spans="1:184" customFormat="1" ht="12.75" x14ac:dyDescent="0.2">
      <c r="A732">
        <v>6234</v>
      </c>
      <c r="B732">
        <f t="shared" si="11"/>
        <v>729</v>
      </c>
      <c r="C732">
        <v>1</v>
      </c>
      <c r="D732" t="s">
        <v>2392</v>
      </c>
      <c r="E732" t="s">
        <v>290</v>
      </c>
      <c r="F732">
        <v>600125696</v>
      </c>
      <c r="G732">
        <v>12</v>
      </c>
      <c r="H732" t="s">
        <v>2393</v>
      </c>
      <c r="I732" t="s">
        <v>100</v>
      </c>
      <c r="J732">
        <v>1</v>
      </c>
      <c r="K732">
        <v>24</v>
      </c>
      <c r="L732" t="s">
        <v>2188</v>
      </c>
      <c r="M732" t="s">
        <v>2394</v>
      </c>
      <c r="N732" t="s">
        <v>2184</v>
      </c>
      <c r="O732">
        <v>2</v>
      </c>
      <c r="P732" t="s">
        <v>2185</v>
      </c>
      <c r="Q732" t="s">
        <v>2395</v>
      </c>
      <c r="R732" s="207">
        <v>45660.780925925923</v>
      </c>
      <c r="S732">
        <v>600125696</v>
      </c>
      <c r="W732">
        <v>4.0903</v>
      </c>
      <c r="X732">
        <v>4.0903</v>
      </c>
      <c r="Y732">
        <v>0</v>
      </c>
      <c r="Z732">
        <v>0</v>
      </c>
      <c r="AA732">
        <v>5.0271999999999997</v>
      </c>
      <c r="AB732">
        <v>2054.8510000000001</v>
      </c>
      <c r="AC732">
        <v>2054.8510000000001</v>
      </c>
      <c r="AD732">
        <v>1282.7149999999999</v>
      </c>
      <c r="AE732">
        <v>347.96500000000003</v>
      </c>
      <c r="AF732">
        <v>34.221000000000004</v>
      </c>
      <c r="AG732">
        <v>273.334</v>
      </c>
      <c r="AH732">
        <v>48.838000000000001</v>
      </c>
      <c r="AI732">
        <v>28.184999999999999</v>
      </c>
      <c r="AJ732">
        <v>0</v>
      </c>
      <c r="AK732">
        <v>4.1959999999999997</v>
      </c>
      <c r="AL732">
        <v>0</v>
      </c>
      <c r="AM732">
        <v>0</v>
      </c>
      <c r="AN732">
        <v>0</v>
      </c>
      <c r="AO732">
        <v>78.025000000000006</v>
      </c>
      <c r="AP732">
        <v>30.036999999999999</v>
      </c>
      <c r="AQ732">
        <v>30.036999999999999</v>
      </c>
      <c r="AR732">
        <v>0</v>
      </c>
      <c r="AS732">
        <v>0</v>
      </c>
      <c r="AT732">
        <v>0</v>
      </c>
      <c r="AU732">
        <v>47.988</v>
      </c>
      <c r="AV732">
        <v>3.3399999999999999E-2</v>
      </c>
      <c r="AW732">
        <v>35.396999999999998</v>
      </c>
      <c r="AX732">
        <v>11.731999999999999</v>
      </c>
      <c r="AY732">
        <v>14.84</v>
      </c>
      <c r="AZ732">
        <v>0</v>
      </c>
      <c r="BA732">
        <v>2065.7890000000002</v>
      </c>
      <c r="BB732">
        <v>30.036999999999999</v>
      </c>
      <c r="BC732">
        <v>5</v>
      </c>
      <c r="BD732">
        <v>5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3.5598999999999998</v>
      </c>
      <c r="BK732">
        <v>1874.9169999999999</v>
      </c>
      <c r="BL732">
        <v>1171.0409999999999</v>
      </c>
      <c r="BM732">
        <v>328.28499999999997</v>
      </c>
      <c r="BN732">
        <v>6.8369999999999997</v>
      </c>
      <c r="BO732">
        <v>256.334</v>
      </c>
      <c r="BP732">
        <v>48.838000000000001</v>
      </c>
      <c r="BQ732">
        <v>28.184999999999999</v>
      </c>
      <c r="BR732">
        <v>0</v>
      </c>
      <c r="BS732">
        <v>0</v>
      </c>
      <c r="BT732">
        <v>2.3555000000000001</v>
      </c>
      <c r="BU732">
        <v>1383.8230000000001</v>
      </c>
      <c r="BV732">
        <v>0.73209999999999997</v>
      </c>
      <c r="BW732">
        <v>344.51900000000001</v>
      </c>
      <c r="BX732">
        <v>0</v>
      </c>
      <c r="BY732">
        <v>0</v>
      </c>
      <c r="BZ732">
        <v>0.53039999999999998</v>
      </c>
      <c r="CA732">
        <v>179.934</v>
      </c>
      <c r="CB732">
        <v>111.67400000000001</v>
      </c>
      <c r="CC732">
        <v>19.68</v>
      </c>
      <c r="CD732">
        <v>27.384</v>
      </c>
      <c r="CE732">
        <v>17</v>
      </c>
      <c r="CF732">
        <v>0</v>
      </c>
      <c r="CG732">
        <v>0</v>
      </c>
      <c r="CH732">
        <v>0</v>
      </c>
      <c r="CI732">
        <v>4.1959999999999997</v>
      </c>
      <c r="CJ732">
        <v>0</v>
      </c>
      <c r="CK732">
        <v>0</v>
      </c>
      <c r="CL732">
        <v>0.36359999999999998</v>
      </c>
      <c r="CM732">
        <v>135.745</v>
      </c>
      <c r="CN732">
        <v>0.13339999999999999</v>
      </c>
      <c r="CO732">
        <v>32.457000000000001</v>
      </c>
      <c r="CP732">
        <v>3.3399999999999999E-2</v>
      </c>
      <c r="CQ732">
        <v>11.731999999999999</v>
      </c>
      <c r="CR732">
        <v>2.5598999999999998</v>
      </c>
      <c r="CS732">
        <v>1173.047</v>
      </c>
      <c r="CT732">
        <v>0.53039999999999998</v>
      </c>
      <c r="CU732">
        <v>179.934</v>
      </c>
      <c r="CV732">
        <v>0</v>
      </c>
      <c r="CW732">
        <v>35.396999999999998</v>
      </c>
      <c r="CX732">
        <v>0</v>
      </c>
      <c r="CY732">
        <v>0</v>
      </c>
      <c r="CZ732">
        <v>0</v>
      </c>
      <c r="DA732">
        <v>3.3399999999999999E-2</v>
      </c>
      <c r="DB732">
        <v>11.731999999999999</v>
      </c>
      <c r="DC732">
        <v>9.9</v>
      </c>
      <c r="DD732">
        <v>20.137</v>
      </c>
      <c r="DE732">
        <v>0</v>
      </c>
      <c r="DF732">
        <v>0.4723</v>
      </c>
      <c r="DG732">
        <v>146.57499999999999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1885.855</v>
      </c>
      <c r="EA732">
        <v>9.9</v>
      </c>
      <c r="EB732">
        <v>179.934</v>
      </c>
      <c r="EC732">
        <v>20.137</v>
      </c>
      <c r="ED732">
        <v>4.0903</v>
      </c>
      <c r="EE732">
        <v>5.0271999999999997</v>
      </c>
      <c r="EF732">
        <v>2054.8510000000001</v>
      </c>
      <c r="EG732">
        <v>3.5598999999999998</v>
      </c>
      <c r="EH732">
        <v>1874.9169999999999</v>
      </c>
      <c r="EI732">
        <v>2.3555000000000001</v>
      </c>
      <c r="EJ732">
        <v>1383.8230000000001</v>
      </c>
      <c r="EK732">
        <v>0.73209999999999997</v>
      </c>
      <c r="EL732">
        <v>344.51900000000001</v>
      </c>
      <c r="EM732">
        <v>0</v>
      </c>
      <c r="EN732">
        <v>0</v>
      </c>
      <c r="EO732">
        <v>0.53039999999999998</v>
      </c>
      <c r="EP732">
        <v>179.934</v>
      </c>
      <c r="EQ732">
        <v>78.025000000000006</v>
      </c>
      <c r="ER732">
        <v>9.9</v>
      </c>
      <c r="ES732">
        <v>68.125</v>
      </c>
      <c r="ET732">
        <v>2132.8759999999997</v>
      </c>
      <c r="EU732">
        <v>0</v>
      </c>
      <c r="EV732">
        <v>0</v>
      </c>
      <c r="EW732">
        <v>0</v>
      </c>
      <c r="EX732">
        <v>0</v>
      </c>
      <c r="EY732">
        <v>0.4723</v>
      </c>
      <c r="EZ732">
        <v>146.57499999999999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3.3399999999999999E-2</v>
      </c>
      <c r="FJ732">
        <v>11.731999999999999</v>
      </c>
      <c r="FK732">
        <v>0</v>
      </c>
      <c r="FL732">
        <v>0</v>
      </c>
      <c r="FM732">
        <v>3.3399999999999999E-2</v>
      </c>
      <c r="FN732">
        <v>11.731999999999999</v>
      </c>
      <c r="FO732">
        <v>14.84</v>
      </c>
      <c r="FP732">
        <v>9.9</v>
      </c>
      <c r="FQ732">
        <v>4.9400000000000004</v>
      </c>
      <c r="FR732">
        <v>26.571999999999999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</row>
    <row r="733" spans="1:184" customFormat="1" ht="12.75" x14ac:dyDescent="0.2">
      <c r="A733">
        <v>6235</v>
      </c>
      <c r="B733">
        <f t="shared" si="11"/>
        <v>730</v>
      </c>
      <c r="C733">
        <v>1</v>
      </c>
      <c r="D733" t="s">
        <v>2396</v>
      </c>
      <c r="E733" t="s">
        <v>290</v>
      </c>
      <c r="F733">
        <v>600125874</v>
      </c>
      <c r="G733">
        <v>12</v>
      </c>
      <c r="H733" t="s">
        <v>2251</v>
      </c>
      <c r="I733" t="s">
        <v>2397</v>
      </c>
      <c r="J733">
        <v>1</v>
      </c>
      <c r="K733">
        <v>24</v>
      </c>
      <c r="L733" t="s">
        <v>2188</v>
      </c>
      <c r="M733" t="s">
        <v>2398</v>
      </c>
      <c r="N733" t="s">
        <v>2184</v>
      </c>
      <c r="O733">
        <v>2</v>
      </c>
      <c r="P733" t="s">
        <v>2185</v>
      </c>
      <c r="Q733" t="s">
        <v>2399</v>
      </c>
      <c r="R733" s="207">
        <v>45667.461354166669</v>
      </c>
      <c r="S733">
        <v>600125874</v>
      </c>
      <c r="T733" t="s">
        <v>2399</v>
      </c>
      <c r="U733" s="207">
        <v>45673.386458333334</v>
      </c>
      <c r="V733">
        <v>600125874</v>
      </c>
      <c r="W733">
        <v>78.300300000000007</v>
      </c>
      <c r="X733">
        <v>77.959700000000012</v>
      </c>
      <c r="Y733">
        <v>8.1199999999999994E-2</v>
      </c>
      <c r="Z733">
        <v>0.25940000000000002</v>
      </c>
      <c r="AA733">
        <v>84.630099999999999</v>
      </c>
      <c r="AB733">
        <v>39427.453000000001</v>
      </c>
      <c r="AC733">
        <v>39332.702000000005</v>
      </c>
      <c r="AD733">
        <v>24645.404000000002</v>
      </c>
      <c r="AE733">
        <v>6152.3200000000006</v>
      </c>
      <c r="AF733">
        <v>3448.096</v>
      </c>
      <c r="AG733">
        <v>3540.1460000000002</v>
      </c>
      <c r="AH733">
        <v>584.78</v>
      </c>
      <c r="AI733">
        <v>564.70399999999995</v>
      </c>
      <c r="AJ733">
        <v>0</v>
      </c>
      <c r="AK733">
        <v>1.1220000000000001</v>
      </c>
      <c r="AL733">
        <v>43.866</v>
      </c>
      <c r="AM733">
        <v>1.0029999999999999</v>
      </c>
      <c r="AN733">
        <v>49.881999999999998</v>
      </c>
      <c r="AO733">
        <v>596.45999999999992</v>
      </c>
      <c r="AP733">
        <v>596.45999999999992</v>
      </c>
      <c r="AQ733">
        <v>596.45999999999992</v>
      </c>
      <c r="AR733">
        <v>0</v>
      </c>
      <c r="AS733">
        <v>0</v>
      </c>
      <c r="AT733">
        <v>0</v>
      </c>
      <c r="AU733">
        <v>0</v>
      </c>
      <c r="AV733">
        <v>2.2833999999999999</v>
      </c>
      <c r="AW733">
        <v>305.93200000000002</v>
      </c>
      <c r="AX733">
        <v>839.35699999999997</v>
      </c>
      <c r="AY733">
        <v>30</v>
      </c>
      <c r="AZ733">
        <v>90.197999999999993</v>
      </c>
      <c r="BA733">
        <v>39778.016000000003</v>
      </c>
      <c r="BB733">
        <v>596.45999999999992</v>
      </c>
      <c r="BC733">
        <v>84</v>
      </c>
      <c r="BD733">
        <v>71</v>
      </c>
      <c r="BE733">
        <v>3</v>
      </c>
      <c r="BF733">
        <v>0</v>
      </c>
      <c r="BG733">
        <v>5</v>
      </c>
      <c r="BH733">
        <v>0</v>
      </c>
      <c r="BI733">
        <v>0</v>
      </c>
      <c r="BJ733">
        <v>58.400399999999998</v>
      </c>
      <c r="BK733">
        <v>33064.374000000003</v>
      </c>
      <c r="BL733">
        <v>20336.164000000001</v>
      </c>
      <c r="BM733">
        <v>5351.2620000000006</v>
      </c>
      <c r="BN733">
        <v>2841.096</v>
      </c>
      <c r="BO733">
        <v>3063.5329999999999</v>
      </c>
      <c r="BP733">
        <v>510.363</v>
      </c>
      <c r="BQ733">
        <v>564.70399999999995</v>
      </c>
      <c r="BR733">
        <v>0</v>
      </c>
      <c r="BS733">
        <v>1.1220000000000001</v>
      </c>
      <c r="BT733">
        <v>43.642299999999999</v>
      </c>
      <c r="BU733">
        <v>27328.571</v>
      </c>
      <c r="BV733">
        <v>5.8304</v>
      </c>
      <c r="BW733">
        <v>2636.8130000000001</v>
      </c>
      <c r="BX733">
        <v>0</v>
      </c>
      <c r="BY733">
        <v>0</v>
      </c>
      <c r="BZ733">
        <v>19.5593</v>
      </c>
      <c r="CA733">
        <v>6268.3280000000004</v>
      </c>
      <c r="CB733">
        <v>4309.24</v>
      </c>
      <c r="CC733">
        <v>801.05799999999999</v>
      </c>
      <c r="CD733">
        <v>607</v>
      </c>
      <c r="CE733">
        <v>476.61299999999994</v>
      </c>
      <c r="CF733">
        <v>74.417000000000002</v>
      </c>
      <c r="CG733">
        <v>0</v>
      </c>
      <c r="CH733">
        <v>0</v>
      </c>
      <c r="CI733">
        <v>0</v>
      </c>
      <c r="CJ733">
        <v>2.75</v>
      </c>
      <c r="CK733">
        <v>1485.8620000000001</v>
      </c>
      <c r="CL733">
        <v>7.1898999999999997</v>
      </c>
      <c r="CM733">
        <v>1832.9739999999999</v>
      </c>
      <c r="CN733">
        <v>9.0027000000000008</v>
      </c>
      <c r="CO733">
        <v>2721.8760000000002</v>
      </c>
      <c r="CP733">
        <v>0.61670000000000003</v>
      </c>
      <c r="CQ733">
        <v>227.61600000000001</v>
      </c>
      <c r="CR733">
        <v>53.399899999999995</v>
      </c>
      <c r="CS733">
        <v>28537.341</v>
      </c>
      <c r="CT733">
        <v>17.5593</v>
      </c>
      <c r="CU733">
        <v>5156.5630000000001</v>
      </c>
      <c r="CV733">
        <v>1.6667000000000001</v>
      </c>
      <c r="CW733">
        <v>305.93200000000002</v>
      </c>
      <c r="CX733">
        <v>611.74099999999999</v>
      </c>
      <c r="CY733">
        <v>0</v>
      </c>
      <c r="CZ733">
        <v>0</v>
      </c>
      <c r="DA733">
        <v>0.61670000000000003</v>
      </c>
      <c r="DB733">
        <v>227.61600000000001</v>
      </c>
      <c r="DC733">
        <v>496.52</v>
      </c>
      <c r="DD733">
        <v>99.94</v>
      </c>
      <c r="DE733">
        <v>90.197999999999993</v>
      </c>
      <c r="DF733">
        <v>6.9943999999999997</v>
      </c>
      <c r="DG733">
        <v>2324.0329999999999</v>
      </c>
      <c r="DH733">
        <v>1.9333</v>
      </c>
      <c r="DI733">
        <v>774.95699999999999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33447.811999999998</v>
      </c>
      <c r="EA733">
        <v>496.52</v>
      </c>
      <c r="EB733">
        <v>6330.2039999999997</v>
      </c>
      <c r="EC733">
        <v>99.94</v>
      </c>
      <c r="ED733">
        <v>78.300300000000007</v>
      </c>
      <c r="EE733">
        <v>84.630099999999999</v>
      </c>
      <c r="EF733">
        <v>39427.453000000001</v>
      </c>
      <c r="EG733">
        <v>58.400399999999998</v>
      </c>
      <c r="EH733">
        <v>33065.377</v>
      </c>
      <c r="EI733">
        <v>43.642299999999999</v>
      </c>
      <c r="EJ733">
        <v>27329.574000000001</v>
      </c>
      <c r="EK733">
        <v>5.8304</v>
      </c>
      <c r="EL733">
        <v>2636.8130000000001</v>
      </c>
      <c r="EM733">
        <v>0</v>
      </c>
      <c r="EN733">
        <v>0</v>
      </c>
      <c r="EO733">
        <v>19.899900000000002</v>
      </c>
      <c r="EP733">
        <v>6362.076</v>
      </c>
      <c r="EQ733">
        <v>596.45999999999992</v>
      </c>
      <c r="ER733">
        <v>496.52</v>
      </c>
      <c r="ES733">
        <v>99.94</v>
      </c>
      <c r="ET733">
        <v>40023.913</v>
      </c>
      <c r="EU733">
        <v>0</v>
      </c>
      <c r="EV733">
        <v>0</v>
      </c>
      <c r="EW733">
        <v>0</v>
      </c>
      <c r="EX733">
        <v>0</v>
      </c>
      <c r="EY733">
        <v>6.9943999999999997</v>
      </c>
      <c r="EZ733">
        <v>2324.0329999999999</v>
      </c>
      <c r="FA733">
        <v>1.9333</v>
      </c>
      <c r="FB733">
        <v>774.95699999999999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2.2833999999999999</v>
      </c>
      <c r="FJ733">
        <v>839.35699999999997</v>
      </c>
      <c r="FK733">
        <v>1.6667000000000001</v>
      </c>
      <c r="FL733">
        <v>611.74099999999999</v>
      </c>
      <c r="FM733">
        <v>0.61670000000000003</v>
      </c>
      <c r="FN733">
        <v>227.61600000000001</v>
      </c>
      <c r="FO733">
        <v>30</v>
      </c>
      <c r="FP733">
        <v>4.8</v>
      </c>
      <c r="FQ733">
        <v>25.2</v>
      </c>
      <c r="FR733">
        <v>869.35699999999997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0</v>
      </c>
      <c r="GA733">
        <v>0</v>
      </c>
      <c r="GB733">
        <v>0</v>
      </c>
    </row>
    <row r="734" spans="1:184" customFormat="1" ht="12.75" x14ac:dyDescent="0.2">
      <c r="A734">
        <v>6236</v>
      </c>
      <c r="B734">
        <f t="shared" si="11"/>
        <v>731</v>
      </c>
      <c r="C734">
        <v>1</v>
      </c>
      <c r="D734" t="s">
        <v>2400</v>
      </c>
      <c r="E734" t="s">
        <v>290</v>
      </c>
      <c r="F734">
        <v>600125882</v>
      </c>
      <c r="G734">
        <v>12</v>
      </c>
      <c r="H734" t="s">
        <v>2257</v>
      </c>
      <c r="I734" t="s">
        <v>100</v>
      </c>
      <c r="J734">
        <v>1</v>
      </c>
      <c r="K734">
        <v>24</v>
      </c>
      <c r="L734" t="s">
        <v>2192</v>
      </c>
      <c r="M734" t="s">
        <v>2258</v>
      </c>
      <c r="N734" t="s">
        <v>2184</v>
      </c>
      <c r="O734">
        <v>2</v>
      </c>
      <c r="P734" t="s">
        <v>2185</v>
      </c>
      <c r="Q734" t="s">
        <v>3362</v>
      </c>
      <c r="R734" s="207">
        <v>45660.404513888891</v>
      </c>
      <c r="S734">
        <v>600125882</v>
      </c>
      <c r="W734">
        <v>92.102800000000002</v>
      </c>
      <c r="X734">
        <v>89.916500000000013</v>
      </c>
      <c r="Y734">
        <v>1.0365</v>
      </c>
      <c r="Z734">
        <v>1.1497999999999999</v>
      </c>
      <c r="AA734">
        <v>99.687500000000014</v>
      </c>
      <c r="AB734">
        <v>47272.374000000003</v>
      </c>
      <c r="AC734">
        <v>46460.494000000006</v>
      </c>
      <c r="AD734">
        <v>29118</v>
      </c>
      <c r="AE734">
        <v>6884.8680000000004</v>
      </c>
      <c r="AF734">
        <v>3055.8249999999998</v>
      </c>
      <c r="AG734">
        <v>5867.076</v>
      </c>
      <c r="AH734">
        <v>497.33599999999996</v>
      </c>
      <c r="AI734">
        <v>698.78499999999997</v>
      </c>
      <c r="AJ734">
        <v>30.199000000000002</v>
      </c>
      <c r="AK734">
        <v>16.933999999999997</v>
      </c>
      <c r="AL734">
        <v>320.60000000000002</v>
      </c>
      <c r="AM734">
        <v>0</v>
      </c>
      <c r="AN734">
        <v>491.28</v>
      </c>
      <c r="AO734">
        <v>81.7</v>
      </c>
      <c r="AP734">
        <v>81.7</v>
      </c>
      <c r="AQ734">
        <v>81.7</v>
      </c>
      <c r="AR734">
        <v>0</v>
      </c>
      <c r="AS734">
        <v>0</v>
      </c>
      <c r="AT734">
        <v>0</v>
      </c>
      <c r="AU734">
        <v>0</v>
      </c>
      <c r="AV734">
        <v>2.4249999999999998</v>
      </c>
      <c r="AW734">
        <v>242.708</v>
      </c>
      <c r="AX734">
        <v>1250.1310000000001</v>
      </c>
      <c r="AY734">
        <v>0</v>
      </c>
      <c r="AZ734">
        <v>48.762999999999998</v>
      </c>
      <c r="BA734">
        <v>46909.591999999997</v>
      </c>
      <c r="BB734">
        <v>81.7</v>
      </c>
      <c r="BC734">
        <v>102</v>
      </c>
      <c r="BD734">
        <v>87</v>
      </c>
      <c r="BE734">
        <v>3</v>
      </c>
      <c r="BF734">
        <v>1</v>
      </c>
      <c r="BG734">
        <v>4</v>
      </c>
      <c r="BH734">
        <v>0</v>
      </c>
      <c r="BI734">
        <v>0</v>
      </c>
      <c r="BJ734">
        <v>64.177700000000002</v>
      </c>
      <c r="BK734">
        <v>36777.103999999999</v>
      </c>
      <c r="BL734">
        <v>23003.124</v>
      </c>
      <c r="BM734">
        <v>5844.4229999999998</v>
      </c>
      <c r="BN734">
        <v>2209.15</v>
      </c>
      <c r="BO734">
        <v>4288.9609999999993</v>
      </c>
      <c r="BP734">
        <v>435.49599999999998</v>
      </c>
      <c r="BQ734">
        <v>698.78499999999997</v>
      </c>
      <c r="BR734">
        <v>0</v>
      </c>
      <c r="BS734">
        <v>5.694</v>
      </c>
      <c r="BT734">
        <v>49.218600000000002</v>
      </c>
      <c r="BU734">
        <v>30401.681</v>
      </c>
      <c r="BV734">
        <v>5.9486999999999997</v>
      </c>
      <c r="BW734">
        <v>2648.9560000000001</v>
      </c>
      <c r="BX734">
        <v>0</v>
      </c>
      <c r="BY734">
        <v>0</v>
      </c>
      <c r="BZ734">
        <v>25.738800000000001</v>
      </c>
      <c r="CA734">
        <v>9683.39</v>
      </c>
      <c r="CB734">
        <v>6114.8760000000002</v>
      </c>
      <c r="CC734">
        <v>1040.4449999999999</v>
      </c>
      <c r="CD734">
        <v>846.67499999999995</v>
      </c>
      <c r="CE734">
        <v>1578.115</v>
      </c>
      <c r="CF734">
        <v>61.839999999999996</v>
      </c>
      <c r="CG734">
        <v>0</v>
      </c>
      <c r="CH734">
        <v>30.199000000000002</v>
      </c>
      <c r="CI734">
        <v>11.239999999999998</v>
      </c>
      <c r="CJ734">
        <v>3.0116000000000001</v>
      </c>
      <c r="CK734">
        <v>1636.271</v>
      </c>
      <c r="CL734">
        <v>7.0255000000000001</v>
      </c>
      <c r="CM734">
        <v>2444.2820000000002</v>
      </c>
      <c r="CN734">
        <v>13.137600000000001</v>
      </c>
      <c r="CO734">
        <v>4337.683</v>
      </c>
      <c r="CP734">
        <v>2.5640999999999998</v>
      </c>
      <c r="CQ734">
        <v>1265.154</v>
      </c>
      <c r="CR734">
        <v>57.843900000000005</v>
      </c>
      <c r="CS734">
        <v>31637.106000000003</v>
      </c>
      <c r="CT734">
        <v>22.738900000000001</v>
      </c>
      <c r="CU734">
        <v>8213.3320000000003</v>
      </c>
      <c r="CV734">
        <v>1</v>
      </c>
      <c r="CW734">
        <v>242.708</v>
      </c>
      <c r="CX734">
        <v>681.27099999999996</v>
      </c>
      <c r="CY734">
        <v>0</v>
      </c>
      <c r="CZ734">
        <v>0</v>
      </c>
      <c r="DA734">
        <v>1.425</v>
      </c>
      <c r="DB734">
        <v>568.86</v>
      </c>
      <c r="DC734">
        <v>67.7</v>
      </c>
      <c r="DD734">
        <v>14</v>
      </c>
      <c r="DE734">
        <v>48.762999999999998</v>
      </c>
      <c r="DF734">
        <v>8.0104000000000006</v>
      </c>
      <c r="DG734">
        <v>3045.1959999999999</v>
      </c>
      <c r="DH734">
        <v>0.5</v>
      </c>
      <c r="DI734">
        <v>337.73099999999999</v>
      </c>
      <c r="DJ734">
        <v>0.5</v>
      </c>
      <c r="DK734">
        <v>343.54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37136.639999999999</v>
      </c>
      <c r="EA734">
        <v>67.7</v>
      </c>
      <c r="EB734">
        <v>9772.9520000000011</v>
      </c>
      <c r="EC734">
        <v>14</v>
      </c>
      <c r="ED734">
        <v>92.102800000000002</v>
      </c>
      <c r="EE734">
        <v>99.687500000000014</v>
      </c>
      <c r="EF734">
        <v>47272.374000000003</v>
      </c>
      <c r="EG734">
        <v>64.177700000000002</v>
      </c>
      <c r="EH734">
        <v>36777.103999999999</v>
      </c>
      <c r="EI734">
        <v>49.218600000000002</v>
      </c>
      <c r="EJ734">
        <v>30401.681</v>
      </c>
      <c r="EK734">
        <v>5.9486999999999997</v>
      </c>
      <c r="EL734">
        <v>2648.9560000000001</v>
      </c>
      <c r="EM734">
        <v>0</v>
      </c>
      <c r="EN734">
        <v>0</v>
      </c>
      <c r="EO734">
        <v>27.9251</v>
      </c>
      <c r="EP734">
        <v>10495.27</v>
      </c>
      <c r="EQ734">
        <v>81.7</v>
      </c>
      <c r="ER734">
        <v>67.7</v>
      </c>
      <c r="ES734">
        <v>14</v>
      </c>
      <c r="ET734">
        <v>47354.074000000001</v>
      </c>
      <c r="EU734">
        <v>0</v>
      </c>
      <c r="EV734">
        <v>0</v>
      </c>
      <c r="EW734">
        <v>0</v>
      </c>
      <c r="EX734">
        <v>0</v>
      </c>
      <c r="EY734">
        <v>8.0104000000000006</v>
      </c>
      <c r="EZ734">
        <v>3045.1959999999999</v>
      </c>
      <c r="FA734">
        <v>0.5</v>
      </c>
      <c r="FB734">
        <v>337.73099999999999</v>
      </c>
      <c r="FC734">
        <v>0.5</v>
      </c>
      <c r="FD734">
        <v>343.54</v>
      </c>
      <c r="FE734">
        <v>0</v>
      </c>
      <c r="FF734">
        <v>0</v>
      </c>
      <c r="FG734">
        <v>0</v>
      </c>
      <c r="FH734">
        <v>0</v>
      </c>
      <c r="FI734">
        <v>2.4249999999999998</v>
      </c>
      <c r="FJ734">
        <v>1250.1310000000001</v>
      </c>
      <c r="FK734">
        <v>1</v>
      </c>
      <c r="FL734">
        <v>681.27099999999996</v>
      </c>
      <c r="FM734">
        <v>1.425</v>
      </c>
      <c r="FN734">
        <v>568.86</v>
      </c>
      <c r="FO734">
        <v>0</v>
      </c>
      <c r="FP734">
        <v>0</v>
      </c>
      <c r="FQ734">
        <v>0</v>
      </c>
      <c r="FR734">
        <v>1250.1310000000001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0</v>
      </c>
      <c r="GA734">
        <v>0</v>
      </c>
      <c r="GB734">
        <v>0</v>
      </c>
    </row>
    <row r="735" spans="1:184" customFormat="1" ht="12.75" x14ac:dyDescent="0.2">
      <c r="A735">
        <v>6237</v>
      </c>
      <c r="B735">
        <f t="shared" si="11"/>
        <v>732</v>
      </c>
      <c r="C735">
        <v>1</v>
      </c>
      <c r="D735" t="s">
        <v>2401</v>
      </c>
      <c r="E735" t="s">
        <v>290</v>
      </c>
      <c r="F735">
        <v>600125891</v>
      </c>
      <c r="G735">
        <v>12</v>
      </c>
      <c r="H735" t="s">
        <v>2257</v>
      </c>
      <c r="I735" t="s">
        <v>100</v>
      </c>
      <c r="J735">
        <v>1</v>
      </c>
      <c r="K735">
        <v>24</v>
      </c>
      <c r="L735" t="s">
        <v>2192</v>
      </c>
      <c r="M735" t="s">
        <v>2402</v>
      </c>
      <c r="N735" t="s">
        <v>2184</v>
      </c>
      <c r="O735">
        <v>2</v>
      </c>
      <c r="P735" t="s">
        <v>2185</v>
      </c>
      <c r="Q735" t="s">
        <v>2403</v>
      </c>
      <c r="R735" s="207">
        <v>45667.505474537036</v>
      </c>
      <c r="S735">
        <v>600125891</v>
      </c>
      <c r="W735">
        <v>37.006499999999996</v>
      </c>
      <c r="X735">
        <v>37.006499999999996</v>
      </c>
      <c r="Y735">
        <v>0</v>
      </c>
      <c r="Z735">
        <v>0</v>
      </c>
      <c r="AA735">
        <v>40.8613</v>
      </c>
      <c r="AB735">
        <v>21629.653000000002</v>
      </c>
      <c r="AC735">
        <v>21629.653000000002</v>
      </c>
      <c r="AD735">
        <v>13014.010999999999</v>
      </c>
      <c r="AE735">
        <v>3079.2269999999999</v>
      </c>
      <c r="AF735">
        <v>715.12099999999998</v>
      </c>
      <c r="AG735">
        <v>4074.2750000000001</v>
      </c>
      <c r="AH735">
        <v>246.90199999999999</v>
      </c>
      <c r="AI735">
        <v>379.80799999999999</v>
      </c>
      <c r="AJ735">
        <v>0</v>
      </c>
      <c r="AK735">
        <v>28.488</v>
      </c>
      <c r="AL735">
        <v>0</v>
      </c>
      <c r="AM735">
        <v>0</v>
      </c>
      <c r="AN735">
        <v>0</v>
      </c>
      <c r="AO735">
        <v>95.194999999999993</v>
      </c>
      <c r="AP735">
        <v>95.194999999999993</v>
      </c>
      <c r="AQ735">
        <v>95.194999999999993</v>
      </c>
      <c r="AR735">
        <v>0</v>
      </c>
      <c r="AS735">
        <v>0</v>
      </c>
      <c r="AT735">
        <v>0</v>
      </c>
      <c r="AU735">
        <v>0</v>
      </c>
      <c r="AV735">
        <v>0.8629</v>
      </c>
      <c r="AW735">
        <v>91.820999999999998</v>
      </c>
      <c r="AX735">
        <v>416.91699999999997</v>
      </c>
      <c r="AY735">
        <v>28.3</v>
      </c>
      <c r="AZ735">
        <v>0</v>
      </c>
      <c r="BA735">
        <v>21741.809000000001</v>
      </c>
      <c r="BB735">
        <v>95.194999999999993</v>
      </c>
      <c r="BC735">
        <v>43</v>
      </c>
      <c r="BD735">
        <v>36</v>
      </c>
      <c r="BE735">
        <v>0</v>
      </c>
      <c r="BF735">
        <v>0</v>
      </c>
      <c r="BG735">
        <v>1</v>
      </c>
      <c r="BH735">
        <v>0</v>
      </c>
      <c r="BI735">
        <v>0</v>
      </c>
      <c r="BJ735">
        <v>31.090900000000001</v>
      </c>
      <c r="BK735">
        <v>19460.451000000001</v>
      </c>
      <c r="BL735">
        <v>11666.545</v>
      </c>
      <c r="BM735">
        <v>2874.0729999999999</v>
      </c>
      <c r="BN735">
        <v>592.54699999999991</v>
      </c>
      <c r="BO735">
        <v>3641.125</v>
      </c>
      <c r="BP735">
        <v>208.947</v>
      </c>
      <c r="BQ735">
        <v>379.80799999999999</v>
      </c>
      <c r="BR735">
        <v>0</v>
      </c>
      <c r="BS735">
        <v>5.585</v>
      </c>
      <c r="BT735">
        <v>26.083300000000001</v>
      </c>
      <c r="BU735">
        <v>17017.419999999998</v>
      </c>
      <c r="BV735">
        <v>2.6675</v>
      </c>
      <c r="BW735">
        <v>1261.7909999999999</v>
      </c>
      <c r="BX735">
        <v>0</v>
      </c>
      <c r="BY735">
        <v>0</v>
      </c>
      <c r="BZ735">
        <v>5.9156000000000004</v>
      </c>
      <c r="CA735">
        <v>2169.2020000000002</v>
      </c>
      <c r="CB735">
        <v>1347.4659999999999</v>
      </c>
      <c r="CC735">
        <v>205.154</v>
      </c>
      <c r="CD735">
        <v>122.574</v>
      </c>
      <c r="CE735">
        <v>433.15</v>
      </c>
      <c r="CF735">
        <v>37.954999999999998</v>
      </c>
      <c r="CG735">
        <v>0</v>
      </c>
      <c r="CH735">
        <v>0</v>
      </c>
      <c r="CI735">
        <v>22.902999999999999</v>
      </c>
      <c r="CJ735">
        <v>1.5</v>
      </c>
      <c r="CK735">
        <v>770.995</v>
      </c>
      <c r="CL735">
        <v>4.0526999999999997</v>
      </c>
      <c r="CM735">
        <v>1284.874</v>
      </c>
      <c r="CN735">
        <v>0</v>
      </c>
      <c r="CO735">
        <v>0</v>
      </c>
      <c r="CP735">
        <v>0.3629</v>
      </c>
      <c r="CQ735">
        <v>113.333</v>
      </c>
      <c r="CR735">
        <v>29.090900000000001</v>
      </c>
      <c r="CS735">
        <v>17567.565999999999</v>
      </c>
      <c r="CT735">
        <v>4.9156000000000004</v>
      </c>
      <c r="CU735">
        <v>1600.4359999999999</v>
      </c>
      <c r="CV735">
        <v>0.5</v>
      </c>
      <c r="CW735">
        <v>91.820999999999998</v>
      </c>
      <c r="CX735">
        <v>287.584</v>
      </c>
      <c r="CY735">
        <v>0</v>
      </c>
      <c r="CZ735">
        <v>0</v>
      </c>
      <c r="DA735">
        <v>0.3629</v>
      </c>
      <c r="DB735">
        <v>129.333</v>
      </c>
      <c r="DC735">
        <v>93.194999999999993</v>
      </c>
      <c r="DD735">
        <v>2</v>
      </c>
      <c r="DE735">
        <v>0</v>
      </c>
      <c r="DF735">
        <v>1.8401000000000001</v>
      </c>
      <c r="DG735">
        <v>893.65599999999995</v>
      </c>
      <c r="DH735">
        <v>0.5</v>
      </c>
      <c r="DI735">
        <v>287.584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19541.307000000001</v>
      </c>
      <c r="EA735">
        <v>93.194999999999993</v>
      </c>
      <c r="EB735">
        <v>2200.502</v>
      </c>
      <c r="EC735">
        <v>2</v>
      </c>
      <c r="ED735">
        <v>37.006499999999996</v>
      </c>
      <c r="EE735">
        <v>40.8613</v>
      </c>
      <c r="EF735">
        <v>21629.653000000002</v>
      </c>
      <c r="EG735">
        <v>31.090900000000001</v>
      </c>
      <c r="EH735">
        <v>19460.451000000001</v>
      </c>
      <c r="EI735">
        <v>26.083300000000001</v>
      </c>
      <c r="EJ735">
        <v>17017.419999999998</v>
      </c>
      <c r="EK735">
        <v>2.6675</v>
      </c>
      <c r="EL735">
        <v>1261.7909999999999</v>
      </c>
      <c r="EM735">
        <v>0</v>
      </c>
      <c r="EN735">
        <v>0</v>
      </c>
      <c r="EO735">
        <v>5.9156000000000004</v>
      </c>
      <c r="EP735">
        <v>2169.2020000000002</v>
      </c>
      <c r="EQ735">
        <v>95.194999999999993</v>
      </c>
      <c r="ER735">
        <v>93.194999999999993</v>
      </c>
      <c r="ES735">
        <v>2</v>
      </c>
      <c r="ET735">
        <v>21724.848000000002</v>
      </c>
      <c r="EU735">
        <v>0</v>
      </c>
      <c r="EV735">
        <v>0</v>
      </c>
      <c r="EW735">
        <v>0</v>
      </c>
      <c r="EX735">
        <v>0</v>
      </c>
      <c r="EY735">
        <v>1.8401000000000001</v>
      </c>
      <c r="EZ735">
        <v>893.65599999999995</v>
      </c>
      <c r="FA735">
        <v>0.5</v>
      </c>
      <c r="FB735">
        <v>287.584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0.8629</v>
      </c>
      <c r="FJ735">
        <v>416.91699999999997</v>
      </c>
      <c r="FK735">
        <v>0.5</v>
      </c>
      <c r="FL735">
        <v>287.584</v>
      </c>
      <c r="FM735">
        <v>0.3629</v>
      </c>
      <c r="FN735">
        <v>129.333</v>
      </c>
      <c r="FO735">
        <v>28.3</v>
      </c>
      <c r="FP735">
        <v>28.3</v>
      </c>
      <c r="FQ735">
        <v>0</v>
      </c>
      <c r="FR735">
        <v>445.21699999999998</v>
      </c>
      <c r="FS735">
        <v>0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0</v>
      </c>
      <c r="FZ735">
        <v>0</v>
      </c>
      <c r="GA735">
        <v>0</v>
      </c>
      <c r="GB735">
        <v>0</v>
      </c>
    </row>
    <row r="736" spans="1:184" customFormat="1" ht="12.75" x14ac:dyDescent="0.2">
      <c r="A736">
        <v>6238</v>
      </c>
      <c r="B736">
        <f t="shared" si="11"/>
        <v>733</v>
      </c>
      <c r="C736">
        <v>1</v>
      </c>
      <c r="D736" t="s">
        <v>2404</v>
      </c>
      <c r="E736" t="s">
        <v>290</v>
      </c>
      <c r="F736">
        <v>600126030</v>
      </c>
      <c r="G736">
        <v>12</v>
      </c>
      <c r="H736" t="s">
        <v>2405</v>
      </c>
      <c r="I736" t="s">
        <v>438</v>
      </c>
      <c r="J736">
        <v>1</v>
      </c>
      <c r="K736">
        <v>24</v>
      </c>
      <c r="L736" t="s">
        <v>2192</v>
      </c>
      <c r="M736" t="s">
        <v>2406</v>
      </c>
      <c r="N736" t="s">
        <v>2184</v>
      </c>
      <c r="O736">
        <v>2</v>
      </c>
      <c r="P736" t="s">
        <v>2185</v>
      </c>
      <c r="Q736" t="s">
        <v>2407</v>
      </c>
      <c r="R736" s="207">
        <v>45663.434976851851</v>
      </c>
      <c r="S736">
        <v>600126030</v>
      </c>
      <c r="W736">
        <v>46.555400000000006</v>
      </c>
      <c r="X736">
        <v>46.402900000000002</v>
      </c>
      <c r="Y736">
        <v>0</v>
      </c>
      <c r="Z736">
        <v>0.1525</v>
      </c>
      <c r="AA736">
        <v>51.061199999999999</v>
      </c>
      <c r="AB736">
        <v>22399.02</v>
      </c>
      <c r="AC736">
        <v>22353.86</v>
      </c>
      <c r="AD736">
        <v>14324.904999999999</v>
      </c>
      <c r="AE736">
        <v>3430.7509999999997</v>
      </c>
      <c r="AF736">
        <v>916.53</v>
      </c>
      <c r="AG736">
        <v>2214.84</v>
      </c>
      <c r="AH736">
        <v>492.35300000000001</v>
      </c>
      <c r="AI736">
        <v>299.923</v>
      </c>
      <c r="AJ736">
        <v>0</v>
      </c>
      <c r="AK736">
        <v>38.330999999999996</v>
      </c>
      <c r="AL736">
        <v>0</v>
      </c>
      <c r="AM736">
        <v>0</v>
      </c>
      <c r="AN736">
        <v>45.16</v>
      </c>
      <c r="AO736">
        <v>44.4</v>
      </c>
      <c r="AP736">
        <v>44.4</v>
      </c>
      <c r="AQ736">
        <v>44.4</v>
      </c>
      <c r="AR736">
        <v>0</v>
      </c>
      <c r="AS736">
        <v>0</v>
      </c>
      <c r="AT736">
        <v>0</v>
      </c>
      <c r="AU736">
        <v>0</v>
      </c>
      <c r="AV736">
        <v>1</v>
      </c>
      <c r="AW736">
        <v>560.29499999999996</v>
      </c>
      <c r="AX736">
        <v>588.71</v>
      </c>
      <c r="AY736">
        <v>0</v>
      </c>
      <c r="AZ736">
        <v>75.932000000000002</v>
      </c>
      <c r="BA736">
        <v>22591.197</v>
      </c>
      <c r="BB736">
        <v>44.4</v>
      </c>
      <c r="BC736">
        <v>52</v>
      </c>
      <c r="BD736">
        <v>47</v>
      </c>
      <c r="BE736">
        <v>0</v>
      </c>
      <c r="BF736">
        <v>1</v>
      </c>
      <c r="BG736">
        <v>4</v>
      </c>
      <c r="BH736">
        <v>0</v>
      </c>
      <c r="BI736">
        <v>0</v>
      </c>
      <c r="BJ736">
        <v>32.719500000000004</v>
      </c>
      <c r="BK736">
        <v>17781.575000000001</v>
      </c>
      <c r="BL736">
        <v>11218.063</v>
      </c>
      <c r="BM736">
        <v>2917.1899999999996</v>
      </c>
      <c r="BN736">
        <v>662.72300000000007</v>
      </c>
      <c r="BO736">
        <v>1591.5640000000001</v>
      </c>
      <c r="BP736">
        <v>446.35500000000002</v>
      </c>
      <c r="BQ736">
        <v>299.923</v>
      </c>
      <c r="BR736">
        <v>0</v>
      </c>
      <c r="BS736">
        <v>9.5299999999999994</v>
      </c>
      <c r="BT736">
        <v>25.156700000000001</v>
      </c>
      <c r="BU736">
        <v>14924.057999999999</v>
      </c>
      <c r="BV736">
        <v>2.0232000000000001</v>
      </c>
      <c r="BW736">
        <v>816.80100000000004</v>
      </c>
      <c r="BX736">
        <v>0</v>
      </c>
      <c r="BY736">
        <v>0</v>
      </c>
      <c r="BZ736">
        <v>13.683399999999999</v>
      </c>
      <c r="CA736">
        <v>4572.2849999999999</v>
      </c>
      <c r="CB736">
        <v>3106.8419999999996</v>
      </c>
      <c r="CC736">
        <v>513.56100000000004</v>
      </c>
      <c r="CD736">
        <v>253.80700000000002</v>
      </c>
      <c r="CE736">
        <v>623.27600000000007</v>
      </c>
      <c r="CF736">
        <v>45.997999999999998</v>
      </c>
      <c r="CG736">
        <v>0</v>
      </c>
      <c r="CH736">
        <v>0</v>
      </c>
      <c r="CI736">
        <v>28.801000000000002</v>
      </c>
      <c r="CJ736">
        <v>1.9375</v>
      </c>
      <c r="CK736">
        <v>1008.735</v>
      </c>
      <c r="CL736">
        <v>5.0447000000000006</v>
      </c>
      <c r="CM736">
        <v>1596.0389999999998</v>
      </c>
      <c r="CN736">
        <v>6.2012</v>
      </c>
      <c r="CO736">
        <v>1815.8969999999999</v>
      </c>
      <c r="CP736">
        <v>0.5</v>
      </c>
      <c r="CQ736">
        <v>151.614</v>
      </c>
      <c r="CR736">
        <v>28.7195</v>
      </c>
      <c r="CS736">
        <v>14222.23</v>
      </c>
      <c r="CT736">
        <v>12.7074</v>
      </c>
      <c r="CU736">
        <v>4098.0360000000001</v>
      </c>
      <c r="CV736">
        <v>0.5</v>
      </c>
      <c r="CW736">
        <v>560.29499999999996</v>
      </c>
      <c r="CX736">
        <v>355.596</v>
      </c>
      <c r="CY736">
        <v>0</v>
      </c>
      <c r="CZ736">
        <v>0</v>
      </c>
      <c r="DA736">
        <v>0.5</v>
      </c>
      <c r="DB736">
        <v>233.114</v>
      </c>
      <c r="DC736">
        <v>39.6</v>
      </c>
      <c r="DD736">
        <v>4.8</v>
      </c>
      <c r="DE736">
        <v>75.932000000000002</v>
      </c>
      <c r="DF736">
        <v>5.0396000000000001</v>
      </c>
      <c r="DG736">
        <v>1788.1200000000001</v>
      </c>
      <c r="DH736">
        <v>0</v>
      </c>
      <c r="DI736">
        <v>0</v>
      </c>
      <c r="DJ736">
        <v>0.5</v>
      </c>
      <c r="DK736">
        <v>252.596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17918.419000000002</v>
      </c>
      <c r="EA736">
        <v>39.6</v>
      </c>
      <c r="EB736">
        <v>4672.7780000000002</v>
      </c>
      <c r="EC736">
        <v>4.8</v>
      </c>
      <c r="ED736">
        <v>46.555400000000006</v>
      </c>
      <c r="EE736">
        <v>51.061199999999999</v>
      </c>
      <c r="EF736">
        <v>22399.02</v>
      </c>
      <c r="EG736">
        <v>32.719500000000004</v>
      </c>
      <c r="EH736">
        <v>17781.575000000001</v>
      </c>
      <c r="EI736">
        <v>25.156700000000001</v>
      </c>
      <c r="EJ736">
        <v>14924.057999999999</v>
      </c>
      <c r="EK736">
        <v>2.0232000000000001</v>
      </c>
      <c r="EL736">
        <v>816.80100000000004</v>
      </c>
      <c r="EM736">
        <v>0</v>
      </c>
      <c r="EN736">
        <v>0</v>
      </c>
      <c r="EO736">
        <v>13.835899999999999</v>
      </c>
      <c r="EP736">
        <v>4617.4449999999997</v>
      </c>
      <c r="EQ736">
        <v>44.4</v>
      </c>
      <c r="ER736">
        <v>39.6</v>
      </c>
      <c r="ES736">
        <v>4.8</v>
      </c>
      <c r="ET736">
        <v>22443.42</v>
      </c>
      <c r="EU736">
        <v>0</v>
      </c>
      <c r="EV736">
        <v>0</v>
      </c>
      <c r="EW736">
        <v>0</v>
      </c>
      <c r="EX736">
        <v>0</v>
      </c>
      <c r="EY736">
        <v>5.0396000000000001</v>
      </c>
      <c r="EZ736">
        <v>1788.1200000000001</v>
      </c>
      <c r="FA736">
        <v>0</v>
      </c>
      <c r="FB736">
        <v>0</v>
      </c>
      <c r="FC736">
        <v>0.5</v>
      </c>
      <c r="FD736">
        <v>252.596</v>
      </c>
      <c r="FE736">
        <v>0</v>
      </c>
      <c r="FF736">
        <v>0</v>
      </c>
      <c r="FG736">
        <v>0</v>
      </c>
      <c r="FH736">
        <v>0</v>
      </c>
      <c r="FI736">
        <v>1</v>
      </c>
      <c r="FJ736">
        <v>588.71</v>
      </c>
      <c r="FK736">
        <v>0.5</v>
      </c>
      <c r="FL736">
        <v>355.596</v>
      </c>
      <c r="FM736">
        <v>0.5</v>
      </c>
      <c r="FN736">
        <v>233.114</v>
      </c>
      <c r="FO736">
        <v>0</v>
      </c>
      <c r="FP736">
        <v>0</v>
      </c>
      <c r="FQ736">
        <v>0</v>
      </c>
      <c r="FR736">
        <v>588.71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0</v>
      </c>
      <c r="GB736">
        <v>0</v>
      </c>
    </row>
    <row r="737" spans="1:184" customFormat="1" ht="12.75" x14ac:dyDescent="0.2">
      <c r="A737">
        <v>6239</v>
      </c>
      <c r="B737">
        <f t="shared" si="11"/>
        <v>734</v>
      </c>
      <c r="C737">
        <v>1</v>
      </c>
      <c r="D737" t="s">
        <v>2408</v>
      </c>
      <c r="E737" t="s">
        <v>290</v>
      </c>
      <c r="F737">
        <v>600125777</v>
      </c>
      <c r="G737">
        <v>12</v>
      </c>
      <c r="H737" t="s">
        <v>2409</v>
      </c>
      <c r="I737" t="s">
        <v>438</v>
      </c>
      <c r="J737">
        <v>1</v>
      </c>
      <c r="K737">
        <v>24</v>
      </c>
      <c r="L737" t="s">
        <v>2188</v>
      </c>
      <c r="M737" t="s">
        <v>2410</v>
      </c>
      <c r="N737" t="s">
        <v>2184</v>
      </c>
      <c r="O737">
        <v>2</v>
      </c>
      <c r="P737" t="s">
        <v>2185</v>
      </c>
      <c r="Q737" t="s">
        <v>3350</v>
      </c>
      <c r="R737" s="207">
        <v>45669.878437500003</v>
      </c>
      <c r="S737">
        <v>600125777</v>
      </c>
      <c r="T737" t="s">
        <v>3350</v>
      </c>
      <c r="U737" s="207">
        <v>45671.897962962961</v>
      </c>
      <c r="V737">
        <v>600125777</v>
      </c>
      <c r="W737">
        <v>19.230899999999998</v>
      </c>
      <c r="X737">
        <v>19.230899999999998</v>
      </c>
      <c r="Y737">
        <v>0</v>
      </c>
      <c r="Z737">
        <v>0</v>
      </c>
      <c r="AA737">
        <v>21.631499999999999</v>
      </c>
      <c r="AB737">
        <v>9247.3590000000004</v>
      </c>
      <c r="AC737">
        <v>9236.3590000000004</v>
      </c>
      <c r="AD737">
        <v>5718.4339999999993</v>
      </c>
      <c r="AE737">
        <v>1362.2809999999999</v>
      </c>
      <c r="AF737">
        <v>51.475000000000001</v>
      </c>
      <c r="AG737">
        <v>1529.4660000000001</v>
      </c>
      <c r="AH737">
        <v>237.84599999999998</v>
      </c>
      <c r="AI737">
        <v>97.233000000000004</v>
      </c>
      <c r="AJ737">
        <v>15.000999999999999</v>
      </c>
      <c r="AK737">
        <v>31.164999999999999</v>
      </c>
      <c r="AL737">
        <v>1</v>
      </c>
      <c r="AM737">
        <v>0</v>
      </c>
      <c r="AN737">
        <v>10</v>
      </c>
      <c r="AO737">
        <v>443.86</v>
      </c>
      <c r="AP737">
        <v>365.15</v>
      </c>
      <c r="AQ737">
        <v>365.15</v>
      </c>
      <c r="AR737">
        <v>0</v>
      </c>
      <c r="AS737">
        <v>0</v>
      </c>
      <c r="AT737">
        <v>51.74</v>
      </c>
      <c r="AU737">
        <v>26.97</v>
      </c>
      <c r="AV737">
        <v>0</v>
      </c>
      <c r="AW737">
        <v>183.89</v>
      </c>
      <c r="AX737">
        <v>45.6</v>
      </c>
      <c r="AY737">
        <v>33.15</v>
      </c>
      <c r="AZ737">
        <v>9.5679999999999996</v>
      </c>
      <c r="BA737">
        <v>9322.7620000000006</v>
      </c>
      <c r="BB737">
        <v>365.15</v>
      </c>
      <c r="BC737">
        <v>22</v>
      </c>
      <c r="BD737">
        <v>22</v>
      </c>
      <c r="BE737">
        <v>0</v>
      </c>
      <c r="BF737">
        <v>1</v>
      </c>
      <c r="BG737">
        <v>0</v>
      </c>
      <c r="BH737">
        <v>0</v>
      </c>
      <c r="BI737">
        <v>0</v>
      </c>
      <c r="BJ737">
        <v>13.547599999999999</v>
      </c>
      <c r="BK737">
        <v>7513.3729999999996</v>
      </c>
      <c r="BL737">
        <v>4506.21</v>
      </c>
      <c r="BM737">
        <v>1214.1260000000002</v>
      </c>
      <c r="BN737">
        <v>51.475000000000001</v>
      </c>
      <c r="BO737">
        <v>1217.9570000000001</v>
      </c>
      <c r="BP737">
        <v>211.35399999999998</v>
      </c>
      <c r="BQ737">
        <v>97.233000000000004</v>
      </c>
      <c r="BR737">
        <v>0</v>
      </c>
      <c r="BS737">
        <v>21.56</v>
      </c>
      <c r="BT737">
        <v>9.7061999999999991</v>
      </c>
      <c r="BU737">
        <v>5886.5640000000003</v>
      </c>
      <c r="BV737">
        <v>1.6883999999999999</v>
      </c>
      <c r="BW737">
        <v>942.322</v>
      </c>
      <c r="BX737">
        <v>0</v>
      </c>
      <c r="BY737">
        <v>0</v>
      </c>
      <c r="BZ737">
        <v>5.6833</v>
      </c>
      <c r="CA737">
        <v>1722.9859999999999</v>
      </c>
      <c r="CB737">
        <v>1212.2240000000002</v>
      </c>
      <c r="CC737">
        <v>148.155</v>
      </c>
      <c r="CD737">
        <v>0</v>
      </c>
      <c r="CE737">
        <v>311.50900000000001</v>
      </c>
      <c r="CF737">
        <v>26.492000000000001</v>
      </c>
      <c r="CG737">
        <v>0</v>
      </c>
      <c r="CH737">
        <v>15.000999999999999</v>
      </c>
      <c r="CI737">
        <v>9.6050000000000004</v>
      </c>
      <c r="CJ737">
        <v>0.125</v>
      </c>
      <c r="CK737">
        <v>37.359000000000002</v>
      </c>
      <c r="CL737">
        <v>2.1082999999999998</v>
      </c>
      <c r="CM737">
        <v>675.62700000000007</v>
      </c>
      <c r="CN737">
        <v>3.45</v>
      </c>
      <c r="CO737">
        <v>1010</v>
      </c>
      <c r="CP737">
        <v>0</v>
      </c>
      <c r="CQ737">
        <v>0</v>
      </c>
      <c r="CR737">
        <v>10.547599999999999</v>
      </c>
      <c r="CS737">
        <v>5368.3969999999999</v>
      </c>
      <c r="CT737">
        <v>4.0832999999999995</v>
      </c>
      <c r="CU737">
        <v>1024.299</v>
      </c>
      <c r="CV737">
        <v>0</v>
      </c>
      <c r="CW737">
        <v>183.89</v>
      </c>
      <c r="CX737">
        <v>45.6</v>
      </c>
      <c r="CY737">
        <v>0</v>
      </c>
      <c r="CZ737">
        <v>0</v>
      </c>
      <c r="DA737">
        <v>0</v>
      </c>
      <c r="DB737">
        <v>0</v>
      </c>
      <c r="DC737">
        <v>144.45999999999998</v>
      </c>
      <c r="DD737">
        <v>220.69</v>
      </c>
      <c r="DE737">
        <v>9.5679999999999996</v>
      </c>
      <c r="DF737">
        <v>2.1214</v>
      </c>
      <c r="DG737">
        <v>671.01699999999994</v>
      </c>
      <c r="DH737">
        <v>3.1600000000000003E-2</v>
      </c>
      <c r="DI737">
        <v>13.47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7592.5540000000001</v>
      </c>
      <c r="EA737">
        <v>144.45999999999998</v>
      </c>
      <c r="EB737">
        <v>1730.2080000000001</v>
      </c>
      <c r="EC737">
        <v>220.69</v>
      </c>
      <c r="ED737">
        <v>19.230899999999998</v>
      </c>
      <c r="EE737">
        <v>21.631499999999999</v>
      </c>
      <c r="EF737">
        <v>9247.3590000000004</v>
      </c>
      <c r="EG737">
        <v>13.547599999999999</v>
      </c>
      <c r="EH737">
        <v>7523.3729999999996</v>
      </c>
      <c r="EI737">
        <v>9.7061999999999991</v>
      </c>
      <c r="EJ737">
        <v>5896.5640000000003</v>
      </c>
      <c r="EK737">
        <v>1.6883999999999999</v>
      </c>
      <c r="EL737">
        <v>942.322</v>
      </c>
      <c r="EM737">
        <v>0</v>
      </c>
      <c r="EN737">
        <v>0</v>
      </c>
      <c r="EO737">
        <v>5.6833</v>
      </c>
      <c r="EP737">
        <v>1723.9859999999999</v>
      </c>
      <c r="EQ737">
        <v>443.86</v>
      </c>
      <c r="ER737">
        <v>179.09999999999997</v>
      </c>
      <c r="ES737">
        <v>264.76</v>
      </c>
      <c r="ET737">
        <v>9691.219000000001</v>
      </c>
      <c r="EU737">
        <v>0</v>
      </c>
      <c r="EV737">
        <v>0</v>
      </c>
      <c r="EW737">
        <v>0</v>
      </c>
      <c r="EX737">
        <v>0</v>
      </c>
      <c r="EY737">
        <v>2.1214</v>
      </c>
      <c r="EZ737">
        <v>671.01699999999994</v>
      </c>
      <c r="FA737">
        <v>3.1600000000000003E-2</v>
      </c>
      <c r="FB737">
        <v>13.47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45.6</v>
      </c>
      <c r="FK737">
        <v>0</v>
      </c>
      <c r="FL737">
        <v>45.6</v>
      </c>
      <c r="FM737">
        <v>0</v>
      </c>
      <c r="FN737">
        <v>0</v>
      </c>
      <c r="FO737">
        <v>33.15</v>
      </c>
      <c r="FP737">
        <v>0</v>
      </c>
      <c r="FQ737">
        <v>33.15</v>
      </c>
      <c r="FR737">
        <v>78.750000000000014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0</v>
      </c>
    </row>
    <row r="738" spans="1:184" customFormat="1" ht="12.75" x14ac:dyDescent="0.2">
      <c r="A738">
        <v>6240</v>
      </c>
      <c r="B738">
        <f t="shared" si="11"/>
        <v>735</v>
      </c>
      <c r="C738">
        <v>1</v>
      </c>
      <c r="D738" t="s">
        <v>2411</v>
      </c>
      <c r="E738" t="s">
        <v>290</v>
      </c>
      <c r="F738">
        <v>600125726</v>
      </c>
      <c r="G738">
        <v>12</v>
      </c>
      <c r="H738" t="s">
        <v>2412</v>
      </c>
      <c r="I738" t="s">
        <v>378</v>
      </c>
      <c r="J738">
        <v>1</v>
      </c>
      <c r="K738">
        <v>24</v>
      </c>
      <c r="L738" t="s">
        <v>2188</v>
      </c>
      <c r="M738" t="s">
        <v>2413</v>
      </c>
      <c r="N738" t="s">
        <v>2184</v>
      </c>
      <c r="O738">
        <v>2</v>
      </c>
      <c r="P738" t="s">
        <v>2185</v>
      </c>
      <c r="Q738" t="s">
        <v>2414</v>
      </c>
      <c r="R738" s="207">
        <v>45670.714537037034</v>
      </c>
      <c r="S738">
        <v>600125726</v>
      </c>
      <c r="T738" t="s">
        <v>2414</v>
      </c>
      <c r="U738" s="207">
        <v>45671.416064814817</v>
      </c>
      <c r="V738">
        <v>600125726</v>
      </c>
      <c r="W738">
        <v>14.843499999999999</v>
      </c>
      <c r="X738">
        <v>14.596899999999998</v>
      </c>
      <c r="Y738">
        <v>0.24660000000000001</v>
      </c>
      <c r="Z738">
        <v>0</v>
      </c>
      <c r="AA738">
        <v>16</v>
      </c>
      <c r="AB738">
        <v>6994.0990000000011</v>
      </c>
      <c r="AC738">
        <v>6913.0420000000004</v>
      </c>
      <c r="AD738">
        <v>4387.6170000000002</v>
      </c>
      <c r="AE738">
        <v>1127.8309999999999</v>
      </c>
      <c r="AF738">
        <v>264.46199999999999</v>
      </c>
      <c r="AG738">
        <v>807.45399999999995</v>
      </c>
      <c r="AH738">
        <v>147.26400000000001</v>
      </c>
      <c r="AI738">
        <v>42.134</v>
      </c>
      <c r="AJ738">
        <v>0</v>
      </c>
      <c r="AK738">
        <v>14.210999999999999</v>
      </c>
      <c r="AL738">
        <v>78.031000000000006</v>
      </c>
      <c r="AM738">
        <v>0</v>
      </c>
      <c r="AN738">
        <v>3.0259999999999998</v>
      </c>
      <c r="AO738">
        <v>256.05</v>
      </c>
      <c r="AP738">
        <v>207.8</v>
      </c>
      <c r="AQ738">
        <v>207.8</v>
      </c>
      <c r="AR738">
        <v>0</v>
      </c>
      <c r="AS738">
        <v>0</v>
      </c>
      <c r="AT738">
        <v>0</v>
      </c>
      <c r="AU738">
        <v>48.25</v>
      </c>
      <c r="AV738">
        <v>0</v>
      </c>
      <c r="AW738">
        <v>122.069</v>
      </c>
      <c r="AX738">
        <v>0</v>
      </c>
      <c r="AY738">
        <v>207.8</v>
      </c>
      <c r="AZ738">
        <v>0</v>
      </c>
      <c r="BA738">
        <v>6913.0420000000004</v>
      </c>
      <c r="BB738">
        <v>207.8</v>
      </c>
      <c r="BC738">
        <v>17</v>
      </c>
      <c r="BD738">
        <v>16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9.6794999999999991</v>
      </c>
      <c r="BK738">
        <v>5227.2029999999995</v>
      </c>
      <c r="BL738">
        <v>3189.7489999999998</v>
      </c>
      <c r="BM738">
        <v>992.476</v>
      </c>
      <c r="BN738">
        <v>186.142</v>
      </c>
      <c r="BO738">
        <v>550.88400000000001</v>
      </c>
      <c r="BP738">
        <v>132.66800000000001</v>
      </c>
      <c r="BQ738">
        <v>42.134</v>
      </c>
      <c r="BR738">
        <v>0</v>
      </c>
      <c r="BS738">
        <v>11.081</v>
      </c>
      <c r="BT738">
        <v>8.0124999999999993</v>
      </c>
      <c r="BU738">
        <v>4451.5889999999999</v>
      </c>
      <c r="BV738">
        <v>1.667</v>
      </c>
      <c r="BW738">
        <v>775.61400000000003</v>
      </c>
      <c r="BX738">
        <v>0</v>
      </c>
      <c r="BY738">
        <v>0</v>
      </c>
      <c r="BZ738">
        <v>4.9174000000000007</v>
      </c>
      <c r="CA738">
        <v>1685.8389999999999</v>
      </c>
      <c r="CB738">
        <v>1197.8679999999999</v>
      </c>
      <c r="CC738">
        <v>135.35500000000002</v>
      </c>
      <c r="CD738">
        <v>78.319999999999993</v>
      </c>
      <c r="CE738">
        <v>256.57</v>
      </c>
      <c r="CF738">
        <v>14.596</v>
      </c>
      <c r="CG738">
        <v>0</v>
      </c>
      <c r="CH738">
        <v>0</v>
      </c>
      <c r="CI738">
        <v>3.13</v>
      </c>
      <c r="CJ738">
        <v>0.7</v>
      </c>
      <c r="CK738">
        <v>417.42500000000001</v>
      </c>
      <c r="CL738">
        <v>2.0716999999999999</v>
      </c>
      <c r="CM738">
        <v>561.25599999999997</v>
      </c>
      <c r="CN738">
        <v>2.1457000000000002</v>
      </c>
      <c r="CO738">
        <v>707.15800000000002</v>
      </c>
      <c r="CP738">
        <v>0</v>
      </c>
      <c r="CQ738">
        <v>0</v>
      </c>
      <c r="CR738">
        <v>7.6795</v>
      </c>
      <c r="CS738">
        <v>3787.7779999999998</v>
      </c>
      <c r="CT738">
        <v>4.4416000000000002</v>
      </c>
      <c r="CU738">
        <v>1451.136</v>
      </c>
      <c r="CV738">
        <v>0</v>
      </c>
      <c r="CW738">
        <v>122.069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207.8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5227.2029999999995</v>
      </c>
      <c r="EA738">
        <v>0</v>
      </c>
      <c r="EB738">
        <v>1685.8389999999999</v>
      </c>
      <c r="EC738">
        <v>207.8</v>
      </c>
      <c r="ED738">
        <v>14.843499999999999</v>
      </c>
      <c r="EE738">
        <v>16</v>
      </c>
      <c r="EF738">
        <v>6994.0990000000011</v>
      </c>
      <c r="EG738">
        <v>9.6794999999999991</v>
      </c>
      <c r="EH738">
        <v>5230.2290000000003</v>
      </c>
      <c r="EI738">
        <v>8.0124999999999993</v>
      </c>
      <c r="EJ738">
        <v>4451.5889999999999</v>
      </c>
      <c r="EK738">
        <v>1.667</v>
      </c>
      <c r="EL738">
        <v>778.64</v>
      </c>
      <c r="EM738">
        <v>0</v>
      </c>
      <c r="EN738">
        <v>0</v>
      </c>
      <c r="EO738">
        <v>5.1639999999999997</v>
      </c>
      <c r="EP738">
        <v>1763.87</v>
      </c>
      <c r="EQ738">
        <v>256.05</v>
      </c>
      <c r="ER738">
        <v>14.15</v>
      </c>
      <c r="ES738">
        <v>241.9</v>
      </c>
      <c r="ET738">
        <v>7250.1490000000003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207.8</v>
      </c>
      <c r="FP738">
        <v>0</v>
      </c>
      <c r="FQ738">
        <v>207.8</v>
      </c>
      <c r="FR738">
        <v>207.8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</row>
    <row r="739" spans="1:184" customFormat="1" ht="12.75" x14ac:dyDescent="0.2">
      <c r="A739">
        <v>6241</v>
      </c>
      <c r="B739">
        <f t="shared" si="11"/>
        <v>736</v>
      </c>
      <c r="C739">
        <v>1</v>
      </c>
      <c r="D739" t="s">
        <v>2415</v>
      </c>
      <c r="E739" t="s">
        <v>290</v>
      </c>
      <c r="F739">
        <v>600126056</v>
      </c>
      <c r="G739">
        <v>12</v>
      </c>
      <c r="H739" t="s">
        <v>2416</v>
      </c>
      <c r="I739" t="s">
        <v>99</v>
      </c>
      <c r="J739">
        <v>1</v>
      </c>
      <c r="K739">
        <v>24</v>
      </c>
      <c r="L739" t="s">
        <v>2192</v>
      </c>
      <c r="M739" t="s">
        <v>1720</v>
      </c>
      <c r="N739" t="s">
        <v>2184</v>
      </c>
      <c r="O739">
        <v>2</v>
      </c>
      <c r="P739" t="s">
        <v>2185</v>
      </c>
      <c r="Q739" t="s">
        <v>2417</v>
      </c>
      <c r="R739" s="207">
        <v>45660.575543981482</v>
      </c>
      <c r="S739">
        <v>600126056</v>
      </c>
      <c r="T739" t="s">
        <v>1184</v>
      </c>
      <c r="U739" s="207">
        <v>45663.940972222219</v>
      </c>
      <c r="V739">
        <v>600126056</v>
      </c>
      <c r="W739">
        <v>7.9034999999999993</v>
      </c>
      <c r="X739">
        <v>7.9034999999999993</v>
      </c>
      <c r="Y739">
        <v>0</v>
      </c>
      <c r="Z739">
        <v>0</v>
      </c>
      <c r="AA739">
        <v>9.3247</v>
      </c>
      <c r="AB739">
        <v>3119.1299999999997</v>
      </c>
      <c r="AC739">
        <v>3096.3989999999999</v>
      </c>
      <c r="AD739">
        <v>2020.2050000000002</v>
      </c>
      <c r="AE739">
        <v>495.09800000000001</v>
      </c>
      <c r="AF739">
        <v>96.102000000000004</v>
      </c>
      <c r="AG739">
        <v>358.27800000000002</v>
      </c>
      <c r="AH739">
        <v>126.71599999999999</v>
      </c>
      <c r="AI739">
        <v>0</v>
      </c>
      <c r="AJ739">
        <v>0</v>
      </c>
      <c r="AK739">
        <v>0</v>
      </c>
      <c r="AL739">
        <v>22.731000000000002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0.2</v>
      </c>
      <c r="AW739">
        <v>0</v>
      </c>
      <c r="AX739">
        <v>56.334000000000003</v>
      </c>
      <c r="AY739">
        <v>0</v>
      </c>
      <c r="AZ739">
        <v>0</v>
      </c>
      <c r="BA739">
        <v>3103.4790000000003</v>
      </c>
      <c r="BB739">
        <v>0</v>
      </c>
      <c r="BC739">
        <v>9</v>
      </c>
      <c r="BD739">
        <v>9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5.4494999999999996</v>
      </c>
      <c r="BK739">
        <v>2376.5100000000002</v>
      </c>
      <c r="BL739">
        <v>1487.616</v>
      </c>
      <c r="BM739">
        <v>415.875</v>
      </c>
      <c r="BN739">
        <v>63.774000000000001</v>
      </c>
      <c r="BO739">
        <v>291.24</v>
      </c>
      <c r="BP739">
        <v>118.005</v>
      </c>
      <c r="BQ739">
        <v>0</v>
      </c>
      <c r="BR739">
        <v>0</v>
      </c>
      <c r="BS739">
        <v>0</v>
      </c>
      <c r="BT739">
        <v>4.6128</v>
      </c>
      <c r="BU739">
        <v>2079.7689999999998</v>
      </c>
      <c r="BV739">
        <v>0</v>
      </c>
      <c r="BW739">
        <v>0</v>
      </c>
      <c r="BX739">
        <v>0</v>
      </c>
      <c r="BY739">
        <v>0</v>
      </c>
      <c r="BZ739">
        <v>2.4539999999999997</v>
      </c>
      <c r="CA739">
        <v>719.88900000000001</v>
      </c>
      <c r="CB739">
        <v>532.58899999999994</v>
      </c>
      <c r="CC739">
        <v>79.222999999999999</v>
      </c>
      <c r="CD739">
        <v>32.327999999999996</v>
      </c>
      <c r="CE739">
        <v>67.037999999999997</v>
      </c>
      <c r="CF739">
        <v>8.7110000000000003</v>
      </c>
      <c r="CG739">
        <v>0</v>
      </c>
      <c r="CH739">
        <v>0</v>
      </c>
      <c r="CI739">
        <v>0</v>
      </c>
      <c r="CJ739">
        <v>1.7299999999999999E-2</v>
      </c>
      <c r="CK739">
        <v>7.74</v>
      </c>
      <c r="CL739">
        <v>1.0867</v>
      </c>
      <c r="CM739">
        <v>248.839</v>
      </c>
      <c r="CN739">
        <v>1.1499999999999999</v>
      </c>
      <c r="CO739">
        <v>406.976</v>
      </c>
      <c r="CP739">
        <v>0.2</v>
      </c>
      <c r="CQ739">
        <v>56.334000000000003</v>
      </c>
      <c r="CR739">
        <v>4.4494999999999996</v>
      </c>
      <c r="CS739">
        <v>1728.6690000000001</v>
      </c>
      <c r="CT739">
        <v>2.3040000000000003</v>
      </c>
      <c r="CU739">
        <v>626.06500000000005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0.2</v>
      </c>
      <c r="DB739">
        <v>56.334000000000003</v>
      </c>
      <c r="DC739">
        <v>0</v>
      </c>
      <c r="DD739">
        <v>0</v>
      </c>
      <c r="DE739">
        <v>0</v>
      </c>
      <c r="DF739">
        <v>0.8367</v>
      </c>
      <c r="DG739">
        <v>296.74099999999999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2376.5100000000002</v>
      </c>
      <c r="EA739">
        <v>0</v>
      </c>
      <c r="EB739">
        <v>726.96900000000005</v>
      </c>
      <c r="EC739">
        <v>0</v>
      </c>
      <c r="ED739">
        <v>7.9034999999999993</v>
      </c>
      <c r="EE739">
        <v>9.3247</v>
      </c>
      <c r="EF739">
        <v>3119.1299999999997</v>
      </c>
      <c r="EG739">
        <v>5.4494999999999996</v>
      </c>
      <c r="EH739">
        <v>2376.5100000000002</v>
      </c>
      <c r="EI739">
        <v>4.6128</v>
      </c>
      <c r="EJ739">
        <v>2079.7689999999998</v>
      </c>
      <c r="EK739">
        <v>0</v>
      </c>
      <c r="EL739">
        <v>0</v>
      </c>
      <c r="EM739">
        <v>0</v>
      </c>
      <c r="EN739">
        <v>0</v>
      </c>
      <c r="EO739">
        <v>2.4539999999999997</v>
      </c>
      <c r="EP739">
        <v>742.62</v>
      </c>
      <c r="EQ739">
        <v>0</v>
      </c>
      <c r="ER739">
        <v>0</v>
      </c>
      <c r="ES739">
        <v>0</v>
      </c>
      <c r="ET739">
        <v>3119.1299999999997</v>
      </c>
      <c r="EU739">
        <v>0</v>
      </c>
      <c r="EV739">
        <v>0</v>
      </c>
      <c r="EW739">
        <v>0</v>
      </c>
      <c r="EX739">
        <v>0</v>
      </c>
      <c r="EY739">
        <v>0.8367</v>
      </c>
      <c r="EZ739">
        <v>296.74099999999999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0.2</v>
      </c>
      <c r="FJ739">
        <v>56.334000000000003</v>
      </c>
      <c r="FK739">
        <v>0</v>
      </c>
      <c r="FL739">
        <v>0</v>
      </c>
      <c r="FM739">
        <v>0.2</v>
      </c>
      <c r="FN739">
        <v>56.334000000000003</v>
      </c>
      <c r="FO739">
        <v>0</v>
      </c>
      <c r="FP739">
        <v>0</v>
      </c>
      <c r="FQ739">
        <v>0</v>
      </c>
      <c r="FR739">
        <v>56.334000000000003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0</v>
      </c>
      <c r="FY739">
        <v>0</v>
      </c>
      <c r="FZ739">
        <v>0</v>
      </c>
      <c r="GA739">
        <v>0</v>
      </c>
      <c r="GB739">
        <v>0</v>
      </c>
    </row>
    <row r="740" spans="1:184" customFormat="1" ht="12.75" x14ac:dyDescent="0.2">
      <c r="A740">
        <v>6242</v>
      </c>
      <c r="B740">
        <f t="shared" si="11"/>
        <v>737</v>
      </c>
      <c r="C740">
        <v>1</v>
      </c>
      <c r="D740" t="s">
        <v>2418</v>
      </c>
      <c r="E740" t="s">
        <v>290</v>
      </c>
      <c r="F740">
        <v>600125742</v>
      </c>
      <c r="G740">
        <v>12</v>
      </c>
      <c r="H740" t="s">
        <v>2419</v>
      </c>
      <c r="I740" t="s">
        <v>378</v>
      </c>
      <c r="J740">
        <v>1</v>
      </c>
      <c r="K740">
        <v>24</v>
      </c>
      <c r="L740" t="s">
        <v>2192</v>
      </c>
      <c r="M740" t="s">
        <v>2420</v>
      </c>
      <c r="N740" t="s">
        <v>2184</v>
      </c>
      <c r="O740">
        <v>2</v>
      </c>
      <c r="P740" t="s">
        <v>2185</v>
      </c>
      <c r="Q740" t="s">
        <v>2421</v>
      </c>
      <c r="R740" s="207">
        <v>45671.233912037038</v>
      </c>
      <c r="S740">
        <v>600125742</v>
      </c>
      <c r="W740">
        <v>19.900899999999996</v>
      </c>
      <c r="X740">
        <v>19.900899999999996</v>
      </c>
      <c r="Y740">
        <v>0</v>
      </c>
      <c r="Z740">
        <v>0</v>
      </c>
      <c r="AA740">
        <v>23.061599999999999</v>
      </c>
      <c r="AB740">
        <v>8986.6749999999993</v>
      </c>
      <c r="AC740">
        <v>8986.6749999999993</v>
      </c>
      <c r="AD740">
        <v>6060.0439999999999</v>
      </c>
      <c r="AE740">
        <v>1352.4430000000002</v>
      </c>
      <c r="AF740">
        <v>562.12</v>
      </c>
      <c r="AG740">
        <v>534.572</v>
      </c>
      <c r="AH740">
        <v>270.60399999999998</v>
      </c>
      <c r="AI740">
        <v>40.82</v>
      </c>
      <c r="AJ740">
        <v>0</v>
      </c>
      <c r="AK740">
        <v>19.024999999999999</v>
      </c>
      <c r="AL740">
        <v>0</v>
      </c>
      <c r="AM740">
        <v>0</v>
      </c>
      <c r="AN740">
        <v>0</v>
      </c>
      <c r="AO740">
        <v>44.4</v>
      </c>
      <c r="AP740">
        <v>44.4</v>
      </c>
      <c r="AQ740">
        <v>44.4</v>
      </c>
      <c r="AR740">
        <v>0</v>
      </c>
      <c r="AS740">
        <v>0</v>
      </c>
      <c r="AT740">
        <v>0</v>
      </c>
      <c r="AU740">
        <v>0</v>
      </c>
      <c r="AV740">
        <v>0.20830000000000001</v>
      </c>
      <c r="AW740">
        <v>147.047</v>
      </c>
      <c r="AX740">
        <v>57.503</v>
      </c>
      <c r="AY740">
        <v>35</v>
      </c>
      <c r="AZ740">
        <v>0</v>
      </c>
      <c r="BA740">
        <v>9123.1059999999998</v>
      </c>
      <c r="BB740">
        <v>44.4</v>
      </c>
      <c r="BC740">
        <v>22</v>
      </c>
      <c r="BD740">
        <v>21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14.285200000000001</v>
      </c>
      <c r="BK740">
        <v>7003.4370000000008</v>
      </c>
      <c r="BL740">
        <v>4615.8</v>
      </c>
      <c r="BM740">
        <v>1160.3370000000002</v>
      </c>
      <c r="BN740">
        <v>371.55199999999996</v>
      </c>
      <c r="BO740">
        <v>401.4</v>
      </c>
      <c r="BP740">
        <v>254.81</v>
      </c>
      <c r="BQ740">
        <v>40.82</v>
      </c>
      <c r="BR740">
        <v>0</v>
      </c>
      <c r="BS740">
        <v>11.670999999999999</v>
      </c>
      <c r="BT740">
        <v>10.2408</v>
      </c>
      <c r="BU740">
        <v>5476.6019999999999</v>
      </c>
      <c r="BV740">
        <v>1.5172000000000001</v>
      </c>
      <c r="BW740">
        <v>673.327</v>
      </c>
      <c r="BX740">
        <v>0</v>
      </c>
      <c r="BY740">
        <v>0</v>
      </c>
      <c r="BZ740">
        <v>5.6157000000000004</v>
      </c>
      <c r="CA740">
        <v>1983.2380000000001</v>
      </c>
      <c r="CB740">
        <v>1444.2440000000001</v>
      </c>
      <c r="CC740">
        <v>192.10599999999999</v>
      </c>
      <c r="CD740">
        <v>190.56799999999998</v>
      </c>
      <c r="CE740">
        <v>133.172</v>
      </c>
      <c r="CF740">
        <v>15.794</v>
      </c>
      <c r="CG740">
        <v>0</v>
      </c>
      <c r="CH740">
        <v>0</v>
      </c>
      <c r="CI740">
        <v>7.3540000000000001</v>
      </c>
      <c r="CJ740">
        <v>1</v>
      </c>
      <c r="CK740">
        <v>527.52</v>
      </c>
      <c r="CL740">
        <v>1.8656999999999999</v>
      </c>
      <c r="CM740">
        <v>506.012</v>
      </c>
      <c r="CN740">
        <v>2.5417000000000001</v>
      </c>
      <c r="CO740">
        <v>892.76</v>
      </c>
      <c r="CP740">
        <v>0.20830000000000001</v>
      </c>
      <c r="CQ740">
        <v>56.945999999999998</v>
      </c>
      <c r="CR740">
        <v>11.492100000000001</v>
      </c>
      <c r="CS740">
        <v>5123.5649999999996</v>
      </c>
      <c r="CT740">
        <v>5.0739999999999998</v>
      </c>
      <c r="CU740">
        <v>1741.7980000000002</v>
      </c>
      <c r="CV740">
        <v>0</v>
      </c>
      <c r="CW740">
        <v>147.047</v>
      </c>
      <c r="CX740">
        <v>0.55700000000000005</v>
      </c>
      <c r="CY740">
        <v>0</v>
      </c>
      <c r="CZ740">
        <v>0</v>
      </c>
      <c r="DA740">
        <v>0.20830000000000001</v>
      </c>
      <c r="DB740">
        <v>56.945999999999998</v>
      </c>
      <c r="DC740">
        <v>9.4</v>
      </c>
      <c r="DD740">
        <v>35</v>
      </c>
      <c r="DE740">
        <v>0</v>
      </c>
      <c r="DF740">
        <v>2.5272000000000001</v>
      </c>
      <c r="DG740">
        <v>853.50800000000004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7132.7480000000005</v>
      </c>
      <c r="EA740">
        <v>9.4</v>
      </c>
      <c r="EB740">
        <v>1990.3580000000002</v>
      </c>
      <c r="EC740">
        <v>35</v>
      </c>
      <c r="ED740">
        <v>19.900899999999996</v>
      </c>
      <c r="EE740">
        <v>23.061599999999999</v>
      </c>
      <c r="EF740">
        <v>8986.6749999999993</v>
      </c>
      <c r="EG740">
        <v>14.285200000000001</v>
      </c>
      <c r="EH740">
        <v>7003.4370000000008</v>
      </c>
      <c r="EI740">
        <v>10.2408</v>
      </c>
      <c r="EJ740">
        <v>5476.6019999999999</v>
      </c>
      <c r="EK740">
        <v>1.5172000000000001</v>
      </c>
      <c r="EL740">
        <v>673.327</v>
      </c>
      <c r="EM740">
        <v>0</v>
      </c>
      <c r="EN740">
        <v>0</v>
      </c>
      <c r="EO740">
        <v>5.6157000000000004</v>
      </c>
      <c r="EP740">
        <v>1983.2380000000001</v>
      </c>
      <c r="EQ740">
        <v>44.4</v>
      </c>
      <c r="ER740">
        <v>9.4</v>
      </c>
      <c r="ES740">
        <v>35</v>
      </c>
      <c r="ET740">
        <v>9031.0749999999989</v>
      </c>
      <c r="EU740">
        <v>0</v>
      </c>
      <c r="EV740">
        <v>0</v>
      </c>
      <c r="EW740">
        <v>0</v>
      </c>
      <c r="EX740">
        <v>0</v>
      </c>
      <c r="EY740">
        <v>2.5272000000000001</v>
      </c>
      <c r="EZ740">
        <v>853.50800000000004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0.20830000000000001</v>
      </c>
      <c r="FJ740">
        <v>57.503</v>
      </c>
      <c r="FK740">
        <v>0</v>
      </c>
      <c r="FL740">
        <v>0.55700000000000005</v>
      </c>
      <c r="FM740">
        <v>0.20830000000000001</v>
      </c>
      <c r="FN740">
        <v>56.945999999999998</v>
      </c>
      <c r="FO740">
        <v>35</v>
      </c>
      <c r="FP740">
        <v>0</v>
      </c>
      <c r="FQ740">
        <v>35</v>
      </c>
      <c r="FR740">
        <v>92.503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</row>
    <row r="741" spans="1:184" customFormat="1" ht="12.75" x14ac:dyDescent="0.2">
      <c r="A741">
        <v>6243</v>
      </c>
      <c r="B741">
        <f t="shared" si="11"/>
        <v>738</v>
      </c>
      <c r="C741">
        <v>1</v>
      </c>
      <c r="D741" t="s">
        <v>2422</v>
      </c>
      <c r="E741" t="s">
        <v>290</v>
      </c>
      <c r="F741">
        <v>600125904</v>
      </c>
      <c r="G741">
        <v>12</v>
      </c>
      <c r="H741" t="s">
        <v>2268</v>
      </c>
      <c r="I741" t="s">
        <v>100</v>
      </c>
      <c r="J741">
        <v>1</v>
      </c>
      <c r="K741">
        <v>24</v>
      </c>
      <c r="L741" t="s">
        <v>2188</v>
      </c>
      <c r="M741" t="s">
        <v>2423</v>
      </c>
      <c r="N741" t="s">
        <v>2184</v>
      </c>
      <c r="O741">
        <v>2</v>
      </c>
      <c r="P741" t="s">
        <v>2185</v>
      </c>
      <c r="Q741" t="s">
        <v>2424</v>
      </c>
      <c r="R741" s="207">
        <v>45664.385081018518</v>
      </c>
      <c r="S741">
        <v>600125904</v>
      </c>
      <c r="W741">
        <v>38.933300000000003</v>
      </c>
      <c r="X741">
        <v>38.840200000000003</v>
      </c>
      <c r="Y741">
        <v>0</v>
      </c>
      <c r="Z741">
        <v>9.3100000000000002E-2</v>
      </c>
      <c r="AA741">
        <v>42.1997</v>
      </c>
      <c r="AB741">
        <v>19331.046000000002</v>
      </c>
      <c r="AC741">
        <v>19220.195</v>
      </c>
      <c r="AD741">
        <v>12294.477000000001</v>
      </c>
      <c r="AE741">
        <v>3326.4560000000001</v>
      </c>
      <c r="AF741">
        <v>583.77799999999991</v>
      </c>
      <c r="AG741">
        <v>2056.7110000000002</v>
      </c>
      <c r="AH741">
        <v>371.30399999999997</v>
      </c>
      <c r="AI741">
        <v>275.149</v>
      </c>
      <c r="AJ741">
        <v>0</v>
      </c>
      <c r="AK741">
        <v>0</v>
      </c>
      <c r="AL741">
        <v>94.36</v>
      </c>
      <c r="AM741">
        <v>0</v>
      </c>
      <c r="AN741">
        <v>16.491</v>
      </c>
      <c r="AO741">
        <v>285.10899999999998</v>
      </c>
      <c r="AP741">
        <v>240.39</v>
      </c>
      <c r="AQ741">
        <v>240.39</v>
      </c>
      <c r="AR741">
        <v>0</v>
      </c>
      <c r="AS741">
        <v>0</v>
      </c>
      <c r="AT741">
        <v>44.719000000000001</v>
      </c>
      <c r="AU741">
        <v>0</v>
      </c>
      <c r="AV741">
        <v>0</v>
      </c>
      <c r="AW741">
        <v>296.11200000000002</v>
      </c>
      <c r="AX741">
        <v>0</v>
      </c>
      <c r="AY741">
        <v>175.39</v>
      </c>
      <c r="AZ741">
        <v>16.207999999999998</v>
      </c>
      <c r="BA741">
        <v>19389.394999999997</v>
      </c>
      <c r="BB741">
        <v>240.39</v>
      </c>
      <c r="BC741">
        <v>44</v>
      </c>
      <c r="BD741">
        <v>38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28.172000000000001</v>
      </c>
      <c r="BK741">
        <v>15599.715</v>
      </c>
      <c r="BL741">
        <v>9792.1409999999996</v>
      </c>
      <c r="BM741">
        <v>2924.9250000000002</v>
      </c>
      <c r="BN741">
        <v>360.98599999999999</v>
      </c>
      <c r="BO741">
        <v>1603.211</v>
      </c>
      <c r="BP741">
        <v>330.983</v>
      </c>
      <c r="BQ741">
        <v>275.149</v>
      </c>
      <c r="BR741">
        <v>0</v>
      </c>
      <c r="BS741">
        <v>0</v>
      </c>
      <c r="BT741">
        <v>22.5366</v>
      </c>
      <c r="BU741">
        <v>13303.666999999999</v>
      </c>
      <c r="BV741">
        <v>2.7685</v>
      </c>
      <c r="BW741">
        <v>1223.731</v>
      </c>
      <c r="BX741">
        <v>0</v>
      </c>
      <c r="BY741">
        <v>0</v>
      </c>
      <c r="BZ741">
        <v>10.668200000000001</v>
      </c>
      <c r="CA741">
        <v>3620.4799999999996</v>
      </c>
      <c r="CB741">
        <v>2502.3360000000002</v>
      </c>
      <c r="CC741">
        <v>401.53100000000001</v>
      </c>
      <c r="CD741">
        <v>222.79199999999997</v>
      </c>
      <c r="CE741">
        <v>453.5</v>
      </c>
      <c r="CF741">
        <v>40.320999999999998</v>
      </c>
      <c r="CG741">
        <v>0</v>
      </c>
      <c r="CH741">
        <v>0</v>
      </c>
      <c r="CI741">
        <v>0</v>
      </c>
      <c r="CJ741">
        <v>1.9997</v>
      </c>
      <c r="CK741">
        <v>867.07500000000005</v>
      </c>
      <c r="CL741">
        <v>3.7917000000000001</v>
      </c>
      <c r="CM741">
        <v>1080.393</v>
      </c>
      <c r="CN741">
        <v>4.3390000000000004</v>
      </c>
      <c r="CO741">
        <v>1394.53</v>
      </c>
      <c r="CP741">
        <v>0.53779999999999994</v>
      </c>
      <c r="CQ741">
        <v>278.48200000000003</v>
      </c>
      <c r="CR741">
        <v>23.172000000000001</v>
      </c>
      <c r="CS741">
        <v>11826.233</v>
      </c>
      <c r="CT741">
        <v>7.6682000000000006</v>
      </c>
      <c r="CU741">
        <v>2400.2370000000001</v>
      </c>
      <c r="CV741">
        <v>0</v>
      </c>
      <c r="CW741">
        <v>296.11200000000002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153.59800000000001</v>
      </c>
      <c r="DD741">
        <v>86.792000000000002</v>
      </c>
      <c r="DE741">
        <v>16.207999999999998</v>
      </c>
      <c r="DF741">
        <v>2.8668999999999998</v>
      </c>
      <c r="DG741">
        <v>1072.317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15725.852999999999</v>
      </c>
      <c r="EA741">
        <v>153.59800000000001</v>
      </c>
      <c r="EB741">
        <v>3663.5420000000004</v>
      </c>
      <c r="EC741">
        <v>86.792000000000002</v>
      </c>
      <c r="ED741">
        <v>38.933300000000003</v>
      </c>
      <c r="EE741">
        <v>42.1997</v>
      </c>
      <c r="EF741">
        <v>19331.046000000002</v>
      </c>
      <c r="EG741">
        <v>28.172000000000001</v>
      </c>
      <c r="EH741">
        <v>15599.715</v>
      </c>
      <c r="EI741">
        <v>22.5366</v>
      </c>
      <c r="EJ741">
        <v>13303.666999999999</v>
      </c>
      <c r="EK741">
        <v>2.7685</v>
      </c>
      <c r="EL741">
        <v>1223.731</v>
      </c>
      <c r="EM741">
        <v>0</v>
      </c>
      <c r="EN741">
        <v>0</v>
      </c>
      <c r="EO741">
        <v>10.7613</v>
      </c>
      <c r="EP741">
        <v>3731.3310000000001</v>
      </c>
      <c r="EQ741">
        <v>285.10899999999998</v>
      </c>
      <c r="ER741">
        <v>153.59800000000001</v>
      </c>
      <c r="ES741">
        <v>131.511</v>
      </c>
      <c r="ET741">
        <v>19616.154999999999</v>
      </c>
      <c r="EU741">
        <v>0</v>
      </c>
      <c r="EV741">
        <v>0</v>
      </c>
      <c r="EW741">
        <v>0</v>
      </c>
      <c r="EX741">
        <v>0</v>
      </c>
      <c r="EY741">
        <v>2.8668999999999998</v>
      </c>
      <c r="EZ741">
        <v>1072.317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175.39</v>
      </c>
      <c r="FP741">
        <v>134.59</v>
      </c>
      <c r="FQ741">
        <v>40.799999999999997</v>
      </c>
      <c r="FR741">
        <v>175.39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</row>
    <row r="742" spans="1:184" customFormat="1" ht="12.75" x14ac:dyDescent="0.2">
      <c r="A742">
        <v>6244</v>
      </c>
      <c r="B742">
        <f t="shared" si="11"/>
        <v>739</v>
      </c>
      <c r="C742">
        <v>1</v>
      </c>
      <c r="D742" t="s">
        <v>2425</v>
      </c>
      <c r="E742" t="s">
        <v>290</v>
      </c>
      <c r="F742">
        <v>600125785</v>
      </c>
      <c r="G742">
        <v>12</v>
      </c>
      <c r="H742" t="s">
        <v>2268</v>
      </c>
      <c r="I742" t="s">
        <v>100</v>
      </c>
      <c r="J742">
        <v>1</v>
      </c>
      <c r="K742">
        <v>24</v>
      </c>
      <c r="L742" t="s">
        <v>2188</v>
      </c>
      <c r="M742" t="s">
        <v>2426</v>
      </c>
      <c r="N742" t="s">
        <v>2184</v>
      </c>
      <c r="O742">
        <v>2</v>
      </c>
      <c r="P742" t="s">
        <v>2185</v>
      </c>
      <c r="Q742" t="s">
        <v>2427</v>
      </c>
      <c r="R742" s="207">
        <v>45663.506388888891</v>
      </c>
      <c r="S742">
        <v>600125785</v>
      </c>
      <c r="T742" t="s">
        <v>2427</v>
      </c>
      <c r="U742" s="207">
        <v>45663.546840277777</v>
      </c>
      <c r="V742">
        <v>600125785</v>
      </c>
      <c r="W742">
        <v>19.398099999999999</v>
      </c>
      <c r="X742">
        <v>19.398099999999999</v>
      </c>
      <c r="Y742">
        <v>0</v>
      </c>
      <c r="Z742">
        <v>0</v>
      </c>
      <c r="AA742">
        <v>20.637799999999999</v>
      </c>
      <c r="AB742">
        <v>9170.5560000000005</v>
      </c>
      <c r="AC742">
        <v>9170.5560000000005</v>
      </c>
      <c r="AD742">
        <v>5842.2840000000006</v>
      </c>
      <c r="AE742">
        <v>1382.6</v>
      </c>
      <c r="AF742">
        <v>84.218999999999994</v>
      </c>
      <c r="AG742">
        <v>1394.008</v>
      </c>
      <c r="AH742">
        <v>130.08000000000001</v>
      </c>
      <c r="AI742">
        <v>109.384</v>
      </c>
      <c r="AJ742">
        <v>0</v>
      </c>
      <c r="AK742">
        <v>10.589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196.82900000000001</v>
      </c>
      <c r="AX742">
        <v>0</v>
      </c>
      <c r="AY742">
        <v>0</v>
      </c>
      <c r="AZ742">
        <v>20.562999999999999</v>
      </c>
      <c r="BA742">
        <v>9246.1580000000013</v>
      </c>
      <c r="BB742">
        <v>0</v>
      </c>
      <c r="BC742">
        <v>20</v>
      </c>
      <c r="BD742">
        <v>17</v>
      </c>
      <c r="BE742">
        <v>0</v>
      </c>
      <c r="BF742">
        <v>0</v>
      </c>
      <c r="BG742">
        <v>1</v>
      </c>
      <c r="BH742">
        <v>0</v>
      </c>
      <c r="BI742">
        <v>0</v>
      </c>
      <c r="BJ742">
        <v>14.898099999999999</v>
      </c>
      <c r="BK742">
        <v>7321.2460000000001</v>
      </c>
      <c r="BL742">
        <v>4629.2789999999995</v>
      </c>
      <c r="BM742">
        <v>1216.9010000000001</v>
      </c>
      <c r="BN742">
        <v>46.081000000000003</v>
      </c>
      <c r="BO742">
        <v>999</v>
      </c>
      <c r="BP742">
        <v>92.62</v>
      </c>
      <c r="BQ742">
        <v>109.384</v>
      </c>
      <c r="BR742">
        <v>0</v>
      </c>
      <c r="BS742">
        <v>10.589</v>
      </c>
      <c r="BT742">
        <v>9.1866000000000003</v>
      </c>
      <c r="BU742">
        <v>5083.2160000000003</v>
      </c>
      <c r="BV742">
        <v>1.7858000000000001</v>
      </c>
      <c r="BW742">
        <v>785.74400000000003</v>
      </c>
      <c r="BX742">
        <v>0</v>
      </c>
      <c r="BY742">
        <v>0</v>
      </c>
      <c r="BZ742">
        <v>4.5</v>
      </c>
      <c r="CA742">
        <v>1849.31</v>
      </c>
      <c r="CB742">
        <v>1213.0050000000001</v>
      </c>
      <c r="CC742">
        <v>165.69900000000001</v>
      </c>
      <c r="CD742">
        <v>38.138000000000005</v>
      </c>
      <c r="CE742">
        <v>395.00800000000004</v>
      </c>
      <c r="CF742">
        <v>37.46</v>
      </c>
      <c r="CG742">
        <v>0</v>
      </c>
      <c r="CH742">
        <v>0</v>
      </c>
      <c r="CI742">
        <v>0</v>
      </c>
      <c r="CJ742">
        <v>1</v>
      </c>
      <c r="CK742">
        <v>620.02099999999996</v>
      </c>
      <c r="CL742">
        <v>1.5</v>
      </c>
      <c r="CM742">
        <v>493.18700000000001</v>
      </c>
      <c r="CN742">
        <v>2</v>
      </c>
      <c r="CO742">
        <v>736.10199999999998</v>
      </c>
      <c r="CP742">
        <v>0</v>
      </c>
      <c r="CQ742">
        <v>0</v>
      </c>
      <c r="CR742">
        <v>13.898099999999999</v>
      </c>
      <c r="CS742">
        <v>6567.5369999999994</v>
      </c>
      <c r="CT742">
        <v>3.5</v>
      </c>
      <c r="CU742">
        <v>1229.289</v>
      </c>
      <c r="CV742">
        <v>0</v>
      </c>
      <c r="CW742">
        <v>196.82900000000001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20.562999999999999</v>
      </c>
      <c r="DF742">
        <v>3.9257</v>
      </c>
      <c r="DG742">
        <v>1452.2860000000001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7396.848</v>
      </c>
      <c r="EA742">
        <v>0</v>
      </c>
      <c r="EB742">
        <v>1849.31</v>
      </c>
      <c r="EC742">
        <v>0</v>
      </c>
      <c r="ED742">
        <v>19.398099999999999</v>
      </c>
      <c r="EE742">
        <v>20.637799999999999</v>
      </c>
      <c r="EF742">
        <v>9170.5560000000005</v>
      </c>
      <c r="EG742">
        <v>14.898099999999999</v>
      </c>
      <c r="EH742">
        <v>7321.2460000000001</v>
      </c>
      <c r="EI742">
        <v>9.1866000000000003</v>
      </c>
      <c r="EJ742">
        <v>5083.2160000000003</v>
      </c>
      <c r="EK742">
        <v>1.7858000000000001</v>
      </c>
      <c r="EL742">
        <v>785.74400000000003</v>
      </c>
      <c r="EM742">
        <v>0</v>
      </c>
      <c r="EN742">
        <v>0</v>
      </c>
      <c r="EO742">
        <v>4.5</v>
      </c>
      <c r="EP742">
        <v>1849.31</v>
      </c>
      <c r="EQ742">
        <v>0</v>
      </c>
      <c r="ER742">
        <v>0</v>
      </c>
      <c r="ES742">
        <v>0</v>
      </c>
      <c r="ET742">
        <v>9170.5560000000005</v>
      </c>
      <c r="EU742">
        <v>0</v>
      </c>
      <c r="EV742">
        <v>0</v>
      </c>
      <c r="EW742">
        <v>0</v>
      </c>
      <c r="EX742">
        <v>0</v>
      </c>
      <c r="EY742">
        <v>3.9257</v>
      </c>
      <c r="EZ742">
        <v>1452.2860000000001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</row>
    <row r="743" spans="1:184" customFormat="1" ht="12.75" x14ac:dyDescent="0.2">
      <c r="A743">
        <v>6245</v>
      </c>
      <c r="B743">
        <f t="shared" si="11"/>
        <v>740</v>
      </c>
      <c r="C743">
        <v>1</v>
      </c>
      <c r="D743" t="s">
        <v>2428</v>
      </c>
      <c r="E743" t="s">
        <v>290</v>
      </c>
      <c r="F743">
        <v>600125483</v>
      </c>
      <c r="G743">
        <v>12</v>
      </c>
      <c r="H743" t="s">
        <v>2268</v>
      </c>
      <c r="I743" t="s">
        <v>100</v>
      </c>
      <c r="J743">
        <v>1</v>
      </c>
      <c r="K743">
        <v>24</v>
      </c>
      <c r="L743" t="s">
        <v>2188</v>
      </c>
      <c r="M743" t="s">
        <v>2429</v>
      </c>
      <c r="N743" t="s">
        <v>2184</v>
      </c>
      <c r="O743">
        <v>2</v>
      </c>
      <c r="P743" t="s">
        <v>2185</v>
      </c>
      <c r="Q743" t="s">
        <v>3363</v>
      </c>
      <c r="R743" s="207">
        <v>45670.388935185183</v>
      </c>
      <c r="S743">
        <v>600125483</v>
      </c>
      <c r="T743" t="s">
        <v>3363</v>
      </c>
      <c r="U743" s="207">
        <v>45670.444212962961</v>
      </c>
      <c r="V743">
        <v>600125483</v>
      </c>
      <c r="W743">
        <v>82.565600000000003</v>
      </c>
      <c r="X743">
        <v>81.507999999999996</v>
      </c>
      <c r="Y743">
        <v>1.0576000000000001</v>
      </c>
      <c r="Z743">
        <v>0</v>
      </c>
      <c r="AA743">
        <v>89.426700000000011</v>
      </c>
      <c r="AB743">
        <v>42810.322</v>
      </c>
      <c r="AC743">
        <v>42443.637999999999</v>
      </c>
      <c r="AD743">
        <v>25420.614999999998</v>
      </c>
      <c r="AE743">
        <v>7707.8760000000002</v>
      </c>
      <c r="AF743">
        <v>2525.9700000000003</v>
      </c>
      <c r="AG743">
        <v>4412.7259999999997</v>
      </c>
      <c r="AH743">
        <v>455.27699999999999</v>
      </c>
      <c r="AI743">
        <v>713.07100000000003</v>
      </c>
      <c r="AJ743">
        <v>0</v>
      </c>
      <c r="AK743">
        <v>24.731000000000002</v>
      </c>
      <c r="AL743">
        <v>366.68399999999997</v>
      </c>
      <c r="AM743">
        <v>0</v>
      </c>
      <c r="AN743">
        <v>0</v>
      </c>
      <c r="AO743">
        <v>563</v>
      </c>
      <c r="AP743">
        <v>563</v>
      </c>
      <c r="AQ743">
        <v>563</v>
      </c>
      <c r="AR743">
        <v>0</v>
      </c>
      <c r="AS743">
        <v>0</v>
      </c>
      <c r="AT743">
        <v>0</v>
      </c>
      <c r="AU743">
        <v>0</v>
      </c>
      <c r="AV743">
        <v>1</v>
      </c>
      <c r="AW743">
        <v>1113.1879999999999</v>
      </c>
      <c r="AX743">
        <v>642.62900000000002</v>
      </c>
      <c r="AY743">
        <v>0</v>
      </c>
      <c r="AZ743">
        <v>70.183999999999997</v>
      </c>
      <c r="BA743">
        <v>42983.428000000007</v>
      </c>
      <c r="BB743">
        <v>563</v>
      </c>
      <c r="BC743">
        <v>91</v>
      </c>
      <c r="BD743">
        <v>76</v>
      </c>
      <c r="BE743">
        <v>0</v>
      </c>
      <c r="BF743">
        <v>0</v>
      </c>
      <c r="BG743">
        <v>4</v>
      </c>
      <c r="BH743">
        <v>0</v>
      </c>
      <c r="BI743">
        <v>0</v>
      </c>
      <c r="BJ743">
        <v>60.3187</v>
      </c>
      <c r="BK743">
        <v>35632.337999999996</v>
      </c>
      <c r="BL743">
        <v>20783.667999999998</v>
      </c>
      <c r="BM743">
        <v>6844.7489999999998</v>
      </c>
      <c r="BN743">
        <v>2062.386</v>
      </c>
      <c r="BO743">
        <v>3638.7999999999997</v>
      </c>
      <c r="BP743">
        <v>394.19200000000001</v>
      </c>
      <c r="BQ743">
        <v>713.07100000000003</v>
      </c>
      <c r="BR743">
        <v>0</v>
      </c>
      <c r="BS743">
        <v>12.1</v>
      </c>
      <c r="BT743">
        <v>45.356200000000001</v>
      </c>
      <c r="BU743">
        <v>29785.988000000001</v>
      </c>
      <c r="BV743">
        <v>5.2664999999999997</v>
      </c>
      <c r="BW743">
        <v>2158.0450000000001</v>
      </c>
      <c r="BX743">
        <v>0</v>
      </c>
      <c r="BY743">
        <v>0</v>
      </c>
      <c r="BZ743">
        <v>21.189300000000003</v>
      </c>
      <c r="CA743">
        <v>6811.2999999999993</v>
      </c>
      <c r="CB743">
        <v>4636.9470000000001</v>
      </c>
      <c r="CC743">
        <v>863.12699999999995</v>
      </c>
      <c r="CD743">
        <v>463.58399999999995</v>
      </c>
      <c r="CE743">
        <v>773.92600000000004</v>
      </c>
      <c r="CF743">
        <v>61.085000000000008</v>
      </c>
      <c r="CG743">
        <v>0</v>
      </c>
      <c r="CH743">
        <v>0</v>
      </c>
      <c r="CI743">
        <v>12.631</v>
      </c>
      <c r="CJ743">
        <v>3.9737999999999998</v>
      </c>
      <c r="CK743">
        <v>2028.8810000000001</v>
      </c>
      <c r="CL743">
        <v>9.125</v>
      </c>
      <c r="CM743">
        <v>2542.1889999999999</v>
      </c>
      <c r="CN743">
        <v>8.0905000000000005</v>
      </c>
      <c r="CO743">
        <v>2240.23</v>
      </c>
      <c r="CP743">
        <v>0</v>
      </c>
      <c r="CQ743">
        <v>0</v>
      </c>
      <c r="CR743">
        <v>56.3187</v>
      </c>
      <c r="CS743">
        <v>31988.891</v>
      </c>
      <c r="CT743">
        <v>18.2181</v>
      </c>
      <c r="CU743">
        <v>5821.7619999999997</v>
      </c>
      <c r="CV743">
        <v>1</v>
      </c>
      <c r="CW743">
        <v>1113.1879999999999</v>
      </c>
      <c r="CX743">
        <v>642.62900000000002</v>
      </c>
      <c r="CY743">
        <v>0</v>
      </c>
      <c r="CZ743">
        <v>0</v>
      </c>
      <c r="DA743">
        <v>0</v>
      </c>
      <c r="DB743">
        <v>0</v>
      </c>
      <c r="DC743">
        <v>483.72499999999997</v>
      </c>
      <c r="DD743">
        <v>79.274999999999991</v>
      </c>
      <c r="DE743">
        <v>70.183999999999997</v>
      </c>
      <c r="DF743">
        <v>8.6959999999999997</v>
      </c>
      <c r="DG743">
        <v>3025.2620000000002</v>
      </c>
      <c r="DH743">
        <v>1</v>
      </c>
      <c r="DI743">
        <v>663.04300000000001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36063.406999999999</v>
      </c>
      <c r="EA743">
        <v>483.72499999999997</v>
      </c>
      <c r="EB743">
        <v>6920.0209999999997</v>
      </c>
      <c r="EC743">
        <v>79.274999999999991</v>
      </c>
      <c r="ED743">
        <v>82.565600000000003</v>
      </c>
      <c r="EE743">
        <v>89.426700000000011</v>
      </c>
      <c r="EF743">
        <v>42810.322</v>
      </c>
      <c r="EG743">
        <v>60.8187</v>
      </c>
      <c r="EH743">
        <v>35632.337999999996</v>
      </c>
      <c r="EI743">
        <v>45.856200000000001</v>
      </c>
      <c r="EJ743">
        <v>29785.988000000001</v>
      </c>
      <c r="EK743">
        <v>5.2664999999999997</v>
      </c>
      <c r="EL743">
        <v>2158.0450000000001</v>
      </c>
      <c r="EM743">
        <v>0</v>
      </c>
      <c r="EN743">
        <v>0</v>
      </c>
      <c r="EO743">
        <v>21.7469</v>
      </c>
      <c r="EP743">
        <v>7177.9840000000004</v>
      </c>
      <c r="EQ743">
        <v>563</v>
      </c>
      <c r="ER743">
        <v>483.72499999999997</v>
      </c>
      <c r="ES743">
        <v>79.274999999999991</v>
      </c>
      <c r="ET743">
        <v>43373.322</v>
      </c>
      <c r="EU743">
        <v>0</v>
      </c>
      <c r="EV743">
        <v>0</v>
      </c>
      <c r="EW743">
        <v>0</v>
      </c>
      <c r="EX743">
        <v>0</v>
      </c>
      <c r="EY743">
        <v>8.6959999999999997</v>
      </c>
      <c r="EZ743">
        <v>3025.2620000000002</v>
      </c>
      <c r="FA743">
        <v>1</v>
      </c>
      <c r="FB743">
        <v>663.04300000000001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1</v>
      </c>
      <c r="FJ743">
        <v>642.62900000000002</v>
      </c>
      <c r="FK743">
        <v>1</v>
      </c>
      <c r="FL743">
        <v>642.62900000000002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642.62900000000002</v>
      </c>
      <c r="FS743">
        <v>0</v>
      </c>
      <c r="FT743">
        <v>0</v>
      </c>
      <c r="FU743">
        <v>0</v>
      </c>
      <c r="FV743">
        <v>0</v>
      </c>
      <c r="FW743">
        <v>0</v>
      </c>
      <c r="FX743">
        <v>0</v>
      </c>
      <c r="FY743">
        <v>0</v>
      </c>
      <c r="FZ743">
        <v>0</v>
      </c>
      <c r="GA743">
        <v>0</v>
      </c>
      <c r="GB743">
        <v>0</v>
      </c>
    </row>
    <row r="744" spans="1:184" customFormat="1" ht="12.75" x14ac:dyDescent="0.2">
      <c r="A744">
        <v>6246</v>
      </c>
      <c r="B744">
        <f t="shared" si="11"/>
        <v>741</v>
      </c>
      <c r="C744">
        <v>1</v>
      </c>
      <c r="D744" t="s">
        <v>2430</v>
      </c>
      <c r="E744" t="s">
        <v>290</v>
      </c>
      <c r="F744">
        <v>600126048</v>
      </c>
      <c r="G744">
        <v>12</v>
      </c>
      <c r="H744" t="s">
        <v>2268</v>
      </c>
      <c r="I744" t="s">
        <v>378</v>
      </c>
      <c r="J744">
        <v>1</v>
      </c>
      <c r="K744">
        <v>24</v>
      </c>
      <c r="L744" t="s">
        <v>2188</v>
      </c>
      <c r="M744" t="s">
        <v>2431</v>
      </c>
      <c r="N744" t="s">
        <v>2184</v>
      </c>
      <c r="O744">
        <v>2</v>
      </c>
      <c r="P744" t="s">
        <v>2185</v>
      </c>
      <c r="Q744" t="s">
        <v>2432</v>
      </c>
      <c r="R744" s="207">
        <v>45671.561712962961</v>
      </c>
      <c r="S744">
        <v>600126048</v>
      </c>
      <c r="W744">
        <v>61.395300000000006</v>
      </c>
      <c r="X744">
        <v>60.116800000000005</v>
      </c>
      <c r="Y744">
        <v>1.2785</v>
      </c>
      <c r="Z744">
        <v>0</v>
      </c>
      <c r="AA744">
        <v>67.275099999999995</v>
      </c>
      <c r="AB744">
        <v>29538.968999999997</v>
      </c>
      <c r="AC744">
        <v>29141.396000000001</v>
      </c>
      <c r="AD744">
        <v>18118.284</v>
      </c>
      <c r="AE744">
        <v>5065.2750000000005</v>
      </c>
      <c r="AF744">
        <v>864.81299999999999</v>
      </c>
      <c r="AG744">
        <v>3769.8309999999997</v>
      </c>
      <c r="AH744">
        <v>437.92399999999992</v>
      </c>
      <c r="AI744">
        <v>366.23700000000002</v>
      </c>
      <c r="AJ744">
        <v>3.6629999999999998</v>
      </c>
      <c r="AK744">
        <v>9.4820000000000011</v>
      </c>
      <c r="AL744">
        <v>397.57299999999998</v>
      </c>
      <c r="AM744">
        <v>0</v>
      </c>
      <c r="AN744">
        <v>0</v>
      </c>
      <c r="AO744">
        <v>412.74799999999999</v>
      </c>
      <c r="AP744">
        <v>387.95</v>
      </c>
      <c r="AQ744">
        <v>387.95</v>
      </c>
      <c r="AR744">
        <v>0</v>
      </c>
      <c r="AS744">
        <v>0</v>
      </c>
      <c r="AT744">
        <v>18.797999999999998</v>
      </c>
      <c r="AU744">
        <v>6</v>
      </c>
      <c r="AV744">
        <v>1.5799000000000001</v>
      </c>
      <c r="AW744">
        <v>456.13300000000004</v>
      </c>
      <c r="AX744">
        <v>510.08700000000005</v>
      </c>
      <c r="AY744">
        <v>160.95000000000002</v>
      </c>
      <c r="AZ744">
        <v>49.753999999999998</v>
      </c>
      <c r="BA744">
        <v>29493.466999999997</v>
      </c>
      <c r="BB744">
        <v>387.95</v>
      </c>
      <c r="BC744">
        <v>71</v>
      </c>
      <c r="BD744">
        <v>66</v>
      </c>
      <c r="BE744">
        <v>0</v>
      </c>
      <c r="BF744">
        <v>0</v>
      </c>
      <c r="BG744">
        <v>1</v>
      </c>
      <c r="BH744">
        <v>0</v>
      </c>
      <c r="BI744">
        <v>0</v>
      </c>
      <c r="BJ744">
        <v>44.168199999999999</v>
      </c>
      <c r="BK744">
        <v>23828.611999999997</v>
      </c>
      <c r="BL744">
        <v>14403.19</v>
      </c>
      <c r="BM744">
        <v>4537.8090000000002</v>
      </c>
      <c r="BN744">
        <v>724.28800000000001</v>
      </c>
      <c r="BO744">
        <v>2959.5049999999997</v>
      </c>
      <c r="BP744">
        <v>323.42799999999994</v>
      </c>
      <c r="BQ744">
        <v>366.23700000000002</v>
      </c>
      <c r="BR744">
        <v>0</v>
      </c>
      <c r="BS744">
        <v>8.2680000000000007</v>
      </c>
      <c r="BT744">
        <v>32.757999999999996</v>
      </c>
      <c r="BU744">
        <v>19673.767</v>
      </c>
      <c r="BV744">
        <v>3.53</v>
      </c>
      <c r="BW744">
        <v>1566.6890000000001</v>
      </c>
      <c r="BX744">
        <v>0</v>
      </c>
      <c r="BY744">
        <v>0</v>
      </c>
      <c r="BZ744">
        <v>15.948599999999999</v>
      </c>
      <c r="CA744">
        <v>5312.7839999999997</v>
      </c>
      <c r="CB744">
        <v>3715.0940000000001</v>
      </c>
      <c r="CC744">
        <v>527.46600000000001</v>
      </c>
      <c r="CD744">
        <v>140.52500000000001</v>
      </c>
      <c r="CE744">
        <v>810.32600000000002</v>
      </c>
      <c r="CF744">
        <v>114.496</v>
      </c>
      <c r="CG744">
        <v>0</v>
      </c>
      <c r="CH744">
        <v>3.6629999999999998</v>
      </c>
      <c r="CI744">
        <v>1.214</v>
      </c>
      <c r="CJ744">
        <v>2</v>
      </c>
      <c r="CK744">
        <v>1191.9829999999999</v>
      </c>
      <c r="CL744">
        <v>6.1270000000000007</v>
      </c>
      <c r="CM744">
        <v>1799.299</v>
      </c>
      <c r="CN744">
        <v>6.8216000000000001</v>
      </c>
      <c r="CO744">
        <v>2062.288</v>
      </c>
      <c r="CP744">
        <v>1</v>
      </c>
      <c r="CQ744">
        <v>259.214</v>
      </c>
      <c r="CR744">
        <v>38.834699999999998</v>
      </c>
      <c r="CS744">
        <v>19608.842000000001</v>
      </c>
      <c r="CT744">
        <v>11.948599999999999</v>
      </c>
      <c r="CU744">
        <v>3632.8</v>
      </c>
      <c r="CV744">
        <v>0.57989999999999997</v>
      </c>
      <c r="CW744">
        <v>456.13300000000004</v>
      </c>
      <c r="CX744">
        <v>259.553</v>
      </c>
      <c r="CY744">
        <v>0</v>
      </c>
      <c r="CZ744">
        <v>0</v>
      </c>
      <c r="DA744">
        <v>1</v>
      </c>
      <c r="DB744">
        <v>250.53399999999999</v>
      </c>
      <c r="DC744">
        <v>188.49900000000002</v>
      </c>
      <c r="DD744">
        <v>199.45099999999999</v>
      </c>
      <c r="DE744">
        <v>49.753999999999998</v>
      </c>
      <c r="DF744">
        <v>7.4002999999999997</v>
      </c>
      <c r="DG744">
        <v>2384.6660000000002</v>
      </c>
      <c r="DH744">
        <v>0.47989999999999999</v>
      </c>
      <c r="DI744">
        <v>203.49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24082.976999999999</v>
      </c>
      <c r="EA744">
        <v>188.49900000000002</v>
      </c>
      <c r="EB744">
        <v>5410.49</v>
      </c>
      <c r="EC744">
        <v>199.45099999999999</v>
      </c>
      <c r="ED744">
        <v>61.395300000000006</v>
      </c>
      <c r="EE744">
        <v>67.275099999999995</v>
      </c>
      <c r="EF744">
        <v>29538.968999999997</v>
      </c>
      <c r="EG744">
        <v>44.168199999999999</v>
      </c>
      <c r="EH744">
        <v>23828.611999999997</v>
      </c>
      <c r="EI744">
        <v>32.757999999999996</v>
      </c>
      <c r="EJ744">
        <v>19673.767</v>
      </c>
      <c r="EK744">
        <v>3.53</v>
      </c>
      <c r="EL744">
        <v>1566.6890000000001</v>
      </c>
      <c r="EM744">
        <v>0</v>
      </c>
      <c r="EN744">
        <v>0</v>
      </c>
      <c r="EO744">
        <v>17.2271</v>
      </c>
      <c r="EP744">
        <v>5710.357</v>
      </c>
      <c r="EQ744">
        <v>412.74799999999999</v>
      </c>
      <c r="ER744">
        <v>193.29900000000004</v>
      </c>
      <c r="ES744">
        <v>219.44900000000001</v>
      </c>
      <c r="ET744">
        <v>29951.717000000004</v>
      </c>
      <c r="EU744">
        <v>0</v>
      </c>
      <c r="EV744">
        <v>0</v>
      </c>
      <c r="EW744">
        <v>0</v>
      </c>
      <c r="EX744">
        <v>0</v>
      </c>
      <c r="EY744">
        <v>7.4002999999999997</v>
      </c>
      <c r="EZ744">
        <v>2384.6660000000002</v>
      </c>
      <c r="FA744">
        <v>0.47989999999999999</v>
      </c>
      <c r="FB744">
        <v>203.49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1.5799000000000001</v>
      </c>
      <c r="FJ744">
        <v>510.08700000000005</v>
      </c>
      <c r="FK744">
        <v>0.57989999999999997</v>
      </c>
      <c r="FL744">
        <v>259.553</v>
      </c>
      <c r="FM744">
        <v>1</v>
      </c>
      <c r="FN744">
        <v>250.53399999999999</v>
      </c>
      <c r="FO744">
        <v>160.95000000000002</v>
      </c>
      <c r="FP744">
        <v>0.3</v>
      </c>
      <c r="FQ744">
        <v>160.65</v>
      </c>
      <c r="FR744">
        <v>671.03700000000003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0</v>
      </c>
    </row>
    <row r="745" spans="1:184" customFormat="1" ht="12.75" x14ac:dyDescent="0.2">
      <c r="A745">
        <v>6247</v>
      </c>
      <c r="B745">
        <f t="shared" si="11"/>
        <v>742</v>
      </c>
      <c r="C745">
        <v>1</v>
      </c>
      <c r="D745" t="s">
        <v>2433</v>
      </c>
      <c r="E745" t="s">
        <v>290</v>
      </c>
      <c r="F745">
        <v>600125947</v>
      </c>
      <c r="G745">
        <v>12</v>
      </c>
      <c r="H745" t="s">
        <v>2268</v>
      </c>
      <c r="I745" t="s">
        <v>100</v>
      </c>
      <c r="J745">
        <v>1</v>
      </c>
      <c r="K745">
        <v>24</v>
      </c>
      <c r="L745" t="s">
        <v>2188</v>
      </c>
      <c r="M745" t="s">
        <v>2434</v>
      </c>
      <c r="N745" t="s">
        <v>2184</v>
      </c>
      <c r="O745">
        <v>2</v>
      </c>
      <c r="P745" t="s">
        <v>2185</v>
      </c>
      <c r="Q745" t="s">
        <v>2435</v>
      </c>
      <c r="R745" s="207">
        <v>45665.586134259262</v>
      </c>
      <c r="S745">
        <v>600125947</v>
      </c>
      <c r="W745">
        <v>78.835999999999984</v>
      </c>
      <c r="X745">
        <v>77.194299999999984</v>
      </c>
      <c r="Y745">
        <v>1.2816000000000001</v>
      </c>
      <c r="Z745">
        <v>0.36009999999999998</v>
      </c>
      <c r="AA745">
        <v>86.528899999999993</v>
      </c>
      <c r="AB745">
        <v>39048.870999999999</v>
      </c>
      <c r="AC745">
        <v>38581.564999999995</v>
      </c>
      <c r="AD745">
        <v>24582.023000000001</v>
      </c>
      <c r="AE745">
        <v>6485.8530000000001</v>
      </c>
      <c r="AF745">
        <v>498.54000000000008</v>
      </c>
      <c r="AG745">
        <v>5906.4459999999999</v>
      </c>
      <c r="AH745">
        <v>421.65799999999996</v>
      </c>
      <c r="AI745">
        <v>603.07100000000003</v>
      </c>
      <c r="AJ745">
        <v>0</v>
      </c>
      <c r="AK745">
        <v>74.614999999999995</v>
      </c>
      <c r="AL745">
        <v>387.18199999999996</v>
      </c>
      <c r="AM745">
        <v>0</v>
      </c>
      <c r="AN745">
        <v>80.123999999999995</v>
      </c>
      <c r="AO745">
        <v>178</v>
      </c>
      <c r="AP745">
        <v>178</v>
      </c>
      <c r="AQ745">
        <v>178</v>
      </c>
      <c r="AR745">
        <v>0</v>
      </c>
      <c r="AS745">
        <v>0</v>
      </c>
      <c r="AT745">
        <v>0</v>
      </c>
      <c r="AU745">
        <v>0</v>
      </c>
      <c r="AV745">
        <v>2</v>
      </c>
      <c r="AW745">
        <v>0</v>
      </c>
      <c r="AX745">
        <v>846.32600000000002</v>
      </c>
      <c r="AY745">
        <v>0</v>
      </c>
      <c r="AZ745">
        <v>9.359</v>
      </c>
      <c r="BA745">
        <v>39037.547999999995</v>
      </c>
      <c r="BB745">
        <v>178</v>
      </c>
      <c r="BC745">
        <v>87</v>
      </c>
      <c r="BD745">
        <v>78</v>
      </c>
      <c r="BE745">
        <v>0</v>
      </c>
      <c r="BF745">
        <v>0</v>
      </c>
      <c r="BG745">
        <v>3</v>
      </c>
      <c r="BH745">
        <v>0</v>
      </c>
      <c r="BI745">
        <v>0</v>
      </c>
      <c r="BJ745">
        <v>58.694000000000003</v>
      </c>
      <c r="BK745">
        <v>32185.428</v>
      </c>
      <c r="BL745">
        <v>20020.45</v>
      </c>
      <c r="BM745">
        <v>5889.6109999999999</v>
      </c>
      <c r="BN745">
        <v>332.08300000000003</v>
      </c>
      <c r="BO745">
        <v>4889.2000000000007</v>
      </c>
      <c r="BP745">
        <v>386.46699999999998</v>
      </c>
      <c r="BQ745">
        <v>603.07100000000003</v>
      </c>
      <c r="BR745">
        <v>0</v>
      </c>
      <c r="BS745">
        <v>55.186999999999998</v>
      </c>
      <c r="BT745">
        <v>42.658200000000001</v>
      </c>
      <c r="BU745">
        <v>25582.413</v>
      </c>
      <c r="BV745">
        <v>5.8928000000000003</v>
      </c>
      <c r="BW745">
        <v>2834.2440000000001</v>
      </c>
      <c r="BX745">
        <v>0</v>
      </c>
      <c r="BY745">
        <v>0</v>
      </c>
      <c r="BZ745">
        <v>18.500299999999999</v>
      </c>
      <c r="CA745">
        <v>6396.1369999999997</v>
      </c>
      <c r="CB745">
        <v>4561.5730000000003</v>
      </c>
      <c r="CC745">
        <v>596.24199999999996</v>
      </c>
      <c r="CD745">
        <v>166.45699999999999</v>
      </c>
      <c r="CE745">
        <v>1017.2460000000001</v>
      </c>
      <c r="CF745">
        <v>35.191000000000003</v>
      </c>
      <c r="CG745">
        <v>0</v>
      </c>
      <c r="CH745">
        <v>0</v>
      </c>
      <c r="CI745">
        <v>19.428000000000001</v>
      </c>
      <c r="CJ745">
        <v>2</v>
      </c>
      <c r="CK745">
        <v>1253.0329999999999</v>
      </c>
      <c r="CL745">
        <v>7.4227999999999996</v>
      </c>
      <c r="CM745">
        <v>2091.105</v>
      </c>
      <c r="CN745">
        <v>7.5774999999999997</v>
      </c>
      <c r="CO745">
        <v>2430.85</v>
      </c>
      <c r="CP745">
        <v>1.5</v>
      </c>
      <c r="CQ745">
        <v>621.149</v>
      </c>
      <c r="CR745">
        <v>53.4529</v>
      </c>
      <c r="CS745">
        <v>27901.852000000003</v>
      </c>
      <c r="CT745">
        <v>16.588200000000001</v>
      </c>
      <c r="CU745">
        <v>5567.7780000000002</v>
      </c>
      <c r="CV745">
        <v>1</v>
      </c>
      <c r="CW745">
        <v>0</v>
      </c>
      <c r="CX745">
        <v>491.375</v>
      </c>
      <c r="CY745">
        <v>0</v>
      </c>
      <c r="CZ745">
        <v>0</v>
      </c>
      <c r="DA745">
        <v>1</v>
      </c>
      <c r="DB745">
        <v>354.95100000000002</v>
      </c>
      <c r="DC745">
        <v>139.69999999999999</v>
      </c>
      <c r="DD745">
        <v>38.299999999999997</v>
      </c>
      <c r="DE745">
        <v>9.359</v>
      </c>
      <c r="DF745">
        <v>9.1430000000000007</v>
      </c>
      <c r="DG745">
        <v>3257.3960000000002</v>
      </c>
      <c r="DH745">
        <v>0</v>
      </c>
      <c r="DI745">
        <v>0</v>
      </c>
      <c r="DJ745">
        <v>1</v>
      </c>
      <c r="DK745">
        <v>511.375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32618.496999999999</v>
      </c>
      <c r="EA745">
        <v>139.69999999999999</v>
      </c>
      <c r="EB745">
        <v>6419.0509999999995</v>
      </c>
      <c r="EC745">
        <v>38.299999999999997</v>
      </c>
      <c r="ED745">
        <v>78.835999999999984</v>
      </c>
      <c r="EE745">
        <v>86.528899999999993</v>
      </c>
      <c r="EF745">
        <v>39048.870999999999</v>
      </c>
      <c r="EG745">
        <v>58.694000000000003</v>
      </c>
      <c r="EH745">
        <v>32185.428</v>
      </c>
      <c r="EI745">
        <v>42.658200000000001</v>
      </c>
      <c r="EJ745">
        <v>25582.413</v>
      </c>
      <c r="EK745">
        <v>5.8928000000000003</v>
      </c>
      <c r="EL745">
        <v>2834.2440000000001</v>
      </c>
      <c r="EM745">
        <v>0</v>
      </c>
      <c r="EN745">
        <v>0</v>
      </c>
      <c r="EO745">
        <v>20.141999999999999</v>
      </c>
      <c r="EP745">
        <v>6863.4430000000002</v>
      </c>
      <c r="EQ745">
        <v>178</v>
      </c>
      <c r="ER745">
        <v>139.69999999999999</v>
      </c>
      <c r="ES745">
        <v>38.299999999999997</v>
      </c>
      <c r="ET745">
        <v>39226.870999999999</v>
      </c>
      <c r="EU745">
        <v>0</v>
      </c>
      <c r="EV745">
        <v>0</v>
      </c>
      <c r="EW745">
        <v>0</v>
      </c>
      <c r="EX745">
        <v>0</v>
      </c>
      <c r="EY745">
        <v>9.1430000000000007</v>
      </c>
      <c r="EZ745">
        <v>3257.3960000000002</v>
      </c>
      <c r="FA745">
        <v>0</v>
      </c>
      <c r="FB745">
        <v>0</v>
      </c>
      <c r="FC745">
        <v>1</v>
      </c>
      <c r="FD745">
        <v>511.375</v>
      </c>
      <c r="FE745">
        <v>0</v>
      </c>
      <c r="FF745">
        <v>0</v>
      </c>
      <c r="FG745">
        <v>0</v>
      </c>
      <c r="FH745">
        <v>0</v>
      </c>
      <c r="FI745">
        <v>2</v>
      </c>
      <c r="FJ745">
        <v>846.32600000000002</v>
      </c>
      <c r="FK745">
        <v>1</v>
      </c>
      <c r="FL745">
        <v>491.375</v>
      </c>
      <c r="FM745">
        <v>1</v>
      </c>
      <c r="FN745">
        <v>354.95100000000002</v>
      </c>
      <c r="FO745">
        <v>0</v>
      </c>
      <c r="FP745">
        <v>0</v>
      </c>
      <c r="FQ745">
        <v>0</v>
      </c>
      <c r="FR745">
        <v>846.32600000000002</v>
      </c>
      <c r="FS745">
        <v>0</v>
      </c>
      <c r="FT745">
        <v>0</v>
      </c>
      <c r="FU745">
        <v>0</v>
      </c>
      <c r="FV745">
        <v>0</v>
      </c>
      <c r="FW745">
        <v>0</v>
      </c>
      <c r="FX745">
        <v>0</v>
      </c>
      <c r="FY745">
        <v>0</v>
      </c>
      <c r="FZ745">
        <v>0</v>
      </c>
      <c r="GA745">
        <v>0</v>
      </c>
      <c r="GB745">
        <v>0</v>
      </c>
    </row>
    <row r="746" spans="1:184" customFormat="1" ht="12.75" x14ac:dyDescent="0.2">
      <c r="A746">
        <v>6248</v>
      </c>
      <c r="B746">
        <f t="shared" si="11"/>
        <v>743</v>
      </c>
      <c r="C746">
        <v>1</v>
      </c>
      <c r="D746" t="s">
        <v>2436</v>
      </c>
      <c r="E746" t="s">
        <v>290</v>
      </c>
      <c r="F746">
        <v>600126064</v>
      </c>
      <c r="G746">
        <v>12</v>
      </c>
      <c r="H746" t="s">
        <v>2268</v>
      </c>
      <c r="I746" t="s">
        <v>100</v>
      </c>
      <c r="J746">
        <v>1</v>
      </c>
      <c r="K746">
        <v>24</v>
      </c>
      <c r="L746" t="s">
        <v>2188</v>
      </c>
      <c r="M746" t="s">
        <v>2437</v>
      </c>
      <c r="N746" t="s">
        <v>2184</v>
      </c>
      <c r="O746">
        <v>2</v>
      </c>
      <c r="P746" t="s">
        <v>2185</v>
      </c>
      <c r="Q746" t="s">
        <v>2438</v>
      </c>
      <c r="R746" s="207">
        <v>45665.346712962964</v>
      </c>
      <c r="S746">
        <v>600126064</v>
      </c>
      <c r="T746" t="s">
        <v>2438</v>
      </c>
      <c r="U746" s="207">
        <v>45665.514780092592</v>
      </c>
      <c r="V746">
        <v>600126064</v>
      </c>
      <c r="W746">
        <v>70.813499999999991</v>
      </c>
      <c r="X746">
        <v>70.113499999999988</v>
      </c>
      <c r="Y746">
        <v>0.7</v>
      </c>
      <c r="Z746">
        <v>0</v>
      </c>
      <c r="AA746">
        <v>75.9846</v>
      </c>
      <c r="AB746">
        <v>36948.205000000002</v>
      </c>
      <c r="AC746">
        <v>36398.744999999995</v>
      </c>
      <c r="AD746">
        <v>21739.052</v>
      </c>
      <c r="AE746">
        <v>5861.7190000000001</v>
      </c>
      <c r="AF746">
        <v>356.41800000000001</v>
      </c>
      <c r="AG746">
        <v>6682.4290000000001</v>
      </c>
      <c r="AH746">
        <v>428.73500000000001</v>
      </c>
      <c r="AI746">
        <v>606.32100000000003</v>
      </c>
      <c r="AJ746">
        <v>15.577999999999999</v>
      </c>
      <c r="AK746">
        <v>84.795000000000002</v>
      </c>
      <c r="AL746">
        <v>539.46</v>
      </c>
      <c r="AM746">
        <v>10</v>
      </c>
      <c r="AN746">
        <v>0</v>
      </c>
      <c r="AO746">
        <v>115.08999999999999</v>
      </c>
      <c r="AP746">
        <v>45</v>
      </c>
      <c r="AQ746">
        <v>45</v>
      </c>
      <c r="AR746">
        <v>0</v>
      </c>
      <c r="AS746">
        <v>0</v>
      </c>
      <c r="AT746">
        <v>70.09</v>
      </c>
      <c r="AU746">
        <v>0</v>
      </c>
      <c r="AV746">
        <v>1</v>
      </c>
      <c r="AW746">
        <v>556.21100000000001</v>
      </c>
      <c r="AX746">
        <v>621.428</v>
      </c>
      <c r="AY746">
        <v>0</v>
      </c>
      <c r="AZ746">
        <v>67.486999999999995</v>
      </c>
      <c r="BA746">
        <v>36739.875999999997</v>
      </c>
      <c r="BB746">
        <v>45</v>
      </c>
      <c r="BC746">
        <v>82</v>
      </c>
      <c r="BD746">
        <v>72</v>
      </c>
      <c r="BE746">
        <v>0</v>
      </c>
      <c r="BF746">
        <v>1</v>
      </c>
      <c r="BG746">
        <v>2</v>
      </c>
      <c r="BH746">
        <v>0</v>
      </c>
      <c r="BI746">
        <v>0</v>
      </c>
      <c r="BJ746">
        <v>52.861400000000003</v>
      </c>
      <c r="BK746">
        <v>30074.063999999998</v>
      </c>
      <c r="BL746">
        <v>18093.618999999999</v>
      </c>
      <c r="BM746">
        <v>5281.1840000000002</v>
      </c>
      <c r="BN746">
        <v>227.59100000000001</v>
      </c>
      <c r="BO746">
        <v>4824.9000000000005</v>
      </c>
      <c r="BP746">
        <v>363.74400000000003</v>
      </c>
      <c r="BQ746">
        <v>606.32100000000003</v>
      </c>
      <c r="BR746">
        <v>15.577999999999999</v>
      </c>
      <c r="BS746">
        <v>37.429000000000002</v>
      </c>
      <c r="BT746">
        <v>39.876899999999999</v>
      </c>
      <c r="BU746">
        <v>24617.673999999999</v>
      </c>
      <c r="BV746">
        <v>5.2249999999999996</v>
      </c>
      <c r="BW746">
        <v>2345.607</v>
      </c>
      <c r="BX746">
        <v>0</v>
      </c>
      <c r="BY746">
        <v>0</v>
      </c>
      <c r="BZ746">
        <v>17.252099999999999</v>
      </c>
      <c r="CA746">
        <v>6324.6810000000005</v>
      </c>
      <c r="CB746">
        <v>3645.433</v>
      </c>
      <c r="CC746">
        <v>580.53499999999997</v>
      </c>
      <c r="CD746">
        <v>128.827</v>
      </c>
      <c r="CE746">
        <v>1857.529</v>
      </c>
      <c r="CF746">
        <v>64.991</v>
      </c>
      <c r="CG746">
        <v>0</v>
      </c>
      <c r="CH746">
        <v>0</v>
      </c>
      <c r="CI746">
        <v>47.366</v>
      </c>
      <c r="CJ746">
        <v>3</v>
      </c>
      <c r="CK746">
        <v>2022.1200000000001</v>
      </c>
      <c r="CL746">
        <v>7.5678000000000001</v>
      </c>
      <c r="CM746">
        <v>2318.08</v>
      </c>
      <c r="CN746">
        <v>6.6843000000000004</v>
      </c>
      <c r="CO746">
        <v>1984.481</v>
      </c>
      <c r="CP746">
        <v>0</v>
      </c>
      <c r="CQ746">
        <v>0</v>
      </c>
      <c r="CR746">
        <v>47.861400000000003</v>
      </c>
      <c r="CS746">
        <v>26479.442999999999</v>
      </c>
      <c r="CT746">
        <v>15.2521</v>
      </c>
      <c r="CU746">
        <v>5290.1539999999995</v>
      </c>
      <c r="CV746">
        <v>1</v>
      </c>
      <c r="CW746">
        <v>556.21100000000001</v>
      </c>
      <c r="CX746">
        <v>621.428</v>
      </c>
      <c r="CY746">
        <v>0</v>
      </c>
      <c r="CZ746">
        <v>0</v>
      </c>
      <c r="DA746">
        <v>0</v>
      </c>
      <c r="DB746">
        <v>0</v>
      </c>
      <c r="DC746">
        <v>45</v>
      </c>
      <c r="DD746">
        <v>0</v>
      </c>
      <c r="DE746">
        <v>67.486999999999995</v>
      </c>
      <c r="DF746">
        <v>6.7595000000000001</v>
      </c>
      <c r="DG746">
        <v>2489.355</v>
      </c>
      <c r="DH746">
        <v>1</v>
      </c>
      <c r="DI746">
        <v>621.428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30309.047000000002</v>
      </c>
      <c r="EA746">
        <v>45</v>
      </c>
      <c r="EB746">
        <v>6430.8289999999997</v>
      </c>
      <c r="EC746">
        <v>0</v>
      </c>
      <c r="ED746">
        <v>70.813499999999991</v>
      </c>
      <c r="EE746">
        <v>75.9846</v>
      </c>
      <c r="EF746">
        <v>36948.205000000002</v>
      </c>
      <c r="EG746">
        <v>52.861400000000003</v>
      </c>
      <c r="EH746">
        <v>30074.063999999998</v>
      </c>
      <c r="EI746">
        <v>39.876899999999999</v>
      </c>
      <c r="EJ746">
        <v>24617.673999999999</v>
      </c>
      <c r="EK746">
        <v>5.2249999999999996</v>
      </c>
      <c r="EL746">
        <v>2345.607</v>
      </c>
      <c r="EM746">
        <v>0</v>
      </c>
      <c r="EN746">
        <v>0</v>
      </c>
      <c r="EO746">
        <v>17.952100000000002</v>
      </c>
      <c r="EP746">
        <v>6874.1409999999996</v>
      </c>
      <c r="EQ746">
        <v>115.08999999999999</v>
      </c>
      <c r="ER746">
        <v>45</v>
      </c>
      <c r="ES746">
        <v>70.09</v>
      </c>
      <c r="ET746">
        <v>37063.295000000006</v>
      </c>
      <c r="EU746">
        <v>0</v>
      </c>
      <c r="EV746">
        <v>0</v>
      </c>
      <c r="EW746">
        <v>0</v>
      </c>
      <c r="EX746">
        <v>0</v>
      </c>
      <c r="EY746">
        <v>6.7595000000000001</v>
      </c>
      <c r="EZ746">
        <v>2489.355</v>
      </c>
      <c r="FA746">
        <v>1</v>
      </c>
      <c r="FB746">
        <v>621.428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1</v>
      </c>
      <c r="FJ746">
        <v>621.428</v>
      </c>
      <c r="FK746">
        <v>1</v>
      </c>
      <c r="FL746">
        <v>621.428</v>
      </c>
      <c r="FM746">
        <v>0</v>
      </c>
      <c r="FN746">
        <v>0</v>
      </c>
      <c r="FO746">
        <v>0</v>
      </c>
      <c r="FP746">
        <v>0</v>
      </c>
      <c r="FQ746">
        <v>0</v>
      </c>
      <c r="FR746">
        <v>621.428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0</v>
      </c>
      <c r="GB746">
        <v>0</v>
      </c>
    </row>
    <row r="747" spans="1:184" customFormat="1" ht="12.75" x14ac:dyDescent="0.2">
      <c r="A747">
        <v>6302</v>
      </c>
      <c r="B747">
        <f t="shared" si="11"/>
        <v>744</v>
      </c>
      <c r="C747">
        <v>1</v>
      </c>
      <c r="D747" t="s">
        <v>2439</v>
      </c>
      <c r="E747" t="s">
        <v>290</v>
      </c>
      <c r="F747">
        <v>600125912</v>
      </c>
      <c r="G747">
        <v>12</v>
      </c>
      <c r="H747" t="s">
        <v>2181</v>
      </c>
      <c r="I747" t="s">
        <v>102</v>
      </c>
      <c r="J747">
        <v>1</v>
      </c>
      <c r="K747">
        <v>24</v>
      </c>
      <c r="L747" t="s">
        <v>2182</v>
      </c>
      <c r="M747" t="s">
        <v>2440</v>
      </c>
      <c r="N747" t="s">
        <v>2184</v>
      </c>
      <c r="O747">
        <v>2</v>
      </c>
      <c r="P747" t="s">
        <v>2185</v>
      </c>
      <c r="Q747" t="s">
        <v>2441</v>
      </c>
      <c r="R747" s="207">
        <v>45667.645231481481</v>
      </c>
      <c r="S747">
        <v>600125912</v>
      </c>
      <c r="T747" t="s">
        <v>2441</v>
      </c>
      <c r="U747" s="207">
        <v>45667.655648148146</v>
      </c>
      <c r="V747">
        <v>600125912</v>
      </c>
      <c r="W747">
        <v>17.685700000000001</v>
      </c>
      <c r="X747">
        <v>17.685700000000001</v>
      </c>
      <c r="Y747">
        <v>0</v>
      </c>
      <c r="Z747">
        <v>0</v>
      </c>
      <c r="AA747">
        <v>21.631599999999999</v>
      </c>
      <c r="AB747">
        <v>9854.527</v>
      </c>
      <c r="AC747">
        <v>9854.527</v>
      </c>
      <c r="AD747">
        <v>6442.22</v>
      </c>
      <c r="AE747">
        <v>1679.377</v>
      </c>
      <c r="AF747">
        <v>122.206</v>
      </c>
      <c r="AG747">
        <v>1396.9870000000001</v>
      </c>
      <c r="AH747">
        <v>154.423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199.14500000000001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199.14500000000001</v>
      </c>
      <c r="AV747">
        <v>0</v>
      </c>
      <c r="AW747">
        <v>44.374000000000002</v>
      </c>
      <c r="AX747">
        <v>441.75</v>
      </c>
      <c r="AY747">
        <v>0</v>
      </c>
      <c r="AZ747">
        <v>14.94</v>
      </c>
      <c r="BA747">
        <v>9884.92</v>
      </c>
      <c r="BB747">
        <v>0</v>
      </c>
      <c r="BC747">
        <v>22</v>
      </c>
      <c r="BD747">
        <v>16</v>
      </c>
      <c r="BE747">
        <v>0</v>
      </c>
      <c r="BF747">
        <v>0</v>
      </c>
      <c r="BG747">
        <v>1</v>
      </c>
      <c r="BH747">
        <v>0</v>
      </c>
      <c r="BI747">
        <v>0</v>
      </c>
      <c r="BJ747">
        <v>15.0107</v>
      </c>
      <c r="BK747">
        <v>8586.6579999999994</v>
      </c>
      <c r="BL747">
        <v>5647.7110000000002</v>
      </c>
      <c r="BM747">
        <v>1515.2180000000001</v>
      </c>
      <c r="BN747">
        <v>82.8</v>
      </c>
      <c r="BO747">
        <v>1154.75</v>
      </c>
      <c r="BP747">
        <v>126.86499999999999</v>
      </c>
      <c r="BQ747">
        <v>0</v>
      </c>
      <c r="BR747">
        <v>0</v>
      </c>
      <c r="BS747">
        <v>0</v>
      </c>
      <c r="BT747">
        <v>15.0107</v>
      </c>
      <c r="BU747">
        <v>8586.6579999999994</v>
      </c>
      <c r="BV747">
        <v>0</v>
      </c>
      <c r="BW747">
        <v>0</v>
      </c>
      <c r="BX747">
        <v>0</v>
      </c>
      <c r="BY747">
        <v>0</v>
      </c>
      <c r="BZ747">
        <v>2.6749999999999998</v>
      </c>
      <c r="CA747">
        <v>1267.8689999999999</v>
      </c>
      <c r="CB747">
        <v>794.50900000000001</v>
      </c>
      <c r="CC747">
        <v>164.15899999999999</v>
      </c>
      <c r="CD747">
        <v>39.405999999999999</v>
      </c>
      <c r="CE747">
        <v>242.23699999999999</v>
      </c>
      <c r="CF747">
        <v>27.558</v>
      </c>
      <c r="CG747">
        <v>0</v>
      </c>
      <c r="CH747">
        <v>0</v>
      </c>
      <c r="CI747">
        <v>0</v>
      </c>
      <c r="CJ747">
        <v>1.675</v>
      </c>
      <c r="CK747">
        <v>912.58399999999995</v>
      </c>
      <c r="CL747">
        <v>1</v>
      </c>
      <c r="CM747">
        <v>355.28500000000003</v>
      </c>
      <c r="CN747">
        <v>0</v>
      </c>
      <c r="CO747">
        <v>0</v>
      </c>
      <c r="CP747">
        <v>0</v>
      </c>
      <c r="CQ747">
        <v>0</v>
      </c>
      <c r="CR747">
        <v>14.0107</v>
      </c>
      <c r="CS747">
        <v>7676.107</v>
      </c>
      <c r="CT747">
        <v>1.925</v>
      </c>
      <c r="CU747">
        <v>793.99800000000005</v>
      </c>
      <c r="CV747">
        <v>0</v>
      </c>
      <c r="CW747">
        <v>44.374000000000002</v>
      </c>
      <c r="CX747">
        <v>396.75</v>
      </c>
      <c r="CY747">
        <v>0</v>
      </c>
      <c r="CZ747">
        <v>0</v>
      </c>
      <c r="DA747">
        <v>0</v>
      </c>
      <c r="DB747">
        <v>45</v>
      </c>
      <c r="DC747">
        <v>0</v>
      </c>
      <c r="DD747">
        <v>0</v>
      </c>
      <c r="DE747">
        <v>14.94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8617.0509999999995</v>
      </c>
      <c r="EA747">
        <v>0</v>
      </c>
      <c r="EB747">
        <v>1267.8689999999999</v>
      </c>
      <c r="EC747">
        <v>0</v>
      </c>
      <c r="ED747">
        <v>17.685700000000001</v>
      </c>
      <c r="EE747">
        <v>21.631599999999999</v>
      </c>
      <c r="EF747">
        <v>9854.527</v>
      </c>
      <c r="EG747">
        <v>15.0107</v>
      </c>
      <c r="EH747">
        <v>8586.6579999999994</v>
      </c>
      <c r="EI747">
        <v>15.0107</v>
      </c>
      <c r="EJ747">
        <v>8586.6579999999994</v>
      </c>
      <c r="EK747">
        <v>0</v>
      </c>
      <c r="EL747">
        <v>0</v>
      </c>
      <c r="EM747">
        <v>0</v>
      </c>
      <c r="EN747">
        <v>0</v>
      </c>
      <c r="EO747">
        <v>2.6749999999999998</v>
      </c>
      <c r="EP747">
        <v>1267.8689999999999</v>
      </c>
      <c r="EQ747">
        <v>199.14500000000001</v>
      </c>
      <c r="ER747">
        <v>5</v>
      </c>
      <c r="ES747">
        <v>194.14500000000001</v>
      </c>
      <c r="ET747">
        <v>10053.672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441.75</v>
      </c>
      <c r="FK747">
        <v>0</v>
      </c>
      <c r="FL747">
        <v>396.75</v>
      </c>
      <c r="FM747">
        <v>0</v>
      </c>
      <c r="FN747">
        <v>45</v>
      </c>
      <c r="FO747">
        <v>0</v>
      </c>
      <c r="FP747">
        <v>0</v>
      </c>
      <c r="FQ747">
        <v>0</v>
      </c>
      <c r="FR747">
        <v>441.75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</row>
    <row r="748" spans="1:184" customFormat="1" ht="12.75" x14ac:dyDescent="0.2">
      <c r="A748">
        <v>6303</v>
      </c>
      <c r="B748">
        <f t="shared" si="11"/>
        <v>745</v>
      </c>
      <c r="C748">
        <v>1</v>
      </c>
      <c r="D748" t="s">
        <v>2442</v>
      </c>
      <c r="E748" t="s">
        <v>290</v>
      </c>
      <c r="F748">
        <v>600125921</v>
      </c>
      <c r="G748">
        <v>12</v>
      </c>
      <c r="H748" t="s">
        <v>2204</v>
      </c>
      <c r="I748" t="s">
        <v>102</v>
      </c>
      <c r="J748">
        <v>1</v>
      </c>
      <c r="K748">
        <v>24</v>
      </c>
      <c r="L748" t="s">
        <v>2188</v>
      </c>
      <c r="M748" t="s">
        <v>2443</v>
      </c>
      <c r="N748" t="s">
        <v>2184</v>
      </c>
      <c r="O748">
        <v>2</v>
      </c>
      <c r="P748" t="s">
        <v>2185</v>
      </c>
      <c r="Q748" t="s">
        <v>2444</v>
      </c>
      <c r="R748" s="207">
        <v>45660.393055555556</v>
      </c>
      <c r="S748">
        <v>600125921</v>
      </c>
      <c r="W748">
        <v>16.5565</v>
      </c>
      <c r="X748">
        <v>16.5565</v>
      </c>
      <c r="Y748">
        <v>0</v>
      </c>
      <c r="Z748">
        <v>0</v>
      </c>
      <c r="AA748">
        <v>16.158999999999999</v>
      </c>
      <c r="AB748">
        <v>12304.142</v>
      </c>
      <c r="AC748">
        <v>12280.142</v>
      </c>
      <c r="AD748">
        <v>6183.1030000000001</v>
      </c>
      <c r="AE748">
        <v>1822.7380000000001</v>
      </c>
      <c r="AF748">
        <v>2405.7730000000001</v>
      </c>
      <c r="AG748">
        <v>650.98199999999997</v>
      </c>
      <c r="AH748">
        <v>95.114000000000004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24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1122.432</v>
      </c>
      <c r="AX748">
        <v>0</v>
      </c>
      <c r="AY748">
        <v>0</v>
      </c>
      <c r="AZ748">
        <v>0</v>
      </c>
      <c r="BA748">
        <v>12280.142</v>
      </c>
      <c r="BB748">
        <v>0</v>
      </c>
      <c r="BC748">
        <v>18</v>
      </c>
      <c r="BD748">
        <v>11</v>
      </c>
      <c r="BE748">
        <v>0</v>
      </c>
      <c r="BF748">
        <v>1</v>
      </c>
      <c r="BG748">
        <v>0</v>
      </c>
      <c r="BH748">
        <v>0</v>
      </c>
      <c r="BI748">
        <v>0</v>
      </c>
      <c r="BJ748">
        <v>14.3315</v>
      </c>
      <c r="BK748">
        <v>11139.126</v>
      </c>
      <c r="BL748">
        <v>5488.69</v>
      </c>
      <c r="BM748">
        <v>1710.26</v>
      </c>
      <c r="BN748">
        <v>2133.63</v>
      </c>
      <c r="BO748">
        <v>589</v>
      </c>
      <c r="BP748">
        <v>95.114000000000004</v>
      </c>
      <c r="BQ748">
        <v>0</v>
      </c>
      <c r="BR748">
        <v>0</v>
      </c>
      <c r="BS748">
        <v>0</v>
      </c>
      <c r="BT748">
        <v>14.3315</v>
      </c>
      <c r="BU748">
        <v>11139.126</v>
      </c>
      <c r="BV748">
        <v>0</v>
      </c>
      <c r="BW748">
        <v>0</v>
      </c>
      <c r="BX748">
        <v>0</v>
      </c>
      <c r="BY748">
        <v>0</v>
      </c>
      <c r="BZ748">
        <v>2.2250000000000001</v>
      </c>
      <c r="CA748">
        <v>1141.0160000000001</v>
      </c>
      <c r="CB748">
        <v>694.41300000000001</v>
      </c>
      <c r="CC748">
        <v>112.47799999999999</v>
      </c>
      <c r="CD748">
        <v>272.14299999999997</v>
      </c>
      <c r="CE748">
        <v>61.981999999999999</v>
      </c>
      <c r="CF748">
        <v>0</v>
      </c>
      <c r="CG748">
        <v>0</v>
      </c>
      <c r="CH748">
        <v>0</v>
      </c>
      <c r="CI748">
        <v>0</v>
      </c>
      <c r="CJ748">
        <v>1</v>
      </c>
      <c r="CK748">
        <v>747.70899999999995</v>
      </c>
      <c r="CL748">
        <v>1.2250000000000001</v>
      </c>
      <c r="CM748">
        <v>393.30700000000002</v>
      </c>
      <c r="CN748">
        <v>0</v>
      </c>
      <c r="CO748">
        <v>0</v>
      </c>
      <c r="CP748">
        <v>0</v>
      </c>
      <c r="CQ748">
        <v>0</v>
      </c>
      <c r="CR748">
        <v>13.3315</v>
      </c>
      <c r="CS748">
        <v>10113.795</v>
      </c>
      <c r="CT748">
        <v>2.2250000000000001</v>
      </c>
      <c r="CU748">
        <v>1141.0160000000001</v>
      </c>
      <c r="CV748">
        <v>0</v>
      </c>
      <c r="CW748">
        <v>1122.432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11139.126</v>
      </c>
      <c r="EA748">
        <v>0</v>
      </c>
      <c r="EB748">
        <v>1141.0160000000001</v>
      </c>
      <c r="EC748">
        <v>0</v>
      </c>
      <c r="ED748">
        <v>16.5565</v>
      </c>
      <c r="EE748">
        <v>16.158999999999999</v>
      </c>
      <c r="EF748">
        <v>12304.142</v>
      </c>
      <c r="EG748">
        <v>14.3315</v>
      </c>
      <c r="EH748">
        <v>11163.126</v>
      </c>
      <c r="EI748">
        <v>14.3315</v>
      </c>
      <c r="EJ748">
        <v>11163.126</v>
      </c>
      <c r="EK748">
        <v>0</v>
      </c>
      <c r="EL748">
        <v>0</v>
      </c>
      <c r="EM748">
        <v>0</v>
      </c>
      <c r="EN748">
        <v>0</v>
      </c>
      <c r="EO748">
        <v>2.2250000000000001</v>
      </c>
      <c r="EP748">
        <v>1141.0160000000001</v>
      </c>
      <c r="EQ748">
        <v>0</v>
      </c>
      <c r="ER748">
        <v>0</v>
      </c>
      <c r="ES748">
        <v>0</v>
      </c>
      <c r="ET748">
        <v>12304.142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0</v>
      </c>
      <c r="GA748">
        <v>0</v>
      </c>
      <c r="GB748">
        <v>0</v>
      </c>
    </row>
    <row r="749" spans="1:184" customFormat="1" ht="12.75" x14ac:dyDescent="0.2">
      <c r="A749">
        <v>6304</v>
      </c>
      <c r="B749">
        <f t="shared" si="11"/>
        <v>746</v>
      </c>
      <c r="C749">
        <v>1</v>
      </c>
      <c r="D749" t="s">
        <v>2445</v>
      </c>
      <c r="E749" t="s">
        <v>290</v>
      </c>
      <c r="F749">
        <v>600125955</v>
      </c>
      <c r="G749">
        <v>12</v>
      </c>
      <c r="H749" t="s">
        <v>2251</v>
      </c>
      <c r="I749" t="s">
        <v>2446</v>
      </c>
      <c r="J749">
        <v>1</v>
      </c>
      <c r="K749">
        <v>24</v>
      </c>
      <c r="L749" t="s">
        <v>2188</v>
      </c>
      <c r="M749" t="s">
        <v>2447</v>
      </c>
      <c r="N749" t="s">
        <v>2184</v>
      </c>
      <c r="O749">
        <v>2</v>
      </c>
      <c r="P749" t="s">
        <v>2185</v>
      </c>
      <c r="Q749" t="s">
        <v>2212</v>
      </c>
      <c r="R749" s="207">
        <v>45664.70453703704</v>
      </c>
      <c r="S749">
        <v>600125955</v>
      </c>
      <c r="T749" t="s">
        <v>2212</v>
      </c>
      <c r="U749" s="207">
        <v>45666.804513888892</v>
      </c>
      <c r="V749">
        <v>600125955</v>
      </c>
      <c r="W749">
        <v>9.1033000000000008</v>
      </c>
      <c r="X749">
        <v>9.1033000000000008</v>
      </c>
      <c r="Y749">
        <v>0</v>
      </c>
      <c r="Z749">
        <v>0</v>
      </c>
      <c r="AA749">
        <v>11.583299999999999</v>
      </c>
      <c r="AB749">
        <v>5073.4129999999996</v>
      </c>
      <c r="AC749">
        <v>5055.9960000000001</v>
      </c>
      <c r="AD749">
        <v>3336.11</v>
      </c>
      <c r="AE749">
        <v>790.59100000000001</v>
      </c>
      <c r="AF749">
        <v>98.292000000000002</v>
      </c>
      <c r="AG749">
        <v>729.65899999999999</v>
      </c>
      <c r="AH749">
        <v>101.34399999999999</v>
      </c>
      <c r="AI749">
        <v>0</v>
      </c>
      <c r="AJ749">
        <v>0</v>
      </c>
      <c r="AK749">
        <v>0</v>
      </c>
      <c r="AL749">
        <v>0</v>
      </c>
      <c r="AM749">
        <v>17.417000000000002</v>
      </c>
      <c r="AN749">
        <v>0</v>
      </c>
      <c r="AO749">
        <v>390.08</v>
      </c>
      <c r="AP749">
        <v>45</v>
      </c>
      <c r="AQ749">
        <v>45</v>
      </c>
      <c r="AR749">
        <v>0</v>
      </c>
      <c r="AS749">
        <v>0</v>
      </c>
      <c r="AT749">
        <v>0</v>
      </c>
      <c r="AU749">
        <v>345.08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5073.4129999999996</v>
      </c>
      <c r="BB749">
        <v>45</v>
      </c>
      <c r="BC749">
        <v>11</v>
      </c>
      <c r="BD749">
        <v>7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7.7846000000000002</v>
      </c>
      <c r="BK749">
        <v>4483.6840000000002</v>
      </c>
      <c r="BL749">
        <v>3060.5390000000002</v>
      </c>
      <c r="BM749">
        <v>710.90899999999999</v>
      </c>
      <c r="BN749">
        <v>77.492000000000004</v>
      </c>
      <c r="BO749">
        <v>533.4</v>
      </c>
      <c r="BP749">
        <v>101.34399999999999</v>
      </c>
      <c r="BQ749">
        <v>0</v>
      </c>
      <c r="BR749">
        <v>0</v>
      </c>
      <c r="BS749">
        <v>0</v>
      </c>
      <c r="BT749">
        <v>7.7846000000000002</v>
      </c>
      <c r="BU749">
        <v>4483.6840000000002</v>
      </c>
      <c r="BV749">
        <v>0</v>
      </c>
      <c r="BW749">
        <v>0</v>
      </c>
      <c r="BX749">
        <v>0</v>
      </c>
      <c r="BY749">
        <v>0</v>
      </c>
      <c r="BZ749">
        <v>1.3187</v>
      </c>
      <c r="CA749">
        <v>572.31200000000001</v>
      </c>
      <c r="CB749">
        <v>275.57100000000003</v>
      </c>
      <c r="CC749">
        <v>79.682000000000002</v>
      </c>
      <c r="CD749">
        <v>20.8</v>
      </c>
      <c r="CE749">
        <v>196.25899999999999</v>
      </c>
      <c r="CF749">
        <v>0</v>
      </c>
      <c r="CG749">
        <v>0</v>
      </c>
      <c r="CH749">
        <v>0</v>
      </c>
      <c r="CI749">
        <v>0</v>
      </c>
      <c r="CJ749">
        <v>0.6</v>
      </c>
      <c r="CK749">
        <v>390.04</v>
      </c>
      <c r="CL749">
        <v>0.71870000000000001</v>
      </c>
      <c r="CM749">
        <v>182.27199999999999</v>
      </c>
      <c r="CN749">
        <v>0</v>
      </c>
      <c r="CO749">
        <v>0</v>
      </c>
      <c r="CP749">
        <v>0</v>
      </c>
      <c r="CQ749">
        <v>0</v>
      </c>
      <c r="CR749">
        <v>6.7846000000000002</v>
      </c>
      <c r="CS749">
        <v>3687.1729999999998</v>
      </c>
      <c r="CT749">
        <v>1.3187</v>
      </c>
      <c r="CU749">
        <v>572.31200000000001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45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4501.1009999999997</v>
      </c>
      <c r="EA749">
        <v>0</v>
      </c>
      <c r="EB749">
        <v>572.31200000000001</v>
      </c>
      <c r="EC749">
        <v>45</v>
      </c>
      <c r="ED749">
        <v>9.1033000000000008</v>
      </c>
      <c r="EE749">
        <v>11.583299999999999</v>
      </c>
      <c r="EF749">
        <v>5073.4129999999996</v>
      </c>
      <c r="EG749">
        <v>7.7846000000000002</v>
      </c>
      <c r="EH749">
        <v>4483.6840000000002</v>
      </c>
      <c r="EI749">
        <v>7.7846000000000002</v>
      </c>
      <c r="EJ749">
        <v>4483.6840000000002</v>
      </c>
      <c r="EK749">
        <v>0</v>
      </c>
      <c r="EL749">
        <v>0</v>
      </c>
      <c r="EM749">
        <v>0</v>
      </c>
      <c r="EN749">
        <v>0</v>
      </c>
      <c r="EO749">
        <v>1.3187</v>
      </c>
      <c r="EP749">
        <v>589.72900000000004</v>
      </c>
      <c r="EQ749">
        <v>390.08</v>
      </c>
      <c r="ER749">
        <v>0</v>
      </c>
      <c r="ES749">
        <v>390.08</v>
      </c>
      <c r="ET749">
        <v>5463.4930000000004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0</v>
      </c>
      <c r="GA749">
        <v>0</v>
      </c>
      <c r="GB749">
        <v>0</v>
      </c>
    </row>
    <row r="750" spans="1:184" customFormat="1" ht="12.75" x14ac:dyDescent="0.2">
      <c r="A750">
        <v>6305</v>
      </c>
      <c r="B750">
        <f t="shared" si="11"/>
        <v>747</v>
      </c>
      <c r="C750">
        <v>1</v>
      </c>
      <c r="D750" t="s">
        <v>2448</v>
      </c>
      <c r="E750" t="s">
        <v>290</v>
      </c>
      <c r="F750">
        <v>600125939</v>
      </c>
      <c r="G750">
        <v>12</v>
      </c>
      <c r="H750" t="s">
        <v>2257</v>
      </c>
      <c r="I750" t="s">
        <v>2449</v>
      </c>
      <c r="J750">
        <v>1</v>
      </c>
      <c r="K750">
        <v>24</v>
      </c>
      <c r="L750" t="s">
        <v>2192</v>
      </c>
      <c r="M750" t="s">
        <v>2450</v>
      </c>
      <c r="N750" t="s">
        <v>2184</v>
      </c>
      <c r="O750">
        <v>2</v>
      </c>
      <c r="P750" t="s">
        <v>2185</v>
      </c>
      <c r="Q750" t="s">
        <v>2451</v>
      </c>
      <c r="R750" s="207">
        <v>45663.5075</v>
      </c>
      <c r="S750">
        <v>600125939</v>
      </c>
      <c r="T750" t="s">
        <v>2451</v>
      </c>
      <c r="U750" s="207">
        <v>45677.31758101852</v>
      </c>
      <c r="V750">
        <v>600125939</v>
      </c>
      <c r="W750">
        <v>18.802600000000002</v>
      </c>
      <c r="X750">
        <v>18.802600000000002</v>
      </c>
      <c r="Y750">
        <v>0</v>
      </c>
      <c r="Z750">
        <v>0</v>
      </c>
      <c r="AA750">
        <v>23.333300000000001</v>
      </c>
      <c r="AB750">
        <v>11757.786</v>
      </c>
      <c r="AC750">
        <v>11747.395</v>
      </c>
      <c r="AD750">
        <v>7308.3310000000001</v>
      </c>
      <c r="AE750">
        <v>1741.1310000000001</v>
      </c>
      <c r="AF750">
        <v>953.94299999999998</v>
      </c>
      <c r="AG750">
        <v>1345.866</v>
      </c>
      <c r="AH750">
        <v>238.70599999999999</v>
      </c>
      <c r="AI750">
        <v>0</v>
      </c>
      <c r="AJ750">
        <v>75.944999999999993</v>
      </c>
      <c r="AK750">
        <v>25.87</v>
      </c>
      <c r="AL750">
        <v>0</v>
      </c>
      <c r="AM750">
        <v>0</v>
      </c>
      <c r="AN750">
        <v>10.391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57.603000000000002</v>
      </c>
      <c r="AX750">
        <v>40</v>
      </c>
      <c r="AY750">
        <v>0</v>
      </c>
      <c r="AZ750">
        <v>0</v>
      </c>
      <c r="BA750">
        <v>11757.786</v>
      </c>
      <c r="BB750">
        <v>0</v>
      </c>
      <c r="BC750">
        <v>24</v>
      </c>
      <c r="BD750">
        <v>17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16.802600000000002</v>
      </c>
      <c r="BK750">
        <v>10763.737999999999</v>
      </c>
      <c r="BL750">
        <v>6751.0469999999996</v>
      </c>
      <c r="BM750">
        <v>1651.1020000000001</v>
      </c>
      <c r="BN750">
        <v>837.84299999999996</v>
      </c>
      <c r="BO750">
        <v>1171.2570000000001</v>
      </c>
      <c r="BP750">
        <v>205.79599999999999</v>
      </c>
      <c r="BQ750">
        <v>0</v>
      </c>
      <c r="BR750">
        <v>73.540000000000006</v>
      </c>
      <c r="BS750">
        <v>15.55</v>
      </c>
      <c r="BT750">
        <v>16.802600000000002</v>
      </c>
      <c r="BU750">
        <v>10763.737999999999</v>
      </c>
      <c r="BV750">
        <v>0</v>
      </c>
      <c r="BW750">
        <v>0</v>
      </c>
      <c r="BX750">
        <v>0</v>
      </c>
      <c r="BY750">
        <v>0</v>
      </c>
      <c r="BZ750">
        <v>2</v>
      </c>
      <c r="CA750">
        <v>983.65700000000004</v>
      </c>
      <c r="CB750">
        <v>557.28399999999999</v>
      </c>
      <c r="CC750">
        <v>90.028999999999996</v>
      </c>
      <c r="CD750">
        <v>116.1</v>
      </c>
      <c r="CE750">
        <v>174.60900000000001</v>
      </c>
      <c r="CF750">
        <v>32.909999999999997</v>
      </c>
      <c r="CG750">
        <v>0</v>
      </c>
      <c r="CH750">
        <v>2.4049999999999998</v>
      </c>
      <c r="CI750">
        <v>10.32</v>
      </c>
      <c r="CJ750">
        <v>1</v>
      </c>
      <c r="CK750">
        <v>600.44100000000003</v>
      </c>
      <c r="CL750">
        <v>1</v>
      </c>
      <c r="CM750">
        <v>383.21600000000001</v>
      </c>
      <c r="CN750">
        <v>0</v>
      </c>
      <c r="CO750">
        <v>0</v>
      </c>
      <c r="CP750">
        <v>0</v>
      </c>
      <c r="CQ750">
        <v>0</v>
      </c>
      <c r="CR750">
        <v>14.8026</v>
      </c>
      <c r="CS750">
        <v>9010.1119999999992</v>
      </c>
      <c r="CT750">
        <v>1</v>
      </c>
      <c r="CU750">
        <v>383.21600000000001</v>
      </c>
      <c r="CV750">
        <v>0</v>
      </c>
      <c r="CW750">
        <v>57.603000000000002</v>
      </c>
      <c r="CX750">
        <v>30</v>
      </c>
      <c r="CY750">
        <v>0</v>
      </c>
      <c r="CZ750">
        <v>0</v>
      </c>
      <c r="DA750">
        <v>0</v>
      </c>
      <c r="DB750">
        <v>10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10774.129000000001</v>
      </c>
      <c r="EA750">
        <v>0</v>
      </c>
      <c r="EB750">
        <v>983.65700000000004</v>
      </c>
      <c r="EC750">
        <v>0</v>
      </c>
      <c r="ED750">
        <v>18.802600000000002</v>
      </c>
      <c r="EE750">
        <v>23.333300000000001</v>
      </c>
      <c r="EF750">
        <v>11757.786</v>
      </c>
      <c r="EG750">
        <v>16.802600000000002</v>
      </c>
      <c r="EH750">
        <v>10763.737999999999</v>
      </c>
      <c r="EI750">
        <v>16.802600000000002</v>
      </c>
      <c r="EJ750">
        <v>10763.737999999999</v>
      </c>
      <c r="EK750">
        <v>0</v>
      </c>
      <c r="EL750">
        <v>0</v>
      </c>
      <c r="EM750">
        <v>0</v>
      </c>
      <c r="EN750">
        <v>0</v>
      </c>
      <c r="EO750">
        <v>2</v>
      </c>
      <c r="EP750">
        <v>994.048</v>
      </c>
      <c r="EQ750">
        <v>0</v>
      </c>
      <c r="ER750">
        <v>0</v>
      </c>
      <c r="ES750">
        <v>0</v>
      </c>
      <c r="ET750">
        <v>11757.786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40</v>
      </c>
      <c r="FK750">
        <v>0</v>
      </c>
      <c r="FL750">
        <v>30</v>
      </c>
      <c r="FM750">
        <v>0</v>
      </c>
      <c r="FN750">
        <v>10</v>
      </c>
      <c r="FO750">
        <v>0</v>
      </c>
      <c r="FP750">
        <v>0</v>
      </c>
      <c r="FQ750">
        <v>0</v>
      </c>
      <c r="FR750">
        <v>40</v>
      </c>
      <c r="FS750">
        <v>0</v>
      </c>
      <c r="FT750">
        <v>0</v>
      </c>
      <c r="FU750">
        <v>0</v>
      </c>
      <c r="FV750">
        <v>0</v>
      </c>
      <c r="FW750">
        <v>0</v>
      </c>
      <c r="FX750">
        <v>0</v>
      </c>
      <c r="FY750">
        <v>0</v>
      </c>
      <c r="FZ750">
        <v>0</v>
      </c>
      <c r="GA750">
        <v>0</v>
      </c>
      <c r="GB750">
        <v>0</v>
      </c>
    </row>
    <row r="751" spans="1:184" customFormat="1" ht="12.75" x14ac:dyDescent="0.2">
      <c r="A751">
        <v>6322</v>
      </c>
      <c r="B751">
        <f t="shared" si="11"/>
        <v>748</v>
      </c>
      <c r="C751">
        <v>1</v>
      </c>
      <c r="D751" t="s">
        <v>2452</v>
      </c>
      <c r="E751" t="s">
        <v>290</v>
      </c>
      <c r="F751">
        <v>600126111</v>
      </c>
      <c r="G751">
        <v>12</v>
      </c>
      <c r="H751" t="s">
        <v>2181</v>
      </c>
      <c r="I751" t="s">
        <v>1559</v>
      </c>
      <c r="J751">
        <v>1</v>
      </c>
      <c r="K751">
        <v>24</v>
      </c>
      <c r="L751" t="s">
        <v>2182</v>
      </c>
      <c r="M751" t="s">
        <v>2453</v>
      </c>
      <c r="N751" t="s">
        <v>2184</v>
      </c>
      <c r="O751">
        <v>2</v>
      </c>
      <c r="P751" t="s">
        <v>2185</v>
      </c>
      <c r="Q751" t="s">
        <v>2454</v>
      </c>
      <c r="R751" s="207">
        <v>45667.609340277777</v>
      </c>
      <c r="S751">
        <v>600126111</v>
      </c>
      <c r="T751" t="s">
        <v>2454</v>
      </c>
      <c r="U751" s="207">
        <v>45667.625844907408</v>
      </c>
      <c r="V751">
        <v>600126111</v>
      </c>
      <c r="W751">
        <v>4.2487000000000004</v>
      </c>
      <c r="X751">
        <v>3.4375</v>
      </c>
      <c r="Y751">
        <v>0</v>
      </c>
      <c r="Z751">
        <v>0.81120000000000003</v>
      </c>
      <c r="AA751">
        <v>4.9973000000000001</v>
      </c>
      <c r="AB751">
        <v>1994.1020000000001</v>
      </c>
      <c r="AC751">
        <v>1710.7809999999999</v>
      </c>
      <c r="AD751">
        <v>1098.213</v>
      </c>
      <c r="AE751">
        <v>251.15299999999999</v>
      </c>
      <c r="AF751">
        <v>64.293999999999997</v>
      </c>
      <c r="AG751">
        <v>156.03200000000001</v>
      </c>
      <c r="AH751">
        <v>103.321</v>
      </c>
      <c r="AI751">
        <v>0</v>
      </c>
      <c r="AJ751">
        <v>21.75</v>
      </c>
      <c r="AK751">
        <v>16.018000000000001</v>
      </c>
      <c r="AL751">
        <v>0</v>
      </c>
      <c r="AM751">
        <v>0</v>
      </c>
      <c r="AN751">
        <v>283.32100000000003</v>
      </c>
      <c r="AO751">
        <v>551.25300000000004</v>
      </c>
      <c r="AP751">
        <v>271.82799999999997</v>
      </c>
      <c r="AQ751">
        <v>271.82799999999997</v>
      </c>
      <c r="AR751">
        <v>0</v>
      </c>
      <c r="AS751">
        <v>0</v>
      </c>
      <c r="AT751">
        <v>0</v>
      </c>
      <c r="AU751">
        <v>279.42500000000001</v>
      </c>
      <c r="AV751">
        <v>0</v>
      </c>
      <c r="AW751">
        <v>0</v>
      </c>
      <c r="AX751">
        <v>0</v>
      </c>
      <c r="AY751">
        <v>157.02799999999999</v>
      </c>
      <c r="AZ751">
        <v>0</v>
      </c>
      <c r="BA751">
        <v>1710.7809999999999</v>
      </c>
      <c r="BB751">
        <v>271.82799999999997</v>
      </c>
      <c r="BC751">
        <v>5</v>
      </c>
      <c r="BD751">
        <v>3</v>
      </c>
      <c r="BE751">
        <v>1</v>
      </c>
      <c r="BF751">
        <v>0</v>
      </c>
      <c r="BG751">
        <v>0</v>
      </c>
      <c r="BH751">
        <v>0</v>
      </c>
      <c r="BI751">
        <v>0</v>
      </c>
      <c r="BJ751">
        <v>2.75</v>
      </c>
      <c r="BK751">
        <v>1545.3119999999999</v>
      </c>
      <c r="BL751">
        <v>975.10599999999999</v>
      </c>
      <c r="BM751">
        <v>230.608</v>
      </c>
      <c r="BN751">
        <v>64.293999999999997</v>
      </c>
      <c r="BO751">
        <v>146.53200000000001</v>
      </c>
      <c r="BP751">
        <v>103.321</v>
      </c>
      <c r="BQ751">
        <v>0</v>
      </c>
      <c r="BR751">
        <v>20.907</v>
      </c>
      <c r="BS751">
        <v>4.5439999999999996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0.6875</v>
      </c>
      <c r="CA751">
        <v>165.46899999999999</v>
      </c>
      <c r="CB751">
        <v>123.107</v>
      </c>
      <c r="CC751">
        <v>20.545000000000002</v>
      </c>
      <c r="CD751">
        <v>0</v>
      </c>
      <c r="CE751">
        <v>9.5</v>
      </c>
      <c r="CF751">
        <v>0</v>
      </c>
      <c r="CG751">
        <v>0</v>
      </c>
      <c r="CH751">
        <v>0.84299999999999997</v>
      </c>
      <c r="CI751">
        <v>11.474</v>
      </c>
      <c r="CJ751">
        <v>0</v>
      </c>
      <c r="CK751">
        <v>0</v>
      </c>
      <c r="CL751">
        <v>0.6875</v>
      </c>
      <c r="CM751">
        <v>165.46899999999999</v>
      </c>
      <c r="CN751">
        <v>0</v>
      </c>
      <c r="CO751">
        <v>0</v>
      </c>
      <c r="CP751">
        <v>0</v>
      </c>
      <c r="CQ751">
        <v>0</v>
      </c>
      <c r="CR751">
        <v>1.8332999999999999</v>
      </c>
      <c r="CS751">
        <v>811.86800000000005</v>
      </c>
      <c r="CT751">
        <v>0.6875</v>
      </c>
      <c r="CU751">
        <v>165.46899999999999</v>
      </c>
      <c r="CV751">
        <v>0</v>
      </c>
      <c r="CW751">
        <v>0</v>
      </c>
      <c r="CX751">
        <v>0</v>
      </c>
      <c r="CY751">
        <v>2.75</v>
      </c>
      <c r="CZ751">
        <v>1545.3119999999999</v>
      </c>
      <c r="DA751">
        <v>0</v>
      </c>
      <c r="DB751">
        <v>0</v>
      </c>
      <c r="DC751">
        <v>197.02799999999999</v>
      </c>
      <c r="DD751">
        <v>74.8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1545.3119999999999</v>
      </c>
      <c r="EA751">
        <v>197.02799999999999</v>
      </c>
      <c r="EB751">
        <v>165.46899999999999</v>
      </c>
      <c r="EC751">
        <v>74.8</v>
      </c>
      <c r="ED751">
        <v>4.2487000000000004</v>
      </c>
      <c r="EE751">
        <v>4.9973000000000001</v>
      </c>
      <c r="EF751">
        <v>1994.1020000000001</v>
      </c>
      <c r="EG751">
        <v>3</v>
      </c>
      <c r="EH751">
        <v>1680.701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1.2486999999999999</v>
      </c>
      <c r="EP751">
        <v>313.40100000000001</v>
      </c>
      <c r="EQ751">
        <v>551.25300000000004</v>
      </c>
      <c r="ER751">
        <v>425.40300000000002</v>
      </c>
      <c r="ES751">
        <v>125.85</v>
      </c>
      <c r="ET751">
        <v>2545.355</v>
      </c>
      <c r="EU751">
        <v>0</v>
      </c>
      <c r="EV751">
        <v>0</v>
      </c>
      <c r="EW751">
        <v>3</v>
      </c>
      <c r="EX751">
        <v>1680.701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157.02799999999999</v>
      </c>
      <c r="FP751">
        <v>148.02799999999999</v>
      </c>
      <c r="FQ751">
        <v>9</v>
      </c>
      <c r="FR751">
        <v>157.02799999999999</v>
      </c>
      <c r="FS751">
        <v>0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0</v>
      </c>
      <c r="GB751">
        <v>0</v>
      </c>
    </row>
    <row r="752" spans="1:184" customFormat="1" ht="12.75" x14ac:dyDescent="0.2">
      <c r="A752">
        <v>6323</v>
      </c>
      <c r="B752">
        <f t="shared" si="11"/>
        <v>749</v>
      </c>
      <c r="C752">
        <v>1</v>
      </c>
      <c r="D752" t="s">
        <v>2455</v>
      </c>
      <c r="E752" t="s">
        <v>290</v>
      </c>
      <c r="F752">
        <v>600126102</v>
      </c>
      <c r="G752">
        <v>12</v>
      </c>
      <c r="H752" t="s">
        <v>2257</v>
      </c>
      <c r="I752" t="s">
        <v>1559</v>
      </c>
      <c r="J752">
        <v>1</v>
      </c>
      <c r="K752">
        <v>24</v>
      </c>
      <c r="L752" t="s">
        <v>2192</v>
      </c>
      <c r="M752" t="s">
        <v>2258</v>
      </c>
      <c r="N752" t="s">
        <v>2184</v>
      </c>
      <c r="O752">
        <v>2</v>
      </c>
      <c r="P752" t="s">
        <v>2185</v>
      </c>
      <c r="Q752" t="s">
        <v>2456</v>
      </c>
      <c r="R752" s="207">
        <v>45662.464861111112</v>
      </c>
      <c r="S752">
        <v>600126102</v>
      </c>
      <c r="T752" t="s">
        <v>2456</v>
      </c>
      <c r="U752" s="207">
        <v>45662.477800925924</v>
      </c>
      <c r="V752">
        <v>600126102</v>
      </c>
      <c r="W752">
        <v>4</v>
      </c>
      <c r="X752">
        <v>4</v>
      </c>
      <c r="Y752">
        <v>0</v>
      </c>
      <c r="Z752">
        <v>0</v>
      </c>
      <c r="AA752">
        <v>4</v>
      </c>
      <c r="AB752">
        <v>2142.5369999999998</v>
      </c>
      <c r="AC752">
        <v>2080.0369999999998</v>
      </c>
      <c r="AD752">
        <v>1316.364</v>
      </c>
      <c r="AE752">
        <v>366.05599999999998</v>
      </c>
      <c r="AF752">
        <v>185.82599999999999</v>
      </c>
      <c r="AG752">
        <v>121.131</v>
      </c>
      <c r="AH752">
        <v>90.66</v>
      </c>
      <c r="AI752">
        <v>0</v>
      </c>
      <c r="AJ752">
        <v>0</v>
      </c>
      <c r="AK752">
        <v>0</v>
      </c>
      <c r="AL752">
        <v>0</v>
      </c>
      <c r="AM752">
        <v>62.5</v>
      </c>
      <c r="AN752">
        <v>0</v>
      </c>
      <c r="AO752">
        <v>611.62900000000002</v>
      </c>
      <c r="AP752">
        <v>78.599999999999994</v>
      </c>
      <c r="AQ752">
        <v>78.599999999999994</v>
      </c>
      <c r="AR752">
        <v>0</v>
      </c>
      <c r="AS752">
        <v>0</v>
      </c>
      <c r="AT752">
        <v>0</v>
      </c>
      <c r="AU752">
        <v>533.029</v>
      </c>
      <c r="AV752">
        <v>0</v>
      </c>
      <c r="AW752">
        <v>0</v>
      </c>
      <c r="AX752">
        <v>0</v>
      </c>
      <c r="AY752">
        <v>78.599999999999994</v>
      </c>
      <c r="AZ752">
        <v>0</v>
      </c>
      <c r="BA752">
        <v>2080.0369999999998</v>
      </c>
      <c r="BB752">
        <v>78.599999999999994</v>
      </c>
      <c r="BC752">
        <v>4</v>
      </c>
      <c r="BD752">
        <v>4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3</v>
      </c>
      <c r="BK752">
        <v>1779.961</v>
      </c>
      <c r="BL752">
        <v>1095.357</v>
      </c>
      <c r="BM752">
        <v>337.49099999999999</v>
      </c>
      <c r="BN752">
        <v>153.053</v>
      </c>
      <c r="BO752">
        <v>103.4</v>
      </c>
      <c r="BP752">
        <v>90.66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1</v>
      </c>
      <c r="CA752">
        <v>300.07600000000002</v>
      </c>
      <c r="CB752">
        <v>221.00700000000001</v>
      </c>
      <c r="CC752">
        <v>28.565000000000001</v>
      </c>
      <c r="CD752">
        <v>32.773000000000003</v>
      </c>
      <c r="CE752">
        <v>17.731000000000002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1</v>
      </c>
      <c r="CM752">
        <v>300.07600000000002</v>
      </c>
      <c r="CN752">
        <v>0</v>
      </c>
      <c r="CO752">
        <v>0</v>
      </c>
      <c r="CP752">
        <v>0</v>
      </c>
      <c r="CQ752">
        <v>0</v>
      </c>
      <c r="CR752">
        <v>2</v>
      </c>
      <c r="CS752">
        <v>1046.49</v>
      </c>
      <c r="CT752">
        <v>1</v>
      </c>
      <c r="CU752">
        <v>300.07600000000002</v>
      </c>
      <c r="CV752">
        <v>0</v>
      </c>
      <c r="CW752">
        <v>0</v>
      </c>
      <c r="CX752">
        <v>0</v>
      </c>
      <c r="CY752">
        <v>3</v>
      </c>
      <c r="CZ752">
        <v>1779.961</v>
      </c>
      <c r="DA752">
        <v>0</v>
      </c>
      <c r="DB752">
        <v>0</v>
      </c>
      <c r="DC752">
        <v>45.35</v>
      </c>
      <c r="DD752">
        <v>33.25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1779.961</v>
      </c>
      <c r="EA752">
        <v>45.35</v>
      </c>
      <c r="EB752">
        <v>300.07600000000002</v>
      </c>
      <c r="EC752">
        <v>33.25</v>
      </c>
      <c r="ED752">
        <v>4</v>
      </c>
      <c r="EE752">
        <v>4</v>
      </c>
      <c r="EF752">
        <v>2142.5369999999998</v>
      </c>
      <c r="EG752">
        <v>3</v>
      </c>
      <c r="EH752">
        <v>1842.461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1</v>
      </c>
      <c r="EP752">
        <v>300.07600000000002</v>
      </c>
      <c r="EQ752">
        <v>611.62900000000002</v>
      </c>
      <c r="ER752">
        <v>417.685</v>
      </c>
      <c r="ES752">
        <v>193.94399999999999</v>
      </c>
      <c r="ET752">
        <v>2754.1660000000002</v>
      </c>
      <c r="EU752">
        <v>0</v>
      </c>
      <c r="EV752">
        <v>0</v>
      </c>
      <c r="EW752">
        <v>3</v>
      </c>
      <c r="EX752">
        <v>1842.461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78.599999999999994</v>
      </c>
      <c r="FP752">
        <v>45.35</v>
      </c>
      <c r="FQ752">
        <v>33.25</v>
      </c>
      <c r="FR752">
        <v>78.599999999999994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</row>
    <row r="753" spans="1:184" customFormat="1" ht="12.75" x14ac:dyDescent="0.2">
      <c r="A753">
        <v>7001</v>
      </c>
      <c r="B753">
        <f t="shared" si="11"/>
        <v>750</v>
      </c>
      <c r="C753">
        <v>1</v>
      </c>
      <c r="D753" t="s">
        <v>2457</v>
      </c>
      <c r="E753" t="s">
        <v>290</v>
      </c>
      <c r="F753">
        <v>600126625</v>
      </c>
      <c r="G753">
        <v>12</v>
      </c>
      <c r="H753" t="s">
        <v>2458</v>
      </c>
      <c r="I753" t="s">
        <v>99</v>
      </c>
      <c r="J753">
        <v>1</v>
      </c>
      <c r="K753">
        <v>24</v>
      </c>
      <c r="L753" t="s">
        <v>2459</v>
      </c>
      <c r="M753" t="s">
        <v>2460</v>
      </c>
      <c r="N753" t="s">
        <v>2461</v>
      </c>
      <c r="O753">
        <v>2</v>
      </c>
      <c r="P753" t="s">
        <v>2462</v>
      </c>
      <c r="Q753" t="s">
        <v>2463</v>
      </c>
      <c r="R753" s="207">
        <v>45666.852997685186</v>
      </c>
      <c r="S753">
        <v>600126625</v>
      </c>
      <c r="W753">
        <v>5.6948999999999996</v>
      </c>
      <c r="X753">
        <v>5.6948999999999996</v>
      </c>
      <c r="Y753">
        <v>0</v>
      </c>
      <c r="Z753">
        <v>0</v>
      </c>
      <c r="AA753">
        <v>6.2564000000000002</v>
      </c>
      <c r="AB753">
        <v>2626.1959999999999</v>
      </c>
      <c r="AC753">
        <v>2626.1959999999999</v>
      </c>
      <c r="AD753">
        <v>1642.53</v>
      </c>
      <c r="AE753">
        <v>433.20799999999997</v>
      </c>
      <c r="AF753">
        <v>82.753</v>
      </c>
      <c r="AG753">
        <v>344.209</v>
      </c>
      <c r="AH753">
        <v>92.257000000000005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10.15</v>
      </c>
      <c r="AP753">
        <v>10.15</v>
      </c>
      <c r="AQ753">
        <v>10.15</v>
      </c>
      <c r="AR753">
        <v>0</v>
      </c>
      <c r="AS753">
        <v>0</v>
      </c>
      <c r="AT753">
        <v>0</v>
      </c>
      <c r="AU753">
        <v>0</v>
      </c>
      <c r="AV753">
        <v>0.16669999999999999</v>
      </c>
      <c r="AW753">
        <v>31.239000000000001</v>
      </c>
      <c r="AX753">
        <v>52.027999999999999</v>
      </c>
      <c r="AY753">
        <v>0.75</v>
      </c>
      <c r="AZ753">
        <v>0</v>
      </c>
      <c r="BA753">
        <v>2690.7109999999998</v>
      </c>
      <c r="BB753">
        <v>10.15</v>
      </c>
      <c r="BC753">
        <v>6</v>
      </c>
      <c r="BD753">
        <v>6</v>
      </c>
      <c r="BE753">
        <v>0</v>
      </c>
      <c r="BF753">
        <v>0</v>
      </c>
      <c r="BG753">
        <v>1</v>
      </c>
      <c r="BH753">
        <v>0</v>
      </c>
      <c r="BI753">
        <v>0</v>
      </c>
      <c r="BJ753">
        <v>4.5282</v>
      </c>
      <c r="BK753">
        <v>2257.4050000000002</v>
      </c>
      <c r="BL753">
        <v>1388.27</v>
      </c>
      <c r="BM753">
        <v>400.589</v>
      </c>
      <c r="BN753">
        <v>66.840999999999994</v>
      </c>
      <c r="BO753">
        <v>278.209</v>
      </c>
      <c r="BP753">
        <v>92.257000000000005</v>
      </c>
      <c r="BQ753">
        <v>0</v>
      </c>
      <c r="BR753">
        <v>0</v>
      </c>
      <c r="BS753">
        <v>0</v>
      </c>
      <c r="BT753">
        <v>4.1948999999999996</v>
      </c>
      <c r="BU753">
        <v>2139.7040000000002</v>
      </c>
      <c r="BV753">
        <v>0</v>
      </c>
      <c r="BW753">
        <v>0</v>
      </c>
      <c r="BX753">
        <v>0</v>
      </c>
      <c r="BY753">
        <v>0</v>
      </c>
      <c r="BZ753">
        <v>1.1667000000000001</v>
      </c>
      <c r="CA753">
        <v>368.791</v>
      </c>
      <c r="CB753">
        <v>254.26</v>
      </c>
      <c r="CC753">
        <v>32.619</v>
      </c>
      <c r="CD753">
        <v>15.911999999999999</v>
      </c>
      <c r="CE753">
        <v>66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0.7</v>
      </c>
      <c r="CM753">
        <v>242.203</v>
      </c>
      <c r="CN753">
        <v>0.3</v>
      </c>
      <c r="CO753">
        <v>74.56</v>
      </c>
      <c r="CP753">
        <v>0.16669999999999999</v>
      </c>
      <c r="CQ753">
        <v>52.027999999999999</v>
      </c>
      <c r="CR753">
        <v>3.5282</v>
      </c>
      <c r="CS753">
        <v>1524.921</v>
      </c>
      <c r="CT753">
        <v>1.1667000000000001</v>
      </c>
      <c r="CU753">
        <v>368.791</v>
      </c>
      <c r="CV753">
        <v>0</v>
      </c>
      <c r="CW753">
        <v>31.239000000000001</v>
      </c>
      <c r="CX753">
        <v>0</v>
      </c>
      <c r="CY753">
        <v>0</v>
      </c>
      <c r="CZ753">
        <v>0</v>
      </c>
      <c r="DA753">
        <v>0.16669999999999999</v>
      </c>
      <c r="DB753">
        <v>52.027999999999999</v>
      </c>
      <c r="DC753">
        <v>5.4</v>
      </c>
      <c r="DD753">
        <v>4.75</v>
      </c>
      <c r="DE753">
        <v>0</v>
      </c>
      <c r="DF753">
        <v>0.33329999999999999</v>
      </c>
      <c r="DG753">
        <v>117.70099999999999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2315.6329999999998</v>
      </c>
      <c r="EA753">
        <v>5.4</v>
      </c>
      <c r="EB753">
        <v>375.07799999999997</v>
      </c>
      <c r="EC753">
        <v>4.75</v>
      </c>
      <c r="ED753">
        <v>5.6948999999999996</v>
      </c>
      <c r="EE753">
        <v>6.2564000000000002</v>
      </c>
      <c r="EF753">
        <v>2626.1959999999999</v>
      </c>
      <c r="EG753">
        <v>4.5282</v>
      </c>
      <c r="EH753">
        <v>2257.4050000000002</v>
      </c>
      <c r="EI753">
        <v>4.1948999999999996</v>
      </c>
      <c r="EJ753">
        <v>2139.7040000000002</v>
      </c>
      <c r="EK753">
        <v>0</v>
      </c>
      <c r="EL753">
        <v>0</v>
      </c>
      <c r="EM753">
        <v>0</v>
      </c>
      <c r="EN753">
        <v>0</v>
      </c>
      <c r="EO753">
        <v>1.1667000000000001</v>
      </c>
      <c r="EP753">
        <v>368.791</v>
      </c>
      <c r="EQ753">
        <v>10.15</v>
      </c>
      <c r="ER753">
        <v>5.4</v>
      </c>
      <c r="ES753">
        <v>4.75</v>
      </c>
      <c r="ET753">
        <v>2636.346</v>
      </c>
      <c r="EU753">
        <v>0</v>
      </c>
      <c r="EV753">
        <v>0</v>
      </c>
      <c r="EW753">
        <v>0</v>
      </c>
      <c r="EX753">
        <v>0</v>
      </c>
      <c r="EY753">
        <v>0.33329999999999999</v>
      </c>
      <c r="EZ753">
        <v>117.70099999999999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0.16669999999999999</v>
      </c>
      <c r="FJ753">
        <v>52.027999999999999</v>
      </c>
      <c r="FK753">
        <v>0</v>
      </c>
      <c r="FL753">
        <v>0</v>
      </c>
      <c r="FM753">
        <v>0.16669999999999999</v>
      </c>
      <c r="FN753">
        <v>52.027999999999999</v>
      </c>
      <c r="FO753">
        <v>0.75</v>
      </c>
      <c r="FP753">
        <v>0</v>
      </c>
      <c r="FQ753">
        <v>0.75</v>
      </c>
      <c r="FR753">
        <v>52.777999999999999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</row>
    <row r="754" spans="1:184" customFormat="1" ht="12.75" x14ac:dyDescent="0.2">
      <c r="A754">
        <v>7004</v>
      </c>
      <c r="B754">
        <f t="shared" si="11"/>
        <v>751</v>
      </c>
      <c r="C754">
        <v>1</v>
      </c>
      <c r="D754" t="s">
        <v>2464</v>
      </c>
      <c r="E754" t="s">
        <v>290</v>
      </c>
      <c r="F754">
        <v>691015333</v>
      </c>
      <c r="G754">
        <v>12</v>
      </c>
      <c r="H754" t="s">
        <v>2465</v>
      </c>
      <c r="I754" t="s">
        <v>2466</v>
      </c>
      <c r="J754">
        <v>1</v>
      </c>
      <c r="K754">
        <v>24</v>
      </c>
      <c r="L754" t="s">
        <v>2467</v>
      </c>
      <c r="M754" t="s">
        <v>2468</v>
      </c>
      <c r="N754" t="s">
        <v>2461</v>
      </c>
      <c r="O754">
        <v>2</v>
      </c>
      <c r="P754" t="s">
        <v>2462</v>
      </c>
      <c r="Q754" t="s">
        <v>3347</v>
      </c>
      <c r="R754" s="207">
        <v>45670.714641203704</v>
      </c>
      <c r="S754">
        <v>691015333</v>
      </c>
      <c r="T754" t="s">
        <v>3347</v>
      </c>
      <c r="U754" s="207">
        <v>45692.374293981484</v>
      </c>
      <c r="V754">
        <v>691015333</v>
      </c>
      <c r="W754">
        <v>4.6899000000000006</v>
      </c>
      <c r="X754">
        <v>4.5738000000000003</v>
      </c>
      <c r="Y754">
        <v>0</v>
      </c>
      <c r="Z754">
        <v>0.11609999999999999</v>
      </c>
      <c r="AA754">
        <v>6.1238000000000001</v>
      </c>
      <c r="AB754">
        <v>1796.6</v>
      </c>
      <c r="AC754">
        <v>1760.828</v>
      </c>
      <c r="AD754">
        <v>1117.5070000000001</v>
      </c>
      <c r="AE754">
        <v>323.16499999999996</v>
      </c>
      <c r="AF754">
        <v>0</v>
      </c>
      <c r="AG754">
        <v>262.78500000000003</v>
      </c>
      <c r="AH754">
        <v>57.371000000000002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35.771999999999998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6.1800000000000001E-2</v>
      </c>
      <c r="AW754">
        <v>0</v>
      </c>
      <c r="AX754">
        <v>42.332000000000001</v>
      </c>
      <c r="AY754">
        <v>0</v>
      </c>
      <c r="AZ754">
        <v>0</v>
      </c>
      <c r="BA754">
        <v>1782.895</v>
      </c>
      <c r="BB754">
        <v>0</v>
      </c>
      <c r="BC754">
        <v>6</v>
      </c>
      <c r="BD754">
        <v>6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3.4199000000000002</v>
      </c>
      <c r="BK754">
        <v>1350.1510000000001</v>
      </c>
      <c r="BL754">
        <v>856.73099999999999</v>
      </c>
      <c r="BM754">
        <v>288.85000000000002</v>
      </c>
      <c r="BN754">
        <v>0</v>
      </c>
      <c r="BO754">
        <v>147.19900000000001</v>
      </c>
      <c r="BP754">
        <v>57.371000000000002</v>
      </c>
      <c r="BQ754">
        <v>0</v>
      </c>
      <c r="BR754">
        <v>0</v>
      </c>
      <c r="BS754">
        <v>0</v>
      </c>
      <c r="BT754">
        <v>2.7532000000000001</v>
      </c>
      <c r="BU754">
        <v>1158.921</v>
      </c>
      <c r="BV754">
        <v>0</v>
      </c>
      <c r="BW754">
        <v>0</v>
      </c>
      <c r="BX754">
        <v>0</v>
      </c>
      <c r="BY754">
        <v>0</v>
      </c>
      <c r="BZ754">
        <v>1.1539000000000001</v>
      </c>
      <c r="CA754">
        <v>410.67700000000002</v>
      </c>
      <c r="CB754">
        <v>260.77600000000001</v>
      </c>
      <c r="CC754">
        <v>34.314999999999998</v>
      </c>
      <c r="CD754">
        <v>0</v>
      </c>
      <c r="CE754">
        <v>115.586</v>
      </c>
      <c r="CF754">
        <v>0</v>
      </c>
      <c r="CG754">
        <v>0</v>
      </c>
      <c r="CH754">
        <v>0</v>
      </c>
      <c r="CI754">
        <v>0</v>
      </c>
      <c r="CJ754">
        <v>0.13389999999999999</v>
      </c>
      <c r="CK754">
        <v>100.098</v>
      </c>
      <c r="CL754">
        <v>0.6593</v>
      </c>
      <c r="CM754">
        <v>200.749</v>
      </c>
      <c r="CN754">
        <v>0.29749999999999999</v>
      </c>
      <c r="CO754">
        <v>92.465000000000003</v>
      </c>
      <c r="CP754">
        <v>6.3200000000000006E-2</v>
      </c>
      <c r="CQ754">
        <v>17.364999999999998</v>
      </c>
      <c r="CR754">
        <v>1.8713</v>
      </c>
      <c r="CS754">
        <v>678.96100000000001</v>
      </c>
      <c r="CT754">
        <v>1.1539000000000001</v>
      </c>
      <c r="CU754">
        <v>410.67700000000002</v>
      </c>
      <c r="CV754">
        <v>0</v>
      </c>
      <c r="CW754">
        <v>0</v>
      </c>
      <c r="CX754">
        <v>15.301</v>
      </c>
      <c r="CY754">
        <v>0</v>
      </c>
      <c r="CZ754">
        <v>0</v>
      </c>
      <c r="DA754">
        <v>6.1800000000000001E-2</v>
      </c>
      <c r="DB754">
        <v>27.030999999999999</v>
      </c>
      <c r="DC754">
        <v>0</v>
      </c>
      <c r="DD754">
        <v>0</v>
      </c>
      <c r="DE754">
        <v>0</v>
      </c>
      <c r="DF754">
        <v>0.66669999999999996</v>
      </c>
      <c r="DG754">
        <v>191.23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1372.2180000000001</v>
      </c>
      <c r="EA754">
        <v>0</v>
      </c>
      <c r="EB754">
        <v>410.67700000000002</v>
      </c>
      <c r="EC754">
        <v>0</v>
      </c>
      <c r="ED754">
        <v>4.6899000000000006</v>
      </c>
      <c r="EE754">
        <v>6.1238000000000001</v>
      </c>
      <c r="EF754">
        <v>1796.6</v>
      </c>
      <c r="EG754">
        <v>3.4199000000000002</v>
      </c>
      <c r="EH754">
        <v>1350.152</v>
      </c>
      <c r="EI754">
        <v>2.7532000000000001</v>
      </c>
      <c r="EJ754">
        <v>1158.922</v>
      </c>
      <c r="EK754">
        <v>0</v>
      </c>
      <c r="EL754">
        <v>0</v>
      </c>
      <c r="EM754">
        <v>0</v>
      </c>
      <c r="EN754">
        <v>0</v>
      </c>
      <c r="EO754">
        <v>1.27</v>
      </c>
      <c r="EP754">
        <v>446.44799999999998</v>
      </c>
      <c r="EQ754">
        <v>0</v>
      </c>
      <c r="ER754">
        <v>0</v>
      </c>
      <c r="ES754">
        <v>0</v>
      </c>
      <c r="ET754">
        <v>1796.6</v>
      </c>
      <c r="EU754">
        <v>0</v>
      </c>
      <c r="EV754">
        <v>0</v>
      </c>
      <c r="EW754">
        <v>0</v>
      </c>
      <c r="EX754">
        <v>0</v>
      </c>
      <c r="EY754">
        <v>0.66669999999999996</v>
      </c>
      <c r="EZ754">
        <v>191.23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6.1800000000000001E-2</v>
      </c>
      <c r="FJ754">
        <v>42.332000000000001</v>
      </c>
      <c r="FK754">
        <v>0</v>
      </c>
      <c r="FL754">
        <v>15.301</v>
      </c>
      <c r="FM754">
        <v>6.1800000000000001E-2</v>
      </c>
      <c r="FN754">
        <v>27.030999999999999</v>
      </c>
      <c r="FO754">
        <v>0</v>
      </c>
      <c r="FP754">
        <v>0</v>
      </c>
      <c r="FQ754">
        <v>0</v>
      </c>
      <c r="FR754">
        <v>42.332000000000001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</row>
    <row r="755" spans="1:184" customFormat="1" ht="12.75" x14ac:dyDescent="0.2">
      <c r="A755">
        <v>7005</v>
      </c>
      <c r="B755">
        <f t="shared" si="11"/>
        <v>752</v>
      </c>
      <c r="C755">
        <v>1</v>
      </c>
      <c r="D755" t="s">
        <v>2469</v>
      </c>
      <c r="E755" t="s">
        <v>290</v>
      </c>
      <c r="F755">
        <v>600126340</v>
      </c>
      <c r="G755">
        <v>12</v>
      </c>
      <c r="H755" t="s">
        <v>2470</v>
      </c>
      <c r="I755" t="s">
        <v>99</v>
      </c>
      <c r="J755">
        <v>1</v>
      </c>
      <c r="K755">
        <v>24</v>
      </c>
      <c r="L755" t="s">
        <v>2467</v>
      </c>
      <c r="M755" t="s">
        <v>1261</v>
      </c>
      <c r="N755" t="s">
        <v>2461</v>
      </c>
      <c r="O755">
        <v>2</v>
      </c>
      <c r="P755" t="s">
        <v>2462</v>
      </c>
      <c r="Q755" t="s">
        <v>2471</v>
      </c>
      <c r="R755" s="207">
        <v>45670.618078703701</v>
      </c>
      <c r="S755">
        <v>600126340</v>
      </c>
      <c r="T755" t="s">
        <v>2471</v>
      </c>
      <c r="U755" s="207">
        <v>45679.634004629632</v>
      </c>
      <c r="V755">
        <v>600126340</v>
      </c>
      <c r="W755">
        <v>3.35</v>
      </c>
      <c r="X755">
        <v>3.1630000000000003</v>
      </c>
      <c r="Y755">
        <v>0</v>
      </c>
      <c r="Z755">
        <v>0.187</v>
      </c>
      <c r="AA755">
        <v>4.18</v>
      </c>
      <c r="AB755">
        <v>1385.58</v>
      </c>
      <c r="AC755">
        <v>1363.8779999999999</v>
      </c>
      <c r="AD755">
        <v>879.54200000000003</v>
      </c>
      <c r="AE755">
        <v>150.96</v>
      </c>
      <c r="AF755">
        <v>35.972000000000001</v>
      </c>
      <c r="AG755">
        <v>131</v>
      </c>
      <c r="AH755">
        <v>103.032</v>
      </c>
      <c r="AI755">
        <v>0</v>
      </c>
      <c r="AJ755">
        <v>8.7899999999999991</v>
      </c>
      <c r="AK755">
        <v>0</v>
      </c>
      <c r="AL755">
        <v>0</v>
      </c>
      <c r="AM755">
        <v>5</v>
      </c>
      <c r="AN755">
        <v>16.702000000000002</v>
      </c>
      <c r="AO755">
        <v>124</v>
      </c>
      <c r="AP755">
        <v>10</v>
      </c>
      <c r="AQ755">
        <v>10</v>
      </c>
      <c r="AR755">
        <v>0</v>
      </c>
      <c r="AS755">
        <v>0</v>
      </c>
      <c r="AT755">
        <v>0</v>
      </c>
      <c r="AU755">
        <v>114</v>
      </c>
      <c r="AV755">
        <v>0</v>
      </c>
      <c r="AW755">
        <v>54.582000000000001</v>
      </c>
      <c r="AX755">
        <v>0</v>
      </c>
      <c r="AY755">
        <v>0</v>
      </c>
      <c r="AZ755">
        <v>0</v>
      </c>
      <c r="BA755">
        <v>1368.7829999999999</v>
      </c>
      <c r="BB755">
        <v>10</v>
      </c>
      <c r="BC755">
        <v>4</v>
      </c>
      <c r="BD755">
        <v>4</v>
      </c>
      <c r="BE755">
        <v>0</v>
      </c>
      <c r="BF755">
        <v>1</v>
      </c>
      <c r="BG755">
        <v>0</v>
      </c>
      <c r="BH755">
        <v>0</v>
      </c>
      <c r="BI755">
        <v>0</v>
      </c>
      <c r="BJ755">
        <v>2.2058</v>
      </c>
      <c r="BK755">
        <v>1103.557</v>
      </c>
      <c r="BL755">
        <v>670.00199999999995</v>
      </c>
      <c r="BM755">
        <v>129.179</v>
      </c>
      <c r="BN755">
        <v>35.972000000000001</v>
      </c>
      <c r="BO755">
        <v>102</v>
      </c>
      <c r="BP755">
        <v>103.032</v>
      </c>
      <c r="BQ755">
        <v>0</v>
      </c>
      <c r="BR755">
        <v>8.7899999999999991</v>
      </c>
      <c r="BS755">
        <v>0</v>
      </c>
      <c r="BT755">
        <v>2.2058</v>
      </c>
      <c r="BU755">
        <v>1103.557</v>
      </c>
      <c r="BV755">
        <v>0</v>
      </c>
      <c r="BW755">
        <v>0</v>
      </c>
      <c r="BX755">
        <v>0</v>
      </c>
      <c r="BY755">
        <v>0</v>
      </c>
      <c r="BZ755">
        <v>0.95720000000000005</v>
      </c>
      <c r="CA755">
        <v>260.32100000000003</v>
      </c>
      <c r="CB755">
        <v>209.54</v>
      </c>
      <c r="CC755">
        <v>21.780999999999999</v>
      </c>
      <c r="CD755">
        <v>0</v>
      </c>
      <c r="CE755">
        <v>29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0.49859999999999999</v>
      </c>
      <c r="CM755">
        <v>146.17699999999999</v>
      </c>
      <c r="CN755">
        <v>0.45860000000000001</v>
      </c>
      <c r="CO755">
        <v>114.14400000000001</v>
      </c>
      <c r="CP755">
        <v>0</v>
      </c>
      <c r="CQ755">
        <v>0</v>
      </c>
      <c r="CR755">
        <v>1.3848</v>
      </c>
      <c r="CS755">
        <v>443.67099999999999</v>
      </c>
      <c r="CT755">
        <v>0.95720000000000005</v>
      </c>
      <c r="CU755">
        <v>260.32100000000003</v>
      </c>
      <c r="CV755">
        <v>0</v>
      </c>
      <c r="CW755">
        <v>54.582000000000001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10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1103.557</v>
      </c>
      <c r="EA755">
        <v>0</v>
      </c>
      <c r="EB755">
        <v>265.226</v>
      </c>
      <c r="EC755">
        <v>10</v>
      </c>
      <c r="ED755">
        <v>3.35</v>
      </c>
      <c r="EE755">
        <v>4.18</v>
      </c>
      <c r="EF755">
        <v>1385.58</v>
      </c>
      <c r="EG755">
        <v>2.3927999999999998</v>
      </c>
      <c r="EH755">
        <v>1125.259</v>
      </c>
      <c r="EI755">
        <v>2.3927999999999998</v>
      </c>
      <c r="EJ755">
        <v>1125.259</v>
      </c>
      <c r="EK755">
        <v>0</v>
      </c>
      <c r="EL755">
        <v>0</v>
      </c>
      <c r="EM755">
        <v>0</v>
      </c>
      <c r="EN755">
        <v>0</v>
      </c>
      <c r="EO755">
        <v>0.95720000000000005</v>
      </c>
      <c r="EP755">
        <v>260.32100000000003</v>
      </c>
      <c r="EQ755">
        <v>124</v>
      </c>
      <c r="ER755">
        <v>0</v>
      </c>
      <c r="ES755">
        <v>124</v>
      </c>
      <c r="ET755">
        <v>1509.58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0</v>
      </c>
      <c r="FY755">
        <v>0</v>
      </c>
      <c r="FZ755">
        <v>0</v>
      </c>
      <c r="GA755">
        <v>0</v>
      </c>
      <c r="GB755">
        <v>0</v>
      </c>
    </row>
    <row r="756" spans="1:184" customFormat="1" ht="12.75" x14ac:dyDescent="0.2">
      <c r="A756">
        <v>7006</v>
      </c>
      <c r="B756">
        <f t="shared" si="11"/>
        <v>753</v>
      </c>
      <c r="C756">
        <v>1</v>
      </c>
      <c r="D756" t="s">
        <v>2472</v>
      </c>
      <c r="E756" t="s">
        <v>290</v>
      </c>
      <c r="F756">
        <v>600126919</v>
      </c>
      <c r="G756">
        <v>12</v>
      </c>
      <c r="H756" t="s">
        <v>2473</v>
      </c>
      <c r="I756" t="s">
        <v>99</v>
      </c>
      <c r="J756">
        <v>1</v>
      </c>
      <c r="K756">
        <v>24</v>
      </c>
      <c r="L756" t="s">
        <v>2459</v>
      </c>
      <c r="M756" t="s">
        <v>2474</v>
      </c>
      <c r="N756" t="s">
        <v>2461</v>
      </c>
      <c r="O756">
        <v>2</v>
      </c>
      <c r="P756" t="s">
        <v>2462</v>
      </c>
      <c r="Q756" t="s">
        <v>2475</v>
      </c>
      <c r="R756" s="207">
        <v>45668.59883101852</v>
      </c>
      <c r="S756">
        <v>600126919</v>
      </c>
      <c r="W756">
        <v>10.533899999999999</v>
      </c>
      <c r="X756">
        <v>8.6512999999999991</v>
      </c>
      <c r="Y756">
        <v>1.8826000000000001</v>
      </c>
      <c r="Z756">
        <v>0</v>
      </c>
      <c r="AA756">
        <v>11.4543</v>
      </c>
      <c r="AB756">
        <v>4295.5129999999999</v>
      </c>
      <c r="AC756">
        <v>3707.0039999999999</v>
      </c>
      <c r="AD756">
        <v>2423.4180000000001</v>
      </c>
      <c r="AE756">
        <v>464.3</v>
      </c>
      <c r="AF756">
        <v>267.25900000000001</v>
      </c>
      <c r="AG756">
        <v>368.678</v>
      </c>
      <c r="AH756">
        <v>175.92200000000003</v>
      </c>
      <c r="AI756">
        <v>0</v>
      </c>
      <c r="AJ756">
        <v>0</v>
      </c>
      <c r="AK756">
        <v>0.53300000000000003</v>
      </c>
      <c r="AL756">
        <v>588.50900000000001</v>
      </c>
      <c r="AM756">
        <v>0</v>
      </c>
      <c r="AN756">
        <v>0</v>
      </c>
      <c r="AO756">
        <v>17</v>
      </c>
      <c r="AP756">
        <v>9</v>
      </c>
      <c r="AQ756">
        <v>9</v>
      </c>
      <c r="AR756">
        <v>0</v>
      </c>
      <c r="AS756">
        <v>0</v>
      </c>
      <c r="AT756">
        <v>0</v>
      </c>
      <c r="AU756">
        <v>8</v>
      </c>
      <c r="AV756">
        <v>0.51190000000000002</v>
      </c>
      <c r="AW756">
        <v>6.8940000000000001</v>
      </c>
      <c r="AX756">
        <v>166.73500000000001</v>
      </c>
      <c r="AY756">
        <v>0</v>
      </c>
      <c r="AZ756">
        <v>0</v>
      </c>
      <c r="BA756">
        <v>3733.7300000000005</v>
      </c>
      <c r="BB756">
        <v>9</v>
      </c>
      <c r="BC756">
        <v>12</v>
      </c>
      <c r="BD756">
        <v>10</v>
      </c>
      <c r="BE756">
        <v>1</v>
      </c>
      <c r="BF756">
        <v>0</v>
      </c>
      <c r="BG756">
        <v>0</v>
      </c>
      <c r="BH756">
        <v>0</v>
      </c>
      <c r="BI756">
        <v>0</v>
      </c>
      <c r="BJ756">
        <v>4.3631000000000002</v>
      </c>
      <c r="BK756">
        <v>2196.6950000000002</v>
      </c>
      <c r="BL756">
        <v>1417.597</v>
      </c>
      <c r="BM756">
        <v>309.166</v>
      </c>
      <c r="BN756">
        <v>152.19800000000001</v>
      </c>
      <c r="BO756">
        <v>203.678</v>
      </c>
      <c r="BP756">
        <v>107.16200000000001</v>
      </c>
      <c r="BQ756">
        <v>0</v>
      </c>
      <c r="BR756">
        <v>0</v>
      </c>
      <c r="BS756">
        <v>0</v>
      </c>
      <c r="BT756">
        <v>3.7242999999999999</v>
      </c>
      <c r="BU756">
        <v>1999.7049999999999</v>
      </c>
      <c r="BV756">
        <v>0</v>
      </c>
      <c r="BW756">
        <v>0</v>
      </c>
      <c r="BX756">
        <v>0</v>
      </c>
      <c r="BY756">
        <v>0</v>
      </c>
      <c r="BZ756">
        <v>4.2881999999999998</v>
      </c>
      <c r="CA756">
        <v>1510.309</v>
      </c>
      <c r="CB756">
        <v>1005.821</v>
      </c>
      <c r="CC756">
        <v>155.13400000000001</v>
      </c>
      <c r="CD756">
        <v>115.06100000000001</v>
      </c>
      <c r="CE756">
        <v>165</v>
      </c>
      <c r="CF756">
        <v>68.760000000000005</v>
      </c>
      <c r="CG756">
        <v>0</v>
      </c>
      <c r="CH756">
        <v>0</v>
      </c>
      <c r="CI756">
        <v>0.53300000000000003</v>
      </c>
      <c r="CJ756">
        <v>0</v>
      </c>
      <c r="CK756">
        <v>0</v>
      </c>
      <c r="CL756">
        <v>1.0549999999999999</v>
      </c>
      <c r="CM756">
        <v>297.53100000000001</v>
      </c>
      <c r="CN756">
        <v>2.7212999999999998</v>
      </c>
      <c r="CO756">
        <v>1046.0429999999999</v>
      </c>
      <c r="CP756">
        <v>0.51190000000000002</v>
      </c>
      <c r="CQ756">
        <v>166.73500000000001</v>
      </c>
      <c r="CR756">
        <v>3.3631000000000002</v>
      </c>
      <c r="CS756">
        <v>1432.943</v>
      </c>
      <c r="CT756">
        <v>2.9681999999999999</v>
      </c>
      <c r="CU756">
        <v>934.06999999999994</v>
      </c>
      <c r="CV756">
        <v>0</v>
      </c>
      <c r="CW756">
        <v>6.8940000000000001</v>
      </c>
      <c r="CX756">
        <v>0</v>
      </c>
      <c r="CY756">
        <v>0</v>
      </c>
      <c r="CZ756">
        <v>0</v>
      </c>
      <c r="DA756">
        <v>0.51190000000000002</v>
      </c>
      <c r="DB756">
        <v>166.73500000000001</v>
      </c>
      <c r="DC756">
        <v>9</v>
      </c>
      <c r="DD756">
        <v>0</v>
      </c>
      <c r="DE756">
        <v>0</v>
      </c>
      <c r="DF756">
        <v>0.63880000000000003</v>
      </c>
      <c r="DG756">
        <v>196.99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2204.3130000000001</v>
      </c>
      <c r="EA756">
        <v>9</v>
      </c>
      <c r="EB756">
        <v>1529.4169999999999</v>
      </c>
      <c r="EC756">
        <v>0</v>
      </c>
      <c r="ED756">
        <v>10.533899999999999</v>
      </c>
      <c r="EE756">
        <v>11.4543</v>
      </c>
      <c r="EF756">
        <v>4295.5129999999999</v>
      </c>
      <c r="EG756">
        <v>4.3631000000000002</v>
      </c>
      <c r="EH756">
        <v>2196.6950000000002</v>
      </c>
      <c r="EI756">
        <v>3.7242999999999999</v>
      </c>
      <c r="EJ756">
        <v>1999.7049999999999</v>
      </c>
      <c r="EK756">
        <v>0</v>
      </c>
      <c r="EL756">
        <v>0</v>
      </c>
      <c r="EM756">
        <v>0</v>
      </c>
      <c r="EN756">
        <v>0</v>
      </c>
      <c r="EO756">
        <v>6.1707999999999998</v>
      </c>
      <c r="EP756">
        <v>2098.8179999999998</v>
      </c>
      <c r="EQ756">
        <v>17</v>
      </c>
      <c r="ER756">
        <v>9</v>
      </c>
      <c r="ES756">
        <v>8</v>
      </c>
      <c r="ET756">
        <v>4312.5129999999999</v>
      </c>
      <c r="EU756">
        <v>0</v>
      </c>
      <c r="EV756">
        <v>0</v>
      </c>
      <c r="EW756">
        <v>0</v>
      </c>
      <c r="EX756">
        <v>0</v>
      </c>
      <c r="EY756">
        <v>0.63880000000000003</v>
      </c>
      <c r="EZ756">
        <v>196.99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0.51190000000000002</v>
      </c>
      <c r="FJ756">
        <v>166.73500000000001</v>
      </c>
      <c r="FK756">
        <v>0</v>
      </c>
      <c r="FL756">
        <v>0</v>
      </c>
      <c r="FM756">
        <v>0.51190000000000002</v>
      </c>
      <c r="FN756">
        <v>166.73500000000001</v>
      </c>
      <c r="FO756">
        <v>0</v>
      </c>
      <c r="FP756">
        <v>0</v>
      </c>
      <c r="FQ756">
        <v>0</v>
      </c>
      <c r="FR756">
        <v>166.73500000000001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</row>
    <row r="757" spans="1:184" customFormat="1" ht="12.75" x14ac:dyDescent="0.2">
      <c r="A757">
        <v>7007</v>
      </c>
      <c r="B757">
        <f t="shared" si="11"/>
        <v>754</v>
      </c>
      <c r="C757">
        <v>1</v>
      </c>
      <c r="D757" t="s">
        <v>2476</v>
      </c>
      <c r="E757" t="s">
        <v>290</v>
      </c>
      <c r="F757">
        <v>600126838</v>
      </c>
      <c r="G757">
        <v>12</v>
      </c>
      <c r="H757" t="s">
        <v>2477</v>
      </c>
      <c r="I757" t="s">
        <v>99</v>
      </c>
      <c r="J757">
        <v>1</v>
      </c>
      <c r="K757">
        <v>24</v>
      </c>
      <c r="L757" t="s">
        <v>2459</v>
      </c>
      <c r="M757" t="s">
        <v>2478</v>
      </c>
      <c r="N757" t="s">
        <v>2461</v>
      </c>
      <c r="O757">
        <v>2</v>
      </c>
      <c r="P757" t="s">
        <v>2462</v>
      </c>
      <c r="Q757" t="s">
        <v>2534</v>
      </c>
      <c r="R757" s="207">
        <v>45660.4762962963</v>
      </c>
      <c r="S757">
        <v>600126838</v>
      </c>
      <c r="W757">
        <v>4.1579999999999995</v>
      </c>
      <c r="X757">
        <v>3.8655999999999997</v>
      </c>
      <c r="Y757">
        <v>0</v>
      </c>
      <c r="Z757">
        <v>0.29239999999999999</v>
      </c>
      <c r="AA757">
        <v>5.9672999999999998</v>
      </c>
      <c r="AB757">
        <v>1721.0320000000002</v>
      </c>
      <c r="AC757">
        <v>1614.5390000000002</v>
      </c>
      <c r="AD757">
        <v>1138.1100000000001</v>
      </c>
      <c r="AE757">
        <v>246.19900000000001</v>
      </c>
      <c r="AF757">
        <v>0</v>
      </c>
      <c r="AG757">
        <v>142.68200000000002</v>
      </c>
      <c r="AH757">
        <v>62.927999999999997</v>
      </c>
      <c r="AI757">
        <v>0</v>
      </c>
      <c r="AJ757">
        <v>1.724</v>
      </c>
      <c r="AK757">
        <v>0</v>
      </c>
      <c r="AL757">
        <v>0</v>
      </c>
      <c r="AM757">
        <v>0</v>
      </c>
      <c r="AN757">
        <v>106.49299999999999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22.896000000000001</v>
      </c>
      <c r="AX757">
        <v>0</v>
      </c>
      <c r="AY757">
        <v>0</v>
      </c>
      <c r="AZ757">
        <v>0</v>
      </c>
      <c r="BA757">
        <v>1619.2020000000002</v>
      </c>
      <c r="BB757">
        <v>0</v>
      </c>
      <c r="BC757">
        <v>6</v>
      </c>
      <c r="BD757">
        <v>6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2.3578999999999999</v>
      </c>
      <c r="BK757">
        <v>1146.1279999999999</v>
      </c>
      <c r="BL757">
        <v>771.38699999999994</v>
      </c>
      <c r="BM757">
        <v>200.011</v>
      </c>
      <c r="BN757">
        <v>0</v>
      </c>
      <c r="BO757">
        <v>87.182000000000002</v>
      </c>
      <c r="BP757">
        <v>62.927999999999997</v>
      </c>
      <c r="BQ757">
        <v>0</v>
      </c>
      <c r="BR757">
        <v>1.724</v>
      </c>
      <c r="BS757">
        <v>0</v>
      </c>
      <c r="BT757">
        <v>2.3578999999999999</v>
      </c>
      <c r="BU757">
        <v>1146.1279999999999</v>
      </c>
      <c r="BV757">
        <v>0</v>
      </c>
      <c r="BW757">
        <v>0</v>
      </c>
      <c r="BX757">
        <v>0</v>
      </c>
      <c r="BY757">
        <v>0</v>
      </c>
      <c r="BZ757">
        <v>1.5076999999999998</v>
      </c>
      <c r="CA757">
        <v>468.41100000000006</v>
      </c>
      <c r="CB757">
        <v>366.72300000000001</v>
      </c>
      <c r="CC757">
        <v>46.188000000000002</v>
      </c>
      <c r="CD757">
        <v>0</v>
      </c>
      <c r="CE757">
        <v>55.5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0.6</v>
      </c>
      <c r="CM757">
        <v>167.38800000000001</v>
      </c>
      <c r="CN757">
        <v>0.90769999999999995</v>
      </c>
      <c r="CO757">
        <v>301.02300000000002</v>
      </c>
      <c r="CP757">
        <v>0</v>
      </c>
      <c r="CQ757">
        <v>0</v>
      </c>
      <c r="CR757">
        <v>1.3579000000000001</v>
      </c>
      <c r="CS757">
        <v>542.40499999999997</v>
      </c>
      <c r="CT757">
        <v>1.5076999999999998</v>
      </c>
      <c r="CU757">
        <v>468.41100000000006</v>
      </c>
      <c r="CV757">
        <v>0</v>
      </c>
      <c r="CW757">
        <v>22.896000000000001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1150.7909999999999</v>
      </c>
      <c r="EA757">
        <v>0</v>
      </c>
      <c r="EB757">
        <v>468.41100000000006</v>
      </c>
      <c r="EC757">
        <v>0</v>
      </c>
      <c r="ED757">
        <v>4.1579999999999995</v>
      </c>
      <c r="EE757">
        <v>5.9672999999999998</v>
      </c>
      <c r="EF757">
        <v>1721.0320000000002</v>
      </c>
      <c r="EG757">
        <v>2.3578999999999999</v>
      </c>
      <c r="EH757">
        <v>1146.1279999999999</v>
      </c>
      <c r="EI757">
        <v>2.3578999999999999</v>
      </c>
      <c r="EJ757">
        <v>1146.1279999999999</v>
      </c>
      <c r="EK757">
        <v>0</v>
      </c>
      <c r="EL757">
        <v>0</v>
      </c>
      <c r="EM757">
        <v>0</v>
      </c>
      <c r="EN757">
        <v>0</v>
      </c>
      <c r="EO757">
        <v>1.8001</v>
      </c>
      <c r="EP757">
        <v>574.904</v>
      </c>
      <c r="EQ757">
        <v>0</v>
      </c>
      <c r="ER757">
        <v>0</v>
      </c>
      <c r="ES757">
        <v>0</v>
      </c>
      <c r="ET757">
        <v>1721.0320000000002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0</v>
      </c>
      <c r="FX757">
        <v>0</v>
      </c>
      <c r="FY757">
        <v>0</v>
      </c>
      <c r="FZ757">
        <v>0</v>
      </c>
      <c r="GA757">
        <v>0</v>
      </c>
      <c r="GB757">
        <v>0</v>
      </c>
    </row>
    <row r="758" spans="1:184" customFormat="1" ht="12.75" x14ac:dyDescent="0.2">
      <c r="A758">
        <v>7008</v>
      </c>
      <c r="B758">
        <f t="shared" si="11"/>
        <v>755</v>
      </c>
      <c r="C758">
        <v>1</v>
      </c>
      <c r="D758" t="s">
        <v>2480</v>
      </c>
      <c r="E758" t="s">
        <v>290</v>
      </c>
      <c r="F758">
        <v>600126935</v>
      </c>
      <c r="G758">
        <v>12</v>
      </c>
      <c r="H758" t="s">
        <v>2481</v>
      </c>
      <c r="I758" t="s">
        <v>99</v>
      </c>
      <c r="J758">
        <v>1</v>
      </c>
      <c r="K758">
        <v>24</v>
      </c>
      <c r="L758" t="s">
        <v>2459</v>
      </c>
      <c r="M758" t="s">
        <v>2482</v>
      </c>
      <c r="N758" t="s">
        <v>2461</v>
      </c>
      <c r="O758">
        <v>2</v>
      </c>
      <c r="P758" t="s">
        <v>2462</v>
      </c>
      <c r="Q758" t="s">
        <v>3481</v>
      </c>
      <c r="R758" s="207">
        <v>45671.342314814814</v>
      </c>
      <c r="S758">
        <v>600126935</v>
      </c>
      <c r="W758">
        <v>18.7516</v>
      </c>
      <c r="X758">
        <v>18.7516</v>
      </c>
      <c r="Y758">
        <v>0</v>
      </c>
      <c r="Z758">
        <v>0</v>
      </c>
      <c r="AA758">
        <v>20.031600000000001</v>
      </c>
      <c r="AB758">
        <v>7772.5280000000002</v>
      </c>
      <c r="AC758">
        <v>7761.7039999999997</v>
      </c>
      <c r="AD758">
        <v>5682.6149999999998</v>
      </c>
      <c r="AE758">
        <v>1012.213</v>
      </c>
      <c r="AF758">
        <v>49.31</v>
      </c>
      <c r="AG758">
        <v>894.79200000000003</v>
      </c>
      <c r="AH758">
        <v>100.637</v>
      </c>
      <c r="AI758">
        <v>0</v>
      </c>
      <c r="AJ758">
        <v>0</v>
      </c>
      <c r="AK758">
        <v>0</v>
      </c>
      <c r="AL758">
        <v>10.824</v>
      </c>
      <c r="AM758">
        <v>0</v>
      </c>
      <c r="AN758">
        <v>0</v>
      </c>
      <c r="AO758">
        <v>20</v>
      </c>
      <c r="AP758">
        <v>20</v>
      </c>
      <c r="AQ758">
        <v>20</v>
      </c>
      <c r="AR758">
        <v>0</v>
      </c>
      <c r="AS758">
        <v>0</v>
      </c>
      <c r="AT758">
        <v>0</v>
      </c>
      <c r="AU758">
        <v>0</v>
      </c>
      <c r="AV758">
        <v>0.33329999999999999</v>
      </c>
      <c r="AW758">
        <v>22.137</v>
      </c>
      <c r="AX758">
        <v>104.163</v>
      </c>
      <c r="AY758">
        <v>20</v>
      </c>
      <c r="AZ758">
        <v>0</v>
      </c>
      <c r="BA758">
        <v>7878.9350000000004</v>
      </c>
      <c r="BB758">
        <v>20</v>
      </c>
      <c r="BC758">
        <v>20</v>
      </c>
      <c r="BD758">
        <v>20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12.636699999999999</v>
      </c>
      <c r="BK758">
        <v>5935.6689999999999</v>
      </c>
      <c r="BL758">
        <v>4279.1670000000004</v>
      </c>
      <c r="BM758">
        <v>860.31100000000004</v>
      </c>
      <c r="BN758">
        <v>49.31</v>
      </c>
      <c r="BO758">
        <v>658.59199999999998</v>
      </c>
      <c r="BP758">
        <v>66.152000000000001</v>
      </c>
      <c r="BQ758">
        <v>0</v>
      </c>
      <c r="BR758">
        <v>0</v>
      </c>
      <c r="BS758">
        <v>0</v>
      </c>
      <c r="BT758">
        <v>10.220000000000001</v>
      </c>
      <c r="BU758">
        <v>4917.4350000000004</v>
      </c>
      <c r="BV758">
        <v>0</v>
      </c>
      <c r="BW758">
        <v>0</v>
      </c>
      <c r="BX758">
        <v>0</v>
      </c>
      <c r="BY758">
        <v>0</v>
      </c>
      <c r="BZ758">
        <v>6.1149000000000004</v>
      </c>
      <c r="CA758">
        <v>1826.0349999999999</v>
      </c>
      <c r="CB758">
        <v>1403.4479999999999</v>
      </c>
      <c r="CC758">
        <v>151.90199999999999</v>
      </c>
      <c r="CD758">
        <v>0</v>
      </c>
      <c r="CE758">
        <v>236.2</v>
      </c>
      <c r="CF758">
        <v>34.484999999999999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3.0316000000000001</v>
      </c>
      <c r="CM758">
        <v>800.38099999999997</v>
      </c>
      <c r="CN758">
        <v>2.75</v>
      </c>
      <c r="CO758">
        <v>921.49099999999999</v>
      </c>
      <c r="CP758">
        <v>0.33329999999999999</v>
      </c>
      <c r="CQ758">
        <v>104.163</v>
      </c>
      <c r="CR758">
        <v>11.636699999999999</v>
      </c>
      <c r="CS758">
        <v>5242.9549999999999</v>
      </c>
      <c r="CT758">
        <v>5.6149000000000004</v>
      </c>
      <c r="CU758">
        <v>1572.992</v>
      </c>
      <c r="CV758">
        <v>0</v>
      </c>
      <c r="CW758">
        <v>22.137</v>
      </c>
      <c r="CX758">
        <v>0</v>
      </c>
      <c r="CY758">
        <v>0</v>
      </c>
      <c r="CZ758">
        <v>0</v>
      </c>
      <c r="DA758">
        <v>0.33329999999999999</v>
      </c>
      <c r="DB758">
        <v>104.163</v>
      </c>
      <c r="DC758">
        <v>0</v>
      </c>
      <c r="DD758">
        <v>20</v>
      </c>
      <c r="DE758">
        <v>0</v>
      </c>
      <c r="DF758">
        <v>2.4167000000000001</v>
      </c>
      <c r="DG758">
        <v>1018.234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6020.6679999999997</v>
      </c>
      <c r="EA758">
        <v>0</v>
      </c>
      <c r="EB758">
        <v>1858.2670000000001</v>
      </c>
      <c r="EC758">
        <v>20</v>
      </c>
      <c r="ED758">
        <v>18.7516</v>
      </c>
      <c r="EE758">
        <v>20.031600000000001</v>
      </c>
      <c r="EF758">
        <v>7772.5280000000002</v>
      </c>
      <c r="EG758">
        <v>12.636699999999999</v>
      </c>
      <c r="EH758">
        <v>5935.6689999999999</v>
      </c>
      <c r="EI758">
        <v>10.220000000000001</v>
      </c>
      <c r="EJ758">
        <v>4917.4350000000004</v>
      </c>
      <c r="EK758">
        <v>0</v>
      </c>
      <c r="EL758">
        <v>0</v>
      </c>
      <c r="EM758">
        <v>0</v>
      </c>
      <c r="EN758">
        <v>0</v>
      </c>
      <c r="EO758">
        <v>6.1149000000000004</v>
      </c>
      <c r="EP758">
        <v>1836.8589999999999</v>
      </c>
      <c r="EQ758">
        <v>20</v>
      </c>
      <c r="ER758">
        <v>0</v>
      </c>
      <c r="ES758">
        <v>20</v>
      </c>
      <c r="ET758">
        <v>7792.5280000000002</v>
      </c>
      <c r="EU758">
        <v>0</v>
      </c>
      <c r="EV758">
        <v>0</v>
      </c>
      <c r="EW758">
        <v>0</v>
      </c>
      <c r="EX758">
        <v>0</v>
      </c>
      <c r="EY758">
        <v>2.4167000000000001</v>
      </c>
      <c r="EZ758">
        <v>1018.234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0.33329999999999999</v>
      </c>
      <c r="FJ758">
        <v>104.163</v>
      </c>
      <c r="FK758">
        <v>0</v>
      </c>
      <c r="FL758">
        <v>0</v>
      </c>
      <c r="FM758">
        <v>0.33329999999999999</v>
      </c>
      <c r="FN758">
        <v>104.163</v>
      </c>
      <c r="FO758">
        <v>20</v>
      </c>
      <c r="FP758">
        <v>0</v>
      </c>
      <c r="FQ758">
        <v>20</v>
      </c>
      <c r="FR758">
        <v>124.163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0</v>
      </c>
      <c r="GA758">
        <v>0</v>
      </c>
      <c r="GB758">
        <v>0</v>
      </c>
    </row>
    <row r="759" spans="1:184" customFormat="1" ht="12.75" x14ac:dyDescent="0.2">
      <c r="A759">
        <v>7009</v>
      </c>
      <c r="B759">
        <f t="shared" si="11"/>
        <v>756</v>
      </c>
      <c r="C759">
        <v>1</v>
      </c>
      <c r="D759" t="s">
        <v>2483</v>
      </c>
      <c r="E759" t="s">
        <v>290</v>
      </c>
      <c r="F759">
        <v>600126781</v>
      </c>
      <c r="G759">
        <v>12</v>
      </c>
      <c r="H759" t="s">
        <v>2484</v>
      </c>
      <c r="I759" t="s">
        <v>99</v>
      </c>
      <c r="J759">
        <v>1</v>
      </c>
      <c r="K759">
        <v>24</v>
      </c>
      <c r="L759" t="s">
        <v>2467</v>
      </c>
      <c r="M759" t="s">
        <v>2485</v>
      </c>
      <c r="N759" t="s">
        <v>2461</v>
      </c>
      <c r="O759">
        <v>2</v>
      </c>
      <c r="P759" t="s">
        <v>2462</v>
      </c>
      <c r="Q759" t="s">
        <v>2486</v>
      </c>
      <c r="R759" s="207">
        <v>45670.862581018519</v>
      </c>
      <c r="S759">
        <v>600126781</v>
      </c>
      <c r="T759" t="s">
        <v>2486</v>
      </c>
      <c r="U759" s="207">
        <v>45670.899513888886</v>
      </c>
      <c r="V759">
        <v>600126781</v>
      </c>
      <c r="W759">
        <v>10.1416</v>
      </c>
      <c r="X759">
        <v>9.8922999999999988</v>
      </c>
      <c r="Y759">
        <v>0</v>
      </c>
      <c r="Z759">
        <v>0.24929999999999999</v>
      </c>
      <c r="AA759">
        <v>10.763500000000001</v>
      </c>
      <c r="AB759">
        <v>4523.509</v>
      </c>
      <c r="AC759">
        <v>4428.0910000000003</v>
      </c>
      <c r="AD759">
        <v>2826.5189999999998</v>
      </c>
      <c r="AE759">
        <v>552.80599999999993</v>
      </c>
      <c r="AF759">
        <v>74.138999999999996</v>
      </c>
      <c r="AG759">
        <v>866.74700000000007</v>
      </c>
      <c r="AH759">
        <v>107.88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95.418000000000006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4450.018</v>
      </c>
      <c r="BB759">
        <v>0</v>
      </c>
      <c r="BC759">
        <v>10</v>
      </c>
      <c r="BD759">
        <v>10</v>
      </c>
      <c r="BE759">
        <v>0</v>
      </c>
      <c r="BF759">
        <v>0</v>
      </c>
      <c r="BG759">
        <v>1</v>
      </c>
      <c r="BH759">
        <v>0</v>
      </c>
      <c r="BI759">
        <v>0</v>
      </c>
      <c r="BJ759">
        <v>7.3426</v>
      </c>
      <c r="BK759">
        <v>3556.1350000000002</v>
      </c>
      <c r="BL759">
        <v>2286.5120000000002</v>
      </c>
      <c r="BM759">
        <v>484.96</v>
      </c>
      <c r="BN759">
        <v>35.768000000000001</v>
      </c>
      <c r="BO759">
        <v>649.74699999999996</v>
      </c>
      <c r="BP759">
        <v>99.147999999999996</v>
      </c>
      <c r="BQ759">
        <v>0</v>
      </c>
      <c r="BR759">
        <v>0</v>
      </c>
      <c r="BS759">
        <v>0</v>
      </c>
      <c r="BT759">
        <v>6</v>
      </c>
      <c r="BU759">
        <v>3182.8139999999999</v>
      </c>
      <c r="BV759">
        <v>0</v>
      </c>
      <c r="BW759">
        <v>0</v>
      </c>
      <c r="BX759">
        <v>0</v>
      </c>
      <c r="BY759">
        <v>0</v>
      </c>
      <c r="BZ759">
        <v>2.5497000000000001</v>
      </c>
      <c r="CA759">
        <v>871.95600000000002</v>
      </c>
      <c r="CB759">
        <v>540.00699999999995</v>
      </c>
      <c r="CC759">
        <v>67.846000000000004</v>
      </c>
      <c r="CD759">
        <v>38.371000000000002</v>
      </c>
      <c r="CE759">
        <v>217</v>
      </c>
      <c r="CF759">
        <v>8.7319999999999993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1.9497</v>
      </c>
      <c r="CM759">
        <v>653.26800000000003</v>
      </c>
      <c r="CN759">
        <v>0.6</v>
      </c>
      <c r="CO759">
        <v>218.68799999999999</v>
      </c>
      <c r="CP759">
        <v>0</v>
      </c>
      <c r="CQ759">
        <v>0</v>
      </c>
      <c r="CR759">
        <v>6.3426</v>
      </c>
      <c r="CS759">
        <v>2858.9940000000001</v>
      </c>
      <c r="CT759">
        <v>1.8496999999999999</v>
      </c>
      <c r="CU759">
        <v>640.85699999999997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1.3426</v>
      </c>
      <c r="DG759">
        <v>373.32100000000003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3570.864</v>
      </c>
      <c r="EA759">
        <v>0</v>
      </c>
      <c r="EB759">
        <v>879.154</v>
      </c>
      <c r="EC759">
        <v>0</v>
      </c>
      <c r="ED759">
        <v>10.1416</v>
      </c>
      <c r="EE759">
        <v>10.763500000000001</v>
      </c>
      <c r="EF759">
        <v>4523.509</v>
      </c>
      <c r="EG759">
        <v>7.3426</v>
      </c>
      <c r="EH759">
        <v>3556.1350000000002</v>
      </c>
      <c r="EI759">
        <v>6</v>
      </c>
      <c r="EJ759">
        <v>3182.8139999999999</v>
      </c>
      <c r="EK759">
        <v>0</v>
      </c>
      <c r="EL759">
        <v>0</v>
      </c>
      <c r="EM759">
        <v>0</v>
      </c>
      <c r="EN759">
        <v>0</v>
      </c>
      <c r="EO759">
        <v>2.7989999999999999</v>
      </c>
      <c r="EP759">
        <v>967.37400000000002</v>
      </c>
      <c r="EQ759">
        <v>0</v>
      </c>
      <c r="ER759">
        <v>0</v>
      </c>
      <c r="ES759">
        <v>0</v>
      </c>
      <c r="ET759">
        <v>4523.509</v>
      </c>
      <c r="EU759">
        <v>0</v>
      </c>
      <c r="EV759">
        <v>0</v>
      </c>
      <c r="EW759">
        <v>0</v>
      </c>
      <c r="EX759">
        <v>0</v>
      </c>
      <c r="EY759">
        <v>1.3426</v>
      </c>
      <c r="EZ759">
        <v>373.32100000000003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</row>
    <row r="760" spans="1:184" customFormat="1" ht="12.75" x14ac:dyDescent="0.2">
      <c r="A760">
        <v>7010</v>
      </c>
      <c r="B760">
        <f t="shared" si="11"/>
        <v>757</v>
      </c>
      <c r="C760">
        <v>1</v>
      </c>
      <c r="D760" t="s">
        <v>2487</v>
      </c>
      <c r="E760" t="s">
        <v>290</v>
      </c>
      <c r="F760">
        <v>600126951</v>
      </c>
      <c r="G760">
        <v>12</v>
      </c>
      <c r="H760" t="s">
        <v>2488</v>
      </c>
      <c r="I760" t="s">
        <v>99</v>
      </c>
      <c r="J760">
        <v>1</v>
      </c>
      <c r="K760">
        <v>24</v>
      </c>
      <c r="L760" t="s">
        <v>2459</v>
      </c>
      <c r="M760" t="s">
        <v>2489</v>
      </c>
      <c r="N760" t="s">
        <v>2461</v>
      </c>
      <c r="O760">
        <v>2</v>
      </c>
      <c r="P760" t="s">
        <v>2462</v>
      </c>
      <c r="Q760" t="s">
        <v>2490</v>
      </c>
      <c r="R760" s="207">
        <v>45663.449004629627</v>
      </c>
      <c r="S760">
        <v>600126951</v>
      </c>
      <c r="W760">
        <v>20.786799999999999</v>
      </c>
      <c r="X760">
        <v>20.311599999999999</v>
      </c>
      <c r="Y760">
        <v>0</v>
      </c>
      <c r="Z760">
        <v>0.47519999999999996</v>
      </c>
      <c r="AA760">
        <v>21.946400000000001</v>
      </c>
      <c r="AB760">
        <v>9081.4969999999994</v>
      </c>
      <c r="AC760">
        <v>8969.7020000000011</v>
      </c>
      <c r="AD760">
        <v>5857.5680000000002</v>
      </c>
      <c r="AE760">
        <v>1266.723</v>
      </c>
      <c r="AF760">
        <v>243.22399999999999</v>
      </c>
      <c r="AG760">
        <v>1331.9770000000001</v>
      </c>
      <c r="AH760">
        <v>176.29499999999999</v>
      </c>
      <c r="AI760">
        <v>27.34</v>
      </c>
      <c r="AJ760">
        <v>3.7290000000000001</v>
      </c>
      <c r="AK760">
        <v>0</v>
      </c>
      <c r="AL760">
        <v>0</v>
      </c>
      <c r="AM760">
        <v>1.8</v>
      </c>
      <c r="AN760">
        <v>109.995</v>
      </c>
      <c r="AO760">
        <v>27.01</v>
      </c>
      <c r="AP760">
        <v>7.41</v>
      </c>
      <c r="AQ760">
        <v>7.41</v>
      </c>
      <c r="AR760">
        <v>0</v>
      </c>
      <c r="AS760">
        <v>0</v>
      </c>
      <c r="AT760">
        <v>0</v>
      </c>
      <c r="AU760">
        <v>19.600000000000001</v>
      </c>
      <c r="AV760">
        <v>0.3</v>
      </c>
      <c r="AW760">
        <v>62.845999999999997</v>
      </c>
      <c r="AX760">
        <v>113.133</v>
      </c>
      <c r="AY760">
        <v>0</v>
      </c>
      <c r="AZ760">
        <v>0</v>
      </c>
      <c r="BA760">
        <v>9060.5769999999993</v>
      </c>
      <c r="BB760">
        <v>7.41</v>
      </c>
      <c r="BC760">
        <v>23</v>
      </c>
      <c r="BD760">
        <v>21</v>
      </c>
      <c r="BE760">
        <v>1</v>
      </c>
      <c r="BF760">
        <v>0</v>
      </c>
      <c r="BG760">
        <v>0</v>
      </c>
      <c r="BH760">
        <v>0</v>
      </c>
      <c r="BI760">
        <v>0</v>
      </c>
      <c r="BJ760">
        <v>14.3386</v>
      </c>
      <c r="BK760">
        <v>6841.6379999999999</v>
      </c>
      <c r="BL760">
        <v>4408.5079999999998</v>
      </c>
      <c r="BM760">
        <v>1072.2940000000001</v>
      </c>
      <c r="BN760">
        <v>183.518</v>
      </c>
      <c r="BO760">
        <v>944.47699999999998</v>
      </c>
      <c r="BP760">
        <v>142.655</v>
      </c>
      <c r="BQ760">
        <v>27.34</v>
      </c>
      <c r="BR760">
        <v>0</v>
      </c>
      <c r="BS760">
        <v>0</v>
      </c>
      <c r="BT760">
        <v>10.7012</v>
      </c>
      <c r="BU760">
        <v>5418.3069999999998</v>
      </c>
      <c r="BV760">
        <v>0</v>
      </c>
      <c r="BW760">
        <v>0</v>
      </c>
      <c r="BX760">
        <v>0</v>
      </c>
      <c r="BY760">
        <v>0</v>
      </c>
      <c r="BZ760">
        <v>5.9730000000000008</v>
      </c>
      <c r="CA760">
        <v>2128.0639999999999</v>
      </c>
      <c r="CB760">
        <v>1449.06</v>
      </c>
      <c r="CC760">
        <v>194.429</v>
      </c>
      <c r="CD760">
        <v>59.706000000000003</v>
      </c>
      <c r="CE760">
        <v>387.5</v>
      </c>
      <c r="CF760">
        <v>33.64</v>
      </c>
      <c r="CG760">
        <v>0</v>
      </c>
      <c r="CH760">
        <v>3.7290000000000001</v>
      </c>
      <c r="CI760">
        <v>0</v>
      </c>
      <c r="CJ760">
        <v>0.1875</v>
      </c>
      <c r="CK760">
        <v>89.117000000000004</v>
      </c>
      <c r="CL760">
        <v>2.7244999999999999</v>
      </c>
      <c r="CM760">
        <v>927.38599999999997</v>
      </c>
      <c r="CN760">
        <v>2.7610000000000001</v>
      </c>
      <c r="CO760">
        <v>1009.428</v>
      </c>
      <c r="CP760">
        <v>0.3</v>
      </c>
      <c r="CQ760">
        <v>102.133</v>
      </c>
      <c r="CR760">
        <v>12.3386</v>
      </c>
      <c r="CS760">
        <v>5317.2539999999999</v>
      </c>
      <c r="CT760">
        <v>5.1046999999999993</v>
      </c>
      <c r="CU760">
        <v>1687.643</v>
      </c>
      <c r="CV760">
        <v>0</v>
      </c>
      <c r="CW760">
        <v>62.845999999999997</v>
      </c>
      <c r="CX760">
        <v>0</v>
      </c>
      <c r="CY760">
        <v>0</v>
      </c>
      <c r="CZ760">
        <v>0</v>
      </c>
      <c r="DA760">
        <v>0.3</v>
      </c>
      <c r="DB760">
        <v>113.133</v>
      </c>
      <c r="DC760">
        <v>7.41</v>
      </c>
      <c r="DD760">
        <v>0</v>
      </c>
      <c r="DE760">
        <v>0</v>
      </c>
      <c r="DF760">
        <v>3.5821999999999998</v>
      </c>
      <c r="DG760">
        <v>1402.502</v>
      </c>
      <c r="DH760">
        <v>5.5199999999999999E-2</v>
      </c>
      <c r="DI760">
        <v>20.829000000000001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6894.8320000000003</v>
      </c>
      <c r="EA760">
        <v>7.41</v>
      </c>
      <c r="EB760">
        <v>2165.7449999999999</v>
      </c>
      <c r="EC760">
        <v>0</v>
      </c>
      <c r="ED760">
        <v>20.786799999999999</v>
      </c>
      <c r="EE760">
        <v>21.946400000000001</v>
      </c>
      <c r="EF760">
        <v>9081.4969999999994</v>
      </c>
      <c r="EG760">
        <v>14.3386</v>
      </c>
      <c r="EH760">
        <v>6843.4380000000001</v>
      </c>
      <c r="EI760">
        <v>10.7012</v>
      </c>
      <c r="EJ760">
        <v>5419.107</v>
      </c>
      <c r="EK760">
        <v>0</v>
      </c>
      <c r="EL760">
        <v>0</v>
      </c>
      <c r="EM760">
        <v>0</v>
      </c>
      <c r="EN760">
        <v>0</v>
      </c>
      <c r="EO760">
        <v>6.4481999999999999</v>
      </c>
      <c r="EP760">
        <v>2238.0590000000002</v>
      </c>
      <c r="EQ760">
        <v>27.01</v>
      </c>
      <c r="ER760">
        <v>9.01</v>
      </c>
      <c r="ES760">
        <v>18</v>
      </c>
      <c r="ET760">
        <v>9108.5069999999996</v>
      </c>
      <c r="EU760">
        <v>0</v>
      </c>
      <c r="EV760">
        <v>0</v>
      </c>
      <c r="EW760">
        <v>0</v>
      </c>
      <c r="EX760">
        <v>0</v>
      </c>
      <c r="EY760">
        <v>3.5821999999999998</v>
      </c>
      <c r="EZ760">
        <v>1403.502</v>
      </c>
      <c r="FA760">
        <v>5.5199999999999999E-2</v>
      </c>
      <c r="FB760">
        <v>20.829000000000001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0.3</v>
      </c>
      <c r="FJ760">
        <v>113.133</v>
      </c>
      <c r="FK760">
        <v>0</v>
      </c>
      <c r="FL760">
        <v>0</v>
      </c>
      <c r="FM760">
        <v>0.3</v>
      </c>
      <c r="FN760">
        <v>113.133</v>
      </c>
      <c r="FO760">
        <v>0</v>
      </c>
      <c r="FP760">
        <v>0</v>
      </c>
      <c r="FQ760">
        <v>0</v>
      </c>
      <c r="FR760">
        <v>113.133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</row>
    <row r="761" spans="1:184" customFormat="1" ht="12.75" x14ac:dyDescent="0.2">
      <c r="A761">
        <v>7011</v>
      </c>
      <c r="B761">
        <f t="shared" si="11"/>
        <v>758</v>
      </c>
      <c r="C761">
        <v>1</v>
      </c>
      <c r="D761" t="s">
        <v>2491</v>
      </c>
      <c r="E761" t="s">
        <v>290</v>
      </c>
      <c r="F761">
        <v>600126366</v>
      </c>
      <c r="G761">
        <v>12</v>
      </c>
      <c r="H761" t="s">
        <v>2492</v>
      </c>
      <c r="I761" t="s">
        <v>99</v>
      </c>
      <c r="J761">
        <v>1</v>
      </c>
      <c r="K761">
        <v>24</v>
      </c>
      <c r="L761" t="s">
        <v>2467</v>
      </c>
      <c r="M761" t="s">
        <v>1227</v>
      </c>
      <c r="N761" t="s">
        <v>2461</v>
      </c>
      <c r="O761">
        <v>2</v>
      </c>
      <c r="P761" t="s">
        <v>2462</v>
      </c>
      <c r="Q761" t="s">
        <v>2523</v>
      </c>
      <c r="R761" s="207">
        <v>45667.546446759261</v>
      </c>
      <c r="S761">
        <v>600126366</v>
      </c>
      <c r="T761" t="s">
        <v>2523</v>
      </c>
      <c r="U761" s="207">
        <v>45670.329861111109</v>
      </c>
      <c r="V761">
        <v>600126366</v>
      </c>
      <c r="W761">
        <v>3.3622999999999998</v>
      </c>
      <c r="X761">
        <v>3.3296999999999999</v>
      </c>
      <c r="Y761">
        <v>0</v>
      </c>
      <c r="Z761">
        <v>3.2599999999999997E-2</v>
      </c>
      <c r="AA761">
        <v>3.8056000000000001</v>
      </c>
      <c r="AB761">
        <v>1409.1089999999999</v>
      </c>
      <c r="AC761">
        <v>1400.499</v>
      </c>
      <c r="AD761">
        <v>964.15899999999999</v>
      </c>
      <c r="AE761">
        <v>223.66699999999997</v>
      </c>
      <c r="AF761">
        <v>0</v>
      </c>
      <c r="AG761">
        <v>120.32299999999999</v>
      </c>
      <c r="AH761">
        <v>74.563999999999993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8.61</v>
      </c>
      <c r="AO761">
        <v>7.0350000000000001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7.0350000000000001</v>
      </c>
      <c r="AV761">
        <v>0.2208</v>
      </c>
      <c r="AW761">
        <v>17.786000000000001</v>
      </c>
      <c r="AX761">
        <v>67.13</v>
      </c>
      <c r="AY761">
        <v>0</v>
      </c>
      <c r="AZ761">
        <v>0</v>
      </c>
      <c r="BA761">
        <v>1408.8910000000001</v>
      </c>
      <c r="BB761">
        <v>0</v>
      </c>
      <c r="BC761">
        <v>4</v>
      </c>
      <c r="BD761">
        <v>4</v>
      </c>
      <c r="BE761">
        <v>1</v>
      </c>
      <c r="BF761">
        <v>0</v>
      </c>
      <c r="BG761">
        <v>0</v>
      </c>
      <c r="BH761">
        <v>0</v>
      </c>
      <c r="BI761">
        <v>0</v>
      </c>
      <c r="BJ761">
        <v>2.1038999999999999</v>
      </c>
      <c r="BK761">
        <v>1062.4860000000001</v>
      </c>
      <c r="BL761">
        <v>683.96199999999999</v>
      </c>
      <c r="BM761">
        <v>187.17400000000001</v>
      </c>
      <c r="BN761">
        <v>0</v>
      </c>
      <c r="BO761">
        <v>99</v>
      </c>
      <c r="BP761">
        <v>74.563999999999993</v>
      </c>
      <c r="BQ761">
        <v>0</v>
      </c>
      <c r="BR761">
        <v>0</v>
      </c>
      <c r="BS761">
        <v>0</v>
      </c>
      <c r="BT761">
        <v>2.1038999999999999</v>
      </c>
      <c r="BU761">
        <v>1062.4860000000001</v>
      </c>
      <c r="BV761">
        <v>0</v>
      </c>
      <c r="BW761">
        <v>0</v>
      </c>
      <c r="BX761">
        <v>0</v>
      </c>
      <c r="BY761">
        <v>0</v>
      </c>
      <c r="BZ761">
        <v>1.2258</v>
      </c>
      <c r="CA761">
        <v>338.01300000000003</v>
      </c>
      <c r="CB761">
        <v>280.197</v>
      </c>
      <c r="CC761">
        <v>36.492999999999995</v>
      </c>
      <c r="CD761">
        <v>0</v>
      </c>
      <c r="CE761">
        <v>21.323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0.60499999999999998</v>
      </c>
      <c r="CM761">
        <v>172.989</v>
      </c>
      <c r="CN761">
        <v>0.4</v>
      </c>
      <c r="CO761">
        <v>97.894000000000005</v>
      </c>
      <c r="CP761">
        <v>0.2208</v>
      </c>
      <c r="CQ761">
        <v>67.13</v>
      </c>
      <c r="CR761">
        <v>1.1039000000000001</v>
      </c>
      <c r="CS761">
        <v>467.34899999999999</v>
      </c>
      <c r="CT761">
        <v>1.2258</v>
      </c>
      <c r="CU761">
        <v>338.01300000000003</v>
      </c>
      <c r="CV761">
        <v>0</v>
      </c>
      <c r="CW761">
        <v>17.786000000000001</v>
      </c>
      <c r="CX761">
        <v>0</v>
      </c>
      <c r="CY761">
        <v>0</v>
      </c>
      <c r="CZ761">
        <v>0</v>
      </c>
      <c r="DA761">
        <v>0.2208</v>
      </c>
      <c r="DB761">
        <v>67.13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1070.8779999999999</v>
      </c>
      <c r="EA761">
        <v>0</v>
      </c>
      <c r="EB761">
        <v>338.01300000000003</v>
      </c>
      <c r="EC761">
        <v>0</v>
      </c>
      <c r="ED761">
        <v>3.3622999999999998</v>
      </c>
      <c r="EE761">
        <v>3.8056000000000001</v>
      </c>
      <c r="EF761">
        <v>1409.1089999999999</v>
      </c>
      <c r="EG761">
        <v>2.1038999999999999</v>
      </c>
      <c r="EH761">
        <v>1062.4860000000001</v>
      </c>
      <c r="EI761">
        <v>2.1038999999999999</v>
      </c>
      <c r="EJ761">
        <v>1062.4860000000001</v>
      </c>
      <c r="EK761">
        <v>0</v>
      </c>
      <c r="EL761">
        <v>0</v>
      </c>
      <c r="EM761">
        <v>0</v>
      </c>
      <c r="EN761">
        <v>0</v>
      </c>
      <c r="EO761">
        <v>1.2584</v>
      </c>
      <c r="EP761">
        <v>346.62300000000005</v>
      </c>
      <c r="EQ761">
        <v>7.0350000000000001</v>
      </c>
      <c r="ER761">
        <v>3.0750000000000002</v>
      </c>
      <c r="ES761">
        <v>3.96</v>
      </c>
      <c r="ET761">
        <v>1416.144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0.2208</v>
      </c>
      <c r="FJ761">
        <v>67.13</v>
      </c>
      <c r="FK761">
        <v>0</v>
      </c>
      <c r="FL761">
        <v>0</v>
      </c>
      <c r="FM761">
        <v>0.2208</v>
      </c>
      <c r="FN761">
        <v>67.13</v>
      </c>
      <c r="FO761">
        <v>0</v>
      </c>
      <c r="FP761">
        <v>0</v>
      </c>
      <c r="FQ761">
        <v>0</v>
      </c>
      <c r="FR761">
        <v>67.13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0</v>
      </c>
      <c r="GB761">
        <v>0</v>
      </c>
    </row>
    <row r="762" spans="1:184" customFormat="1" ht="12.75" x14ac:dyDescent="0.2">
      <c r="A762">
        <v>7012</v>
      </c>
      <c r="B762">
        <f t="shared" si="11"/>
        <v>759</v>
      </c>
      <c r="C762">
        <v>1</v>
      </c>
      <c r="D762" t="s">
        <v>2493</v>
      </c>
      <c r="E762" t="s">
        <v>290</v>
      </c>
      <c r="F762">
        <v>600126790</v>
      </c>
      <c r="G762">
        <v>12</v>
      </c>
      <c r="H762" t="s">
        <v>2494</v>
      </c>
      <c r="I762" t="s">
        <v>99</v>
      </c>
      <c r="J762">
        <v>1</v>
      </c>
      <c r="K762">
        <v>24</v>
      </c>
      <c r="L762" t="s">
        <v>2467</v>
      </c>
      <c r="M762" t="s">
        <v>1963</v>
      </c>
      <c r="N762" t="s">
        <v>2461</v>
      </c>
      <c r="O762">
        <v>2</v>
      </c>
      <c r="P762" t="s">
        <v>2462</v>
      </c>
      <c r="Q762" t="s">
        <v>2495</v>
      </c>
      <c r="R762" s="207">
        <v>45663.584803240738</v>
      </c>
      <c r="S762">
        <v>600126790</v>
      </c>
      <c r="T762" t="s">
        <v>2495</v>
      </c>
      <c r="U762" s="207">
        <v>45663.589062500003</v>
      </c>
      <c r="V762">
        <v>600126790</v>
      </c>
      <c r="W762">
        <v>6.0487000000000002</v>
      </c>
      <c r="X762">
        <v>5.8487</v>
      </c>
      <c r="Y762">
        <v>0</v>
      </c>
      <c r="Z762">
        <v>0.2</v>
      </c>
      <c r="AA762">
        <v>7.3305999999999996</v>
      </c>
      <c r="AB762">
        <v>2529.4949999999999</v>
      </c>
      <c r="AC762">
        <v>2446.837</v>
      </c>
      <c r="AD762">
        <v>1686.0819999999999</v>
      </c>
      <c r="AE762">
        <v>415.74400000000003</v>
      </c>
      <c r="AF762">
        <v>0</v>
      </c>
      <c r="AG762">
        <v>259.51</v>
      </c>
      <c r="AH762">
        <v>85.501000000000005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82.658000000000001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0.13339999999999999</v>
      </c>
      <c r="AW762">
        <v>0</v>
      </c>
      <c r="AX762">
        <v>39.826999999999998</v>
      </c>
      <c r="AY762">
        <v>0</v>
      </c>
      <c r="AZ762">
        <v>0</v>
      </c>
      <c r="BA762">
        <v>2458.5330000000004</v>
      </c>
      <c r="BB762">
        <v>0</v>
      </c>
      <c r="BC762">
        <v>8</v>
      </c>
      <c r="BD762">
        <v>8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4.1653000000000002</v>
      </c>
      <c r="BK762">
        <v>1910.751</v>
      </c>
      <c r="BL762">
        <v>1301.576</v>
      </c>
      <c r="BM762">
        <v>354.74200000000002</v>
      </c>
      <c r="BN762">
        <v>0</v>
      </c>
      <c r="BO762">
        <v>168.93199999999999</v>
      </c>
      <c r="BP762">
        <v>85.501000000000005</v>
      </c>
      <c r="BQ762">
        <v>0</v>
      </c>
      <c r="BR762">
        <v>0</v>
      </c>
      <c r="BS762">
        <v>0</v>
      </c>
      <c r="BT762">
        <v>4</v>
      </c>
      <c r="BU762">
        <v>1850.509</v>
      </c>
      <c r="BV762">
        <v>0</v>
      </c>
      <c r="BW762">
        <v>0</v>
      </c>
      <c r="BX762">
        <v>0</v>
      </c>
      <c r="BY762">
        <v>0</v>
      </c>
      <c r="BZ762">
        <v>1.6834000000000002</v>
      </c>
      <c r="CA762">
        <v>536.08600000000001</v>
      </c>
      <c r="CB762">
        <v>384.50599999999997</v>
      </c>
      <c r="CC762">
        <v>61.001999999999995</v>
      </c>
      <c r="CD762">
        <v>0</v>
      </c>
      <c r="CE762">
        <v>90.578000000000003</v>
      </c>
      <c r="CF762">
        <v>0</v>
      </c>
      <c r="CG762">
        <v>0</v>
      </c>
      <c r="CH762">
        <v>0</v>
      </c>
      <c r="CI762">
        <v>0</v>
      </c>
      <c r="CJ762">
        <v>0.15</v>
      </c>
      <c r="CK762">
        <v>104.7</v>
      </c>
      <c r="CL762">
        <v>1</v>
      </c>
      <c r="CM762">
        <v>298.03300000000002</v>
      </c>
      <c r="CN762">
        <v>0.4</v>
      </c>
      <c r="CO762">
        <v>93.525999999999996</v>
      </c>
      <c r="CP762">
        <v>0.13339999999999999</v>
      </c>
      <c r="CQ762">
        <v>39.826999999999998</v>
      </c>
      <c r="CR762">
        <v>3.1652999999999998</v>
      </c>
      <c r="CS762">
        <v>1343.6679999999999</v>
      </c>
      <c r="CT762">
        <v>1.6834000000000002</v>
      </c>
      <c r="CU762">
        <v>536.08600000000001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0.13339999999999999</v>
      </c>
      <c r="DB762">
        <v>39.826999999999998</v>
      </c>
      <c r="DC762">
        <v>0</v>
      </c>
      <c r="DD762">
        <v>0</v>
      </c>
      <c r="DE762">
        <v>0</v>
      </c>
      <c r="DF762">
        <v>0.1653</v>
      </c>
      <c r="DG762">
        <v>60.241999999999997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1916.739</v>
      </c>
      <c r="EA762">
        <v>0</v>
      </c>
      <c r="EB762">
        <v>541.79399999999998</v>
      </c>
      <c r="EC762">
        <v>0</v>
      </c>
      <c r="ED762">
        <v>6.0487000000000002</v>
      </c>
      <c r="EE762">
        <v>7.3305999999999996</v>
      </c>
      <c r="EF762">
        <v>2529.4949999999999</v>
      </c>
      <c r="EG762">
        <v>4.1653000000000002</v>
      </c>
      <c r="EH762">
        <v>1910.751</v>
      </c>
      <c r="EI762">
        <v>4</v>
      </c>
      <c r="EJ762">
        <v>1850.509</v>
      </c>
      <c r="EK762">
        <v>0</v>
      </c>
      <c r="EL762">
        <v>0</v>
      </c>
      <c r="EM762">
        <v>0</v>
      </c>
      <c r="EN762">
        <v>0</v>
      </c>
      <c r="EO762">
        <v>1.8834</v>
      </c>
      <c r="EP762">
        <v>618.74399999999991</v>
      </c>
      <c r="EQ762">
        <v>0</v>
      </c>
      <c r="ER762">
        <v>0</v>
      </c>
      <c r="ES762">
        <v>0</v>
      </c>
      <c r="ET762">
        <v>2529.4949999999999</v>
      </c>
      <c r="EU762">
        <v>0</v>
      </c>
      <c r="EV762">
        <v>0</v>
      </c>
      <c r="EW762">
        <v>0</v>
      </c>
      <c r="EX762">
        <v>0</v>
      </c>
      <c r="EY762">
        <v>0.1653</v>
      </c>
      <c r="EZ762">
        <v>60.241999999999997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0.13339999999999999</v>
      </c>
      <c r="FJ762">
        <v>39.826999999999998</v>
      </c>
      <c r="FK762">
        <v>0</v>
      </c>
      <c r="FL762">
        <v>0</v>
      </c>
      <c r="FM762">
        <v>0.13339999999999999</v>
      </c>
      <c r="FN762">
        <v>39.826999999999998</v>
      </c>
      <c r="FO762">
        <v>0</v>
      </c>
      <c r="FP762">
        <v>0</v>
      </c>
      <c r="FQ762">
        <v>0</v>
      </c>
      <c r="FR762">
        <v>39.826999999999998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0</v>
      </c>
      <c r="FZ762">
        <v>0</v>
      </c>
      <c r="GA762">
        <v>0</v>
      </c>
      <c r="GB762">
        <v>0</v>
      </c>
    </row>
    <row r="763" spans="1:184" customFormat="1" ht="12.75" x14ac:dyDescent="0.2">
      <c r="A763">
        <v>7014</v>
      </c>
      <c r="B763">
        <f t="shared" si="11"/>
        <v>760</v>
      </c>
      <c r="C763">
        <v>1</v>
      </c>
      <c r="D763" t="s">
        <v>2496</v>
      </c>
      <c r="E763" t="s">
        <v>290</v>
      </c>
      <c r="F763">
        <v>600126765</v>
      </c>
      <c r="G763">
        <v>12</v>
      </c>
      <c r="H763" t="s">
        <v>2497</v>
      </c>
      <c r="I763" t="s">
        <v>99</v>
      </c>
      <c r="J763">
        <v>1</v>
      </c>
      <c r="K763">
        <v>24</v>
      </c>
      <c r="L763" t="s">
        <v>2459</v>
      </c>
      <c r="M763" t="s">
        <v>2498</v>
      </c>
      <c r="N763" t="s">
        <v>2461</v>
      </c>
      <c r="O763">
        <v>2</v>
      </c>
      <c r="P763" t="s">
        <v>2462</v>
      </c>
      <c r="Q763" t="s">
        <v>2475</v>
      </c>
      <c r="R763" s="207">
        <v>45668.872673611113</v>
      </c>
      <c r="S763">
        <v>600126765</v>
      </c>
      <c r="W763">
        <v>4.24</v>
      </c>
      <c r="X763">
        <v>4.24</v>
      </c>
      <c r="Y763">
        <v>0</v>
      </c>
      <c r="Z763">
        <v>0</v>
      </c>
      <c r="AA763">
        <v>5</v>
      </c>
      <c r="AB763">
        <v>1876.8040000000001</v>
      </c>
      <c r="AC763">
        <v>1876.8040000000001</v>
      </c>
      <c r="AD763">
        <v>1224.7069999999999</v>
      </c>
      <c r="AE763">
        <v>282.41999999999996</v>
      </c>
      <c r="AF763">
        <v>107.22399999999999</v>
      </c>
      <c r="AG763">
        <v>174.91200000000001</v>
      </c>
      <c r="AH763">
        <v>72.814000000000007</v>
      </c>
      <c r="AI763">
        <v>0</v>
      </c>
      <c r="AJ763">
        <v>0</v>
      </c>
      <c r="AK763">
        <v>8.7469999999999999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5.98</v>
      </c>
      <c r="AX763">
        <v>0</v>
      </c>
      <c r="AY763">
        <v>0</v>
      </c>
      <c r="AZ763">
        <v>0</v>
      </c>
      <c r="BA763">
        <v>1876.8040000000001</v>
      </c>
      <c r="BB763">
        <v>0</v>
      </c>
      <c r="BC763">
        <v>5</v>
      </c>
      <c r="BD763">
        <v>5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2.88</v>
      </c>
      <c r="BK763">
        <v>1461.557</v>
      </c>
      <c r="BL763">
        <v>929.5</v>
      </c>
      <c r="BM763">
        <v>246.07400000000001</v>
      </c>
      <c r="BN763">
        <v>71.245000000000005</v>
      </c>
      <c r="BO763">
        <v>141.91200000000001</v>
      </c>
      <c r="BP763">
        <v>66.846000000000004</v>
      </c>
      <c r="BQ763">
        <v>0</v>
      </c>
      <c r="BR763">
        <v>0</v>
      </c>
      <c r="BS763">
        <v>0</v>
      </c>
      <c r="BT763">
        <v>2</v>
      </c>
      <c r="BU763">
        <v>1115.1990000000001</v>
      </c>
      <c r="BV763">
        <v>0</v>
      </c>
      <c r="BW763">
        <v>0</v>
      </c>
      <c r="BX763">
        <v>0</v>
      </c>
      <c r="BY763">
        <v>0</v>
      </c>
      <c r="BZ763">
        <v>1.3599999999999999</v>
      </c>
      <c r="CA763">
        <v>415.24700000000001</v>
      </c>
      <c r="CB763">
        <v>295.20699999999999</v>
      </c>
      <c r="CC763">
        <v>36.346000000000004</v>
      </c>
      <c r="CD763">
        <v>35.978999999999999</v>
      </c>
      <c r="CE763">
        <v>33</v>
      </c>
      <c r="CF763">
        <v>5.968</v>
      </c>
      <c r="CG763">
        <v>0</v>
      </c>
      <c r="CH763">
        <v>0</v>
      </c>
      <c r="CI763">
        <v>8.7469999999999999</v>
      </c>
      <c r="CJ763">
        <v>0</v>
      </c>
      <c r="CK763">
        <v>0</v>
      </c>
      <c r="CL763">
        <v>0.5</v>
      </c>
      <c r="CM763">
        <v>151.02600000000001</v>
      </c>
      <c r="CN763">
        <v>0.86</v>
      </c>
      <c r="CO763">
        <v>264.221</v>
      </c>
      <c r="CP763">
        <v>0</v>
      </c>
      <c r="CQ763">
        <v>0</v>
      </c>
      <c r="CR763">
        <v>1.88</v>
      </c>
      <c r="CS763">
        <v>830.125</v>
      </c>
      <c r="CT763">
        <v>1.24</v>
      </c>
      <c r="CU763">
        <v>365.88900000000001</v>
      </c>
      <c r="CV763">
        <v>0</v>
      </c>
      <c r="CW763">
        <v>5.98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0.88</v>
      </c>
      <c r="DG763">
        <v>346.358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1461.557</v>
      </c>
      <c r="EA763">
        <v>0</v>
      </c>
      <c r="EB763">
        <v>415.24700000000001</v>
      </c>
      <c r="EC763">
        <v>0</v>
      </c>
      <c r="ED763">
        <v>4.24</v>
      </c>
      <c r="EE763">
        <v>5</v>
      </c>
      <c r="EF763">
        <v>1876.8040000000001</v>
      </c>
      <c r="EG763">
        <v>2.88</v>
      </c>
      <c r="EH763">
        <v>1461.557</v>
      </c>
      <c r="EI763">
        <v>2</v>
      </c>
      <c r="EJ763">
        <v>1115.1990000000001</v>
      </c>
      <c r="EK763">
        <v>0</v>
      </c>
      <c r="EL763">
        <v>0</v>
      </c>
      <c r="EM763">
        <v>0</v>
      </c>
      <c r="EN763">
        <v>0</v>
      </c>
      <c r="EO763">
        <v>1.3599999999999999</v>
      </c>
      <c r="EP763">
        <v>415.24700000000001</v>
      </c>
      <c r="EQ763">
        <v>0</v>
      </c>
      <c r="ER763">
        <v>0</v>
      </c>
      <c r="ES763">
        <v>0</v>
      </c>
      <c r="ET763">
        <v>1876.8040000000001</v>
      </c>
      <c r="EU763">
        <v>0</v>
      </c>
      <c r="EV763">
        <v>0</v>
      </c>
      <c r="EW763">
        <v>0</v>
      </c>
      <c r="EX763">
        <v>0</v>
      </c>
      <c r="EY763">
        <v>0.88</v>
      </c>
      <c r="EZ763">
        <v>346.358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</row>
    <row r="764" spans="1:184" customFormat="1" ht="12.75" x14ac:dyDescent="0.2">
      <c r="A764">
        <v>7015</v>
      </c>
      <c r="B764">
        <f t="shared" si="11"/>
        <v>761</v>
      </c>
      <c r="C764">
        <v>1</v>
      </c>
      <c r="D764" t="s">
        <v>2499</v>
      </c>
      <c r="E764" t="s">
        <v>290</v>
      </c>
      <c r="F764">
        <v>600126668</v>
      </c>
      <c r="G764">
        <v>12</v>
      </c>
      <c r="H764" t="s">
        <v>2500</v>
      </c>
      <c r="I764" t="s">
        <v>378</v>
      </c>
      <c r="J764">
        <v>1</v>
      </c>
      <c r="K764">
        <v>24</v>
      </c>
      <c r="L764" t="s">
        <v>2459</v>
      </c>
      <c r="M764" t="s">
        <v>2501</v>
      </c>
      <c r="N764" t="s">
        <v>2461</v>
      </c>
      <c r="O764">
        <v>2</v>
      </c>
      <c r="P764" t="s">
        <v>2462</v>
      </c>
      <c r="Q764" t="s">
        <v>3473</v>
      </c>
      <c r="R764" s="207">
        <v>45663.641284722224</v>
      </c>
      <c r="S764">
        <v>600126668</v>
      </c>
      <c r="T764" t="s">
        <v>2664</v>
      </c>
      <c r="U764" s="207">
        <v>45663.683194444442</v>
      </c>
      <c r="V764">
        <v>600126668</v>
      </c>
      <c r="W764">
        <v>20.652100000000001</v>
      </c>
      <c r="X764">
        <v>19.295500000000001</v>
      </c>
      <c r="Y764">
        <v>1.2750999999999999</v>
      </c>
      <c r="Z764">
        <v>8.1499999999999989E-2</v>
      </c>
      <c r="AA764">
        <v>25.674599999999998</v>
      </c>
      <c r="AB764">
        <v>9422.18</v>
      </c>
      <c r="AC764">
        <v>8751.18</v>
      </c>
      <c r="AD764">
        <v>6000.4629999999997</v>
      </c>
      <c r="AE764">
        <v>1376.856</v>
      </c>
      <c r="AF764">
        <v>140.69200000000001</v>
      </c>
      <c r="AG764">
        <v>886.47700000000009</v>
      </c>
      <c r="AH764">
        <v>236.06200000000001</v>
      </c>
      <c r="AI764">
        <v>67.402000000000001</v>
      </c>
      <c r="AJ764">
        <v>2.02</v>
      </c>
      <c r="AK764">
        <v>15.734999999999999</v>
      </c>
      <c r="AL764">
        <v>493.05599999999998</v>
      </c>
      <c r="AM764">
        <v>123.871</v>
      </c>
      <c r="AN764">
        <v>54.073</v>
      </c>
      <c r="AO764">
        <v>1213.3789999999999</v>
      </c>
      <c r="AP764">
        <v>1213.3789999999999</v>
      </c>
      <c r="AQ764">
        <v>110</v>
      </c>
      <c r="AR764">
        <v>1103.3790000000001</v>
      </c>
      <c r="AS764">
        <v>0</v>
      </c>
      <c r="AT764">
        <v>0</v>
      </c>
      <c r="AU764">
        <v>0</v>
      </c>
      <c r="AV764">
        <v>0.5</v>
      </c>
      <c r="AW764">
        <v>14.271999999999998</v>
      </c>
      <c r="AX764">
        <v>162.29000000000002</v>
      </c>
      <c r="AY764">
        <v>0</v>
      </c>
      <c r="AZ764">
        <v>11.201000000000001</v>
      </c>
      <c r="BA764">
        <v>8768.1839999999993</v>
      </c>
      <c r="BB764">
        <v>1213.3789999999999</v>
      </c>
      <c r="BC764">
        <v>16</v>
      </c>
      <c r="BD764">
        <v>16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14.079599999999999</v>
      </c>
      <c r="BK764">
        <v>6846.6880000000001</v>
      </c>
      <c r="BL764">
        <v>4709.9449999999997</v>
      </c>
      <c r="BM764">
        <v>1142.8140000000001</v>
      </c>
      <c r="BN764">
        <v>100.914</v>
      </c>
      <c r="BO764">
        <v>574.38400000000001</v>
      </c>
      <c r="BP764">
        <v>208.001</v>
      </c>
      <c r="BQ764">
        <v>67.402000000000001</v>
      </c>
      <c r="BR764">
        <v>2.02</v>
      </c>
      <c r="BS764">
        <v>15.734999999999999</v>
      </c>
      <c r="BT764">
        <v>9.4210999999999991</v>
      </c>
      <c r="BU764">
        <v>4905.8580000000002</v>
      </c>
      <c r="BV764">
        <v>2.1046999999999998</v>
      </c>
      <c r="BW764">
        <v>985.14700000000005</v>
      </c>
      <c r="BX764">
        <v>0</v>
      </c>
      <c r="BY764">
        <v>0</v>
      </c>
      <c r="BZ764">
        <v>5.2158999999999995</v>
      </c>
      <c r="CA764">
        <v>1904.4920000000002</v>
      </c>
      <c r="CB764">
        <v>1290.518</v>
      </c>
      <c r="CC764">
        <v>234.042</v>
      </c>
      <c r="CD764">
        <v>39.777999999999999</v>
      </c>
      <c r="CE764">
        <v>312.09300000000002</v>
      </c>
      <c r="CF764">
        <v>28.061</v>
      </c>
      <c r="CG764">
        <v>0</v>
      </c>
      <c r="CH764">
        <v>0</v>
      </c>
      <c r="CI764">
        <v>0</v>
      </c>
      <c r="CJ764">
        <v>0.66669999999999996</v>
      </c>
      <c r="CK764">
        <v>299.07100000000003</v>
      </c>
      <c r="CL764">
        <v>2.0832999999999999</v>
      </c>
      <c r="CM764">
        <v>686.96500000000003</v>
      </c>
      <c r="CN764">
        <v>1.9659</v>
      </c>
      <c r="CO764">
        <v>756.16600000000005</v>
      </c>
      <c r="CP764">
        <v>0.5</v>
      </c>
      <c r="CQ764">
        <v>162.29000000000002</v>
      </c>
      <c r="CR764">
        <v>11.494300000000001</v>
      </c>
      <c r="CS764">
        <v>5327.0289999999995</v>
      </c>
      <c r="CT764">
        <v>4.6021000000000001</v>
      </c>
      <c r="CU764">
        <v>1587.4970000000001</v>
      </c>
      <c r="CV764">
        <v>0</v>
      </c>
      <c r="CW764">
        <v>14.271999999999998</v>
      </c>
      <c r="CX764">
        <v>0</v>
      </c>
      <c r="CY764">
        <v>0</v>
      </c>
      <c r="CZ764">
        <v>0</v>
      </c>
      <c r="DA764">
        <v>0.5</v>
      </c>
      <c r="DB764">
        <v>162.29000000000002</v>
      </c>
      <c r="DC764">
        <v>1039.3600000000001</v>
      </c>
      <c r="DD764">
        <v>174.01900000000001</v>
      </c>
      <c r="DE764">
        <v>11.201000000000001</v>
      </c>
      <c r="DF764">
        <v>2.5537999999999998</v>
      </c>
      <c r="DG764">
        <v>955.68299999999999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6863.6909999999998</v>
      </c>
      <c r="EA764">
        <v>1039.3600000000001</v>
      </c>
      <c r="EB764">
        <v>1904.4929999999999</v>
      </c>
      <c r="EC764">
        <v>174.01900000000001</v>
      </c>
      <c r="ED764">
        <v>20.652100000000001</v>
      </c>
      <c r="EE764">
        <v>25.674599999999998</v>
      </c>
      <c r="EF764">
        <v>9422.18</v>
      </c>
      <c r="EG764">
        <v>14.161100000000001</v>
      </c>
      <c r="EH764">
        <v>7024.6319999999996</v>
      </c>
      <c r="EI764">
        <v>9.4489000000000001</v>
      </c>
      <c r="EJ764">
        <v>5050.049</v>
      </c>
      <c r="EK764">
        <v>2.1583999999999999</v>
      </c>
      <c r="EL764">
        <v>1018.9</v>
      </c>
      <c r="EM764">
        <v>0</v>
      </c>
      <c r="EN764">
        <v>0</v>
      </c>
      <c r="EO764">
        <v>6.4909999999999997</v>
      </c>
      <c r="EP764">
        <v>2397.5479999999998</v>
      </c>
      <c r="EQ764">
        <v>1213.3789999999999</v>
      </c>
      <c r="ER764">
        <v>1039.3600000000001</v>
      </c>
      <c r="ES764">
        <v>174.01900000000001</v>
      </c>
      <c r="ET764">
        <v>10635.558999999999</v>
      </c>
      <c r="EU764">
        <v>0</v>
      </c>
      <c r="EV764">
        <v>0</v>
      </c>
      <c r="EW764">
        <v>0</v>
      </c>
      <c r="EX764">
        <v>0</v>
      </c>
      <c r="EY764">
        <v>2.5537999999999998</v>
      </c>
      <c r="EZ764">
        <v>955.68299999999999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0.5</v>
      </c>
      <c r="FJ764">
        <v>162.29000000000002</v>
      </c>
      <c r="FK764">
        <v>0</v>
      </c>
      <c r="FL764">
        <v>0</v>
      </c>
      <c r="FM764">
        <v>0.5</v>
      </c>
      <c r="FN764">
        <v>162.29000000000002</v>
      </c>
      <c r="FO764">
        <v>0</v>
      </c>
      <c r="FP764">
        <v>0</v>
      </c>
      <c r="FQ764">
        <v>0</v>
      </c>
      <c r="FR764">
        <v>162.29000000000002</v>
      </c>
      <c r="FS764">
        <v>0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</row>
    <row r="765" spans="1:184" customFormat="1" ht="12.75" x14ac:dyDescent="0.2">
      <c r="A765">
        <v>7016</v>
      </c>
      <c r="B765">
        <f t="shared" si="11"/>
        <v>762</v>
      </c>
      <c r="C765">
        <v>1</v>
      </c>
      <c r="D765" t="s">
        <v>2502</v>
      </c>
      <c r="E765" t="s">
        <v>290</v>
      </c>
      <c r="F765">
        <v>600126480</v>
      </c>
      <c r="G765">
        <v>12</v>
      </c>
      <c r="H765" t="s">
        <v>2503</v>
      </c>
      <c r="I765" t="s">
        <v>99</v>
      </c>
      <c r="J765">
        <v>1</v>
      </c>
      <c r="K765">
        <v>24</v>
      </c>
      <c r="L765" t="s">
        <v>2459</v>
      </c>
      <c r="M765" t="s">
        <v>2249</v>
      </c>
      <c r="N765" t="s">
        <v>2461</v>
      </c>
      <c r="O765">
        <v>2</v>
      </c>
      <c r="P765" t="s">
        <v>2462</v>
      </c>
      <c r="Q765" t="s">
        <v>2504</v>
      </c>
      <c r="R765" s="207">
        <v>45665.891805555555</v>
      </c>
      <c r="S765">
        <v>600126480</v>
      </c>
      <c r="W765">
        <v>4.407</v>
      </c>
      <c r="X765">
        <v>4.407</v>
      </c>
      <c r="Y765">
        <v>0</v>
      </c>
      <c r="Z765">
        <v>0</v>
      </c>
      <c r="AA765">
        <v>6.2862</v>
      </c>
      <c r="AB765">
        <v>1763.4760000000001</v>
      </c>
      <c r="AC765">
        <v>1763.4760000000001</v>
      </c>
      <c r="AD765">
        <v>1294.931</v>
      </c>
      <c r="AE765">
        <v>267.072</v>
      </c>
      <c r="AF765">
        <v>82.578000000000003</v>
      </c>
      <c r="AG765">
        <v>62.701000000000001</v>
      </c>
      <c r="AH765">
        <v>56.194000000000003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35.4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35.4</v>
      </c>
      <c r="AV765">
        <v>0.33329999999999999</v>
      </c>
      <c r="AW765">
        <v>0</v>
      </c>
      <c r="AX765">
        <v>112.181</v>
      </c>
      <c r="AY765">
        <v>0</v>
      </c>
      <c r="AZ765">
        <v>0</v>
      </c>
      <c r="BA765">
        <v>1765.5250000000001</v>
      </c>
      <c r="BB765">
        <v>0</v>
      </c>
      <c r="BC765">
        <v>7</v>
      </c>
      <c r="BD765">
        <v>7</v>
      </c>
      <c r="BE765">
        <v>2</v>
      </c>
      <c r="BF765">
        <v>0</v>
      </c>
      <c r="BG765">
        <v>0</v>
      </c>
      <c r="BH765">
        <v>0</v>
      </c>
      <c r="BI765">
        <v>0</v>
      </c>
      <c r="BJ765">
        <v>2.4862000000000002</v>
      </c>
      <c r="BK765">
        <v>1178.902</v>
      </c>
      <c r="BL765">
        <v>843.88499999999999</v>
      </c>
      <c r="BM765">
        <v>197.90799999999999</v>
      </c>
      <c r="BN765">
        <v>43.116</v>
      </c>
      <c r="BO765">
        <v>37.798999999999999</v>
      </c>
      <c r="BP765">
        <v>56.194000000000003</v>
      </c>
      <c r="BQ765">
        <v>0</v>
      </c>
      <c r="BR765">
        <v>0</v>
      </c>
      <c r="BS765">
        <v>0</v>
      </c>
      <c r="BT765">
        <v>2.2000000000000002</v>
      </c>
      <c r="BU765">
        <v>1079.5250000000001</v>
      </c>
      <c r="BV765">
        <v>0</v>
      </c>
      <c r="BW765">
        <v>0</v>
      </c>
      <c r="BX765">
        <v>0</v>
      </c>
      <c r="BY765">
        <v>0</v>
      </c>
      <c r="BZ765">
        <v>1.9208000000000001</v>
      </c>
      <c r="CA765">
        <v>584.57400000000007</v>
      </c>
      <c r="CB765">
        <v>451.04599999999999</v>
      </c>
      <c r="CC765">
        <v>69.164000000000001</v>
      </c>
      <c r="CD765">
        <v>39.462000000000003</v>
      </c>
      <c r="CE765">
        <v>24.902000000000001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0.7</v>
      </c>
      <c r="CM765">
        <v>211.97499999999999</v>
      </c>
      <c r="CN765">
        <v>0.88749999999999996</v>
      </c>
      <c r="CO765">
        <v>260.41800000000001</v>
      </c>
      <c r="CP765">
        <v>0.33329999999999999</v>
      </c>
      <c r="CQ765">
        <v>112.181</v>
      </c>
      <c r="CR765">
        <v>1.4862</v>
      </c>
      <c r="CS765">
        <v>612.37599999999998</v>
      </c>
      <c r="CT765">
        <v>1.9208000000000001</v>
      </c>
      <c r="CU765">
        <v>584.57400000000007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0.33329999999999999</v>
      </c>
      <c r="DB765">
        <v>112.181</v>
      </c>
      <c r="DC765">
        <v>0</v>
      </c>
      <c r="DD765">
        <v>0</v>
      </c>
      <c r="DE765">
        <v>0</v>
      </c>
      <c r="DF765">
        <v>0.28620000000000001</v>
      </c>
      <c r="DG765">
        <v>99.376999999999995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1179.527</v>
      </c>
      <c r="EA765">
        <v>0</v>
      </c>
      <c r="EB765">
        <v>585.99800000000005</v>
      </c>
      <c r="EC765">
        <v>0</v>
      </c>
      <c r="ED765">
        <v>4.407</v>
      </c>
      <c r="EE765">
        <v>6.2862</v>
      </c>
      <c r="EF765">
        <v>1763.4760000000001</v>
      </c>
      <c r="EG765">
        <v>2.4862000000000002</v>
      </c>
      <c r="EH765">
        <v>1178.902</v>
      </c>
      <c r="EI765">
        <v>2.2000000000000002</v>
      </c>
      <c r="EJ765">
        <v>1079.5250000000001</v>
      </c>
      <c r="EK765">
        <v>0</v>
      </c>
      <c r="EL765">
        <v>0</v>
      </c>
      <c r="EM765">
        <v>0</v>
      </c>
      <c r="EN765">
        <v>0</v>
      </c>
      <c r="EO765">
        <v>1.9208000000000001</v>
      </c>
      <c r="EP765">
        <v>584.57400000000007</v>
      </c>
      <c r="EQ765">
        <v>35.4</v>
      </c>
      <c r="ER765">
        <v>0</v>
      </c>
      <c r="ES765">
        <v>35.4</v>
      </c>
      <c r="ET765">
        <v>1798.8760000000002</v>
      </c>
      <c r="EU765">
        <v>0</v>
      </c>
      <c r="EV765">
        <v>0</v>
      </c>
      <c r="EW765">
        <v>0</v>
      </c>
      <c r="EX765">
        <v>0</v>
      </c>
      <c r="EY765">
        <v>0.28620000000000001</v>
      </c>
      <c r="EZ765">
        <v>99.376999999999995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0.33329999999999999</v>
      </c>
      <c r="FJ765">
        <v>112.181</v>
      </c>
      <c r="FK765">
        <v>0</v>
      </c>
      <c r="FL765">
        <v>0</v>
      </c>
      <c r="FM765">
        <v>0.33329999999999999</v>
      </c>
      <c r="FN765">
        <v>112.181</v>
      </c>
      <c r="FO765">
        <v>0</v>
      </c>
      <c r="FP765">
        <v>0</v>
      </c>
      <c r="FQ765">
        <v>0</v>
      </c>
      <c r="FR765">
        <v>112.181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</row>
    <row r="766" spans="1:184" customFormat="1" ht="12.75" x14ac:dyDescent="0.2">
      <c r="A766">
        <v>7017</v>
      </c>
      <c r="B766">
        <f t="shared" si="11"/>
        <v>763</v>
      </c>
      <c r="C766">
        <v>1</v>
      </c>
      <c r="D766" t="s">
        <v>2505</v>
      </c>
      <c r="E766" t="s">
        <v>290</v>
      </c>
      <c r="F766">
        <v>600126285</v>
      </c>
      <c r="G766">
        <v>12</v>
      </c>
      <c r="H766" t="s">
        <v>2506</v>
      </c>
      <c r="I766" t="s">
        <v>99</v>
      </c>
      <c r="J766">
        <v>1</v>
      </c>
      <c r="K766">
        <v>24</v>
      </c>
      <c r="L766" t="s">
        <v>2459</v>
      </c>
      <c r="M766" t="s">
        <v>2507</v>
      </c>
      <c r="N766" t="s">
        <v>2461</v>
      </c>
      <c r="O766">
        <v>2</v>
      </c>
      <c r="P766" t="s">
        <v>2462</v>
      </c>
      <c r="Q766" t="s">
        <v>3519</v>
      </c>
      <c r="R766" s="207">
        <v>45663.893252314818</v>
      </c>
      <c r="S766">
        <v>600126285</v>
      </c>
      <c r="W766">
        <v>4.8681999999999999</v>
      </c>
      <c r="X766">
        <v>4.8681999999999999</v>
      </c>
      <c r="Y766">
        <v>0</v>
      </c>
      <c r="Z766">
        <v>0</v>
      </c>
      <c r="AA766">
        <v>6</v>
      </c>
      <c r="AB766">
        <v>2014.75</v>
      </c>
      <c r="AC766">
        <v>1963.0700000000002</v>
      </c>
      <c r="AD766">
        <v>1338.424</v>
      </c>
      <c r="AE766">
        <v>257.65700000000004</v>
      </c>
      <c r="AF766">
        <v>5.0720000000000001</v>
      </c>
      <c r="AG766">
        <v>125.58800000000001</v>
      </c>
      <c r="AH766">
        <v>83.373000000000005</v>
      </c>
      <c r="AI766">
        <v>0</v>
      </c>
      <c r="AJ766">
        <v>0</v>
      </c>
      <c r="AK766">
        <v>0</v>
      </c>
      <c r="AL766">
        <v>51.68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152.95599999999999</v>
      </c>
      <c r="AX766">
        <v>70</v>
      </c>
      <c r="AY766">
        <v>0</v>
      </c>
      <c r="AZ766">
        <v>0</v>
      </c>
      <c r="BA766">
        <v>1993.971</v>
      </c>
      <c r="BB766">
        <v>0</v>
      </c>
      <c r="BC766">
        <v>6</v>
      </c>
      <c r="BD766">
        <v>6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3.2982</v>
      </c>
      <c r="BK766">
        <v>1538.595</v>
      </c>
      <c r="BL766">
        <v>983.82</v>
      </c>
      <c r="BM766">
        <v>207.505</v>
      </c>
      <c r="BN766">
        <v>0</v>
      </c>
      <c r="BO766">
        <v>110.941</v>
      </c>
      <c r="BP766">
        <v>83.373000000000005</v>
      </c>
      <c r="BQ766">
        <v>0</v>
      </c>
      <c r="BR766">
        <v>0</v>
      </c>
      <c r="BS766">
        <v>0</v>
      </c>
      <c r="BT766">
        <v>2.2982</v>
      </c>
      <c r="BU766">
        <v>1216.72</v>
      </c>
      <c r="BV766">
        <v>0</v>
      </c>
      <c r="BW766">
        <v>0</v>
      </c>
      <c r="BX766">
        <v>0</v>
      </c>
      <c r="BY766">
        <v>0</v>
      </c>
      <c r="BZ766">
        <v>1.57</v>
      </c>
      <c r="CA766">
        <v>424.47500000000002</v>
      </c>
      <c r="CB766">
        <v>354.60399999999998</v>
      </c>
      <c r="CC766">
        <v>50.152000000000001</v>
      </c>
      <c r="CD766">
        <v>5.0720000000000001</v>
      </c>
      <c r="CE766">
        <v>14.647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0.77</v>
      </c>
      <c r="CM766">
        <v>187.566</v>
      </c>
      <c r="CN766">
        <v>0.8</v>
      </c>
      <c r="CO766">
        <v>236.90899999999999</v>
      </c>
      <c r="CP766">
        <v>0</v>
      </c>
      <c r="CQ766">
        <v>0</v>
      </c>
      <c r="CR766">
        <v>2.2982</v>
      </c>
      <c r="CS766">
        <v>775.59199999999998</v>
      </c>
      <c r="CT766">
        <v>1.57</v>
      </c>
      <c r="CU766">
        <v>424.47500000000002</v>
      </c>
      <c r="CV766">
        <v>0</v>
      </c>
      <c r="CW766">
        <v>152.95599999999999</v>
      </c>
      <c r="CX766">
        <v>70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1</v>
      </c>
      <c r="DG766">
        <v>321.875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1560.624</v>
      </c>
      <c r="EA766">
        <v>0</v>
      </c>
      <c r="EB766">
        <v>433.34699999999998</v>
      </c>
      <c r="EC766">
        <v>0</v>
      </c>
      <c r="ED766">
        <v>4.8681999999999999</v>
      </c>
      <c r="EE766">
        <v>6</v>
      </c>
      <c r="EF766">
        <v>2014.75</v>
      </c>
      <c r="EG766">
        <v>3.2982</v>
      </c>
      <c r="EH766">
        <v>1538.595</v>
      </c>
      <c r="EI766">
        <v>2.2982</v>
      </c>
      <c r="EJ766">
        <v>1216.72</v>
      </c>
      <c r="EK766">
        <v>0</v>
      </c>
      <c r="EL766">
        <v>0</v>
      </c>
      <c r="EM766">
        <v>0</v>
      </c>
      <c r="EN766">
        <v>0</v>
      </c>
      <c r="EO766">
        <v>1.57</v>
      </c>
      <c r="EP766">
        <v>476.15499999999997</v>
      </c>
      <c r="EQ766">
        <v>0</v>
      </c>
      <c r="ER766">
        <v>0</v>
      </c>
      <c r="ES766">
        <v>0</v>
      </c>
      <c r="ET766">
        <v>2014.75</v>
      </c>
      <c r="EU766">
        <v>0</v>
      </c>
      <c r="EV766">
        <v>0</v>
      </c>
      <c r="EW766">
        <v>0</v>
      </c>
      <c r="EX766">
        <v>0</v>
      </c>
      <c r="EY766">
        <v>1</v>
      </c>
      <c r="EZ766">
        <v>321.875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70</v>
      </c>
      <c r="FK766">
        <v>0</v>
      </c>
      <c r="FL766">
        <v>70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70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</row>
    <row r="767" spans="1:184" customFormat="1" ht="12.75" x14ac:dyDescent="0.2">
      <c r="A767">
        <v>7019</v>
      </c>
      <c r="B767">
        <f t="shared" si="11"/>
        <v>764</v>
      </c>
      <c r="C767">
        <v>1</v>
      </c>
      <c r="D767" t="s">
        <v>2508</v>
      </c>
      <c r="E767" t="s">
        <v>290</v>
      </c>
      <c r="F767">
        <v>600126978</v>
      </c>
      <c r="G767">
        <v>12</v>
      </c>
      <c r="H767" t="s">
        <v>2509</v>
      </c>
      <c r="I767" t="s">
        <v>99</v>
      </c>
      <c r="J767">
        <v>1</v>
      </c>
      <c r="K767">
        <v>24</v>
      </c>
      <c r="L767" t="s">
        <v>2467</v>
      </c>
      <c r="M767" t="s">
        <v>2510</v>
      </c>
      <c r="N767" t="s">
        <v>2461</v>
      </c>
      <c r="O767">
        <v>2</v>
      </c>
      <c r="P767" t="s">
        <v>2462</v>
      </c>
      <c r="Q767" t="s">
        <v>3511</v>
      </c>
      <c r="R767" s="207">
        <v>45662.472500000003</v>
      </c>
      <c r="S767">
        <v>600126978</v>
      </c>
      <c r="T767" t="s">
        <v>2511</v>
      </c>
      <c r="U767" s="207">
        <v>45665.931967592594</v>
      </c>
      <c r="V767">
        <v>600126978</v>
      </c>
      <c r="W767">
        <v>9.3000000000000007</v>
      </c>
      <c r="X767">
        <v>9.3000000000000007</v>
      </c>
      <c r="Y767">
        <v>0</v>
      </c>
      <c r="Z767">
        <v>0</v>
      </c>
      <c r="AA767">
        <v>11</v>
      </c>
      <c r="AB767">
        <v>4094.5929999999998</v>
      </c>
      <c r="AC767">
        <v>4044.5929999999998</v>
      </c>
      <c r="AD767">
        <v>2854.9349999999999</v>
      </c>
      <c r="AE767">
        <v>667.91700000000003</v>
      </c>
      <c r="AF767">
        <v>67.867999999999995</v>
      </c>
      <c r="AG767">
        <v>329.12200000000001</v>
      </c>
      <c r="AH767">
        <v>124.751</v>
      </c>
      <c r="AI767">
        <v>0</v>
      </c>
      <c r="AJ767">
        <v>0</v>
      </c>
      <c r="AK767">
        <v>0</v>
      </c>
      <c r="AL767">
        <v>0</v>
      </c>
      <c r="AM767">
        <v>50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0.5</v>
      </c>
      <c r="AW767">
        <v>0</v>
      </c>
      <c r="AX767">
        <v>139.75800000000001</v>
      </c>
      <c r="AY767">
        <v>0</v>
      </c>
      <c r="AZ767">
        <v>0</v>
      </c>
      <c r="BA767">
        <v>4049.462</v>
      </c>
      <c r="BB767">
        <v>0</v>
      </c>
      <c r="BC767">
        <v>11</v>
      </c>
      <c r="BD767">
        <v>11</v>
      </c>
      <c r="BE767">
        <v>0</v>
      </c>
      <c r="BF767">
        <v>0</v>
      </c>
      <c r="BG767">
        <v>1</v>
      </c>
      <c r="BH767">
        <v>0</v>
      </c>
      <c r="BI767">
        <v>0</v>
      </c>
      <c r="BJ767">
        <v>7</v>
      </c>
      <c r="BK767">
        <v>3304.636</v>
      </c>
      <c r="BL767">
        <v>2267.596</v>
      </c>
      <c r="BM767">
        <v>595.41999999999996</v>
      </c>
      <c r="BN767">
        <v>67.867999999999995</v>
      </c>
      <c r="BO767">
        <v>249.001</v>
      </c>
      <c r="BP767">
        <v>124.751</v>
      </c>
      <c r="BQ767">
        <v>0</v>
      </c>
      <c r="BR767">
        <v>0</v>
      </c>
      <c r="BS767">
        <v>0</v>
      </c>
      <c r="BT767">
        <v>6</v>
      </c>
      <c r="BU767">
        <v>2908.9520000000002</v>
      </c>
      <c r="BV767">
        <v>0</v>
      </c>
      <c r="BW767">
        <v>0</v>
      </c>
      <c r="BX767">
        <v>0</v>
      </c>
      <c r="BY767">
        <v>0</v>
      </c>
      <c r="BZ767">
        <v>2.2999999999999998</v>
      </c>
      <c r="CA767">
        <v>739.95699999999999</v>
      </c>
      <c r="CB767">
        <v>587.33900000000006</v>
      </c>
      <c r="CC767">
        <v>72.497</v>
      </c>
      <c r="CD767">
        <v>0</v>
      </c>
      <c r="CE767">
        <v>80.120999999999995</v>
      </c>
      <c r="CF767">
        <v>0</v>
      </c>
      <c r="CG767">
        <v>0</v>
      </c>
      <c r="CH767">
        <v>0</v>
      </c>
      <c r="CI767">
        <v>0</v>
      </c>
      <c r="CJ767">
        <v>0.6</v>
      </c>
      <c r="CK767">
        <v>267.512</v>
      </c>
      <c r="CL767">
        <v>1.2</v>
      </c>
      <c r="CM767">
        <v>332.68700000000001</v>
      </c>
      <c r="CN767">
        <v>0</v>
      </c>
      <c r="CO767">
        <v>0</v>
      </c>
      <c r="CP767">
        <v>0.5</v>
      </c>
      <c r="CQ767">
        <v>139.75800000000001</v>
      </c>
      <c r="CR767">
        <v>6</v>
      </c>
      <c r="CS767">
        <v>2656.6660000000002</v>
      </c>
      <c r="CT767">
        <v>2.2999999999999998</v>
      </c>
      <c r="CU767">
        <v>739.95699999999999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0.5</v>
      </c>
      <c r="DB767">
        <v>139.75800000000001</v>
      </c>
      <c r="DC767">
        <v>0</v>
      </c>
      <c r="DD767">
        <v>0</v>
      </c>
      <c r="DE767">
        <v>0</v>
      </c>
      <c r="DF767">
        <v>1</v>
      </c>
      <c r="DG767">
        <v>395.68400000000003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3304.636</v>
      </c>
      <c r="EA767">
        <v>0</v>
      </c>
      <c r="EB767">
        <v>744.82600000000002</v>
      </c>
      <c r="EC767">
        <v>0</v>
      </c>
      <c r="ED767">
        <v>9.3000000000000007</v>
      </c>
      <c r="EE767">
        <v>11</v>
      </c>
      <c r="EF767">
        <v>4094.5929999999998</v>
      </c>
      <c r="EG767">
        <v>7</v>
      </c>
      <c r="EH767">
        <v>3344.636</v>
      </c>
      <c r="EI767">
        <v>6</v>
      </c>
      <c r="EJ767">
        <v>2948.9520000000002</v>
      </c>
      <c r="EK767">
        <v>0</v>
      </c>
      <c r="EL767">
        <v>0</v>
      </c>
      <c r="EM767">
        <v>0</v>
      </c>
      <c r="EN767">
        <v>0</v>
      </c>
      <c r="EO767">
        <v>2.2999999999999998</v>
      </c>
      <c r="EP767">
        <v>749.95699999999999</v>
      </c>
      <c r="EQ767">
        <v>0</v>
      </c>
      <c r="ER767">
        <v>0</v>
      </c>
      <c r="ES767">
        <v>0</v>
      </c>
      <c r="ET767">
        <v>4094.5929999999998</v>
      </c>
      <c r="EU767">
        <v>0</v>
      </c>
      <c r="EV767">
        <v>0</v>
      </c>
      <c r="EW767">
        <v>0</v>
      </c>
      <c r="EX767">
        <v>0</v>
      </c>
      <c r="EY767">
        <v>1</v>
      </c>
      <c r="EZ767">
        <v>395.68400000000003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0.5</v>
      </c>
      <c r="FJ767">
        <v>139.75800000000001</v>
      </c>
      <c r="FK767">
        <v>0</v>
      </c>
      <c r="FL767">
        <v>0</v>
      </c>
      <c r="FM767">
        <v>0.5</v>
      </c>
      <c r="FN767">
        <v>139.75800000000001</v>
      </c>
      <c r="FO767">
        <v>0</v>
      </c>
      <c r="FP767">
        <v>0</v>
      </c>
      <c r="FQ767">
        <v>0</v>
      </c>
      <c r="FR767">
        <v>139.75800000000001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</row>
    <row r="768" spans="1:184" customFormat="1" ht="12.75" x14ac:dyDescent="0.2">
      <c r="A768">
        <v>7020</v>
      </c>
      <c r="B768">
        <f t="shared" si="11"/>
        <v>765</v>
      </c>
      <c r="C768">
        <v>1</v>
      </c>
      <c r="D768" t="s">
        <v>2512</v>
      </c>
      <c r="E768" t="s">
        <v>290</v>
      </c>
      <c r="F768">
        <v>600126986</v>
      </c>
      <c r="G768">
        <v>12</v>
      </c>
      <c r="H768" t="s">
        <v>2509</v>
      </c>
      <c r="I768" t="s">
        <v>721</v>
      </c>
      <c r="J768">
        <v>1</v>
      </c>
      <c r="K768">
        <v>24</v>
      </c>
      <c r="L768" t="s">
        <v>2467</v>
      </c>
      <c r="M768" t="s">
        <v>2513</v>
      </c>
      <c r="N768" t="s">
        <v>2461</v>
      </c>
      <c r="O768">
        <v>2</v>
      </c>
      <c r="P768" t="s">
        <v>2462</v>
      </c>
      <c r="Q768" t="s">
        <v>3512</v>
      </c>
      <c r="R768" s="207">
        <v>45665.782719907409</v>
      </c>
      <c r="S768">
        <v>600126986</v>
      </c>
      <c r="T768" t="s">
        <v>2511</v>
      </c>
      <c r="U768" s="207">
        <v>45666.317337962966</v>
      </c>
      <c r="V768">
        <v>600126986</v>
      </c>
      <c r="W768">
        <v>6.56</v>
      </c>
      <c r="X768">
        <v>6.56</v>
      </c>
      <c r="Y768">
        <v>0</v>
      </c>
      <c r="Z768">
        <v>0</v>
      </c>
      <c r="AA768">
        <v>7</v>
      </c>
      <c r="AB768">
        <v>2987.2570000000001</v>
      </c>
      <c r="AC768">
        <v>2987.2570000000001</v>
      </c>
      <c r="AD768">
        <v>1913.925</v>
      </c>
      <c r="AE768">
        <v>462.98700000000002</v>
      </c>
      <c r="AF768">
        <v>136.51900000000001</v>
      </c>
      <c r="AG768">
        <v>300.13799999999998</v>
      </c>
      <c r="AH768">
        <v>123.605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50.082999999999998</v>
      </c>
      <c r="AX768">
        <v>0</v>
      </c>
      <c r="AY768">
        <v>0</v>
      </c>
      <c r="AZ768">
        <v>0</v>
      </c>
      <c r="BA768">
        <v>2994.9360000000001</v>
      </c>
      <c r="BB768">
        <v>0</v>
      </c>
      <c r="BC768">
        <v>7</v>
      </c>
      <c r="BD768">
        <v>7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5</v>
      </c>
      <c r="BK768">
        <v>2570.828</v>
      </c>
      <c r="BL768">
        <v>1577.8050000000001</v>
      </c>
      <c r="BM768">
        <v>424.017</v>
      </c>
      <c r="BN768">
        <v>109.318</v>
      </c>
      <c r="BO768">
        <v>286</v>
      </c>
      <c r="BP768">
        <v>123.605</v>
      </c>
      <c r="BQ768">
        <v>0</v>
      </c>
      <c r="BR768">
        <v>0</v>
      </c>
      <c r="BS768">
        <v>0</v>
      </c>
      <c r="BT768">
        <v>4</v>
      </c>
      <c r="BU768">
        <v>2227.27</v>
      </c>
      <c r="BV768">
        <v>0</v>
      </c>
      <c r="BW768">
        <v>0</v>
      </c>
      <c r="BX768">
        <v>0</v>
      </c>
      <c r="BY768">
        <v>0</v>
      </c>
      <c r="BZ768">
        <v>1.56</v>
      </c>
      <c r="CA768">
        <v>416.42900000000003</v>
      </c>
      <c r="CB768">
        <v>336.12</v>
      </c>
      <c r="CC768">
        <v>38.97</v>
      </c>
      <c r="CD768">
        <v>27.201000000000001</v>
      </c>
      <c r="CE768">
        <v>14.138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1.25</v>
      </c>
      <c r="CM768">
        <v>327.64800000000002</v>
      </c>
      <c r="CN768">
        <v>0.31</v>
      </c>
      <c r="CO768">
        <v>88.781000000000006</v>
      </c>
      <c r="CP768">
        <v>0</v>
      </c>
      <c r="CQ768">
        <v>0</v>
      </c>
      <c r="CR768">
        <v>4</v>
      </c>
      <c r="CS768">
        <v>1786.325</v>
      </c>
      <c r="CT768">
        <v>1.56</v>
      </c>
      <c r="CU768">
        <v>416.42900000000003</v>
      </c>
      <c r="CV768">
        <v>0</v>
      </c>
      <c r="CW768">
        <v>50.082999999999998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1</v>
      </c>
      <c r="DG768">
        <v>343.55799999999999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2578.5070000000001</v>
      </c>
      <c r="EA768">
        <v>0</v>
      </c>
      <c r="EB768">
        <v>416.42900000000003</v>
      </c>
      <c r="EC768">
        <v>0</v>
      </c>
      <c r="ED768">
        <v>6.56</v>
      </c>
      <c r="EE768">
        <v>7</v>
      </c>
      <c r="EF768">
        <v>2987.2570000000001</v>
      </c>
      <c r="EG768">
        <v>5</v>
      </c>
      <c r="EH768">
        <v>2570.828</v>
      </c>
      <c r="EI768">
        <v>4</v>
      </c>
      <c r="EJ768">
        <v>2227.27</v>
      </c>
      <c r="EK768">
        <v>0</v>
      </c>
      <c r="EL768">
        <v>0</v>
      </c>
      <c r="EM768">
        <v>0</v>
      </c>
      <c r="EN768">
        <v>0</v>
      </c>
      <c r="EO768">
        <v>1.56</v>
      </c>
      <c r="EP768">
        <v>416.42900000000003</v>
      </c>
      <c r="EQ768">
        <v>0</v>
      </c>
      <c r="ER768">
        <v>0</v>
      </c>
      <c r="ES768">
        <v>0</v>
      </c>
      <c r="ET768">
        <v>2987.2570000000001</v>
      </c>
      <c r="EU768">
        <v>0</v>
      </c>
      <c r="EV768">
        <v>0</v>
      </c>
      <c r="EW768">
        <v>0</v>
      </c>
      <c r="EX768">
        <v>0</v>
      </c>
      <c r="EY768">
        <v>1</v>
      </c>
      <c r="EZ768">
        <v>343.55799999999999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0</v>
      </c>
      <c r="FX768">
        <v>0</v>
      </c>
      <c r="FY768">
        <v>0</v>
      </c>
      <c r="FZ768">
        <v>0</v>
      </c>
      <c r="GA768">
        <v>0</v>
      </c>
      <c r="GB768">
        <v>0</v>
      </c>
    </row>
    <row r="769" spans="1:184" customFormat="1" ht="12.75" x14ac:dyDescent="0.2">
      <c r="A769">
        <v>7021</v>
      </c>
      <c r="B769">
        <f t="shared" si="11"/>
        <v>766</v>
      </c>
      <c r="C769">
        <v>1</v>
      </c>
      <c r="D769" t="s">
        <v>2514</v>
      </c>
      <c r="E769" t="s">
        <v>290</v>
      </c>
      <c r="F769">
        <v>600126358</v>
      </c>
      <c r="G769">
        <v>12</v>
      </c>
      <c r="H769" t="s">
        <v>2515</v>
      </c>
      <c r="I769" t="s">
        <v>99</v>
      </c>
      <c r="J769">
        <v>1</v>
      </c>
      <c r="K769">
        <v>24</v>
      </c>
      <c r="L769" t="s">
        <v>2467</v>
      </c>
      <c r="M769" t="s">
        <v>2516</v>
      </c>
      <c r="N769" t="s">
        <v>2461</v>
      </c>
      <c r="O769">
        <v>2</v>
      </c>
      <c r="P769" t="s">
        <v>2462</v>
      </c>
      <c r="Q769" t="s">
        <v>2475</v>
      </c>
      <c r="R769" s="207">
        <v>45668.865335648145</v>
      </c>
      <c r="S769">
        <v>600126358</v>
      </c>
      <c r="W769">
        <v>30.275099999999998</v>
      </c>
      <c r="X769">
        <v>29.8584</v>
      </c>
      <c r="Y769">
        <v>0</v>
      </c>
      <c r="Z769">
        <v>0.41670000000000001</v>
      </c>
      <c r="AA769">
        <v>31.1372</v>
      </c>
      <c r="AB769">
        <v>12761.48</v>
      </c>
      <c r="AC769">
        <v>12629.504000000001</v>
      </c>
      <c r="AD769">
        <v>8012.37</v>
      </c>
      <c r="AE769">
        <v>1814.6079999999999</v>
      </c>
      <c r="AF769">
        <v>128.32999999999998</v>
      </c>
      <c r="AG769">
        <v>2455.7190000000001</v>
      </c>
      <c r="AH769">
        <v>164.41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131.976</v>
      </c>
      <c r="AO769">
        <v>34.9</v>
      </c>
      <c r="AP769">
        <v>34.9</v>
      </c>
      <c r="AQ769">
        <v>34.9</v>
      </c>
      <c r="AR769">
        <v>0</v>
      </c>
      <c r="AS769">
        <v>0</v>
      </c>
      <c r="AT769">
        <v>0</v>
      </c>
      <c r="AU769">
        <v>0</v>
      </c>
      <c r="AV769">
        <v>0.25</v>
      </c>
      <c r="AW769">
        <v>54.067</v>
      </c>
      <c r="AX769">
        <v>87.521000000000001</v>
      </c>
      <c r="AY769">
        <v>34.9</v>
      </c>
      <c r="AZ769">
        <v>0</v>
      </c>
      <c r="BA769">
        <v>12801.87</v>
      </c>
      <c r="BB769">
        <v>34.9</v>
      </c>
      <c r="BC769">
        <v>35</v>
      </c>
      <c r="BD769">
        <v>34</v>
      </c>
      <c r="BE769">
        <v>4</v>
      </c>
      <c r="BF769">
        <v>0</v>
      </c>
      <c r="BG769">
        <v>2</v>
      </c>
      <c r="BH769">
        <v>0</v>
      </c>
      <c r="BI769">
        <v>0</v>
      </c>
      <c r="BJ769">
        <v>19.2319</v>
      </c>
      <c r="BK769">
        <v>9265.7139999999999</v>
      </c>
      <c r="BL769">
        <v>5733.2950000000001</v>
      </c>
      <c r="BM769">
        <v>1510.838</v>
      </c>
      <c r="BN769">
        <v>82.370999999999995</v>
      </c>
      <c r="BO769">
        <v>1745.7190000000001</v>
      </c>
      <c r="BP769">
        <v>139.42400000000001</v>
      </c>
      <c r="BQ769">
        <v>0</v>
      </c>
      <c r="BR769">
        <v>0</v>
      </c>
      <c r="BS769">
        <v>0</v>
      </c>
      <c r="BT769">
        <v>16.802399999999999</v>
      </c>
      <c r="BU769">
        <v>8431.4369999999999</v>
      </c>
      <c r="BV769">
        <v>0</v>
      </c>
      <c r="BW769">
        <v>0</v>
      </c>
      <c r="BX769">
        <v>0</v>
      </c>
      <c r="BY769">
        <v>0</v>
      </c>
      <c r="BZ769">
        <v>10.6265</v>
      </c>
      <c r="CA769">
        <v>3363.79</v>
      </c>
      <c r="CB769">
        <v>2279.0749999999998</v>
      </c>
      <c r="CC769">
        <v>303.77</v>
      </c>
      <c r="CD769">
        <v>45.959000000000003</v>
      </c>
      <c r="CE769">
        <v>710</v>
      </c>
      <c r="CF769">
        <v>24.986000000000001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5.2281000000000004</v>
      </c>
      <c r="CM769">
        <v>1485.258</v>
      </c>
      <c r="CN769">
        <v>5.1483999999999996</v>
      </c>
      <c r="CO769">
        <v>1791.011</v>
      </c>
      <c r="CP769">
        <v>0.25</v>
      </c>
      <c r="CQ769">
        <v>87.521000000000001</v>
      </c>
      <c r="CR769">
        <v>17.2319</v>
      </c>
      <c r="CS769">
        <v>7752.8149999999996</v>
      </c>
      <c r="CT769">
        <v>9.7515000000000001</v>
      </c>
      <c r="CU769">
        <v>2933.0370000000003</v>
      </c>
      <c r="CV769">
        <v>0</v>
      </c>
      <c r="CW769">
        <v>54.067</v>
      </c>
      <c r="CX769">
        <v>0</v>
      </c>
      <c r="CY769">
        <v>0</v>
      </c>
      <c r="CZ769">
        <v>0</v>
      </c>
      <c r="DA769">
        <v>0.25</v>
      </c>
      <c r="DB769">
        <v>87.521000000000001</v>
      </c>
      <c r="DC769">
        <v>9.4</v>
      </c>
      <c r="DD769">
        <v>25.5</v>
      </c>
      <c r="DE769">
        <v>0</v>
      </c>
      <c r="DF769">
        <v>2.4295</v>
      </c>
      <c r="DG769">
        <v>834.27700000000004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9380.0650000000005</v>
      </c>
      <c r="EA769">
        <v>9.4</v>
      </c>
      <c r="EB769">
        <v>3421.8050000000003</v>
      </c>
      <c r="EC769">
        <v>25.5</v>
      </c>
      <c r="ED769">
        <v>30.275099999999998</v>
      </c>
      <c r="EE769">
        <v>31.1372</v>
      </c>
      <c r="EF769">
        <v>12761.48</v>
      </c>
      <c r="EG769">
        <v>19.2319</v>
      </c>
      <c r="EH769">
        <v>9265.7139999999999</v>
      </c>
      <c r="EI769">
        <v>16.802399999999999</v>
      </c>
      <c r="EJ769">
        <v>8431.4369999999999</v>
      </c>
      <c r="EK769">
        <v>0</v>
      </c>
      <c r="EL769">
        <v>0</v>
      </c>
      <c r="EM769">
        <v>0</v>
      </c>
      <c r="EN769">
        <v>0</v>
      </c>
      <c r="EO769">
        <v>11.043199999999999</v>
      </c>
      <c r="EP769">
        <v>3495.7660000000001</v>
      </c>
      <c r="EQ769">
        <v>34.9</v>
      </c>
      <c r="ER769">
        <v>9.4</v>
      </c>
      <c r="ES769">
        <v>25.5</v>
      </c>
      <c r="ET769">
        <v>12796.380000000001</v>
      </c>
      <c r="EU769">
        <v>0</v>
      </c>
      <c r="EV769">
        <v>0</v>
      </c>
      <c r="EW769">
        <v>0</v>
      </c>
      <c r="EX769">
        <v>0</v>
      </c>
      <c r="EY769">
        <v>2.4295</v>
      </c>
      <c r="EZ769">
        <v>834.27700000000004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0.25</v>
      </c>
      <c r="FJ769">
        <v>87.521000000000001</v>
      </c>
      <c r="FK769">
        <v>0</v>
      </c>
      <c r="FL769">
        <v>0</v>
      </c>
      <c r="FM769">
        <v>0.25</v>
      </c>
      <c r="FN769">
        <v>87.521000000000001</v>
      </c>
      <c r="FO769">
        <v>34.9</v>
      </c>
      <c r="FP769">
        <v>9.4</v>
      </c>
      <c r="FQ769">
        <v>25.5</v>
      </c>
      <c r="FR769">
        <v>122.42100000000001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0</v>
      </c>
      <c r="GB769">
        <v>0</v>
      </c>
    </row>
    <row r="770" spans="1:184" customFormat="1" ht="12.75" x14ac:dyDescent="0.2">
      <c r="A770">
        <v>7022</v>
      </c>
      <c r="B770">
        <f t="shared" si="11"/>
        <v>767</v>
      </c>
      <c r="C770">
        <v>1</v>
      </c>
      <c r="D770" t="s">
        <v>2517</v>
      </c>
      <c r="E770" t="s">
        <v>290</v>
      </c>
      <c r="F770">
        <v>600126897</v>
      </c>
      <c r="G770">
        <v>12</v>
      </c>
      <c r="H770" t="s">
        <v>2518</v>
      </c>
      <c r="I770" t="s">
        <v>99</v>
      </c>
      <c r="J770">
        <v>1</v>
      </c>
      <c r="K770">
        <v>24</v>
      </c>
      <c r="L770" t="s">
        <v>2459</v>
      </c>
      <c r="M770" t="s">
        <v>2519</v>
      </c>
      <c r="N770" t="s">
        <v>2461</v>
      </c>
      <c r="O770">
        <v>2</v>
      </c>
      <c r="P770" t="s">
        <v>2462</v>
      </c>
      <c r="Q770" t="s">
        <v>3530</v>
      </c>
      <c r="R770" s="207">
        <v>45670.507337962961</v>
      </c>
      <c r="S770">
        <v>600126897</v>
      </c>
      <c r="W770">
        <v>12.2684</v>
      </c>
      <c r="X770">
        <v>12.2684</v>
      </c>
      <c r="Y770">
        <v>0</v>
      </c>
      <c r="Z770">
        <v>0</v>
      </c>
      <c r="AA770">
        <v>13.709800000000001</v>
      </c>
      <c r="AB770">
        <v>4766.9479999999994</v>
      </c>
      <c r="AC770">
        <v>4766.9479999999994</v>
      </c>
      <c r="AD770">
        <v>3154.4949999999999</v>
      </c>
      <c r="AE770">
        <v>775.41</v>
      </c>
      <c r="AF770">
        <v>72.394999999999996</v>
      </c>
      <c r="AG770">
        <v>603.80899999999997</v>
      </c>
      <c r="AH770">
        <v>109.46600000000001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51.372999999999998</v>
      </c>
      <c r="AX770">
        <v>0</v>
      </c>
      <c r="AY770">
        <v>0</v>
      </c>
      <c r="AZ770">
        <v>0</v>
      </c>
      <c r="BA770">
        <v>4846.5079999999998</v>
      </c>
      <c r="BB770">
        <v>0</v>
      </c>
      <c r="BC770">
        <v>14</v>
      </c>
      <c r="BD770">
        <v>13</v>
      </c>
      <c r="BE770">
        <v>0</v>
      </c>
      <c r="BF770">
        <v>0</v>
      </c>
      <c r="BG770">
        <v>1</v>
      </c>
      <c r="BH770">
        <v>0</v>
      </c>
      <c r="BI770">
        <v>0</v>
      </c>
      <c r="BJ770">
        <v>8.3877000000000006</v>
      </c>
      <c r="BK770">
        <v>3495.98</v>
      </c>
      <c r="BL770">
        <v>2233.2060000000001</v>
      </c>
      <c r="BM770">
        <v>643.24099999999999</v>
      </c>
      <c r="BN770">
        <v>72.394999999999996</v>
      </c>
      <c r="BO770">
        <v>395.80900000000003</v>
      </c>
      <c r="BP770">
        <v>99.956000000000003</v>
      </c>
      <c r="BQ770">
        <v>0</v>
      </c>
      <c r="BR770">
        <v>0</v>
      </c>
      <c r="BS770">
        <v>0</v>
      </c>
      <c r="BT770">
        <v>6.9481000000000002</v>
      </c>
      <c r="BU770">
        <v>3056.8789999999999</v>
      </c>
      <c r="BV770">
        <v>0</v>
      </c>
      <c r="BW770">
        <v>0</v>
      </c>
      <c r="BX770">
        <v>0</v>
      </c>
      <c r="BY770">
        <v>0</v>
      </c>
      <c r="BZ770">
        <v>3.8807</v>
      </c>
      <c r="CA770">
        <v>1270.9679999999998</v>
      </c>
      <c r="CB770">
        <v>921.28899999999999</v>
      </c>
      <c r="CC770">
        <v>132.16899999999998</v>
      </c>
      <c r="CD770">
        <v>0</v>
      </c>
      <c r="CE770">
        <v>208</v>
      </c>
      <c r="CF770">
        <v>9.51</v>
      </c>
      <c r="CG770">
        <v>0</v>
      </c>
      <c r="CH770">
        <v>0</v>
      </c>
      <c r="CI770">
        <v>0</v>
      </c>
      <c r="CJ770">
        <v>0.5</v>
      </c>
      <c r="CK770">
        <v>223.9</v>
      </c>
      <c r="CL770">
        <v>1.6355</v>
      </c>
      <c r="CM770">
        <v>500.92</v>
      </c>
      <c r="CN770">
        <v>1.7452000000000001</v>
      </c>
      <c r="CO770">
        <v>546.14800000000002</v>
      </c>
      <c r="CP770">
        <v>0</v>
      </c>
      <c r="CQ770">
        <v>0</v>
      </c>
      <c r="CR770">
        <v>7.3875999999999999</v>
      </c>
      <c r="CS770">
        <v>2726.085</v>
      </c>
      <c r="CT770">
        <v>3.5806</v>
      </c>
      <c r="CU770">
        <v>1123.923</v>
      </c>
      <c r="CV770">
        <v>0</v>
      </c>
      <c r="CW770">
        <v>51.372999999999998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1.4396</v>
      </c>
      <c r="DG770">
        <v>439.101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3565.482</v>
      </c>
      <c r="EA770">
        <v>0</v>
      </c>
      <c r="EB770">
        <v>1281.0259999999998</v>
      </c>
      <c r="EC770">
        <v>0</v>
      </c>
      <c r="ED770">
        <v>12.2684</v>
      </c>
      <c r="EE770">
        <v>13.709800000000001</v>
      </c>
      <c r="EF770">
        <v>4766.9479999999994</v>
      </c>
      <c r="EG770">
        <v>8.3877000000000006</v>
      </c>
      <c r="EH770">
        <v>3495.98</v>
      </c>
      <c r="EI770">
        <v>6.9481000000000002</v>
      </c>
      <c r="EJ770">
        <v>3056.8789999999999</v>
      </c>
      <c r="EK770">
        <v>0</v>
      </c>
      <c r="EL770">
        <v>0</v>
      </c>
      <c r="EM770">
        <v>0</v>
      </c>
      <c r="EN770">
        <v>0</v>
      </c>
      <c r="EO770">
        <v>3.8807</v>
      </c>
      <c r="EP770">
        <v>1270.9679999999998</v>
      </c>
      <c r="EQ770">
        <v>0</v>
      </c>
      <c r="ER770">
        <v>0</v>
      </c>
      <c r="ES770">
        <v>0</v>
      </c>
      <c r="ET770">
        <v>4766.9479999999994</v>
      </c>
      <c r="EU770">
        <v>0</v>
      </c>
      <c r="EV770">
        <v>0</v>
      </c>
      <c r="EW770">
        <v>0</v>
      </c>
      <c r="EX770">
        <v>0</v>
      </c>
      <c r="EY770">
        <v>1.4396</v>
      </c>
      <c r="EZ770">
        <v>439.101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0</v>
      </c>
    </row>
    <row r="771" spans="1:184" customFormat="1" ht="12.75" x14ac:dyDescent="0.2">
      <c r="A771">
        <v>7023</v>
      </c>
      <c r="B771">
        <f t="shared" si="11"/>
        <v>768</v>
      </c>
      <c r="C771">
        <v>1</v>
      </c>
      <c r="D771" t="s">
        <v>2520</v>
      </c>
      <c r="E771" t="s">
        <v>290</v>
      </c>
      <c r="F771">
        <v>600126692</v>
      </c>
      <c r="G771">
        <v>12</v>
      </c>
      <c r="H771" t="s">
        <v>2521</v>
      </c>
      <c r="I771" t="s">
        <v>99</v>
      </c>
      <c r="J771">
        <v>1</v>
      </c>
      <c r="K771">
        <v>24</v>
      </c>
      <c r="L771" t="s">
        <v>2459</v>
      </c>
      <c r="M771" t="s">
        <v>1273</v>
      </c>
      <c r="N771" t="s">
        <v>2461</v>
      </c>
      <c r="O771">
        <v>2</v>
      </c>
      <c r="P771" t="s">
        <v>2462</v>
      </c>
      <c r="Q771" t="s">
        <v>2523</v>
      </c>
      <c r="R771" s="207">
        <v>45665.5158912037</v>
      </c>
      <c r="S771">
        <v>600126692</v>
      </c>
      <c r="W771">
        <v>4.5317999999999996</v>
      </c>
      <c r="X771">
        <v>4.5317999999999996</v>
      </c>
      <c r="Y771">
        <v>0</v>
      </c>
      <c r="Z771">
        <v>0</v>
      </c>
      <c r="AA771">
        <v>4.8385999999999996</v>
      </c>
      <c r="AB771">
        <v>2012.913</v>
      </c>
      <c r="AC771">
        <v>2012.913</v>
      </c>
      <c r="AD771">
        <v>1362.6879999999999</v>
      </c>
      <c r="AE771">
        <v>235.35300000000001</v>
      </c>
      <c r="AF771">
        <v>8.1969999999999992</v>
      </c>
      <c r="AG771">
        <v>328.03500000000003</v>
      </c>
      <c r="AH771">
        <v>62.335999999999999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60.6</v>
      </c>
      <c r="AP771">
        <v>60.6</v>
      </c>
      <c r="AQ771">
        <v>60.6</v>
      </c>
      <c r="AR771">
        <v>0</v>
      </c>
      <c r="AS771">
        <v>0</v>
      </c>
      <c r="AT771">
        <v>0</v>
      </c>
      <c r="AU771">
        <v>0</v>
      </c>
      <c r="AV771">
        <v>0.2944</v>
      </c>
      <c r="AW771">
        <v>16.303999999999998</v>
      </c>
      <c r="AX771">
        <v>90.664000000000001</v>
      </c>
      <c r="AY771">
        <v>4.5999999999999996</v>
      </c>
      <c r="AZ771">
        <v>0</v>
      </c>
      <c r="BA771">
        <v>2019.4379999999999</v>
      </c>
      <c r="BB771">
        <v>60.6</v>
      </c>
      <c r="BC771">
        <v>7</v>
      </c>
      <c r="BD771">
        <v>7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3.4874000000000001</v>
      </c>
      <c r="BK771">
        <v>1717.135</v>
      </c>
      <c r="BL771">
        <v>1141.338</v>
      </c>
      <c r="BM771">
        <v>209.31</v>
      </c>
      <c r="BN771">
        <v>5.0469999999999997</v>
      </c>
      <c r="BO771">
        <v>282.8</v>
      </c>
      <c r="BP771">
        <v>62.335999999999999</v>
      </c>
      <c r="BQ771">
        <v>0</v>
      </c>
      <c r="BR771">
        <v>0</v>
      </c>
      <c r="BS771">
        <v>0</v>
      </c>
      <c r="BT771">
        <v>2.9874000000000001</v>
      </c>
      <c r="BU771">
        <v>1555.44</v>
      </c>
      <c r="BV771">
        <v>0</v>
      </c>
      <c r="BW771">
        <v>0</v>
      </c>
      <c r="BX771">
        <v>0</v>
      </c>
      <c r="BY771">
        <v>0</v>
      </c>
      <c r="BZ771">
        <v>1.0444</v>
      </c>
      <c r="CA771">
        <v>295.77800000000002</v>
      </c>
      <c r="CB771">
        <v>221.35000000000002</v>
      </c>
      <c r="CC771">
        <v>26.042999999999999</v>
      </c>
      <c r="CD771">
        <v>3.15</v>
      </c>
      <c r="CE771">
        <v>45.234999999999999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0.5</v>
      </c>
      <c r="CM771">
        <v>112.27</v>
      </c>
      <c r="CN771">
        <v>0.25</v>
      </c>
      <c r="CO771">
        <v>92.843999999999994</v>
      </c>
      <c r="CP771">
        <v>0.2944</v>
      </c>
      <c r="CQ771">
        <v>90.664000000000001</v>
      </c>
      <c r="CR771">
        <v>2.4874000000000001</v>
      </c>
      <c r="CS771">
        <v>1095.0160000000001</v>
      </c>
      <c r="CT771">
        <v>1.0444</v>
      </c>
      <c r="CU771">
        <v>295.77800000000002</v>
      </c>
      <c r="CV771">
        <v>0</v>
      </c>
      <c r="CW771">
        <v>16.303999999999998</v>
      </c>
      <c r="CX771">
        <v>0</v>
      </c>
      <c r="CY771">
        <v>0</v>
      </c>
      <c r="CZ771">
        <v>0</v>
      </c>
      <c r="DA771">
        <v>0.2944</v>
      </c>
      <c r="DB771">
        <v>90.664000000000001</v>
      </c>
      <c r="DC771">
        <v>0</v>
      </c>
      <c r="DD771">
        <v>60.6</v>
      </c>
      <c r="DE771">
        <v>0</v>
      </c>
      <c r="DF771">
        <v>0.5</v>
      </c>
      <c r="DG771">
        <v>161.69499999999999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1717.135</v>
      </c>
      <c r="EA771">
        <v>0</v>
      </c>
      <c r="EB771">
        <v>302.303</v>
      </c>
      <c r="EC771">
        <v>60.6</v>
      </c>
      <c r="ED771">
        <v>4.5317999999999996</v>
      </c>
      <c r="EE771">
        <v>4.8385999999999996</v>
      </c>
      <c r="EF771">
        <v>2012.913</v>
      </c>
      <c r="EG771">
        <v>3.4874000000000001</v>
      </c>
      <c r="EH771">
        <v>1717.135</v>
      </c>
      <c r="EI771">
        <v>2.9874000000000001</v>
      </c>
      <c r="EJ771">
        <v>1555.44</v>
      </c>
      <c r="EK771">
        <v>0</v>
      </c>
      <c r="EL771">
        <v>0</v>
      </c>
      <c r="EM771">
        <v>0</v>
      </c>
      <c r="EN771">
        <v>0</v>
      </c>
      <c r="EO771">
        <v>1.0444</v>
      </c>
      <c r="EP771">
        <v>295.77800000000002</v>
      </c>
      <c r="EQ771">
        <v>60.6</v>
      </c>
      <c r="ER771">
        <v>0</v>
      </c>
      <c r="ES771">
        <v>60.6</v>
      </c>
      <c r="ET771">
        <v>2073.5129999999999</v>
      </c>
      <c r="EU771">
        <v>0</v>
      </c>
      <c r="EV771">
        <v>0</v>
      </c>
      <c r="EW771">
        <v>0</v>
      </c>
      <c r="EX771">
        <v>0</v>
      </c>
      <c r="EY771">
        <v>0.5</v>
      </c>
      <c r="EZ771">
        <v>161.69499999999999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0.2944</v>
      </c>
      <c r="FJ771">
        <v>90.664000000000001</v>
      </c>
      <c r="FK771">
        <v>0</v>
      </c>
      <c r="FL771">
        <v>0</v>
      </c>
      <c r="FM771">
        <v>0.2944</v>
      </c>
      <c r="FN771">
        <v>90.664000000000001</v>
      </c>
      <c r="FO771">
        <v>4.5999999999999996</v>
      </c>
      <c r="FP771">
        <v>0</v>
      </c>
      <c r="FQ771">
        <v>4.5999999999999996</v>
      </c>
      <c r="FR771">
        <v>95.263999999999996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</row>
    <row r="772" spans="1:184" customFormat="1" ht="12.75" x14ac:dyDescent="0.2">
      <c r="A772">
        <v>7025</v>
      </c>
      <c r="B772">
        <f t="shared" si="11"/>
        <v>769</v>
      </c>
      <c r="C772">
        <v>1</v>
      </c>
      <c r="D772" t="s">
        <v>2522</v>
      </c>
      <c r="E772" t="s">
        <v>290</v>
      </c>
      <c r="F772">
        <v>600126404</v>
      </c>
      <c r="G772">
        <v>12</v>
      </c>
      <c r="H772" t="s">
        <v>418</v>
      </c>
      <c r="I772" t="s">
        <v>99</v>
      </c>
      <c r="J772">
        <v>1</v>
      </c>
      <c r="K772">
        <v>24</v>
      </c>
      <c r="L772" t="s">
        <v>2467</v>
      </c>
      <c r="M772" t="s">
        <v>538</v>
      </c>
      <c r="N772" t="s">
        <v>2461</v>
      </c>
      <c r="O772">
        <v>2</v>
      </c>
      <c r="P772" t="s">
        <v>2462</v>
      </c>
      <c r="Q772" t="s">
        <v>2523</v>
      </c>
      <c r="R772" s="207">
        <v>45663.569108796299</v>
      </c>
      <c r="S772">
        <v>600126404</v>
      </c>
      <c r="W772">
        <v>4.9187999999999992</v>
      </c>
      <c r="X772">
        <v>4.2476000000000003</v>
      </c>
      <c r="Y772">
        <v>0.67120000000000002</v>
      </c>
      <c r="Z772">
        <v>0</v>
      </c>
      <c r="AA772">
        <v>5.1584000000000003</v>
      </c>
      <c r="AB772">
        <v>1821.5990000000002</v>
      </c>
      <c r="AC772">
        <v>1631.171</v>
      </c>
      <c r="AD772">
        <v>1170.7339999999999</v>
      </c>
      <c r="AE772">
        <v>215.68199999999999</v>
      </c>
      <c r="AF772">
        <v>59.762</v>
      </c>
      <c r="AG772">
        <v>13.983000000000001</v>
      </c>
      <c r="AH772">
        <v>102.331</v>
      </c>
      <c r="AI772">
        <v>0</v>
      </c>
      <c r="AJ772">
        <v>0</v>
      </c>
      <c r="AK772">
        <v>0</v>
      </c>
      <c r="AL772">
        <v>183.428</v>
      </c>
      <c r="AM772">
        <v>7</v>
      </c>
      <c r="AN772">
        <v>0</v>
      </c>
      <c r="AO772">
        <v>62.503999999999998</v>
      </c>
      <c r="AP772">
        <v>62.503999999999998</v>
      </c>
      <c r="AQ772">
        <v>62.503999999999998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68.679000000000002</v>
      </c>
      <c r="AX772">
        <v>0</v>
      </c>
      <c r="AY772">
        <v>62.503999999999998</v>
      </c>
      <c r="AZ772">
        <v>0</v>
      </c>
      <c r="BA772">
        <v>1664.722</v>
      </c>
      <c r="BB772">
        <v>64.188999999999993</v>
      </c>
      <c r="BC772">
        <v>5</v>
      </c>
      <c r="BD772">
        <v>5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2</v>
      </c>
      <c r="BK772">
        <v>1019.303</v>
      </c>
      <c r="BL772">
        <v>661.947</v>
      </c>
      <c r="BM772">
        <v>159.08099999999999</v>
      </c>
      <c r="BN772">
        <v>38.029000000000003</v>
      </c>
      <c r="BO772">
        <v>3.4830000000000001</v>
      </c>
      <c r="BP772">
        <v>88.084000000000003</v>
      </c>
      <c r="BQ772">
        <v>0</v>
      </c>
      <c r="BR772">
        <v>0</v>
      </c>
      <c r="BS772">
        <v>0</v>
      </c>
      <c r="BT772">
        <v>2</v>
      </c>
      <c r="BU772">
        <v>1019.303</v>
      </c>
      <c r="BV772">
        <v>0</v>
      </c>
      <c r="BW772">
        <v>0</v>
      </c>
      <c r="BX772">
        <v>0</v>
      </c>
      <c r="BY772">
        <v>0</v>
      </c>
      <c r="BZ772">
        <v>2.2476000000000003</v>
      </c>
      <c r="CA772">
        <v>611.86799999999994</v>
      </c>
      <c r="CB772">
        <v>508.78700000000003</v>
      </c>
      <c r="CC772">
        <v>56.600999999999999</v>
      </c>
      <c r="CD772">
        <v>21.733000000000001</v>
      </c>
      <c r="CE772">
        <v>10.5</v>
      </c>
      <c r="CF772">
        <v>14.247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0.8</v>
      </c>
      <c r="CM772">
        <v>180.56899999999999</v>
      </c>
      <c r="CN772">
        <v>1.4476</v>
      </c>
      <c r="CO772">
        <v>431.29899999999998</v>
      </c>
      <c r="CP772">
        <v>0</v>
      </c>
      <c r="CQ772">
        <v>0</v>
      </c>
      <c r="CR772">
        <v>1</v>
      </c>
      <c r="CS772">
        <v>463.01600000000002</v>
      </c>
      <c r="CT772">
        <v>2.0476000000000001</v>
      </c>
      <c r="CU772">
        <v>542.524</v>
      </c>
      <c r="CV772">
        <v>0</v>
      </c>
      <c r="CW772">
        <v>68.679000000000002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62.503999999999998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1045.915</v>
      </c>
      <c r="EA772">
        <v>0</v>
      </c>
      <c r="EB772">
        <v>618.80700000000002</v>
      </c>
      <c r="EC772">
        <v>64.188999999999993</v>
      </c>
      <c r="ED772">
        <v>4.9187999999999992</v>
      </c>
      <c r="EE772">
        <v>5.1584000000000003</v>
      </c>
      <c r="EF772">
        <v>1821.5990000000002</v>
      </c>
      <c r="EG772">
        <v>2</v>
      </c>
      <c r="EH772">
        <v>1026.3030000000001</v>
      </c>
      <c r="EI772">
        <v>2</v>
      </c>
      <c r="EJ772">
        <v>1026.3030000000001</v>
      </c>
      <c r="EK772">
        <v>0</v>
      </c>
      <c r="EL772">
        <v>0</v>
      </c>
      <c r="EM772">
        <v>0</v>
      </c>
      <c r="EN772">
        <v>0</v>
      </c>
      <c r="EO772">
        <v>2.9188000000000001</v>
      </c>
      <c r="EP772">
        <v>795.29599999999994</v>
      </c>
      <c r="EQ772">
        <v>62.503999999999998</v>
      </c>
      <c r="ER772">
        <v>0</v>
      </c>
      <c r="ES772">
        <v>62.503999999999998</v>
      </c>
      <c r="ET772">
        <v>1884.1030000000001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62.503999999999998</v>
      </c>
      <c r="FP772">
        <v>0</v>
      </c>
      <c r="FQ772">
        <v>62.503999999999998</v>
      </c>
      <c r="FR772">
        <v>62.503999999999998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</row>
    <row r="773" spans="1:184" customFormat="1" ht="12.75" x14ac:dyDescent="0.2">
      <c r="A773">
        <v>7026</v>
      </c>
      <c r="B773">
        <f t="shared" ref="B773:B836" si="12">ROW(A773)-3</f>
        <v>770</v>
      </c>
      <c r="C773">
        <v>1</v>
      </c>
      <c r="D773" t="s">
        <v>2524</v>
      </c>
      <c r="E773" t="s">
        <v>290</v>
      </c>
      <c r="F773">
        <v>600126412</v>
      </c>
      <c r="G773">
        <v>12</v>
      </c>
      <c r="H773" t="s">
        <v>2525</v>
      </c>
      <c r="I773" t="s">
        <v>99</v>
      </c>
      <c r="J773">
        <v>1</v>
      </c>
      <c r="K773">
        <v>24</v>
      </c>
      <c r="L773" t="s">
        <v>2459</v>
      </c>
      <c r="M773" t="s">
        <v>2526</v>
      </c>
      <c r="N773" t="s">
        <v>2461</v>
      </c>
      <c r="O773">
        <v>2</v>
      </c>
      <c r="P773" t="s">
        <v>2462</v>
      </c>
      <c r="Q773" t="s">
        <v>2475</v>
      </c>
      <c r="R773" s="207">
        <v>45668.868541666663</v>
      </c>
      <c r="S773">
        <v>600126412</v>
      </c>
      <c r="W773">
        <v>3.6311999999999998</v>
      </c>
      <c r="X773">
        <v>3.3155999999999999</v>
      </c>
      <c r="Y773">
        <v>0</v>
      </c>
      <c r="Z773">
        <v>0.31559999999999999</v>
      </c>
      <c r="AA773">
        <v>4</v>
      </c>
      <c r="AB773">
        <v>1652.2540000000001</v>
      </c>
      <c r="AC773">
        <v>1516.7730000000001</v>
      </c>
      <c r="AD773">
        <v>999.48900000000003</v>
      </c>
      <c r="AE773">
        <v>263.93499999999995</v>
      </c>
      <c r="AF773">
        <v>0</v>
      </c>
      <c r="AG773">
        <v>113.64</v>
      </c>
      <c r="AH773">
        <v>71.072999999999993</v>
      </c>
      <c r="AI773">
        <v>0</v>
      </c>
      <c r="AJ773">
        <v>0</v>
      </c>
      <c r="AK773">
        <v>0</v>
      </c>
      <c r="AL773">
        <v>0</v>
      </c>
      <c r="AM773">
        <v>40</v>
      </c>
      <c r="AN773">
        <v>95.480999999999995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68.635999999999996</v>
      </c>
      <c r="AX773">
        <v>0</v>
      </c>
      <c r="AY773">
        <v>0</v>
      </c>
      <c r="AZ773">
        <v>0</v>
      </c>
      <c r="BA773">
        <v>1533.4649999999999</v>
      </c>
      <c r="BB773">
        <v>0</v>
      </c>
      <c r="BC773">
        <v>4</v>
      </c>
      <c r="BD773">
        <v>4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2.3155999999999999</v>
      </c>
      <c r="BK773">
        <v>1262.3309999999999</v>
      </c>
      <c r="BL773">
        <v>794.29</v>
      </c>
      <c r="BM773">
        <v>239.69200000000001</v>
      </c>
      <c r="BN773">
        <v>0</v>
      </c>
      <c r="BO773">
        <v>88.64</v>
      </c>
      <c r="BP773">
        <v>71.072999999999993</v>
      </c>
      <c r="BQ773">
        <v>0</v>
      </c>
      <c r="BR773">
        <v>0</v>
      </c>
      <c r="BS773">
        <v>0</v>
      </c>
      <c r="BT773">
        <v>2.3155999999999999</v>
      </c>
      <c r="BU773">
        <v>1262.3309999999999</v>
      </c>
      <c r="BV773">
        <v>0</v>
      </c>
      <c r="BW773">
        <v>0</v>
      </c>
      <c r="BX773">
        <v>0</v>
      </c>
      <c r="BY773">
        <v>0</v>
      </c>
      <c r="BZ773">
        <v>1</v>
      </c>
      <c r="CA773">
        <v>254.44200000000001</v>
      </c>
      <c r="CB773">
        <v>205.19900000000001</v>
      </c>
      <c r="CC773">
        <v>24.242999999999999</v>
      </c>
      <c r="CD773">
        <v>0</v>
      </c>
      <c r="CE773">
        <v>25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0.7</v>
      </c>
      <c r="CM773">
        <v>186.09700000000001</v>
      </c>
      <c r="CN773">
        <v>0.3</v>
      </c>
      <c r="CO773">
        <v>68.344999999999999</v>
      </c>
      <c r="CP773">
        <v>0</v>
      </c>
      <c r="CQ773">
        <v>0</v>
      </c>
      <c r="CR773">
        <v>1.3156000000000001</v>
      </c>
      <c r="CS773">
        <v>593.86300000000006</v>
      </c>
      <c r="CT773">
        <v>1</v>
      </c>
      <c r="CU773">
        <v>254.44200000000001</v>
      </c>
      <c r="CV773">
        <v>0</v>
      </c>
      <c r="CW773">
        <v>68.635999999999996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1266.5129999999999</v>
      </c>
      <c r="EA773">
        <v>0</v>
      </c>
      <c r="EB773">
        <v>266.952</v>
      </c>
      <c r="EC773">
        <v>0</v>
      </c>
      <c r="ED773">
        <v>3.6311999999999998</v>
      </c>
      <c r="EE773">
        <v>4</v>
      </c>
      <c r="EF773">
        <v>1652.2540000000001</v>
      </c>
      <c r="EG773">
        <v>2.6312000000000002</v>
      </c>
      <c r="EH773">
        <v>1392.8119999999999</v>
      </c>
      <c r="EI773">
        <v>2.6312000000000002</v>
      </c>
      <c r="EJ773">
        <v>1392.8119999999999</v>
      </c>
      <c r="EK773">
        <v>0</v>
      </c>
      <c r="EL773">
        <v>0</v>
      </c>
      <c r="EM773">
        <v>0</v>
      </c>
      <c r="EN773">
        <v>0</v>
      </c>
      <c r="EO773">
        <v>1</v>
      </c>
      <c r="EP773">
        <v>259.44200000000001</v>
      </c>
      <c r="EQ773">
        <v>0</v>
      </c>
      <c r="ER773">
        <v>0</v>
      </c>
      <c r="ES773">
        <v>0</v>
      </c>
      <c r="ET773">
        <v>1652.2540000000001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0</v>
      </c>
    </row>
    <row r="774" spans="1:184" customFormat="1" ht="12.75" x14ac:dyDescent="0.2">
      <c r="A774">
        <v>7027</v>
      </c>
      <c r="B774">
        <f t="shared" si="12"/>
        <v>771</v>
      </c>
      <c r="C774">
        <v>1</v>
      </c>
      <c r="D774" t="s">
        <v>2527</v>
      </c>
      <c r="E774" t="s">
        <v>290</v>
      </c>
      <c r="F774">
        <v>600127206</v>
      </c>
      <c r="G774">
        <v>12</v>
      </c>
      <c r="H774" t="s">
        <v>2528</v>
      </c>
      <c r="I774" t="s">
        <v>99</v>
      </c>
      <c r="J774">
        <v>1</v>
      </c>
      <c r="K774">
        <v>24</v>
      </c>
      <c r="L774" t="s">
        <v>2459</v>
      </c>
      <c r="M774" t="s">
        <v>1518</v>
      </c>
      <c r="N774" t="s">
        <v>2461</v>
      </c>
      <c r="O774">
        <v>2</v>
      </c>
      <c r="P774" t="s">
        <v>2462</v>
      </c>
      <c r="Q774" t="s">
        <v>3340</v>
      </c>
      <c r="R774" s="207">
        <v>45664.448807870373</v>
      </c>
      <c r="S774">
        <v>600127206</v>
      </c>
      <c r="W774">
        <v>8.1738999999999997</v>
      </c>
      <c r="X774">
        <v>8.1738999999999997</v>
      </c>
      <c r="Y774">
        <v>0</v>
      </c>
      <c r="Z774">
        <v>0</v>
      </c>
      <c r="AA774">
        <v>9.3950999999999993</v>
      </c>
      <c r="AB774">
        <v>3417.123</v>
      </c>
      <c r="AC774">
        <v>3417.123</v>
      </c>
      <c r="AD774">
        <v>2263.23</v>
      </c>
      <c r="AE774">
        <v>603.91899999999998</v>
      </c>
      <c r="AF774">
        <v>102.31100000000001</v>
      </c>
      <c r="AG774">
        <v>223.47</v>
      </c>
      <c r="AH774">
        <v>135.86500000000001</v>
      </c>
      <c r="AI774">
        <v>0</v>
      </c>
      <c r="AJ774">
        <v>9.1310000000000002</v>
      </c>
      <c r="AK774">
        <v>0</v>
      </c>
      <c r="AL774">
        <v>0</v>
      </c>
      <c r="AM774">
        <v>0</v>
      </c>
      <c r="AN774">
        <v>0</v>
      </c>
      <c r="AO774">
        <v>91.712999999999994</v>
      </c>
      <c r="AP774">
        <v>91.712999999999994</v>
      </c>
      <c r="AQ774">
        <v>91.712999999999994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79.197000000000003</v>
      </c>
      <c r="AX774">
        <v>13</v>
      </c>
      <c r="AY774">
        <v>83.712999999999994</v>
      </c>
      <c r="AZ774">
        <v>0</v>
      </c>
      <c r="BA774">
        <v>3449.038</v>
      </c>
      <c r="BB774">
        <v>91.712999999999994</v>
      </c>
      <c r="BC774">
        <v>9</v>
      </c>
      <c r="BD774">
        <v>9</v>
      </c>
      <c r="BE774">
        <v>1</v>
      </c>
      <c r="BF774">
        <v>0</v>
      </c>
      <c r="BG774">
        <v>0</v>
      </c>
      <c r="BH774">
        <v>0</v>
      </c>
      <c r="BI774">
        <v>0</v>
      </c>
      <c r="BJ774">
        <v>4.25</v>
      </c>
      <c r="BK774">
        <v>2299.27</v>
      </c>
      <c r="BL774">
        <v>1399.4390000000001</v>
      </c>
      <c r="BM774">
        <v>479.91500000000002</v>
      </c>
      <c r="BN774">
        <v>74.138999999999996</v>
      </c>
      <c r="BO774">
        <v>163</v>
      </c>
      <c r="BP774">
        <v>103.58</v>
      </c>
      <c r="BQ774">
        <v>0</v>
      </c>
      <c r="BR774">
        <v>0</v>
      </c>
      <c r="BS774">
        <v>0</v>
      </c>
      <c r="BT774">
        <v>4.25</v>
      </c>
      <c r="BU774">
        <v>2299.27</v>
      </c>
      <c r="BV774">
        <v>0</v>
      </c>
      <c r="BW774">
        <v>0</v>
      </c>
      <c r="BX774">
        <v>0</v>
      </c>
      <c r="BY774">
        <v>0</v>
      </c>
      <c r="BZ774">
        <v>3.9238999999999997</v>
      </c>
      <c r="CA774">
        <v>1117.8530000000001</v>
      </c>
      <c r="CB774">
        <v>863.79099999999994</v>
      </c>
      <c r="CC774">
        <v>124.004</v>
      </c>
      <c r="CD774">
        <v>28.172000000000001</v>
      </c>
      <c r="CE774">
        <v>60.47</v>
      </c>
      <c r="CF774">
        <v>32.284999999999997</v>
      </c>
      <c r="CG774">
        <v>0</v>
      </c>
      <c r="CH774">
        <v>9.1310000000000002</v>
      </c>
      <c r="CI774">
        <v>0</v>
      </c>
      <c r="CJ774">
        <v>0</v>
      </c>
      <c r="CK774">
        <v>0</v>
      </c>
      <c r="CL774">
        <v>1.4475</v>
      </c>
      <c r="CM774">
        <v>377.529</v>
      </c>
      <c r="CN774">
        <v>2.4763999999999999</v>
      </c>
      <c r="CO774">
        <v>740.32399999999996</v>
      </c>
      <c r="CP774">
        <v>0</v>
      </c>
      <c r="CQ774">
        <v>0</v>
      </c>
      <c r="CR774">
        <v>3.1667000000000001</v>
      </c>
      <c r="CS774">
        <v>1544.779</v>
      </c>
      <c r="CT774">
        <v>3.5239000000000003</v>
      </c>
      <c r="CU774">
        <v>904.15700000000004</v>
      </c>
      <c r="CV774">
        <v>0</v>
      </c>
      <c r="CW774">
        <v>79.197000000000003</v>
      </c>
      <c r="CX774">
        <v>13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91.712999999999994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2315.6819999999998</v>
      </c>
      <c r="EA774">
        <v>0</v>
      </c>
      <c r="EB774">
        <v>1133.356</v>
      </c>
      <c r="EC774">
        <v>91.712999999999994</v>
      </c>
      <c r="ED774">
        <v>8.1738999999999997</v>
      </c>
      <c r="EE774">
        <v>9.3950999999999993</v>
      </c>
      <c r="EF774">
        <v>3417.123</v>
      </c>
      <c r="EG774">
        <v>4.25</v>
      </c>
      <c r="EH774">
        <v>2299.27</v>
      </c>
      <c r="EI774">
        <v>4.25</v>
      </c>
      <c r="EJ774">
        <v>2299.27</v>
      </c>
      <c r="EK774">
        <v>0</v>
      </c>
      <c r="EL774">
        <v>0</v>
      </c>
      <c r="EM774">
        <v>0</v>
      </c>
      <c r="EN774">
        <v>0</v>
      </c>
      <c r="EO774">
        <v>3.9238999999999997</v>
      </c>
      <c r="EP774">
        <v>1117.8530000000001</v>
      </c>
      <c r="EQ774">
        <v>91.712999999999994</v>
      </c>
      <c r="ER774">
        <v>0</v>
      </c>
      <c r="ES774">
        <v>91.712999999999994</v>
      </c>
      <c r="ET774">
        <v>3508.8360000000002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13</v>
      </c>
      <c r="FK774">
        <v>0</v>
      </c>
      <c r="FL774">
        <v>13</v>
      </c>
      <c r="FM774">
        <v>0</v>
      </c>
      <c r="FN774">
        <v>0</v>
      </c>
      <c r="FO774">
        <v>83.712999999999994</v>
      </c>
      <c r="FP774">
        <v>0</v>
      </c>
      <c r="FQ774">
        <v>83.712999999999994</v>
      </c>
      <c r="FR774">
        <v>96.712999999999994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</row>
    <row r="775" spans="1:184" customFormat="1" ht="12.75" x14ac:dyDescent="0.2">
      <c r="A775">
        <v>7028</v>
      </c>
      <c r="B775">
        <f t="shared" si="12"/>
        <v>772</v>
      </c>
      <c r="C775">
        <v>1</v>
      </c>
      <c r="D775" t="s">
        <v>2529</v>
      </c>
      <c r="E775" t="s">
        <v>290</v>
      </c>
      <c r="F775">
        <v>600126421</v>
      </c>
      <c r="G775">
        <v>12</v>
      </c>
      <c r="H775" t="s">
        <v>2530</v>
      </c>
      <c r="I775" t="s">
        <v>99</v>
      </c>
      <c r="J775">
        <v>1</v>
      </c>
      <c r="K775">
        <v>24</v>
      </c>
      <c r="L775" t="s">
        <v>2459</v>
      </c>
      <c r="M775" t="s">
        <v>396</v>
      </c>
      <c r="N775" t="s">
        <v>2461</v>
      </c>
      <c r="O775">
        <v>2</v>
      </c>
      <c r="P775" t="s">
        <v>2462</v>
      </c>
      <c r="Q775" t="s">
        <v>2523</v>
      </c>
      <c r="R775" s="207">
        <v>45663.575219907405</v>
      </c>
      <c r="S775">
        <v>600126421</v>
      </c>
      <c r="W775">
        <v>7.1512000000000002</v>
      </c>
      <c r="X775">
        <v>7.1512000000000002</v>
      </c>
      <c r="Y775">
        <v>0</v>
      </c>
      <c r="Z775">
        <v>0</v>
      </c>
      <c r="AA775">
        <v>7.3878000000000004</v>
      </c>
      <c r="AB775">
        <v>2935.0839999999998</v>
      </c>
      <c r="AC775">
        <v>2935.0839999999998</v>
      </c>
      <c r="AD775">
        <v>1938.6299999999999</v>
      </c>
      <c r="AE775">
        <v>428.50300000000004</v>
      </c>
      <c r="AF775">
        <v>177.05799999999999</v>
      </c>
      <c r="AG775">
        <v>299.67200000000003</v>
      </c>
      <c r="AH775">
        <v>70.837000000000003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0.3548</v>
      </c>
      <c r="AW775">
        <v>20.384</v>
      </c>
      <c r="AX775">
        <v>82.691999999999993</v>
      </c>
      <c r="AY775">
        <v>0</v>
      </c>
      <c r="AZ775">
        <v>0</v>
      </c>
      <c r="BA775">
        <v>2947.9539999999997</v>
      </c>
      <c r="BB775">
        <v>0</v>
      </c>
      <c r="BC775">
        <v>8</v>
      </c>
      <c r="BD775">
        <v>8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4.7964000000000002</v>
      </c>
      <c r="BK775">
        <v>2234.0430000000001</v>
      </c>
      <c r="BL775">
        <v>1437.021</v>
      </c>
      <c r="BM775">
        <v>363.84199999999998</v>
      </c>
      <c r="BN775">
        <v>136.28700000000001</v>
      </c>
      <c r="BO775">
        <v>205.672</v>
      </c>
      <c r="BP775">
        <v>70.837000000000003</v>
      </c>
      <c r="BQ775">
        <v>0</v>
      </c>
      <c r="BR775">
        <v>0</v>
      </c>
      <c r="BS775">
        <v>0</v>
      </c>
      <c r="BT775">
        <v>4.4630999999999998</v>
      </c>
      <c r="BU775">
        <v>2134.2190000000001</v>
      </c>
      <c r="BV775">
        <v>0</v>
      </c>
      <c r="BW775">
        <v>0</v>
      </c>
      <c r="BX775">
        <v>0</v>
      </c>
      <c r="BY775">
        <v>0</v>
      </c>
      <c r="BZ775">
        <v>2.3548</v>
      </c>
      <c r="CA775">
        <v>701.04099999999994</v>
      </c>
      <c r="CB775">
        <v>501.60900000000004</v>
      </c>
      <c r="CC775">
        <v>64.661000000000001</v>
      </c>
      <c r="CD775">
        <v>40.771000000000001</v>
      </c>
      <c r="CE775">
        <v>94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1.5</v>
      </c>
      <c r="CM775">
        <v>496.73099999999999</v>
      </c>
      <c r="CN775">
        <v>0.5</v>
      </c>
      <c r="CO775">
        <v>121.61799999999999</v>
      </c>
      <c r="CP775">
        <v>0.3548</v>
      </c>
      <c r="CQ775">
        <v>82.691999999999993</v>
      </c>
      <c r="CR775">
        <v>3.7964000000000002</v>
      </c>
      <c r="CS775">
        <v>1484.4269999999999</v>
      </c>
      <c r="CT775">
        <v>2.3548</v>
      </c>
      <c r="CU775">
        <v>701.04099999999994</v>
      </c>
      <c r="CV775">
        <v>0</v>
      </c>
      <c r="CW775">
        <v>20.384</v>
      </c>
      <c r="CX775">
        <v>0</v>
      </c>
      <c r="CY775">
        <v>0</v>
      </c>
      <c r="CZ775">
        <v>0</v>
      </c>
      <c r="DA775">
        <v>0.3548</v>
      </c>
      <c r="DB775">
        <v>82.691999999999993</v>
      </c>
      <c r="DC775">
        <v>0</v>
      </c>
      <c r="DD775">
        <v>0</v>
      </c>
      <c r="DE775">
        <v>0</v>
      </c>
      <c r="DF775">
        <v>0.33329999999999999</v>
      </c>
      <c r="DG775">
        <v>99.823999999999998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2246.913</v>
      </c>
      <c r="EA775">
        <v>0</v>
      </c>
      <c r="EB775">
        <v>701.04099999999994</v>
      </c>
      <c r="EC775">
        <v>0</v>
      </c>
      <c r="ED775">
        <v>7.1512000000000002</v>
      </c>
      <c r="EE775">
        <v>7.3878000000000004</v>
      </c>
      <c r="EF775">
        <v>2935.0839999999998</v>
      </c>
      <c r="EG775">
        <v>4.7964000000000002</v>
      </c>
      <c r="EH775">
        <v>2234.0430000000001</v>
      </c>
      <c r="EI775">
        <v>4.4630999999999998</v>
      </c>
      <c r="EJ775">
        <v>2134.2190000000001</v>
      </c>
      <c r="EK775">
        <v>0</v>
      </c>
      <c r="EL775">
        <v>0</v>
      </c>
      <c r="EM775">
        <v>0</v>
      </c>
      <c r="EN775">
        <v>0</v>
      </c>
      <c r="EO775">
        <v>2.3548</v>
      </c>
      <c r="EP775">
        <v>701.04099999999994</v>
      </c>
      <c r="EQ775">
        <v>0</v>
      </c>
      <c r="ER775">
        <v>0</v>
      </c>
      <c r="ES775">
        <v>0</v>
      </c>
      <c r="ET775">
        <v>2935.0839999999998</v>
      </c>
      <c r="EU775">
        <v>0</v>
      </c>
      <c r="EV775">
        <v>0</v>
      </c>
      <c r="EW775">
        <v>0</v>
      </c>
      <c r="EX775">
        <v>0</v>
      </c>
      <c r="EY775">
        <v>0.33329999999999999</v>
      </c>
      <c r="EZ775">
        <v>99.823999999999998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0.3548</v>
      </c>
      <c r="FJ775">
        <v>82.691999999999993</v>
      </c>
      <c r="FK775">
        <v>0</v>
      </c>
      <c r="FL775">
        <v>0</v>
      </c>
      <c r="FM775">
        <v>0.3548</v>
      </c>
      <c r="FN775">
        <v>82.691999999999993</v>
      </c>
      <c r="FO775">
        <v>0</v>
      </c>
      <c r="FP775">
        <v>0</v>
      </c>
      <c r="FQ775">
        <v>0</v>
      </c>
      <c r="FR775">
        <v>82.691999999999993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0</v>
      </c>
      <c r="GA775">
        <v>0</v>
      </c>
      <c r="GB775">
        <v>0</v>
      </c>
    </row>
    <row r="776" spans="1:184" customFormat="1" ht="12.75" x14ac:dyDescent="0.2">
      <c r="A776">
        <v>7029</v>
      </c>
      <c r="B776">
        <f t="shared" si="12"/>
        <v>773</v>
      </c>
      <c r="C776">
        <v>1</v>
      </c>
      <c r="D776" t="s">
        <v>2531</v>
      </c>
      <c r="E776" t="s">
        <v>290</v>
      </c>
      <c r="F776">
        <v>600126242</v>
      </c>
      <c r="G776">
        <v>12</v>
      </c>
      <c r="H776" t="s">
        <v>2532</v>
      </c>
      <c r="I776" t="s">
        <v>99</v>
      </c>
      <c r="J776">
        <v>1</v>
      </c>
      <c r="K776">
        <v>24</v>
      </c>
      <c r="L776" t="s">
        <v>2459</v>
      </c>
      <c r="M776" t="s">
        <v>2533</v>
      </c>
      <c r="N776" t="s">
        <v>2461</v>
      </c>
      <c r="O776">
        <v>2</v>
      </c>
      <c r="P776" t="s">
        <v>2462</v>
      </c>
      <c r="Q776" t="s">
        <v>2534</v>
      </c>
      <c r="R776" s="207">
        <v>45659.793888888889</v>
      </c>
      <c r="S776">
        <v>600126242</v>
      </c>
      <c r="W776">
        <v>4.9836</v>
      </c>
      <c r="X776">
        <v>4.3088999999999995</v>
      </c>
      <c r="Y776">
        <v>0.53649999999999998</v>
      </c>
      <c r="Z776">
        <v>0.13819999999999999</v>
      </c>
      <c r="AA776">
        <v>5.4168000000000003</v>
      </c>
      <c r="AB776">
        <v>2128.0639999999999</v>
      </c>
      <c r="AC776">
        <v>1955.6789999999999</v>
      </c>
      <c r="AD776">
        <v>1199.864</v>
      </c>
      <c r="AE776">
        <v>259.53499999999997</v>
      </c>
      <c r="AF776">
        <v>71.116</v>
      </c>
      <c r="AG776">
        <v>192.988</v>
      </c>
      <c r="AH776">
        <v>61.972999999999999</v>
      </c>
      <c r="AI776">
        <v>0</v>
      </c>
      <c r="AJ776">
        <v>0</v>
      </c>
      <c r="AK776">
        <v>10.148999999999999</v>
      </c>
      <c r="AL776">
        <v>140.07</v>
      </c>
      <c r="AM776">
        <v>0</v>
      </c>
      <c r="AN776">
        <v>32.314999999999998</v>
      </c>
      <c r="AO776">
        <v>4</v>
      </c>
      <c r="AP776">
        <v>4</v>
      </c>
      <c r="AQ776">
        <v>4</v>
      </c>
      <c r="AR776">
        <v>0</v>
      </c>
      <c r="AS776">
        <v>0</v>
      </c>
      <c r="AT776">
        <v>0</v>
      </c>
      <c r="AU776">
        <v>0</v>
      </c>
      <c r="AV776">
        <v>0.27829999999999999</v>
      </c>
      <c r="AW776">
        <v>160.054</v>
      </c>
      <c r="AX776">
        <v>81.090999999999994</v>
      </c>
      <c r="AY776">
        <v>0</v>
      </c>
      <c r="AZ776">
        <v>0</v>
      </c>
      <c r="BA776">
        <v>1973.8609999999999</v>
      </c>
      <c r="BB776">
        <v>4</v>
      </c>
      <c r="BC776">
        <v>5</v>
      </c>
      <c r="BD776">
        <v>5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2.5386000000000002</v>
      </c>
      <c r="BK776">
        <v>1438.567</v>
      </c>
      <c r="BL776">
        <v>834.08799999999997</v>
      </c>
      <c r="BM776">
        <v>210.21</v>
      </c>
      <c r="BN776">
        <v>39.369</v>
      </c>
      <c r="BO776">
        <v>134.404</v>
      </c>
      <c r="BP776">
        <v>60.442</v>
      </c>
      <c r="BQ776">
        <v>0</v>
      </c>
      <c r="BR776">
        <v>0</v>
      </c>
      <c r="BS776">
        <v>0</v>
      </c>
      <c r="BT776">
        <v>2.0386000000000002</v>
      </c>
      <c r="BU776">
        <v>1257.664</v>
      </c>
      <c r="BV776">
        <v>0</v>
      </c>
      <c r="BW776">
        <v>0</v>
      </c>
      <c r="BX776">
        <v>0</v>
      </c>
      <c r="BY776">
        <v>0</v>
      </c>
      <c r="BZ776">
        <v>1.7703</v>
      </c>
      <c r="CA776">
        <v>517.11199999999997</v>
      </c>
      <c r="CB776">
        <v>365.77600000000001</v>
      </c>
      <c r="CC776">
        <v>49.325000000000003</v>
      </c>
      <c r="CD776">
        <v>31.747</v>
      </c>
      <c r="CE776">
        <v>58.584000000000003</v>
      </c>
      <c r="CF776">
        <v>1.5309999999999999</v>
      </c>
      <c r="CG776">
        <v>0</v>
      </c>
      <c r="CH776">
        <v>0</v>
      </c>
      <c r="CI776">
        <v>10.148999999999999</v>
      </c>
      <c r="CJ776">
        <v>0</v>
      </c>
      <c r="CK776">
        <v>0</v>
      </c>
      <c r="CL776">
        <v>0.8</v>
      </c>
      <c r="CM776">
        <v>267.42099999999999</v>
      </c>
      <c r="CN776">
        <v>0.69199999999999995</v>
      </c>
      <c r="CO776">
        <v>168.6</v>
      </c>
      <c r="CP776">
        <v>0.27829999999999999</v>
      </c>
      <c r="CQ776">
        <v>81.090999999999994</v>
      </c>
      <c r="CR776">
        <v>1.5386</v>
      </c>
      <c r="CS776">
        <v>601.72199999999998</v>
      </c>
      <c r="CT776">
        <v>1.6684999999999999</v>
      </c>
      <c r="CU776">
        <v>486.36099999999999</v>
      </c>
      <c r="CV776">
        <v>0</v>
      </c>
      <c r="CW776">
        <v>160.054</v>
      </c>
      <c r="CX776">
        <v>0</v>
      </c>
      <c r="CY776">
        <v>0</v>
      </c>
      <c r="CZ776">
        <v>0</v>
      </c>
      <c r="DA776">
        <v>0.27829999999999999</v>
      </c>
      <c r="DB776">
        <v>81.090999999999994</v>
      </c>
      <c r="DC776">
        <v>0</v>
      </c>
      <c r="DD776">
        <v>4</v>
      </c>
      <c r="DE776">
        <v>0</v>
      </c>
      <c r="DF776">
        <v>0.5</v>
      </c>
      <c r="DG776">
        <v>180.90299999999999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1453.635</v>
      </c>
      <c r="EA776">
        <v>0</v>
      </c>
      <c r="EB776">
        <v>520.226</v>
      </c>
      <c r="EC776">
        <v>4</v>
      </c>
      <c r="ED776">
        <v>4.9836</v>
      </c>
      <c r="EE776">
        <v>5.4168000000000003</v>
      </c>
      <c r="EF776">
        <v>2128.0639999999999</v>
      </c>
      <c r="EG776">
        <v>2.5386000000000002</v>
      </c>
      <c r="EH776">
        <v>1438.567</v>
      </c>
      <c r="EI776">
        <v>2.0386000000000002</v>
      </c>
      <c r="EJ776">
        <v>1257.664</v>
      </c>
      <c r="EK776">
        <v>0</v>
      </c>
      <c r="EL776">
        <v>0</v>
      </c>
      <c r="EM776">
        <v>0</v>
      </c>
      <c r="EN776">
        <v>0</v>
      </c>
      <c r="EO776">
        <v>2.4450000000000003</v>
      </c>
      <c r="EP776">
        <v>689.49700000000007</v>
      </c>
      <c r="EQ776">
        <v>4</v>
      </c>
      <c r="ER776">
        <v>0</v>
      </c>
      <c r="ES776">
        <v>4</v>
      </c>
      <c r="ET776">
        <v>2132.0639999999999</v>
      </c>
      <c r="EU776">
        <v>0</v>
      </c>
      <c r="EV776">
        <v>0</v>
      </c>
      <c r="EW776">
        <v>0</v>
      </c>
      <c r="EX776">
        <v>0</v>
      </c>
      <c r="EY776">
        <v>0.5</v>
      </c>
      <c r="EZ776">
        <v>180.90299999999999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0.27829999999999999</v>
      </c>
      <c r="FJ776">
        <v>81.090999999999994</v>
      </c>
      <c r="FK776">
        <v>0</v>
      </c>
      <c r="FL776">
        <v>0</v>
      </c>
      <c r="FM776">
        <v>0.27829999999999999</v>
      </c>
      <c r="FN776">
        <v>81.090999999999994</v>
      </c>
      <c r="FO776">
        <v>0</v>
      </c>
      <c r="FP776">
        <v>0</v>
      </c>
      <c r="FQ776">
        <v>0</v>
      </c>
      <c r="FR776">
        <v>81.090999999999994</v>
      </c>
      <c r="FS776">
        <v>0</v>
      </c>
      <c r="FT776">
        <v>0</v>
      </c>
      <c r="FU776">
        <v>0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</row>
    <row r="777" spans="1:184" customFormat="1" ht="12.75" x14ac:dyDescent="0.2">
      <c r="A777">
        <v>7030</v>
      </c>
      <c r="B777">
        <f t="shared" si="12"/>
        <v>774</v>
      </c>
      <c r="C777">
        <v>1</v>
      </c>
      <c r="D777" t="s">
        <v>2535</v>
      </c>
      <c r="E777" t="s">
        <v>290</v>
      </c>
      <c r="F777">
        <v>600126455</v>
      </c>
      <c r="G777">
        <v>12</v>
      </c>
      <c r="H777" t="s">
        <v>2536</v>
      </c>
      <c r="I777" t="s">
        <v>2537</v>
      </c>
      <c r="J777">
        <v>1</v>
      </c>
      <c r="K777">
        <v>24</v>
      </c>
      <c r="L777" t="s">
        <v>2459</v>
      </c>
      <c r="M777" t="s">
        <v>2538</v>
      </c>
      <c r="N777" t="s">
        <v>2461</v>
      </c>
      <c r="O777">
        <v>2</v>
      </c>
      <c r="P777" t="s">
        <v>2462</v>
      </c>
      <c r="Q777" t="s">
        <v>2534</v>
      </c>
      <c r="R777" s="207">
        <v>45666.816041666665</v>
      </c>
      <c r="S777">
        <v>600126455</v>
      </c>
      <c r="T777" t="s">
        <v>2534</v>
      </c>
      <c r="U777" s="207">
        <v>45666.914733796293</v>
      </c>
      <c r="V777">
        <v>600126455</v>
      </c>
      <c r="W777">
        <v>5.0500000000000007</v>
      </c>
      <c r="X777">
        <v>4.95</v>
      </c>
      <c r="Y777">
        <v>0.1</v>
      </c>
      <c r="Z777">
        <v>0</v>
      </c>
      <c r="AA777">
        <v>6</v>
      </c>
      <c r="AB777">
        <v>2199.134</v>
      </c>
      <c r="AC777">
        <v>2172.5480000000002</v>
      </c>
      <c r="AD777">
        <v>1379.9569999999999</v>
      </c>
      <c r="AE777">
        <v>292.238</v>
      </c>
      <c r="AF777">
        <v>79.397000000000006</v>
      </c>
      <c r="AG777">
        <v>205.71600000000001</v>
      </c>
      <c r="AH777">
        <v>136.762</v>
      </c>
      <c r="AI777">
        <v>0</v>
      </c>
      <c r="AJ777">
        <v>26.472000000000001</v>
      </c>
      <c r="AK777">
        <v>0</v>
      </c>
      <c r="AL777">
        <v>26.585999999999999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52.006</v>
      </c>
      <c r="AX777">
        <v>0</v>
      </c>
      <c r="AY777">
        <v>0</v>
      </c>
      <c r="AZ777">
        <v>0</v>
      </c>
      <c r="BA777">
        <v>2193.8789999999999</v>
      </c>
      <c r="BB777">
        <v>0</v>
      </c>
      <c r="BC777">
        <v>6</v>
      </c>
      <c r="BD777">
        <v>6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2</v>
      </c>
      <c r="BK777">
        <v>1322.1279999999999</v>
      </c>
      <c r="BL777">
        <v>714.38800000000003</v>
      </c>
      <c r="BM777">
        <v>209.03899999999999</v>
      </c>
      <c r="BN777">
        <v>70.209000000000003</v>
      </c>
      <c r="BO777">
        <v>130</v>
      </c>
      <c r="BP777">
        <v>120.014</v>
      </c>
      <c r="BQ777">
        <v>0</v>
      </c>
      <c r="BR777">
        <v>26.472000000000001</v>
      </c>
      <c r="BS777">
        <v>0</v>
      </c>
      <c r="BT777">
        <v>2</v>
      </c>
      <c r="BU777">
        <v>1322.1279999999999</v>
      </c>
      <c r="BV777">
        <v>0</v>
      </c>
      <c r="BW777">
        <v>0</v>
      </c>
      <c r="BX777">
        <v>0</v>
      </c>
      <c r="BY777">
        <v>0</v>
      </c>
      <c r="BZ777">
        <v>2.95</v>
      </c>
      <c r="CA777">
        <v>850.42000000000007</v>
      </c>
      <c r="CB777">
        <v>665.56899999999996</v>
      </c>
      <c r="CC777">
        <v>83.199000000000012</v>
      </c>
      <c r="CD777">
        <v>9.1880000000000006</v>
      </c>
      <c r="CE777">
        <v>75.715999999999994</v>
      </c>
      <c r="CF777">
        <v>16.748000000000001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0.85</v>
      </c>
      <c r="CM777">
        <v>201.822</v>
      </c>
      <c r="CN777">
        <v>2.1</v>
      </c>
      <c r="CO777">
        <v>648.59799999999996</v>
      </c>
      <c r="CP777">
        <v>0</v>
      </c>
      <c r="CQ777">
        <v>0</v>
      </c>
      <c r="CR777">
        <v>1</v>
      </c>
      <c r="CS777">
        <v>511.55700000000002</v>
      </c>
      <c r="CT777">
        <v>2.5999999999999996</v>
      </c>
      <c r="CU777">
        <v>735.89</v>
      </c>
      <c r="CV777">
        <v>0</v>
      </c>
      <c r="CW777">
        <v>52.006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1328.8050000000001</v>
      </c>
      <c r="EA777">
        <v>0</v>
      </c>
      <c r="EB777">
        <v>865.07399999999996</v>
      </c>
      <c r="EC777">
        <v>0</v>
      </c>
      <c r="ED777">
        <v>5.0500000000000007</v>
      </c>
      <c r="EE777">
        <v>6</v>
      </c>
      <c r="EF777">
        <v>2199.134</v>
      </c>
      <c r="EG777">
        <v>2</v>
      </c>
      <c r="EH777">
        <v>1322.1279999999999</v>
      </c>
      <c r="EI777">
        <v>2</v>
      </c>
      <c r="EJ777">
        <v>1322.1279999999999</v>
      </c>
      <c r="EK777">
        <v>0</v>
      </c>
      <c r="EL777">
        <v>0</v>
      </c>
      <c r="EM777">
        <v>0</v>
      </c>
      <c r="EN777">
        <v>0</v>
      </c>
      <c r="EO777">
        <v>3.05</v>
      </c>
      <c r="EP777">
        <v>877.00600000000009</v>
      </c>
      <c r="EQ777">
        <v>0</v>
      </c>
      <c r="ER777">
        <v>0</v>
      </c>
      <c r="ES777">
        <v>0</v>
      </c>
      <c r="ET777">
        <v>2199.134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0</v>
      </c>
      <c r="FY777">
        <v>0</v>
      </c>
      <c r="FZ777">
        <v>0</v>
      </c>
      <c r="GA777">
        <v>0</v>
      </c>
      <c r="GB777">
        <v>0</v>
      </c>
    </row>
    <row r="778" spans="1:184" customFormat="1" ht="12.75" x14ac:dyDescent="0.2">
      <c r="A778">
        <v>7031</v>
      </c>
      <c r="B778">
        <f t="shared" si="12"/>
        <v>775</v>
      </c>
      <c r="C778">
        <v>1</v>
      </c>
      <c r="D778" t="s">
        <v>2539</v>
      </c>
      <c r="E778" t="s">
        <v>290</v>
      </c>
      <c r="F778">
        <v>600126447</v>
      </c>
      <c r="G778">
        <v>12</v>
      </c>
      <c r="H778" t="s">
        <v>2540</v>
      </c>
      <c r="I778" t="s">
        <v>99</v>
      </c>
      <c r="J778">
        <v>1</v>
      </c>
      <c r="K778">
        <v>24</v>
      </c>
      <c r="L778" t="s">
        <v>2459</v>
      </c>
      <c r="M778" t="s">
        <v>1518</v>
      </c>
      <c r="N778" t="s">
        <v>2461</v>
      </c>
      <c r="O778">
        <v>2</v>
      </c>
      <c r="P778" t="s">
        <v>2462</v>
      </c>
      <c r="Q778" t="s">
        <v>2504</v>
      </c>
      <c r="R778" s="207">
        <v>45667.537256944444</v>
      </c>
      <c r="S778">
        <v>600126447</v>
      </c>
      <c r="W778">
        <v>3.6886000000000001</v>
      </c>
      <c r="X778">
        <v>3.6886000000000001</v>
      </c>
      <c r="Y778">
        <v>0</v>
      </c>
      <c r="Z778">
        <v>0</v>
      </c>
      <c r="AA778">
        <v>4.8545999999999996</v>
      </c>
      <c r="AB778">
        <v>1510.8129999999999</v>
      </c>
      <c r="AC778">
        <v>1510.8129999999999</v>
      </c>
      <c r="AD778">
        <v>1031.491</v>
      </c>
      <c r="AE778">
        <v>201.90199999999999</v>
      </c>
      <c r="AF778">
        <v>9.9390000000000001</v>
      </c>
      <c r="AG778">
        <v>178.756</v>
      </c>
      <c r="AH778">
        <v>62.767000000000003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42</v>
      </c>
      <c r="AP778">
        <v>42</v>
      </c>
      <c r="AQ778">
        <v>42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25.957999999999998</v>
      </c>
      <c r="AX778">
        <v>0</v>
      </c>
      <c r="AY778">
        <v>0</v>
      </c>
      <c r="AZ778">
        <v>0</v>
      </c>
      <c r="BA778">
        <v>1520.6469999999999</v>
      </c>
      <c r="BB778">
        <v>42</v>
      </c>
      <c r="BC778">
        <v>5</v>
      </c>
      <c r="BD778">
        <v>5</v>
      </c>
      <c r="BE778">
        <v>0</v>
      </c>
      <c r="BF778">
        <v>1</v>
      </c>
      <c r="BG778">
        <v>0</v>
      </c>
      <c r="BH778">
        <v>0</v>
      </c>
      <c r="BI778">
        <v>0</v>
      </c>
      <c r="BJ778">
        <v>2.7986</v>
      </c>
      <c r="BK778">
        <v>1275.002</v>
      </c>
      <c r="BL778">
        <v>850.79499999999996</v>
      </c>
      <c r="BM778">
        <v>179.25700000000001</v>
      </c>
      <c r="BN778">
        <v>8.1999999999999993</v>
      </c>
      <c r="BO778">
        <v>148.02500000000001</v>
      </c>
      <c r="BP778">
        <v>62.767000000000003</v>
      </c>
      <c r="BQ778">
        <v>0</v>
      </c>
      <c r="BR778">
        <v>0</v>
      </c>
      <c r="BS778">
        <v>0</v>
      </c>
      <c r="BT778">
        <v>2.0486</v>
      </c>
      <c r="BU778">
        <v>1015.167</v>
      </c>
      <c r="BV778">
        <v>0</v>
      </c>
      <c r="BW778">
        <v>0</v>
      </c>
      <c r="BX778">
        <v>0</v>
      </c>
      <c r="BY778">
        <v>0</v>
      </c>
      <c r="BZ778">
        <v>0.89</v>
      </c>
      <c r="CA778">
        <v>235.81099999999998</v>
      </c>
      <c r="CB778">
        <v>180.696</v>
      </c>
      <c r="CC778">
        <v>22.645000000000003</v>
      </c>
      <c r="CD778">
        <v>1.7390000000000001</v>
      </c>
      <c r="CE778">
        <v>30.731000000000002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0.63</v>
      </c>
      <c r="CM778">
        <v>154.77099999999999</v>
      </c>
      <c r="CN778">
        <v>0.26</v>
      </c>
      <c r="CO778">
        <v>81.040000000000006</v>
      </c>
      <c r="CP778">
        <v>0</v>
      </c>
      <c r="CQ778">
        <v>0</v>
      </c>
      <c r="CR778">
        <v>1.7986</v>
      </c>
      <c r="CS778">
        <v>694.74099999999999</v>
      </c>
      <c r="CT778">
        <v>0.89</v>
      </c>
      <c r="CU778">
        <v>235.81099999999998</v>
      </c>
      <c r="CV778">
        <v>0</v>
      </c>
      <c r="CW778">
        <v>25.957999999999998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42</v>
      </c>
      <c r="DE778">
        <v>0</v>
      </c>
      <c r="DF778">
        <v>0.75</v>
      </c>
      <c r="DG778">
        <v>259.83499999999998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1279.8520000000001</v>
      </c>
      <c r="EA778">
        <v>0</v>
      </c>
      <c r="EB778">
        <v>240.79500000000002</v>
      </c>
      <c r="EC778">
        <v>42</v>
      </c>
      <c r="ED778">
        <v>3.6886000000000001</v>
      </c>
      <c r="EE778">
        <v>4.8545999999999996</v>
      </c>
      <c r="EF778">
        <v>1510.8129999999999</v>
      </c>
      <c r="EG778">
        <v>2.7986</v>
      </c>
      <c r="EH778">
        <v>1275.002</v>
      </c>
      <c r="EI778">
        <v>2.0486</v>
      </c>
      <c r="EJ778">
        <v>1015.167</v>
      </c>
      <c r="EK778">
        <v>0</v>
      </c>
      <c r="EL778">
        <v>0</v>
      </c>
      <c r="EM778">
        <v>0</v>
      </c>
      <c r="EN778">
        <v>0</v>
      </c>
      <c r="EO778">
        <v>0.89</v>
      </c>
      <c r="EP778">
        <v>235.81099999999998</v>
      </c>
      <c r="EQ778">
        <v>42</v>
      </c>
      <c r="ER778">
        <v>0</v>
      </c>
      <c r="ES778">
        <v>42</v>
      </c>
      <c r="ET778">
        <v>1552.8129999999999</v>
      </c>
      <c r="EU778">
        <v>0</v>
      </c>
      <c r="EV778">
        <v>0</v>
      </c>
      <c r="EW778">
        <v>0</v>
      </c>
      <c r="EX778">
        <v>0</v>
      </c>
      <c r="EY778">
        <v>0.75</v>
      </c>
      <c r="EZ778">
        <v>259.83499999999998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</row>
    <row r="779" spans="1:184" customFormat="1" ht="12.75" x14ac:dyDescent="0.2">
      <c r="A779">
        <v>7032</v>
      </c>
      <c r="B779">
        <f t="shared" si="12"/>
        <v>776</v>
      </c>
      <c r="C779">
        <v>1</v>
      </c>
      <c r="D779" t="s">
        <v>2541</v>
      </c>
      <c r="E779" t="s">
        <v>290</v>
      </c>
      <c r="F779">
        <v>600127028</v>
      </c>
      <c r="G779">
        <v>12</v>
      </c>
      <c r="H779" t="s">
        <v>2542</v>
      </c>
      <c r="I779" t="s">
        <v>99</v>
      </c>
      <c r="J779">
        <v>1</v>
      </c>
      <c r="K779">
        <v>24</v>
      </c>
      <c r="L779" t="s">
        <v>2459</v>
      </c>
      <c r="M779" t="s">
        <v>1574</v>
      </c>
      <c r="N779" t="s">
        <v>2461</v>
      </c>
      <c r="O779">
        <v>2</v>
      </c>
      <c r="P779" t="s">
        <v>2462</v>
      </c>
      <c r="Q779" t="s">
        <v>2523</v>
      </c>
      <c r="R779" s="207">
        <v>45667.542812500003</v>
      </c>
      <c r="S779">
        <v>600127028</v>
      </c>
      <c r="W779">
        <v>6.8978999999999999</v>
      </c>
      <c r="X779">
        <v>6.8978999999999999</v>
      </c>
      <c r="Y779">
        <v>0</v>
      </c>
      <c r="Z779">
        <v>0</v>
      </c>
      <c r="AA779">
        <v>6.9729999999999999</v>
      </c>
      <c r="AB779">
        <v>2920.0790000000002</v>
      </c>
      <c r="AC779">
        <v>2920.0790000000002</v>
      </c>
      <c r="AD779">
        <v>1924.3889999999999</v>
      </c>
      <c r="AE779">
        <v>454.01799999999997</v>
      </c>
      <c r="AF779">
        <v>1.8560000000000001</v>
      </c>
      <c r="AG779">
        <v>441.23</v>
      </c>
      <c r="AH779">
        <v>98.585999999999999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6.5</v>
      </c>
      <c r="AP779">
        <v>6.5</v>
      </c>
      <c r="AQ779">
        <v>6.5</v>
      </c>
      <c r="AR779">
        <v>0</v>
      </c>
      <c r="AS779">
        <v>0</v>
      </c>
      <c r="AT779">
        <v>0</v>
      </c>
      <c r="AU779">
        <v>0</v>
      </c>
      <c r="AV779">
        <v>0.42470000000000002</v>
      </c>
      <c r="AW779">
        <v>0</v>
      </c>
      <c r="AX779">
        <v>127.648</v>
      </c>
      <c r="AY779">
        <v>0</v>
      </c>
      <c r="AZ779">
        <v>0</v>
      </c>
      <c r="BA779">
        <v>2937.9839999999999</v>
      </c>
      <c r="BB779">
        <v>6.5</v>
      </c>
      <c r="BC779">
        <v>7</v>
      </c>
      <c r="BD779">
        <v>7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4.0747</v>
      </c>
      <c r="BK779">
        <v>2077.7080000000001</v>
      </c>
      <c r="BL779">
        <v>1264.2760000000001</v>
      </c>
      <c r="BM779">
        <v>377.346</v>
      </c>
      <c r="BN779">
        <v>0</v>
      </c>
      <c r="BO779">
        <v>337.5</v>
      </c>
      <c r="BP779">
        <v>98.585999999999999</v>
      </c>
      <c r="BQ779">
        <v>0</v>
      </c>
      <c r="BR779">
        <v>0</v>
      </c>
      <c r="BS779">
        <v>0</v>
      </c>
      <c r="BT779">
        <v>4.0747</v>
      </c>
      <c r="BU779">
        <v>2077.7080000000001</v>
      </c>
      <c r="BV779">
        <v>0</v>
      </c>
      <c r="BW779">
        <v>0</v>
      </c>
      <c r="BX779">
        <v>0</v>
      </c>
      <c r="BY779">
        <v>0</v>
      </c>
      <c r="BZ779">
        <v>2.8231999999999999</v>
      </c>
      <c r="CA779">
        <v>842.37100000000009</v>
      </c>
      <c r="CB779">
        <v>660.11300000000006</v>
      </c>
      <c r="CC779">
        <v>76.671999999999997</v>
      </c>
      <c r="CD779">
        <v>1.8560000000000001</v>
      </c>
      <c r="CE779">
        <v>103.72999999999999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1.1984999999999999</v>
      </c>
      <c r="CM779">
        <v>305.221</v>
      </c>
      <c r="CN779">
        <v>1.2</v>
      </c>
      <c r="CO779">
        <v>409.50200000000001</v>
      </c>
      <c r="CP779">
        <v>0.42470000000000002</v>
      </c>
      <c r="CQ779">
        <v>127.648</v>
      </c>
      <c r="CR779">
        <v>3.0747</v>
      </c>
      <c r="CS779">
        <v>1423.5630000000001</v>
      </c>
      <c r="CT779">
        <v>2.8231999999999999</v>
      </c>
      <c r="CU779">
        <v>842.37100000000009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0.42470000000000002</v>
      </c>
      <c r="DB779">
        <v>127.648</v>
      </c>
      <c r="DC779">
        <v>6.5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2090.5970000000002</v>
      </c>
      <c r="EA779">
        <v>6.5</v>
      </c>
      <c r="EB779">
        <v>847.38699999999994</v>
      </c>
      <c r="EC779">
        <v>0</v>
      </c>
      <c r="ED779">
        <v>6.8978999999999999</v>
      </c>
      <c r="EE779">
        <v>6.9729999999999999</v>
      </c>
      <c r="EF779">
        <v>2920.0790000000002</v>
      </c>
      <c r="EG779">
        <v>4.0747</v>
      </c>
      <c r="EH779">
        <v>2077.7080000000001</v>
      </c>
      <c r="EI779">
        <v>4.0747</v>
      </c>
      <c r="EJ779">
        <v>2077.7080000000001</v>
      </c>
      <c r="EK779">
        <v>0</v>
      </c>
      <c r="EL779">
        <v>0</v>
      </c>
      <c r="EM779">
        <v>0</v>
      </c>
      <c r="EN779">
        <v>0</v>
      </c>
      <c r="EO779">
        <v>2.8231999999999999</v>
      </c>
      <c r="EP779">
        <v>842.37100000000009</v>
      </c>
      <c r="EQ779">
        <v>6.5</v>
      </c>
      <c r="ER779">
        <v>6.5</v>
      </c>
      <c r="ES779">
        <v>0</v>
      </c>
      <c r="ET779">
        <v>2926.5790000000002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0.42470000000000002</v>
      </c>
      <c r="FJ779">
        <v>127.648</v>
      </c>
      <c r="FK779">
        <v>0</v>
      </c>
      <c r="FL779">
        <v>0</v>
      </c>
      <c r="FM779">
        <v>0.42470000000000002</v>
      </c>
      <c r="FN779">
        <v>127.648</v>
      </c>
      <c r="FO779">
        <v>0</v>
      </c>
      <c r="FP779">
        <v>0</v>
      </c>
      <c r="FQ779">
        <v>0</v>
      </c>
      <c r="FR779">
        <v>127.648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0</v>
      </c>
      <c r="FY779">
        <v>0</v>
      </c>
      <c r="FZ779">
        <v>0</v>
      </c>
      <c r="GA779">
        <v>0</v>
      </c>
      <c r="GB779">
        <v>0</v>
      </c>
    </row>
    <row r="780" spans="1:184" customFormat="1" ht="12.75" x14ac:dyDescent="0.2">
      <c r="A780">
        <v>7033</v>
      </c>
      <c r="B780">
        <f t="shared" si="12"/>
        <v>777</v>
      </c>
      <c r="C780">
        <v>1</v>
      </c>
      <c r="D780" t="s">
        <v>2543</v>
      </c>
      <c r="E780" t="s">
        <v>290</v>
      </c>
      <c r="F780">
        <v>600126439</v>
      </c>
      <c r="G780">
        <v>12</v>
      </c>
      <c r="H780" t="s">
        <v>2544</v>
      </c>
      <c r="I780" t="s">
        <v>99</v>
      </c>
      <c r="J780">
        <v>1</v>
      </c>
      <c r="K780">
        <v>24</v>
      </c>
      <c r="L780" t="s">
        <v>2459</v>
      </c>
      <c r="M780" t="s">
        <v>2243</v>
      </c>
      <c r="N780" t="s">
        <v>2461</v>
      </c>
      <c r="O780">
        <v>2</v>
      </c>
      <c r="P780" t="s">
        <v>2462</v>
      </c>
      <c r="Q780" t="s">
        <v>2523</v>
      </c>
      <c r="R780" s="207">
        <v>45667.453217592592</v>
      </c>
      <c r="S780">
        <v>600126439</v>
      </c>
      <c r="W780">
        <v>6.5321999999999996</v>
      </c>
      <c r="X780">
        <v>6.5321999999999996</v>
      </c>
      <c r="Y780">
        <v>0</v>
      </c>
      <c r="Z780">
        <v>0</v>
      </c>
      <c r="AA780">
        <v>6.7378</v>
      </c>
      <c r="AB780">
        <v>2783.9140000000002</v>
      </c>
      <c r="AC780">
        <v>2783.9140000000002</v>
      </c>
      <c r="AD780">
        <v>1790.6480000000001</v>
      </c>
      <c r="AE780">
        <v>351.33699999999999</v>
      </c>
      <c r="AF780">
        <v>11.849</v>
      </c>
      <c r="AG780">
        <v>555.08000000000004</v>
      </c>
      <c r="AH780">
        <v>69.634</v>
      </c>
      <c r="AI780">
        <v>0</v>
      </c>
      <c r="AJ780">
        <v>0</v>
      </c>
      <c r="AK780">
        <v>5.3659999999999997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2857.97</v>
      </c>
      <c r="BB780">
        <v>0</v>
      </c>
      <c r="BC780">
        <v>7</v>
      </c>
      <c r="BD780">
        <v>7</v>
      </c>
      <c r="BE780">
        <v>0</v>
      </c>
      <c r="BF780">
        <v>1</v>
      </c>
      <c r="BG780">
        <v>0</v>
      </c>
      <c r="BH780">
        <v>0</v>
      </c>
      <c r="BI780">
        <v>0</v>
      </c>
      <c r="BJ780">
        <v>5.3537999999999997</v>
      </c>
      <c r="BK780">
        <v>2410.181</v>
      </c>
      <c r="BL780">
        <v>1541.5409999999999</v>
      </c>
      <c r="BM780">
        <v>326.08199999999999</v>
      </c>
      <c r="BN780">
        <v>1.478</v>
      </c>
      <c r="BO780">
        <v>466.08</v>
      </c>
      <c r="BP780">
        <v>69.634</v>
      </c>
      <c r="BQ780">
        <v>0</v>
      </c>
      <c r="BR780">
        <v>0</v>
      </c>
      <c r="BS780">
        <v>5.3659999999999997</v>
      </c>
      <c r="BT780">
        <v>4.3537999999999997</v>
      </c>
      <c r="BU780">
        <v>2023.798</v>
      </c>
      <c r="BV780">
        <v>0</v>
      </c>
      <c r="BW780">
        <v>0</v>
      </c>
      <c r="BX780">
        <v>0</v>
      </c>
      <c r="BY780">
        <v>0</v>
      </c>
      <c r="BZ780">
        <v>1.1784000000000001</v>
      </c>
      <c r="CA780">
        <v>373.733</v>
      </c>
      <c r="CB780">
        <v>249.107</v>
      </c>
      <c r="CC780">
        <v>25.254999999999999</v>
      </c>
      <c r="CD780">
        <v>10.371</v>
      </c>
      <c r="CE780">
        <v>89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0.71940000000000004</v>
      </c>
      <c r="CM780">
        <v>269.69</v>
      </c>
      <c r="CN780">
        <v>0.45900000000000002</v>
      </c>
      <c r="CO780">
        <v>104.04300000000001</v>
      </c>
      <c r="CP780">
        <v>0</v>
      </c>
      <c r="CQ780">
        <v>0</v>
      </c>
      <c r="CR780">
        <v>4.3537999999999997</v>
      </c>
      <c r="CS780">
        <v>1802.8889999999999</v>
      </c>
      <c r="CT780">
        <v>1.1784000000000001</v>
      </c>
      <c r="CU780">
        <v>373.733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1</v>
      </c>
      <c r="DG780">
        <v>386.38299999999998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2478.3000000000002</v>
      </c>
      <c r="EA780">
        <v>0</v>
      </c>
      <c r="EB780">
        <v>379.67</v>
      </c>
      <c r="EC780">
        <v>0</v>
      </c>
      <c r="ED780">
        <v>6.5321999999999996</v>
      </c>
      <c r="EE780">
        <v>6.7378</v>
      </c>
      <c r="EF780">
        <v>2783.9140000000002</v>
      </c>
      <c r="EG780">
        <v>5.3537999999999997</v>
      </c>
      <c r="EH780">
        <v>2410.181</v>
      </c>
      <c r="EI780">
        <v>4.3537999999999997</v>
      </c>
      <c r="EJ780">
        <v>2023.798</v>
      </c>
      <c r="EK780">
        <v>0</v>
      </c>
      <c r="EL780">
        <v>0</v>
      </c>
      <c r="EM780">
        <v>0</v>
      </c>
      <c r="EN780">
        <v>0</v>
      </c>
      <c r="EO780">
        <v>1.1784000000000001</v>
      </c>
      <c r="EP780">
        <v>373.733</v>
      </c>
      <c r="EQ780">
        <v>0</v>
      </c>
      <c r="ER780">
        <v>0</v>
      </c>
      <c r="ES780">
        <v>0</v>
      </c>
      <c r="ET780">
        <v>2783.9140000000002</v>
      </c>
      <c r="EU780">
        <v>0</v>
      </c>
      <c r="EV780">
        <v>0</v>
      </c>
      <c r="EW780">
        <v>0</v>
      </c>
      <c r="EX780">
        <v>0</v>
      </c>
      <c r="EY780">
        <v>1</v>
      </c>
      <c r="EZ780">
        <v>386.38299999999998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0</v>
      </c>
      <c r="GA780">
        <v>0</v>
      </c>
      <c r="GB780">
        <v>0</v>
      </c>
    </row>
    <row r="781" spans="1:184" customFormat="1" ht="12.75" x14ac:dyDescent="0.2">
      <c r="A781">
        <v>7034</v>
      </c>
      <c r="B781">
        <f t="shared" si="12"/>
        <v>778</v>
      </c>
      <c r="C781">
        <v>1</v>
      </c>
      <c r="D781" t="s">
        <v>2545</v>
      </c>
      <c r="E781" t="s">
        <v>290</v>
      </c>
      <c r="F781">
        <v>600126170</v>
      </c>
      <c r="G781">
        <v>12</v>
      </c>
      <c r="H781" t="s">
        <v>2546</v>
      </c>
      <c r="I781" t="s">
        <v>99</v>
      </c>
      <c r="J781">
        <v>1</v>
      </c>
      <c r="K781">
        <v>24</v>
      </c>
      <c r="L781" t="s">
        <v>2459</v>
      </c>
      <c r="M781" t="s">
        <v>1594</v>
      </c>
      <c r="N781" t="s">
        <v>2461</v>
      </c>
      <c r="O781">
        <v>2</v>
      </c>
      <c r="P781" t="s">
        <v>2462</v>
      </c>
      <c r="Q781" t="s">
        <v>2523</v>
      </c>
      <c r="R781" s="207">
        <v>45667.537581018521</v>
      </c>
      <c r="S781">
        <v>600126170</v>
      </c>
      <c r="W781">
        <v>7.0784000000000002</v>
      </c>
      <c r="X781">
        <v>7.0784000000000002</v>
      </c>
      <c r="Y781">
        <v>0</v>
      </c>
      <c r="Z781">
        <v>0</v>
      </c>
      <c r="AA781">
        <v>7.2203999999999997</v>
      </c>
      <c r="AB781">
        <v>3226.3919999999998</v>
      </c>
      <c r="AC781">
        <v>3226.3919999999998</v>
      </c>
      <c r="AD781">
        <v>2084.0500000000002</v>
      </c>
      <c r="AE781">
        <v>512.17999999999995</v>
      </c>
      <c r="AF781">
        <v>135.93899999999999</v>
      </c>
      <c r="AG781">
        <v>380.50400000000002</v>
      </c>
      <c r="AH781">
        <v>93.728999999999999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0.3397</v>
      </c>
      <c r="AW781">
        <v>19.103999999999999</v>
      </c>
      <c r="AX781">
        <v>136.773</v>
      </c>
      <c r="AY781">
        <v>0</v>
      </c>
      <c r="AZ781">
        <v>0.88600000000000001</v>
      </c>
      <c r="BA781">
        <v>3241.2579999999998</v>
      </c>
      <c r="BB781">
        <v>0</v>
      </c>
      <c r="BC781">
        <v>7</v>
      </c>
      <c r="BD781">
        <v>7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5.7386999999999997</v>
      </c>
      <c r="BK781">
        <v>2801.6759999999999</v>
      </c>
      <c r="BL781">
        <v>1768.0609999999999</v>
      </c>
      <c r="BM781">
        <v>467.21499999999997</v>
      </c>
      <c r="BN781">
        <v>114.17700000000001</v>
      </c>
      <c r="BO781">
        <v>338.50400000000002</v>
      </c>
      <c r="BP781">
        <v>93.728999999999999</v>
      </c>
      <c r="BQ781">
        <v>0</v>
      </c>
      <c r="BR781">
        <v>0</v>
      </c>
      <c r="BS781">
        <v>0</v>
      </c>
      <c r="BT781">
        <v>4.1520000000000001</v>
      </c>
      <c r="BU781">
        <v>2254.3719999999998</v>
      </c>
      <c r="BV781">
        <v>0</v>
      </c>
      <c r="BW781">
        <v>0</v>
      </c>
      <c r="BX781">
        <v>0</v>
      </c>
      <c r="BY781">
        <v>0</v>
      </c>
      <c r="BZ781">
        <v>1.3397000000000001</v>
      </c>
      <c r="CA781">
        <v>424.71600000000001</v>
      </c>
      <c r="CB781">
        <v>315.98900000000003</v>
      </c>
      <c r="CC781">
        <v>44.965000000000003</v>
      </c>
      <c r="CD781">
        <v>21.762</v>
      </c>
      <c r="CE781">
        <v>42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0.6</v>
      </c>
      <c r="CM781">
        <v>210.56200000000001</v>
      </c>
      <c r="CN781">
        <v>0.4</v>
      </c>
      <c r="CO781">
        <v>97.381</v>
      </c>
      <c r="CP781">
        <v>0.3397</v>
      </c>
      <c r="CQ781">
        <v>116.773</v>
      </c>
      <c r="CR781">
        <v>4.7386999999999997</v>
      </c>
      <c r="CS781">
        <v>2066.0650000000001</v>
      </c>
      <c r="CT781">
        <v>1.3397000000000001</v>
      </c>
      <c r="CU781">
        <v>424.71600000000001</v>
      </c>
      <c r="CV781">
        <v>0</v>
      </c>
      <c r="CW781">
        <v>19.103999999999999</v>
      </c>
      <c r="CX781">
        <v>20</v>
      </c>
      <c r="CY781">
        <v>0</v>
      </c>
      <c r="CZ781">
        <v>0</v>
      </c>
      <c r="DA781">
        <v>0.3397</v>
      </c>
      <c r="DB781">
        <v>116.773</v>
      </c>
      <c r="DC781">
        <v>0</v>
      </c>
      <c r="DD781">
        <v>0</v>
      </c>
      <c r="DE781">
        <v>0.88600000000000001</v>
      </c>
      <c r="DF781">
        <v>1.5867</v>
      </c>
      <c r="DG781">
        <v>547.30399999999997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2816.5419999999999</v>
      </c>
      <c r="EA781">
        <v>0</v>
      </c>
      <c r="EB781">
        <v>424.71600000000001</v>
      </c>
      <c r="EC781">
        <v>0</v>
      </c>
      <c r="ED781">
        <v>7.0784000000000002</v>
      </c>
      <c r="EE781">
        <v>7.2203999999999997</v>
      </c>
      <c r="EF781">
        <v>3226.3919999999998</v>
      </c>
      <c r="EG781">
        <v>5.7386999999999997</v>
      </c>
      <c r="EH781">
        <v>2801.6759999999999</v>
      </c>
      <c r="EI781">
        <v>4.1520000000000001</v>
      </c>
      <c r="EJ781">
        <v>2254.3719999999998</v>
      </c>
      <c r="EK781">
        <v>0</v>
      </c>
      <c r="EL781">
        <v>0</v>
      </c>
      <c r="EM781">
        <v>0</v>
      </c>
      <c r="EN781">
        <v>0</v>
      </c>
      <c r="EO781">
        <v>1.3397000000000001</v>
      </c>
      <c r="EP781">
        <v>424.71600000000001</v>
      </c>
      <c r="EQ781">
        <v>0</v>
      </c>
      <c r="ER781">
        <v>0</v>
      </c>
      <c r="ES781">
        <v>0</v>
      </c>
      <c r="ET781">
        <v>3226.3919999999998</v>
      </c>
      <c r="EU781">
        <v>0</v>
      </c>
      <c r="EV781">
        <v>0</v>
      </c>
      <c r="EW781">
        <v>0</v>
      </c>
      <c r="EX781">
        <v>0</v>
      </c>
      <c r="EY781">
        <v>1.5867</v>
      </c>
      <c r="EZ781">
        <v>547.30399999999997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0.3397</v>
      </c>
      <c r="FJ781">
        <v>136.773</v>
      </c>
      <c r="FK781">
        <v>0</v>
      </c>
      <c r="FL781">
        <v>20</v>
      </c>
      <c r="FM781">
        <v>0.3397</v>
      </c>
      <c r="FN781">
        <v>116.773</v>
      </c>
      <c r="FO781">
        <v>0</v>
      </c>
      <c r="FP781">
        <v>0</v>
      </c>
      <c r="FQ781">
        <v>0</v>
      </c>
      <c r="FR781">
        <v>136.773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0</v>
      </c>
      <c r="GA781">
        <v>0</v>
      </c>
      <c r="GB781">
        <v>0</v>
      </c>
    </row>
    <row r="782" spans="1:184" customFormat="1" ht="12.75" x14ac:dyDescent="0.2">
      <c r="A782">
        <v>7035</v>
      </c>
      <c r="B782">
        <f t="shared" si="12"/>
        <v>779</v>
      </c>
      <c r="C782">
        <v>1</v>
      </c>
      <c r="D782" t="s">
        <v>2547</v>
      </c>
      <c r="E782" t="s">
        <v>290</v>
      </c>
      <c r="F782">
        <v>600126528</v>
      </c>
      <c r="G782">
        <v>12</v>
      </c>
      <c r="H782" t="s">
        <v>1836</v>
      </c>
      <c r="I782" t="s">
        <v>99</v>
      </c>
      <c r="J782">
        <v>1</v>
      </c>
      <c r="K782">
        <v>24</v>
      </c>
      <c r="L782" t="s">
        <v>2459</v>
      </c>
      <c r="M782" t="s">
        <v>368</v>
      </c>
      <c r="N782" t="s">
        <v>2461</v>
      </c>
      <c r="O782">
        <v>2</v>
      </c>
      <c r="P782" t="s">
        <v>2462</v>
      </c>
      <c r="Q782" t="s">
        <v>3474</v>
      </c>
      <c r="R782" s="207">
        <v>45665.303229166668</v>
      </c>
      <c r="S782">
        <v>600126528</v>
      </c>
      <c r="T782" t="s">
        <v>3474</v>
      </c>
      <c r="U782" s="207">
        <v>45666.401990740742</v>
      </c>
      <c r="V782">
        <v>600126528</v>
      </c>
      <c r="W782">
        <v>4.63</v>
      </c>
      <c r="X782">
        <v>4.29</v>
      </c>
      <c r="Y782">
        <v>0.34</v>
      </c>
      <c r="Z782">
        <v>0</v>
      </c>
      <c r="AA782">
        <v>6</v>
      </c>
      <c r="AB782">
        <v>1931.2179999999998</v>
      </c>
      <c r="AC782">
        <v>1825.3419999999999</v>
      </c>
      <c r="AD782">
        <v>1245.6120000000001</v>
      </c>
      <c r="AE782">
        <v>271.51299999999998</v>
      </c>
      <c r="AF782">
        <v>138.48399999999998</v>
      </c>
      <c r="AG782">
        <v>114.30500000000001</v>
      </c>
      <c r="AH782">
        <v>55.427999999999997</v>
      </c>
      <c r="AI782">
        <v>0</v>
      </c>
      <c r="AJ782">
        <v>0</v>
      </c>
      <c r="AK782">
        <v>0</v>
      </c>
      <c r="AL782">
        <v>100.876</v>
      </c>
      <c r="AM782">
        <v>5</v>
      </c>
      <c r="AN782">
        <v>0</v>
      </c>
      <c r="AO782">
        <v>127.45</v>
      </c>
      <c r="AP782">
        <v>125.05</v>
      </c>
      <c r="AQ782">
        <v>125.05</v>
      </c>
      <c r="AR782">
        <v>0</v>
      </c>
      <c r="AS782">
        <v>0</v>
      </c>
      <c r="AT782">
        <v>2.4</v>
      </c>
      <c r="AU782">
        <v>0</v>
      </c>
      <c r="AV782">
        <v>0</v>
      </c>
      <c r="AW782">
        <v>0</v>
      </c>
      <c r="AX782">
        <v>0</v>
      </c>
      <c r="AY782">
        <v>119.25</v>
      </c>
      <c r="AZ782">
        <v>0</v>
      </c>
      <c r="BA782">
        <v>1853.598</v>
      </c>
      <c r="BB782">
        <v>125.05</v>
      </c>
      <c r="BC782">
        <v>6</v>
      </c>
      <c r="BD782">
        <v>6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3</v>
      </c>
      <c r="BK782">
        <v>1329.7460000000001</v>
      </c>
      <c r="BL782">
        <v>916.12099999999998</v>
      </c>
      <c r="BM782">
        <v>222.45599999999999</v>
      </c>
      <c r="BN782">
        <v>64.936000000000007</v>
      </c>
      <c r="BO782">
        <v>70.805000000000007</v>
      </c>
      <c r="BP782">
        <v>55.427999999999997</v>
      </c>
      <c r="BQ782">
        <v>0</v>
      </c>
      <c r="BR782">
        <v>0</v>
      </c>
      <c r="BS782">
        <v>0</v>
      </c>
      <c r="BT782">
        <v>2</v>
      </c>
      <c r="BU782">
        <v>963.72500000000002</v>
      </c>
      <c r="BV782">
        <v>0</v>
      </c>
      <c r="BW782">
        <v>0</v>
      </c>
      <c r="BX782">
        <v>0</v>
      </c>
      <c r="BY782">
        <v>0</v>
      </c>
      <c r="BZ782">
        <v>1.29</v>
      </c>
      <c r="CA782">
        <v>495.596</v>
      </c>
      <c r="CB782">
        <v>329.49099999999999</v>
      </c>
      <c r="CC782">
        <v>49.057000000000002</v>
      </c>
      <c r="CD782">
        <v>73.548000000000002</v>
      </c>
      <c r="CE782">
        <v>43.5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0.59</v>
      </c>
      <c r="CM782">
        <v>234.95</v>
      </c>
      <c r="CN782">
        <v>0.7</v>
      </c>
      <c r="CO782">
        <v>260.64600000000002</v>
      </c>
      <c r="CP782">
        <v>0</v>
      </c>
      <c r="CQ782">
        <v>0</v>
      </c>
      <c r="CR782">
        <v>2</v>
      </c>
      <c r="CS782">
        <v>728.02499999999998</v>
      </c>
      <c r="CT782">
        <v>1.29</v>
      </c>
      <c r="CU782">
        <v>495.596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125.05</v>
      </c>
      <c r="DE782">
        <v>0</v>
      </c>
      <c r="DF782">
        <v>1</v>
      </c>
      <c r="DG782">
        <v>366.02100000000002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1349.0050000000001</v>
      </c>
      <c r="EA782">
        <v>0</v>
      </c>
      <c r="EB782">
        <v>504.59300000000002</v>
      </c>
      <c r="EC782">
        <v>125.05</v>
      </c>
      <c r="ED782">
        <v>4.63</v>
      </c>
      <c r="EE782">
        <v>6</v>
      </c>
      <c r="EF782">
        <v>1931.2179999999998</v>
      </c>
      <c r="EG782">
        <v>3</v>
      </c>
      <c r="EH782">
        <v>1329.7460000000001</v>
      </c>
      <c r="EI782">
        <v>2</v>
      </c>
      <c r="EJ782">
        <v>963.72500000000002</v>
      </c>
      <c r="EK782">
        <v>0</v>
      </c>
      <c r="EL782">
        <v>0</v>
      </c>
      <c r="EM782">
        <v>0</v>
      </c>
      <c r="EN782">
        <v>0</v>
      </c>
      <c r="EO782">
        <v>1.63</v>
      </c>
      <c r="EP782">
        <v>601.47199999999998</v>
      </c>
      <c r="EQ782">
        <v>127.45</v>
      </c>
      <c r="ER782">
        <v>0</v>
      </c>
      <c r="ES782">
        <v>127.45</v>
      </c>
      <c r="ET782">
        <v>2058.6680000000001</v>
      </c>
      <c r="EU782">
        <v>0</v>
      </c>
      <c r="EV782">
        <v>0</v>
      </c>
      <c r="EW782">
        <v>0</v>
      </c>
      <c r="EX782">
        <v>0</v>
      </c>
      <c r="EY782">
        <v>1</v>
      </c>
      <c r="EZ782">
        <v>366.02100000000002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119.25</v>
      </c>
      <c r="FP782">
        <v>0</v>
      </c>
      <c r="FQ782">
        <v>119.25</v>
      </c>
      <c r="FR782">
        <v>119.25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</row>
    <row r="783" spans="1:184" customFormat="1" ht="12.75" x14ac:dyDescent="0.2">
      <c r="A783">
        <v>7036</v>
      </c>
      <c r="B783">
        <f t="shared" si="12"/>
        <v>780</v>
      </c>
      <c r="C783">
        <v>1</v>
      </c>
      <c r="D783" t="s">
        <v>2548</v>
      </c>
      <c r="E783" t="s">
        <v>290</v>
      </c>
      <c r="F783">
        <v>671000110</v>
      </c>
      <c r="G783">
        <v>12</v>
      </c>
      <c r="H783" t="s">
        <v>2549</v>
      </c>
      <c r="I783" t="s">
        <v>99</v>
      </c>
      <c r="J783">
        <v>1</v>
      </c>
      <c r="K783">
        <v>24</v>
      </c>
      <c r="L783" t="s">
        <v>2459</v>
      </c>
      <c r="M783" t="s">
        <v>1329</v>
      </c>
      <c r="N783" t="s">
        <v>2461</v>
      </c>
      <c r="O783">
        <v>2</v>
      </c>
      <c r="P783" t="s">
        <v>2462</v>
      </c>
      <c r="Q783" t="s">
        <v>3469</v>
      </c>
      <c r="R783" s="207">
        <v>45665.766574074078</v>
      </c>
      <c r="S783">
        <v>671000110</v>
      </c>
      <c r="W783">
        <v>4.5724999999999998</v>
      </c>
      <c r="X783">
        <v>4.5724999999999998</v>
      </c>
      <c r="Y783">
        <v>0</v>
      </c>
      <c r="Z783">
        <v>0</v>
      </c>
      <c r="AA783">
        <v>4.9946000000000002</v>
      </c>
      <c r="AB783">
        <v>1855.221</v>
      </c>
      <c r="AC783">
        <v>1855.221</v>
      </c>
      <c r="AD783">
        <v>1281.9089999999999</v>
      </c>
      <c r="AE783">
        <v>248.268</v>
      </c>
      <c r="AF783">
        <v>41.030999999999999</v>
      </c>
      <c r="AG783">
        <v>189.04</v>
      </c>
      <c r="AH783">
        <v>61.771999999999998</v>
      </c>
      <c r="AI783">
        <v>0</v>
      </c>
      <c r="AJ783">
        <v>0</v>
      </c>
      <c r="AK783">
        <v>6.5100000000000007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0.26</v>
      </c>
      <c r="AW783">
        <v>26.690999999999999</v>
      </c>
      <c r="AX783">
        <v>79.105999999999995</v>
      </c>
      <c r="AY783">
        <v>0</v>
      </c>
      <c r="AZ783">
        <v>0</v>
      </c>
      <c r="BA783">
        <v>1865.431</v>
      </c>
      <c r="BB783">
        <v>0</v>
      </c>
      <c r="BC783">
        <v>5</v>
      </c>
      <c r="BD783">
        <v>5</v>
      </c>
      <c r="BE783">
        <v>1</v>
      </c>
      <c r="BF783">
        <v>0</v>
      </c>
      <c r="BG783">
        <v>0</v>
      </c>
      <c r="BH783">
        <v>0</v>
      </c>
      <c r="BI783">
        <v>0</v>
      </c>
      <c r="BJ783">
        <v>2.4590999999999998</v>
      </c>
      <c r="BK783">
        <v>1225.0060000000001</v>
      </c>
      <c r="BL783">
        <v>826.48900000000003</v>
      </c>
      <c r="BM783">
        <v>181.05699999999999</v>
      </c>
      <c r="BN783">
        <v>18.567</v>
      </c>
      <c r="BO783">
        <v>116.5</v>
      </c>
      <c r="BP783">
        <v>55.701999999999998</v>
      </c>
      <c r="BQ783">
        <v>0</v>
      </c>
      <c r="BR783">
        <v>0</v>
      </c>
      <c r="BS783">
        <v>0</v>
      </c>
      <c r="BT783">
        <v>2.1396999999999999</v>
      </c>
      <c r="BU783">
        <v>1122.4259999999999</v>
      </c>
      <c r="BV783">
        <v>0</v>
      </c>
      <c r="BW783">
        <v>0</v>
      </c>
      <c r="BX783">
        <v>0</v>
      </c>
      <c r="BY783">
        <v>0</v>
      </c>
      <c r="BZ783">
        <v>2.1133999999999999</v>
      </c>
      <c r="CA783">
        <v>630.21499999999992</v>
      </c>
      <c r="CB783">
        <v>455.42</v>
      </c>
      <c r="CC783">
        <v>67.210999999999999</v>
      </c>
      <c r="CD783">
        <v>22.463999999999999</v>
      </c>
      <c r="CE783">
        <v>72.539999999999992</v>
      </c>
      <c r="CF783">
        <v>6.07</v>
      </c>
      <c r="CG783">
        <v>0</v>
      </c>
      <c r="CH783">
        <v>0</v>
      </c>
      <c r="CI783">
        <v>6.5100000000000007</v>
      </c>
      <c r="CJ783">
        <v>0</v>
      </c>
      <c r="CK783">
        <v>0</v>
      </c>
      <c r="CL783">
        <v>0.80830000000000002</v>
      </c>
      <c r="CM783">
        <v>233.012</v>
      </c>
      <c r="CN783">
        <v>1.0450999999999999</v>
      </c>
      <c r="CO783">
        <v>318.09699999999998</v>
      </c>
      <c r="CP783">
        <v>0.26</v>
      </c>
      <c r="CQ783">
        <v>79.105999999999995</v>
      </c>
      <c r="CR783">
        <v>1.4591000000000001</v>
      </c>
      <c r="CS783">
        <v>604.59900000000005</v>
      </c>
      <c r="CT783">
        <v>1.9634</v>
      </c>
      <c r="CU783">
        <v>581.96299999999997</v>
      </c>
      <c r="CV783">
        <v>0</v>
      </c>
      <c r="CW783">
        <v>26.690999999999999</v>
      </c>
      <c r="CX783">
        <v>0</v>
      </c>
      <c r="CY783">
        <v>0</v>
      </c>
      <c r="CZ783">
        <v>0</v>
      </c>
      <c r="DA783">
        <v>0.26</v>
      </c>
      <c r="DB783">
        <v>79.105999999999995</v>
      </c>
      <c r="DC783">
        <v>0</v>
      </c>
      <c r="DD783">
        <v>0</v>
      </c>
      <c r="DE783">
        <v>0</v>
      </c>
      <c r="DF783">
        <v>0.31940000000000002</v>
      </c>
      <c r="DG783">
        <v>102.58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1225.0060000000001</v>
      </c>
      <c r="EA783">
        <v>0</v>
      </c>
      <c r="EB783">
        <v>640.42499999999995</v>
      </c>
      <c r="EC783">
        <v>0</v>
      </c>
      <c r="ED783">
        <v>4.5724999999999998</v>
      </c>
      <c r="EE783">
        <v>4.9946000000000002</v>
      </c>
      <c r="EF783">
        <v>1855.221</v>
      </c>
      <c r="EG783">
        <v>2.4590999999999998</v>
      </c>
      <c r="EH783">
        <v>1225.0060000000001</v>
      </c>
      <c r="EI783">
        <v>2.1396999999999999</v>
      </c>
      <c r="EJ783">
        <v>1122.4259999999999</v>
      </c>
      <c r="EK783">
        <v>0</v>
      </c>
      <c r="EL783">
        <v>0</v>
      </c>
      <c r="EM783">
        <v>0</v>
      </c>
      <c r="EN783">
        <v>0</v>
      </c>
      <c r="EO783">
        <v>2.1133999999999999</v>
      </c>
      <c r="EP783">
        <v>630.21499999999992</v>
      </c>
      <c r="EQ783">
        <v>0</v>
      </c>
      <c r="ER783">
        <v>0</v>
      </c>
      <c r="ES783">
        <v>0</v>
      </c>
      <c r="ET783">
        <v>1855.221</v>
      </c>
      <c r="EU783">
        <v>0</v>
      </c>
      <c r="EV783">
        <v>0</v>
      </c>
      <c r="EW783">
        <v>0</v>
      </c>
      <c r="EX783">
        <v>0</v>
      </c>
      <c r="EY783">
        <v>0.31940000000000002</v>
      </c>
      <c r="EZ783">
        <v>102.58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0.26</v>
      </c>
      <c r="FJ783">
        <v>79.105999999999995</v>
      </c>
      <c r="FK783">
        <v>0</v>
      </c>
      <c r="FL783">
        <v>0</v>
      </c>
      <c r="FM783">
        <v>0.26</v>
      </c>
      <c r="FN783">
        <v>79.105999999999995</v>
      </c>
      <c r="FO783">
        <v>0</v>
      </c>
      <c r="FP783">
        <v>0</v>
      </c>
      <c r="FQ783">
        <v>0</v>
      </c>
      <c r="FR783">
        <v>79.105999999999995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0</v>
      </c>
    </row>
    <row r="784" spans="1:184" customFormat="1" ht="12.75" x14ac:dyDescent="0.2">
      <c r="A784">
        <v>7037</v>
      </c>
      <c r="B784">
        <f t="shared" si="12"/>
        <v>781</v>
      </c>
      <c r="C784">
        <v>1</v>
      </c>
      <c r="D784" t="s">
        <v>2550</v>
      </c>
      <c r="E784" t="s">
        <v>290</v>
      </c>
      <c r="F784">
        <v>600126544</v>
      </c>
      <c r="G784">
        <v>12</v>
      </c>
      <c r="H784" t="s">
        <v>2551</v>
      </c>
      <c r="I784" t="s">
        <v>99</v>
      </c>
      <c r="J784">
        <v>1</v>
      </c>
      <c r="K784">
        <v>24</v>
      </c>
      <c r="L784" t="s">
        <v>2467</v>
      </c>
      <c r="M784" t="s">
        <v>1508</v>
      </c>
      <c r="N784" t="s">
        <v>2461</v>
      </c>
      <c r="O784">
        <v>2</v>
      </c>
      <c r="P784" t="s">
        <v>2462</v>
      </c>
      <c r="Q784" t="s">
        <v>2523</v>
      </c>
      <c r="R784" s="207">
        <v>45663.367997685185</v>
      </c>
      <c r="S784">
        <v>600126544</v>
      </c>
      <c r="W784">
        <v>9.5724</v>
      </c>
      <c r="X784">
        <v>9.5306999999999995</v>
      </c>
      <c r="Y784">
        <v>0</v>
      </c>
      <c r="Z784">
        <v>4.1700000000000001E-2</v>
      </c>
      <c r="AA784">
        <v>11.2142</v>
      </c>
      <c r="AB784">
        <v>3771.3270000000002</v>
      </c>
      <c r="AC784">
        <v>3724.9290000000001</v>
      </c>
      <c r="AD784">
        <v>2508.0430000000001</v>
      </c>
      <c r="AE784">
        <v>434.31</v>
      </c>
      <c r="AF784">
        <v>117.52</v>
      </c>
      <c r="AG784">
        <v>501.822</v>
      </c>
      <c r="AH784">
        <v>155.113</v>
      </c>
      <c r="AI784">
        <v>0</v>
      </c>
      <c r="AJ784">
        <v>0</v>
      </c>
      <c r="AK784">
        <v>8.1210000000000004</v>
      </c>
      <c r="AL784">
        <v>19.100000000000001</v>
      </c>
      <c r="AM784">
        <v>15</v>
      </c>
      <c r="AN784">
        <v>12.298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0.45829999999999999</v>
      </c>
      <c r="AW784">
        <v>0</v>
      </c>
      <c r="AX784">
        <v>132.14500000000001</v>
      </c>
      <c r="AY784">
        <v>0</v>
      </c>
      <c r="AZ784">
        <v>0</v>
      </c>
      <c r="BA784">
        <v>3740.6329999999998</v>
      </c>
      <c r="BB784">
        <v>0</v>
      </c>
      <c r="BC784">
        <v>10</v>
      </c>
      <c r="BD784">
        <v>10</v>
      </c>
      <c r="BE784">
        <v>0</v>
      </c>
      <c r="BF784">
        <v>1</v>
      </c>
      <c r="BG784">
        <v>0</v>
      </c>
      <c r="BH784">
        <v>0</v>
      </c>
      <c r="BI784">
        <v>0</v>
      </c>
      <c r="BJ784">
        <v>4.9219999999999997</v>
      </c>
      <c r="BK784">
        <v>2205.0630000000001</v>
      </c>
      <c r="BL784">
        <v>1423.98</v>
      </c>
      <c r="BM784">
        <v>300.976</v>
      </c>
      <c r="BN784">
        <v>75.501999999999995</v>
      </c>
      <c r="BO784">
        <v>310</v>
      </c>
      <c r="BP784">
        <v>94.605000000000004</v>
      </c>
      <c r="BQ784">
        <v>0</v>
      </c>
      <c r="BR784">
        <v>0</v>
      </c>
      <c r="BS784">
        <v>0</v>
      </c>
      <c r="BT784">
        <v>4.4219999999999997</v>
      </c>
      <c r="BU784">
        <v>2083.4989999999998</v>
      </c>
      <c r="BV784">
        <v>0</v>
      </c>
      <c r="BW784">
        <v>0</v>
      </c>
      <c r="BX784">
        <v>0</v>
      </c>
      <c r="BY784">
        <v>0</v>
      </c>
      <c r="BZ784">
        <v>4.6087000000000007</v>
      </c>
      <c r="CA784">
        <v>1519.866</v>
      </c>
      <c r="CB784">
        <v>1084.0630000000001</v>
      </c>
      <c r="CC784">
        <v>133.334</v>
      </c>
      <c r="CD784">
        <v>42.018000000000001</v>
      </c>
      <c r="CE784">
        <v>191.822</v>
      </c>
      <c r="CF784">
        <v>60.507999999999996</v>
      </c>
      <c r="CG784">
        <v>0</v>
      </c>
      <c r="CH784">
        <v>0</v>
      </c>
      <c r="CI784">
        <v>8.1210000000000004</v>
      </c>
      <c r="CJ784">
        <v>0</v>
      </c>
      <c r="CK784">
        <v>0</v>
      </c>
      <c r="CL784">
        <v>1.62</v>
      </c>
      <c r="CM784">
        <v>504.28300000000002</v>
      </c>
      <c r="CN784">
        <v>2.5304000000000002</v>
      </c>
      <c r="CO784">
        <v>883.43799999999999</v>
      </c>
      <c r="CP784">
        <v>0.45829999999999999</v>
      </c>
      <c r="CQ784">
        <v>132.14500000000001</v>
      </c>
      <c r="CR784">
        <v>3.9220000000000002</v>
      </c>
      <c r="CS784">
        <v>1485.242</v>
      </c>
      <c r="CT784">
        <v>3.0087000000000002</v>
      </c>
      <c r="CU784">
        <v>891.19200000000001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0.45829999999999999</v>
      </c>
      <c r="DB784">
        <v>132.14500000000001</v>
      </c>
      <c r="DC784">
        <v>0</v>
      </c>
      <c r="DD784">
        <v>0</v>
      </c>
      <c r="DE784">
        <v>0</v>
      </c>
      <c r="DF784">
        <v>0.5</v>
      </c>
      <c r="DG784">
        <v>121.56399999999999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2216.7060000000001</v>
      </c>
      <c r="EA784">
        <v>0</v>
      </c>
      <c r="EB784">
        <v>1523.9270000000001</v>
      </c>
      <c r="EC784">
        <v>0</v>
      </c>
      <c r="ED784">
        <v>9.5724</v>
      </c>
      <c r="EE784">
        <v>11.2142</v>
      </c>
      <c r="EF784">
        <v>3771.3270000000002</v>
      </c>
      <c r="EG784">
        <v>4.9219999999999997</v>
      </c>
      <c r="EH784">
        <v>2205.0630000000001</v>
      </c>
      <c r="EI784">
        <v>4.4219999999999997</v>
      </c>
      <c r="EJ784">
        <v>2083.4989999999998</v>
      </c>
      <c r="EK784">
        <v>0</v>
      </c>
      <c r="EL784">
        <v>0</v>
      </c>
      <c r="EM784">
        <v>0</v>
      </c>
      <c r="EN784">
        <v>0</v>
      </c>
      <c r="EO784">
        <v>4.6504000000000003</v>
      </c>
      <c r="EP784">
        <v>1566.2640000000001</v>
      </c>
      <c r="EQ784">
        <v>0</v>
      </c>
      <c r="ER784">
        <v>0</v>
      </c>
      <c r="ES784">
        <v>0</v>
      </c>
      <c r="ET784">
        <v>3771.3270000000002</v>
      </c>
      <c r="EU784">
        <v>0</v>
      </c>
      <c r="EV784">
        <v>0</v>
      </c>
      <c r="EW784">
        <v>0</v>
      </c>
      <c r="EX784">
        <v>0</v>
      </c>
      <c r="EY784">
        <v>0.5</v>
      </c>
      <c r="EZ784">
        <v>121.56399999999999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0.45829999999999999</v>
      </c>
      <c r="FJ784">
        <v>132.14500000000001</v>
      </c>
      <c r="FK784">
        <v>0</v>
      </c>
      <c r="FL784">
        <v>0</v>
      </c>
      <c r="FM784">
        <v>0.45829999999999999</v>
      </c>
      <c r="FN784">
        <v>132.14500000000001</v>
      </c>
      <c r="FO784">
        <v>0</v>
      </c>
      <c r="FP784">
        <v>0</v>
      </c>
      <c r="FQ784">
        <v>0</v>
      </c>
      <c r="FR784">
        <v>132.14500000000001</v>
      </c>
      <c r="FS784">
        <v>0</v>
      </c>
      <c r="FT784">
        <v>0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</row>
    <row r="785" spans="1:184" customFormat="1" ht="12.75" x14ac:dyDescent="0.2">
      <c r="A785">
        <v>7038</v>
      </c>
      <c r="B785">
        <f t="shared" si="12"/>
        <v>782</v>
      </c>
      <c r="C785">
        <v>1</v>
      </c>
      <c r="D785" t="s">
        <v>2552</v>
      </c>
      <c r="E785" t="s">
        <v>290</v>
      </c>
      <c r="F785">
        <v>600126561</v>
      </c>
      <c r="G785">
        <v>12</v>
      </c>
      <c r="H785" t="s">
        <v>2553</v>
      </c>
      <c r="I785" t="s">
        <v>2554</v>
      </c>
      <c r="J785">
        <v>1</v>
      </c>
      <c r="K785">
        <v>24</v>
      </c>
      <c r="L785" t="s">
        <v>2459</v>
      </c>
      <c r="M785" t="s">
        <v>2555</v>
      </c>
      <c r="N785" t="s">
        <v>2461</v>
      </c>
      <c r="O785">
        <v>2</v>
      </c>
      <c r="P785" t="s">
        <v>2462</v>
      </c>
      <c r="Q785" t="s">
        <v>2523</v>
      </c>
      <c r="R785" s="207">
        <v>45667.532511574071</v>
      </c>
      <c r="S785">
        <v>600126561</v>
      </c>
      <c r="W785">
        <v>7.0859000000000005</v>
      </c>
      <c r="X785">
        <v>6.4471999999999996</v>
      </c>
      <c r="Y785">
        <v>0.49409999999999998</v>
      </c>
      <c r="Z785">
        <v>0.14460000000000001</v>
      </c>
      <c r="AA785">
        <v>8.6666999999999987</v>
      </c>
      <c r="AB785">
        <v>2830.3180000000002</v>
      </c>
      <c r="AC785">
        <v>2580.2799999999997</v>
      </c>
      <c r="AD785">
        <v>1745.8290000000002</v>
      </c>
      <c r="AE785">
        <v>383.14699999999999</v>
      </c>
      <c r="AF785">
        <v>0</v>
      </c>
      <c r="AG785">
        <v>279.70600000000002</v>
      </c>
      <c r="AH785">
        <v>142.40199999999999</v>
      </c>
      <c r="AI785">
        <v>0</v>
      </c>
      <c r="AJ785">
        <v>0</v>
      </c>
      <c r="AK785">
        <v>0</v>
      </c>
      <c r="AL785">
        <v>157.52500000000001</v>
      </c>
      <c r="AM785">
        <v>38</v>
      </c>
      <c r="AN785">
        <v>54.512999999999998</v>
      </c>
      <c r="AO785">
        <v>26.9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26.9</v>
      </c>
      <c r="AV785">
        <v>0</v>
      </c>
      <c r="AW785">
        <v>29.196000000000002</v>
      </c>
      <c r="AX785">
        <v>0</v>
      </c>
      <c r="AY785">
        <v>0</v>
      </c>
      <c r="AZ785">
        <v>0</v>
      </c>
      <c r="BA785">
        <v>2600.6369999999997</v>
      </c>
      <c r="BB785">
        <v>0</v>
      </c>
      <c r="BC785">
        <v>9</v>
      </c>
      <c r="BD785">
        <v>9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3.0004</v>
      </c>
      <c r="BK785">
        <v>1449.7560000000001</v>
      </c>
      <c r="BL785">
        <v>900.34100000000001</v>
      </c>
      <c r="BM785">
        <v>275.81700000000001</v>
      </c>
      <c r="BN785">
        <v>0</v>
      </c>
      <c r="BO785">
        <v>134</v>
      </c>
      <c r="BP785">
        <v>110.402</v>
      </c>
      <c r="BQ785">
        <v>0</v>
      </c>
      <c r="BR785">
        <v>0</v>
      </c>
      <c r="BS785">
        <v>0</v>
      </c>
      <c r="BT785">
        <v>2.3336999999999999</v>
      </c>
      <c r="BU785">
        <v>1197.8979999999999</v>
      </c>
      <c r="BV785">
        <v>0</v>
      </c>
      <c r="BW785">
        <v>0</v>
      </c>
      <c r="BX785">
        <v>0</v>
      </c>
      <c r="BY785">
        <v>0</v>
      </c>
      <c r="BZ785">
        <v>3.4467999999999996</v>
      </c>
      <c r="CA785">
        <v>1130.5239999999999</v>
      </c>
      <c r="CB785">
        <v>845.48800000000006</v>
      </c>
      <c r="CC785">
        <v>107.33000000000001</v>
      </c>
      <c r="CD785">
        <v>0</v>
      </c>
      <c r="CE785">
        <v>145.70600000000002</v>
      </c>
      <c r="CF785">
        <v>32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0.94099999999999995</v>
      </c>
      <c r="CM785">
        <v>257.72699999999998</v>
      </c>
      <c r="CN785">
        <v>2.5057999999999998</v>
      </c>
      <c r="CO785">
        <v>872.79700000000003</v>
      </c>
      <c r="CP785">
        <v>0</v>
      </c>
      <c r="CQ785">
        <v>0</v>
      </c>
      <c r="CR785">
        <v>2.0004</v>
      </c>
      <c r="CS785">
        <v>836.23900000000003</v>
      </c>
      <c r="CT785">
        <v>2.6025999999999998</v>
      </c>
      <c r="CU785">
        <v>782.66399999999999</v>
      </c>
      <c r="CV785">
        <v>0</v>
      </c>
      <c r="CW785">
        <v>29.196000000000002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0.66669999999999996</v>
      </c>
      <c r="DG785">
        <v>251.858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1470.1130000000001</v>
      </c>
      <c r="EA785">
        <v>0</v>
      </c>
      <c r="EB785">
        <v>1130.5239999999999</v>
      </c>
      <c r="EC785">
        <v>0</v>
      </c>
      <c r="ED785">
        <v>7.0859000000000005</v>
      </c>
      <c r="EE785">
        <v>8.6666999999999987</v>
      </c>
      <c r="EF785">
        <v>2830.3180000000002</v>
      </c>
      <c r="EG785">
        <v>3.145</v>
      </c>
      <c r="EH785">
        <v>1522.269</v>
      </c>
      <c r="EI785">
        <v>2.4782999999999999</v>
      </c>
      <c r="EJ785">
        <v>1264.4110000000001</v>
      </c>
      <c r="EK785">
        <v>0</v>
      </c>
      <c r="EL785">
        <v>0</v>
      </c>
      <c r="EM785">
        <v>0</v>
      </c>
      <c r="EN785">
        <v>0</v>
      </c>
      <c r="EO785">
        <v>3.9408999999999996</v>
      </c>
      <c r="EP785">
        <v>1308.049</v>
      </c>
      <c r="EQ785">
        <v>26.9</v>
      </c>
      <c r="ER785">
        <v>18.8</v>
      </c>
      <c r="ES785">
        <v>8.1</v>
      </c>
      <c r="ET785">
        <v>2857.2179999999998</v>
      </c>
      <c r="EU785">
        <v>0</v>
      </c>
      <c r="EV785">
        <v>0</v>
      </c>
      <c r="EW785">
        <v>0</v>
      </c>
      <c r="EX785">
        <v>0</v>
      </c>
      <c r="EY785">
        <v>0.66669999999999996</v>
      </c>
      <c r="EZ785">
        <v>257.858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0</v>
      </c>
    </row>
    <row r="786" spans="1:184" customFormat="1" ht="12.75" x14ac:dyDescent="0.2">
      <c r="A786">
        <v>7040</v>
      </c>
      <c r="B786">
        <f t="shared" si="12"/>
        <v>783</v>
      </c>
      <c r="C786">
        <v>1</v>
      </c>
      <c r="D786" t="s">
        <v>2556</v>
      </c>
      <c r="E786" t="s">
        <v>290</v>
      </c>
      <c r="F786">
        <v>600127052</v>
      </c>
      <c r="G786">
        <v>12</v>
      </c>
      <c r="H786" t="s">
        <v>2557</v>
      </c>
      <c r="I786" t="s">
        <v>99</v>
      </c>
      <c r="J786">
        <v>1</v>
      </c>
      <c r="K786">
        <v>24</v>
      </c>
      <c r="L786" t="s">
        <v>2459</v>
      </c>
      <c r="M786" t="s">
        <v>2558</v>
      </c>
      <c r="N786" t="s">
        <v>2461</v>
      </c>
      <c r="O786">
        <v>2</v>
      </c>
      <c r="P786" t="s">
        <v>2462</v>
      </c>
      <c r="Q786" t="s">
        <v>2559</v>
      </c>
      <c r="R786" s="207">
        <v>45669.484305555554</v>
      </c>
      <c r="S786">
        <v>600127052</v>
      </c>
      <c r="W786">
        <v>28.869599999999998</v>
      </c>
      <c r="X786">
        <v>28.3279</v>
      </c>
      <c r="Y786">
        <v>0.54169999999999996</v>
      </c>
      <c r="Z786">
        <v>0</v>
      </c>
      <c r="AA786">
        <v>30.232199999999999</v>
      </c>
      <c r="AB786">
        <v>13513.933000000001</v>
      </c>
      <c r="AC786">
        <v>13329.324000000001</v>
      </c>
      <c r="AD786">
        <v>8692.652</v>
      </c>
      <c r="AE786">
        <v>1741.1999999999998</v>
      </c>
      <c r="AF786">
        <v>280.59199999999998</v>
      </c>
      <c r="AG786">
        <v>2304.4369999999999</v>
      </c>
      <c r="AH786">
        <v>310.44299999999998</v>
      </c>
      <c r="AI786">
        <v>0</v>
      </c>
      <c r="AJ786">
        <v>0</v>
      </c>
      <c r="AK786">
        <v>0</v>
      </c>
      <c r="AL786">
        <v>184.60900000000001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13422.09</v>
      </c>
      <c r="BB786">
        <v>0</v>
      </c>
      <c r="BC786">
        <v>32</v>
      </c>
      <c r="BD786">
        <v>32</v>
      </c>
      <c r="BE786">
        <v>0</v>
      </c>
      <c r="BF786">
        <v>0</v>
      </c>
      <c r="BG786">
        <v>1</v>
      </c>
      <c r="BH786">
        <v>0</v>
      </c>
      <c r="BI786">
        <v>0</v>
      </c>
      <c r="BJ786">
        <v>17.819600000000001</v>
      </c>
      <c r="BK786">
        <v>9670.1779999999999</v>
      </c>
      <c r="BL786">
        <v>6181</v>
      </c>
      <c r="BM786">
        <v>1409.751</v>
      </c>
      <c r="BN786">
        <v>213.42599999999999</v>
      </c>
      <c r="BO786">
        <v>1672.1690000000001</v>
      </c>
      <c r="BP786">
        <v>193.83199999999999</v>
      </c>
      <c r="BQ786">
        <v>0</v>
      </c>
      <c r="BR786">
        <v>0</v>
      </c>
      <c r="BS786">
        <v>0</v>
      </c>
      <c r="BT786">
        <v>17.1585</v>
      </c>
      <c r="BU786">
        <v>9379.1149999999998</v>
      </c>
      <c r="BV786">
        <v>0</v>
      </c>
      <c r="BW786">
        <v>0</v>
      </c>
      <c r="BX786">
        <v>0</v>
      </c>
      <c r="BY786">
        <v>0</v>
      </c>
      <c r="BZ786">
        <v>10.5083</v>
      </c>
      <c r="CA786">
        <v>3659.1459999999997</v>
      </c>
      <c r="CB786">
        <v>2511.652</v>
      </c>
      <c r="CC786">
        <v>331.44899999999996</v>
      </c>
      <c r="CD786">
        <v>67.165999999999997</v>
      </c>
      <c r="CE786">
        <v>632.26800000000003</v>
      </c>
      <c r="CF786">
        <v>116.61099999999999</v>
      </c>
      <c r="CG786">
        <v>0</v>
      </c>
      <c r="CH786">
        <v>0</v>
      </c>
      <c r="CI786">
        <v>0</v>
      </c>
      <c r="CJ786">
        <v>0.6</v>
      </c>
      <c r="CK786">
        <v>418.88</v>
      </c>
      <c r="CL786">
        <v>4.45</v>
      </c>
      <c r="CM786">
        <v>1228.932</v>
      </c>
      <c r="CN786">
        <v>5.4583000000000004</v>
      </c>
      <c r="CO786">
        <v>2011.3340000000001</v>
      </c>
      <c r="CP786">
        <v>0</v>
      </c>
      <c r="CQ786">
        <v>0</v>
      </c>
      <c r="CR786">
        <v>15.819599999999999</v>
      </c>
      <c r="CS786">
        <v>8247.848</v>
      </c>
      <c r="CT786">
        <v>7.9083000000000006</v>
      </c>
      <c r="CU786">
        <v>2311.8240000000001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0.66110000000000002</v>
      </c>
      <c r="DG786">
        <v>291.06299999999999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9701.7569999999996</v>
      </c>
      <c r="EA786">
        <v>0</v>
      </c>
      <c r="EB786">
        <v>3720.3329999999996</v>
      </c>
      <c r="EC786">
        <v>0</v>
      </c>
      <c r="ED786">
        <v>28.869599999999998</v>
      </c>
      <c r="EE786">
        <v>30.232199999999999</v>
      </c>
      <c r="EF786">
        <v>13513.933000000001</v>
      </c>
      <c r="EG786">
        <v>17.819600000000001</v>
      </c>
      <c r="EH786">
        <v>9670.1779999999999</v>
      </c>
      <c r="EI786">
        <v>17.1585</v>
      </c>
      <c r="EJ786">
        <v>9379.1149999999998</v>
      </c>
      <c r="EK786">
        <v>0</v>
      </c>
      <c r="EL786">
        <v>0</v>
      </c>
      <c r="EM786">
        <v>0</v>
      </c>
      <c r="EN786">
        <v>0</v>
      </c>
      <c r="EO786">
        <v>11.05</v>
      </c>
      <c r="EP786">
        <v>3843.7550000000001</v>
      </c>
      <c r="EQ786">
        <v>0</v>
      </c>
      <c r="ER786">
        <v>0</v>
      </c>
      <c r="ES786">
        <v>0</v>
      </c>
      <c r="ET786">
        <v>13513.933000000001</v>
      </c>
      <c r="EU786">
        <v>0</v>
      </c>
      <c r="EV786">
        <v>0</v>
      </c>
      <c r="EW786">
        <v>0</v>
      </c>
      <c r="EX786">
        <v>0</v>
      </c>
      <c r="EY786">
        <v>0.66110000000000002</v>
      </c>
      <c r="EZ786">
        <v>291.06299999999999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</row>
    <row r="787" spans="1:184" customFormat="1" ht="12.75" x14ac:dyDescent="0.2">
      <c r="A787">
        <v>7041</v>
      </c>
      <c r="B787">
        <f t="shared" si="12"/>
        <v>784</v>
      </c>
      <c r="C787">
        <v>1</v>
      </c>
      <c r="D787" t="s">
        <v>2560</v>
      </c>
      <c r="E787" t="s">
        <v>290</v>
      </c>
      <c r="F787">
        <v>600126617</v>
      </c>
      <c r="G787">
        <v>12</v>
      </c>
      <c r="H787" t="s">
        <v>2557</v>
      </c>
      <c r="I787" t="s">
        <v>99</v>
      </c>
      <c r="J787">
        <v>1</v>
      </c>
      <c r="K787">
        <v>24</v>
      </c>
      <c r="L787" t="s">
        <v>2459</v>
      </c>
      <c r="M787" t="s">
        <v>2561</v>
      </c>
      <c r="N787" t="s">
        <v>2461</v>
      </c>
      <c r="O787">
        <v>2</v>
      </c>
      <c r="P787" t="s">
        <v>2462</v>
      </c>
      <c r="Q787" t="s">
        <v>2534</v>
      </c>
      <c r="R787" s="207">
        <v>45665.55878472222</v>
      </c>
      <c r="S787">
        <v>600126617</v>
      </c>
      <c r="W787">
        <v>41.895399999999995</v>
      </c>
      <c r="X787">
        <v>41.609900000000003</v>
      </c>
      <c r="Y787">
        <v>0.26550000000000001</v>
      </c>
      <c r="Z787">
        <v>0.02</v>
      </c>
      <c r="AA787">
        <v>43.985700000000001</v>
      </c>
      <c r="AB787">
        <v>17718.887999999999</v>
      </c>
      <c r="AC787">
        <v>17617.73</v>
      </c>
      <c r="AD787">
        <v>11577.174999999999</v>
      </c>
      <c r="AE787">
        <v>2544.3820000000001</v>
      </c>
      <c r="AF787">
        <v>671.428</v>
      </c>
      <c r="AG787">
        <v>2165.1009999999997</v>
      </c>
      <c r="AH787">
        <v>428.02700000000004</v>
      </c>
      <c r="AI787">
        <v>150.178</v>
      </c>
      <c r="AJ787">
        <v>0</v>
      </c>
      <c r="AK787">
        <v>0</v>
      </c>
      <c r="AL787">
        <v>92.605000000000004</v>
      </c>
      <c r="AM787">
        <v>0</v>
      </c>
      <c r="AN787">
        <v>8.5530000000000008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0.5</v>
      </c>
      <c r="AW787">
        <v>81.438999999999993</v>
      </c>
      <c r="AX787">
        <v>154.91900000000001</v>
      </c>
      <c r="AY787">
        <v>0</v>
      </c>
      <c r="AZ787">
        <v>0</v>
      </c>
      <c r="BA787">
        <v>17878.596999999998</v>
      </c>
      <c r="BB787">
        <v>0</v>
      </c>
      <c r="BC787">
        <v>44</v>
      </c>
      <c r="BD787">
        <v>43</v>
      </c>
      <c r="BE787">
        <v>0</v>
      </c>
      <c r="BF787">
        <v>0</v>
      </c>
      <c r="BG787">
        <v>5</v>
      </c>
      <c r="BH787">
        <v>0</v>
      </c>
      <c r="BI787">
        <v>0</v>
      </c>
      <c r="BJ787">
        <v>28.451899999999998</v>
      </c>
      <c r="BK787">
        <v>13275.611999999999</v>
      </c>
      <c r="BL787">
        <v>8638.3240000000005</v>
      </c>
      <c r="BM787">
        <v>2133.009</v>
      </c>
      <c r="BN787">
        <v>480.584</v>
      </c>
      <c r="BO787">
        <v>1512.8</v>
      </c>
      <c r="BP787">
        <v>279.27800000000002</v>
      </c>
      <c r="BQ787">
        <v>150.178</v>
      </c>
      <c r="BR787">
        <v>0</v>
      </c>
      <c r="BS787">
        <v>0</v>
      </c>
      <c r="BT787">
        <v>22.192900000000002</v>
      </c>
      <c r="BU787">
        <v>11159.822</v>
      </c>
      <c r="BV787">
        <v>0</v>
      </c>
      <c r="BW787">
        <v>0</v>
      </c>
      <c r="BX787">
        <v>0</v>
      </c>
      <c r="BY787">
        <v>0</v>
      </c>
      <c r="BZ787">
        <v>13.157999999999999</v>
      </c>
      <c r="CA787">
        <v>4342.1180000000004</v>
      </c>
      <c r="CB787">
        <v>2938.8509999999997</v>
      </c>
      <c r="CC787">
        <v>411.37299999999999</v>
      </c>
      <c r="CD787">
        <v>190.84399999999999</v>
      </c>
      <c r="CE787">
        <v>652.30099999999993</v>
      </c>
      <c r="CF787">
        <v>148.74900000000002</v>
      </c>
      <c r="CG787">
        <v>0</v>
      </c>
      <c r="CH787">
        <v>0</v>
      </c>
      <c r="CI787">
        <v>0</v>
      </c>
      <c r="CJ787">
        <v>1</v>
      </c>
      <c r="CK787">
        <v>503.15800000000002</v>
      </c>
      <c r="CL787">
        <v>6.5823999999999998</v>
      </c>
      <c r="CM787">
        <v>1919.9770000000001</v>
      </c>
      <c r="CN787">
        <v>5.0755999999999997</v>
      </c>
      <c r="CO787">
        <v>1764.0640000000001</v>
      </c>
      <c r="CP787">
        <v>0.5</v>
      </c>
      <c r="CQ787">
        <v>154.91900000000001</v>
      </c>
      <c r="CR787">
        <v>24.5352</v>
      </c>
      <c r="CS787">
        <v>10940.691000000001</v>
      </c>
      <c r="CT787">
        <v>9.6912000000000003</v>
      </c>
      <c r="CU787">
        <v>2817.306</v>
      </c>
      <c r="CV787">
        <v>0</v>
      </c>
      <c r="CW787">
        <v>81.438999999999993</v>
      </c>
      <c r="CX787">
        <v>0</v>
      </c>
      <c r="CY787">
        <v>0</v>
      </c>
      <c r="CZ787">
        <v>0</v>
      </c>
      <c r="DA787">
        <v>0.5</v>
      </c>
      <c r="DB787">
        <v>154.91900000000001</v>
      </c>
      <c r="DC787">
        <v>0</v>
      </c>
      <c r="DD787">
        <v>0</v>
      </c>
      <c r="DE787">
        <v>0</v>
      </c>
      <c r="DF787">
        <v>6.2590000000000003</v>
      </c>
      <c r="DG787">
        <v>2115.79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13459.528</v>
      </c>
      <c r="EA787">
        <v>0</v>
      </c>
      <c r="EB787">
        <v>4419.0689999999995</v>
      </c>
      <c r="EC787">
        <v>0</v>
      </c>
      <c r="ED787">
        <v>41.895399999999995</v>
      </c>
      <c r="EE787">
        <v>43.985700000000001</v>
      </c>
      <c r="EF787">
        <v>17718.887999999999</v>
      </c>
      <c r="EG787">
        <v>28.471800000000002</v>
      </c>
      <c r="EH787">
        <v>13284.165000000001</v>
      </c>
      <c r="EI787">
        <v>22.212800000000001</v>
      </c>
      <c r="EJ787">
        <v>11168.375</v>
      </c>
      <c r="EK787">
        <v>0</v>
      </c>
      <c r="EL787">
        <v>0</v>
      </c>
      <c r="EM787">
        <v>0</v>
      </c>
      <c r="EN787">
        <v>0</v>
      </c>
      <c r="EO787">
        <v>13.4236</v>
      </c>
      <c r="EP787">
        <v>4434.723</v>
      </c>
      <c r="EQ787">
        <v>0</v>
      </c>
      <c r="ER787">
        <v>0</v>
      </c>
      <c r="ES787">
        <v>0</v>
      </c>
      <c r="ET787">
        <v>17718.887999999999</v>
      </c>
      <c r="EU787">
        <v>0</v>
      </c>
      <c r="EV787">
        <v>0</v>
      </c>
      <c r="EW787">
        <v>0</v>
      </c>
      <c r="EX787">
        <v>0</v>
      </c>
      <c r="EY787">
        <v>6.2590000000000003</v>
      </c>
      <c r="EZ787">
        <v>2115.79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0.5</v>
      </c>
      <c r="FJ787">
        <v>154.91900000000001</v>
      </c>
      <c r="FK787">
        <v>0</v>
      </c>
      <c r="FL787">
        <v>0</v>
      </c>
      <c r="FM787">
        <v>0.5</v>
      </c>
      <c r="FN787">
        <v>154.91900000000001</v>
      </c>
      <c r="FO787">
        <v>0</v>
      </c>
      <c r="FP787">
        <v>0</v>
      </c>
      <c r="FQ787">
        <v>0</v>
      </c>
      <c r="FR787">
        <v>154.91900000000001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0</v>
      </c>
    </row>
    <row r="788" spans="1:184" customFormat="1" ht="12.75" x14ac:dyDescent="0.2">
      <c r="A788">
        <v>7042</v>
      </c>
      <c r="B788">
        <f t="shared" si="12"/>
        <v>785</v>
      </c>
      <c r="C788">
        <v>1</v>
      </c>
      <c r="D788" t="s">
        <v>2562</v>
      </c>
      <c r="E788" t="s">
        <v>290</v>
      </c>
      <c r="F788">
        <v>600126684</v>
      </c>
      <c r="G788">
        <v>12</v>
      </c>
      <c r="H788" t="s">
        <v>2557</v>
      </c>
      <c r="I788" t="s">
        <v>99</v>
      </c>
      <c r="J788">
        <v>1</v>
      </c>
      <c r="K788">
        <v>24</v>
      </c>
      <c r="L788" t="s">
        <v>2459</v>
      </c>
      <c r="M788" t="s">
        <v>2563</v>
      </c>
      <c r="N788" t="s">
        <v>2461</v>
      </c>
      <c r="O788">
        <v>2</v>
      </c>
      <c r="P788" t="s">
        <v>2462</v>
      </c>
      <c r="Q788" t="s">
        <v>3463</v>
      </c>
      <c r="R788" s="207">
        <v>45664.55841435185</v>
      </c>
      <c r="S788">
        <v>600126684</v>
      </c>
      <c r="T788" t="s">
        <v>3463</v>
      </c>
      <c r="U788" s="207">
        <v>45665.557951388888</v>
      </c>
      <c r="V788">
        <v>600126684</v>
      </c>
      <c r="W788">
        <v>20.4787</v>
      </c>
      <c r="X788">
        <v>20.4787</v>
      </c>
      <c r="Y788">
        <v>0</v>
      </c>
      <c r="Z788">
        <v>0</v>
      </c>
      <c r="AA788">
        <v>21.201700000000002</v>
      </c>
      <c r="AB788">
        <v>8796.35</v>
      </c>
      <c r="AC788">
        <v>8796.35</v>
      </c>
      <c r="AD788">
        <v>5855.8829999999998</v>
      </c>
      <c r="AE788">
        <v>1165.338</v>
      </c>
      <c r="AF788">
        <v>371.69499999999999</v>
      </c>
      <c r="AG788">
        <v>1243.4530000000002</v>
      </c>
      <c r="AH788">
        <v>159.98100000000002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12.1</v>
      </c>
      <c r="AP788">
        <v>12.1</v>
      </c>
      <c r="AQ788">
        <v>12.1</v>
      </c>
      <c r="AR788">
        <v>0</v>
      </c>
      <c r="AS788">
        <v>0</v>
      </c>
      <c r="AT788">
        <v>0</v>
      </c>
      <c r="AU788">
        <v>0</v>
      </c>
      <c r="AV788">
        <v>0.66669999999999996</v>
      </c>
      <c r="AW788">
        <v>0</v>
      </c>
      <c r="AX788">
        <v>168.703</v>
      </c>
      <c r="AY788">
        <v>2.1</v>
      </c>
      <c r="AZ788">
        <v>0</v>
      </c>
      <c r="BA788">
        <v>8927.1959999999999</v>
      </c>
      <c r="BB788">
        <v>12.1</v>
      </c>
      <c r="BC788">
        <v>22</v>
      </c>
      <c r="BD788">
        <v>22</v>
      </c>
      <c r="BE788">
        <v>0</v>
      </c>
      <c r="BF788">
        <v>0</v>
      </c>
      <c r="BG788">
        <v>1</v>
      </c>
      <c r="BH788">
        <v>0</v>
      </c>
      <c r="BI788">
        <v>0</v>
      </c>
      <c r="BJ788">
        <v>13.1775</v>
      </c>
      <c r="BK788">
        <v>6335.7209999999995</v>
      </c>
      <c r="BL788">
        <v>4182.6980000000003</v>
      </c>
      <c r="BM788">
        <v>940.57600000000002</v>
      </c>
      <c r="BN788">
        <v>238.483</v>
      </c>
      <c r="BO788">
        <v>862.65099999999995</v>
      </c>
      <c r="BP788">
        <v>111.313</v>
      </c>
      <c r="BQ788">
        <v>0</v>
      </c>
      <c r="BR788">
        <v>0</v>
      </c>
      <c r="BS788">
        <v>0</v>
      </c>
      <c r="BT788">
        <v>9.9053000000000004</v>
      </c>
      <c r="BU788">
        <v>5236.402</v>
      </c>
      <c r="BV788">
        <v>0</v>
      </c>
      <c r="BW788">
        <v>0</v>
      </c>
      <c r="BX788">
        <v>0</v>
      </c>
      <c r="BY788">
        <v>0</v>
      </c>
      <c r="BZ788">
        <v>7.3011999999999997</v>
      </c>
      <c r="CA788">
        <v>2460.6289999999999</v>
      </c>
      <c r="CB788">
        <v>1673.1849999999999</v>
      </c>
      <c r="CC788">
        <v>224.762</v>
      </c>
      <c r="CD788">
        <v>133.21199999999999</v>
      </c>
      <c r="CE788">
        <v>380.80200000000002</v>
      </c>
      <c r="CF788">
        <v>48.667999999999999</v>
      </c>
      <c r="CG788">
        <v>0</v>
      </c>
      <c r="CH788">
        <v>0</v>
      </c>
      <c r="CI788">
        <v>0</v>
      </c>
      <c r="CJ788">
        <v>0.6</v>
      </c>
      <c r="CK788">
        <v>331.18299999999999</v>
      </c>
      <c r="CL788">
        <v>2.7665000000000002</v>
      </c>
      <c r="CM788">
        <v>915.99199999999996</v>
      </c>
      <c r="CN788">
        <v>3.2679999999999998</v>
      </c>
      <c r="CO788">
        <v>1044.751</v>
      </c>
      <c r="CP788">
        <v>0.66669999999999996</v>
      </c>
      <c r="CQ788">
        <v>168.703</v>
      </c>
      <c r="CR788">
        <v>11.1775</v>
      </c>
      <c r="CS788">
        <v>5099.7619999999997</v>
      </c>
      <c r="CT788">
        <v>5.9010999999999996</v>
      </c>
      <c r="CU788">
        <v>1702.509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0.66669999999999996</v>
      </c>
      <c r="DB788">
        <v>168.703</v>
      </c>
      <c r="DC788">
        <v>2.1</v>
      </c>
      <c r="DD788">
        <v>10</v>
      </c>
      <c r="DE788">
        <v>0</v>
      </c>
      <c r="DF788">
        <v>3.2722000000000002</v>
      </c>
      <c r="DG788">
        <v>1099.319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6435.9849999999997</v>
      </c>
      <c r="EA788">
        <v>2.1</v>
      </c>
      <c r="EB788">
        <v>2491.2110000000002</v>
      </c>
      <c r="EC788">
        <v>10</v>
      </c>
      <c r="ED788">
        <v>20.4787</v>
      </c>
      <c r="EE788">
        <v>21.201700000000002</v>
      </c>
      <c r="EF788">
        <v>8796.35</v>
      </c>
      <c r="EG788">
        <v>13.1775</v>
      </c>
      <c r="EH788">
        <v>6335.7209999999995</v>
      </c>
      <c r="EI788">
        <v>9.9053000000000004</v>
      </c>
      <c r="EJ788">
        <v>5236.402</v>
      </c>
      <c r="EK788">
        <v>0</v>
      </c>
      <c r="EL788">
        <v>0</v>
      </c>
      <c r="EM788">
        <v>0</v>
      </c>
      <c r="EN788">
        <v>0</v>
      </c>
      <c r="EO788">
        <v>7.3011999999999997</v>
      </c>
      <c r="EP788">
        <v>2460.6289999999999</v>
      </c>
      <c r="EQ788">
        <v>12.1</v>
      </c>
      <c r="ER788">
        <v>2.1</v>
      </c>
      <c r="ES788">
        <v>10</v>
      </c>
      <c r="ET788">
        <v>8808.4499999999989</v>
      </c>
      <c r="EU788">
        <v>0</v>
      </c>
      <c r="EV788">
        <v>0</v>
      </c>
      <c r="EW788">
        <v>0</v>
      </c>
      <c r="EX788">
        <v>0</v>
      </c>
      <c r="EY788">
        <v>3.2722000000000002</v>
      </c>
      <c r="EZ788">
        <v>1099.319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0.66669999999999996</v>
      </c>
      <c r="FJ788">
        <v>168.703</v>
      </c>
      <c r="FK788">
        <v>0</v>
      </c>
      <c r="FL788">
        <v>0</v>
      </c>
      <c r="FM788">
        <v>0.66669999999999996</v>
      </c>
      <c r="FN788">
        <v>168.703</v>
      </c>
      <c r="FO788">
        <v>2.1</v>
      </c>
      <c r="FP788">
        <v>2.1</v>
      </c>
      <c r="FQ788">
        <v>0</v>
      </c>
      <c r="FR788">
        <v>170.803</v>
      </c>
      <c r="FS788">
        <v>0</v>
      </c>
      <c r="FT788">
        <v>0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</row>
    <row r="789" spans="1:184" customFormat="1" ht="12.75" x14ac:dyDescent="0.2">
      <c r="A789">
        <v>7043</v>
      </c>
      <c r="B789">
        <f t="shared" si="12"/>
        <v>786</v>
      </c>
      <c r="C789">
        <v>1</v>
      </c>
      <c r="D789" t="s">
        <v>2564</v>
      </c>
      <c r="E789" t="s">
        <v>290</v>
      </c>
      <c r="F789">
        <v>600127117</v>
      </c>
      <c r="G789">
        <v>12</v>
      </c>
      <c r="H789" t="s">
        <v>2557</v>
      </c>
      <c r="I789" t="s">
        <v>99</v>
      </c>
      <c r="J789">
        <v>1</v>
      </c>
      <c r="K789">
        <v>24</v>
      </c>
      <c r="L789" t="s">
        <v>2459</v>
      </c>
      <c r="M789" t="s">
        <v>2565</v>
      </c>
      <c r="N789" t="s">
        <v>2461</v>
      </c>
      <c r="O789">
        <v>2</v>
      </c>
      <c r="P789" t="s">
        <v>2462</v>
      </c>
      <c r="Q789" t="s">
        <v>2566</v>
      </c>
      <c r="R789" s="207">
        <v>45655.882708333331</v>
      </c>
      <c r="S789">
        <v>600127117</v>
      </c>
      <c r="T789" t="s">
        <v>2566</v>
      </c>
      <c r="U789" s="207">
        <v>45659.865671296298</v>
      </c>
      <c r="V789">
        <v>600127117</v>
      </c>
      <c r="W789">
        <v>22.110299999999999</v>
      </c>
      <c r="X789">
        <v>22.110299999999999</v>
      </c>
      <c r="Y789">
        <v>0</v>
      </c>
      <c r="Z789">
        <v>0</v>
      </c>
      <c r="AA789">
        <v>23.8184</v>
      </c>
      <c r="AB789">
        <v>9298.5689999999995</v>
      </c>
      <c r="AC789">
        <v>9298.5689999999995</v>
      </c>
      <c r="AD789">
        <v>5844.2240000000002</v>
      </c>
      <c r="AE789">
        <v>1545.857</v>
      </c>
      <c r="AF789">
        <v>71.001999999999995</v>
      </c>
      <c r="AG789">
        <v>1570.8920000000001</v>
      </c>
      <c r="AH789">
        <v>266.59399999999999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20</v>
      </c>
      <c r="AY789">
        <v>0</v>
      </c>
      <c r="AZ789">
        <v>0</v>
      </c>
      <c r="BA789">
        <v>9403.3449999999993</v>
      </c>
      <c r="BB789">
        <v>0</v>
      </c>
      <c r="BC789">
        <v>23</v>
      </c>
      <c r="BD789">
        <v>23</v>
      </c>
      <c r="BE789">
        <v>0</v>
      </c>
      <c r="BF789">
        <v>2</v>
      </c>
      <c r="BG789">
        <v>1</v>
      </c>
      <c r="BH789">
        <v>0</v>
      </c>
      <c r="BI789">
        <v>0</v>
      </c>
      <c r="BJ789">
        <v>15.357100000000001</v>
      </c>
      <c r="BK789">
        <v>7054.6360000000004</v>
      </c>
      <c r="BL789">
        <v>4288.9719999999998</v>
      </c>
      <c r="BM789">
        <v>1332.9839999999999</v>
      </c>
      <c r="BN789">
        <v>67.460999999999999</v>
      </c>
      <c r="BO789">
        <v>1172.2190000000001</v>
      </c>
      <c r="BP789">
        <v>193</v>
      </c>
      <c r="BQ789">
        <v>0</v>
      </c>
      <c r="BR789">
        <v>0</v>
      </c>
      <c r="BS789">
        <v>0</v>
      </c>
      <c r="BT789">
        <v>10.7095</v>
      </c>
      <c r="BU789">
        <v>5379.2780000000002</v>
      </c>
      <c r="BV789">
        <v>0</v>
      </c>
      <c r="BW789">
        <v>0</v>
      </c>
      <c r="BX789">
        <v>0</v>
      </c>
      <c r="BY789">
        <v>0</v>
      </c>
      <c r="BZ789">
        <v>6.7531999999999996</v>
      </c>
      <c r="CA789">
        <v>2243.933</v>
      </c>
      <c r="CB789">
        <v>1555.252</v>
      </c>
      <c r="CC789">
        <v>212.87299999999999</v>
      </c>
      <c r="CD789">
        <v>3.5409999999999999</v>
      </c>
      <c r="CE789">
        <v>398.673</v>
      </c>
      <c r="CF789">
        <v>73.593999999999994</v>
      </c>
      <c r="CG789">
        <v>0</v>
      </c>
      <c r="CH789">
        <v>0</v>
      </c>
      <c r="CI789">
        <v>0</v>
      </c>
      <c r="CJ789">
        <v>0.6</v>
      </c>
      <c r="CK789">
        <v>324.79399999999998</v>
      </c>
      <c r="CL789">
        <v>2.9971999999999999</v>
      </c>
      <c r="CM789">
        <v>800.23</v>
      </c>
      <c r="CN789">
        <v>3.1560000000000001</v>
      </c>
      <c r="CO789">
        <v>1118.9090000000001</v>
      </c>
      <c r="CP789">
        <v>0</v>
      </c>
      <c r="CQ789">
        <v>0</v>
      </c>
      <c r="CR789">
        <v>12.0776</v>
      </c>
      <c r="CS789">
        <v>5239.7830000000004</v>
      </c>
      <c r="CT789">
        <v>5.5282</v>
      </c>
      <c r="CU789">
        <v>1616.8589999999999</v>
      </c>
      <c r="CV789">
        <v>0</v>
      </c>
      <c r="CW789">
        <v>0</v>
      </c>
      <c r="CX789">
        <v>20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4.6475999999999997</v>
      </c>
      <c r="DG789">
        <v>1675.3579999999999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7133.8710000000001</v>
      </c>
      <c r="EA789">
        <v>0</v>
      </c>
      <c r="EB789">
        <v>2269.4740000000002</v>
      </c>
      <c r="EC789">
        <v>0</v>
      </c>
      <c r="ED789">
        <v>22.110299999999999</v>
      </c>
      <c r="EE789">
        <v>23.8184</v>
      </c>
      <c r="EF789">
        <v>9298.5689999999995</v>
      </c>
      <c r="EG789">
        <v>15.357100000000001</v>
      </c>
      <c r="EH789">
        <v>7054.6360000000004</v>
      </c>
      <c r="EI789">
        <v>10.7095</v>
      </c>
      <c r="EJ789">
        <v>5379.2780000000002</v>
      </c>
      <c r="EK789">
        <v>0</v>
      </c>
      <c r="EL789">
        <v>0</v>
      </c>
      <c r="EM789">
        <v>0</v>
      </c>
      <c r="EN789">
        <v>0</v>
      </c>
      <c r="EO789">
        <v>6.7531999999999996</v>
      </c>
      <c r="EP789">
        <v>2243.933</v>
      </c>
      <c r="EQ789">
        <v>0</v>
      </c>
      <c r="ER789">
        <v>0</v>
      </c>
      <c r="ES789">
        <v>0</v>
      </c>
      <c r="ET789">
        <v>9298.5689999999995</v>
      </c>
      <c r="EU789">
        <v>0</v>
      </c>
      <c r="EV789">
        <v>0</v>
      </c>
      <c r="EW789">
        <v>0</v>
      </c>
      <c r="EX789">
        <v>0</v>
      </c>
      <c r="EY789">
        <v>4.6475999999999997</v>
      </c>
      <c r="EZ789">
        <v>1675.3579999999999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20</v>
      </c>
      <c r="FK789">
        <v>0</v>
      </c>
      <c r="FL789">
        <v>20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20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0</v>
      </c>
    </row>
    <row r="790" spans="1:184" customFormat="1" ht="12.75" x14ac:dyDescent="0.2">
      <c r="A790">
        <v>7044</v>
      </c>
      <c r="B790">
        <f t="shared" si="12"/>
        <v>787</v>
      </c>
      <c r="C790">
        <v>1</v>
      </c>
      <c r="D790" t="s">
        <v>2567</v>
      </c>
      <c r="E790" t="s">
        <v>290</v>
      </c>
      <c r="F790">
        <v>600126706</v>
      </c>
      <c r="G790">
        <v>12</v>
      </c>
      <c r="H790" t="s">
        <v>2557</v>
      </c>
      <c r="I790" t="s">
        <v>99</v>
      </c>
      <c r="J790">
        <v>1</v>
      </c>
      <c r="K790">
        <v>24</v>
      </c>
      <c r="L790" t="s">
        <v>2459</v>
      </c>
      <c r="M790" t="s">
        <v>2568</v>
      </c>
      <c r="N790" t="s">
        <v>2461</v>
      </c>
      <c r="O790">
        <v>2</v>
      </c>
      <c r="P790" t="s">
        <v>2462</v>
      </c>
      <c r="Q790" t="s">
        <v>2569</v>
      </c>
      <c r="R790" s="207">
        <v>45664.480833333335</v>
      </c>
      <c r="S790">
        <v>600126706</v>
      </c>
      <c r="T790" t="s">
        <v>2559</v>
      </c>
      <c r="U790" s="207">
        <v>45669.497465277775</v>
      </c>
      <c r="V790">
        <v>600126706</v>
      </c>
      <c r="W790">
        <v>36.652900000000002</v>
      </c>
      <c r="X790">
        <v>36.052900000000001</v>
      </c>
      <c r="Y790">
        <v>0.6</v>
      </c>
      <c r="Z790">
        <v>0</v>
      </c>
      <c r="AA790">
        <v>38.098399999999998</v>
      </c>
      <c r="AB790">
        <v>15857.777</v>
      </c>
      <c r="AC790">
        <v>15677.821</v>
      </c>
      <c r="AD790">
        <v>10478.275</v>
      </c>
      <c r="AE790">
        <v>2076.9070000000002</v>
      </c>
      <c r="AF790">
        <v>445.59100000000001</v>
      </c>
      <c r="AG790">
        <v>2286.86</v>
      </c>
      <c r="AH790">
        <v>353.34399999999999</v>
      </c>
      <c r="AI790">
        <v>10.210000000000001</v>
      </c>
      <c r="AJ790">
        <v>0</v>
      </c>
      <c r="AK790">
        <v>0</v>
      </c>
      <c r="AL790">
        <v>179.95600000000002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0.5</v>
      </c>
      <c r="AW790">
        <v>0</v>
      </c>
      <c r="AX790">
        <v>103.82599999999999</v>
      </c>
      <c r="AY790">
        <v>0</v>
      </c>
      <c r="AZ790">
        <v>26.634</v>
      </c>
      <c r="BA790">
        <v>15814.992999999999</v>
      </c>
      <c r="BB790">
        <v>0</v>
      </c>
      <c r="BC790">
        <v>40</v>
      </c>
      <c r="BD790">
        <v>38</v>
      </c>
      <c r="BE790">
        <v>0</v>
      </c>
      <c r="BF790">
        <v>0</v>
      </c>
      <c r="BG790">
        <v>1</v>
      </c>
      <c r="BH790">
        <v>0</v>
      </c>
      <c r="BI790">
        <v>0</v>
      </c>
      <c r="BJ790">
        <v>23.923999999999999</v>
      </c>
      <c r="BK790">
        <v>11583.547</v>
      </c>
      <c r="BL790">
        <v>7748.1139999999996</v>
      </c>
      <c r="BM790">
        <v>1723.393</v>
      </c>
      <c r="BN790">
        <v>284.93</v>
      </c>
      <c r="BO790">
        <v>1572.2180000000001</v>
      </c>
      <c r="BP790">
        <v>218.048</v>
      </c>
      <c r="BQ790">
        <v>10.210000000000001</v>
      </c>
      <c r="BR790">
        <v>0</v>
      </c>
      <c r="BS790">
        <v>0</v>
      </c>
      <c r="BT790">
        <v>19.9861</v>
      </c>
      <c r="BU790">
        <v>10075.393</v>
      </c>
      <c r="BV790">
        <v>0</v>
      </c>
      <c r="BW790">
        <v>0</v>
      </c>
      <c r="BX790">
        <v>0</v>
      </c>
      <c r="BY790">
        <v>0</v>
      </c>
      <c r="BZ790">
        <v>12.1289</v>
      </c>
      <c r="CA790">
        <v>4094.2740000000003</v>
      </c>
      <c r="CB790">
        <v>2730.1610000000001</v>
      </c>
      <c r="CC790">
        <v>353.51400000000001</v>
      </c>
      <c r="CD790">
        <v>160.661</v>
      </c>
      <c r="CE790">
        <v>714.64200000000005</v>
      </c>
      <c r="CF790">
        <v>135.29599999999999</v>
      </c>
      <c r="CG790">
        <v>0</v>
      </c>
      <c r="CH790">
        <v>0</v>
      </c>
      <c r="CI790">
        <v>0</v>
      </c>
      <c r="CJ790">
        <v>0.6</v>
      </c>
      <c r="CK790">
        <v>401.75599999999997</v>
      </c>
      <c r="CL790">
        <v>4.9000000000000004</v>
      </c>
      <c r="CM790">
        <v>1609.854</v>
      </c>
      <c r="CN790">
        <v>6.1288999999999998</v>
      </c>
      <c r="CO790">
        <v>1978.838</v>
      </c>
      <c r="CP790">
        <v>0.5</v>
      </c>
      <c r="CQ790">
        <v>103.82599999999999</v>
      </c>
      <c r="CR790">
        <v>20.923999999999999</v>
      </c>
      <c r="CS790">
        <v>9649.6970000000001</v>
      </c>
      <c r="CT790">
        <v>8.5289000000000001</v>
      </c>
      <c r="CU790">
        <v>2470.9319999999998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0.5</v>
      </c>
      <c r="DB790">
        <v>103.82599999999999</v>
      </c>
      <c r="DC790">
        <v>0</v>
      </c>
      <c r="DD790">
        <v>0</v>
      </c>
      <c r="DE790">
        <v>26.634</v>
      </c>
      <c r="DF790">
        <v>3.9379</v>
      </c>
      <c r="DG790">
        <v>1508.154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11642.47</v>
      </c>
      <c r="EA790">
        <v>0</v>
      </c>
      <c r="EB790">
        <v>4172.5230000000001</v>
      </c>
      <c r="EC790">
        <v>0</v>
      </c>
      <c r="ED790">
        <v>36.652900000000002</v>
      </c>
      <c r="EE790">
        <v>38.098399999999998</v>
      </c>
      <c r="EF790">
        <v>15857.777</v>
      </c>
      <c r="EG790">
        <v>23.923999999999999</v>
      </c>
      <c r="EH790">
        <v>11583.547</v>
      </c>
      <c r="EI790">
        <v>19.9861</v>
      </c>
      <c r="EJ790">
        <v>10075.393</v>
      </c>
      <c r="EK790">
        <v>0</v>
      </c>
      <c r="EL790">
        <v>0</v>
      </c>
      <c r="EM790">
        <v>0</v>
      </c>
      <c r="EN790">
        <v>0</v>
      </c>
      <c r="EO790">
        <v>12.728899999999999</v>
      </c>
      <c r="EP790">
        <v>4274.2299999999996</v>
      </c>
      <c r="EQ790">
        <v>0</v>
      </c>
      <c r="ER790">
        <v>0</v>
      </c>
      <c r="ES790">
        <v>0</v>
      </c>
      <c r="ET790">
        <v>15857.777</v>
      </c>
      <c r="EU790">
        <v>0</v>
      </c>
      <c r="EV790">
        <v>0</v>
      </c>
      <c r="EW790">
        <v>0</v>
      </c>
      <c r="EX790">
        <v>0</v>
      </c>
      <c r="EY790">
        <v>3.9379</v>
      </c>
      <c r="EZ790">
        <v>1508.154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0.5</v>
      </c>
      <c r="FJ790">
        <v>103.82599999999999</v>
      </c>
      <c r="FK790">
        <v>0</v>
      </c>
      <c r="FL790">
        <v>0</v>
      </c>
      <c r="FM790">
        <v>0.5</v>
      </c>
      <c r="FN790">
        <v>103.82599999999999</v>
      </c>
      <c r="FO790">
        <v>0</v>
      </c>
      <c r="FP790">
        <v>0</v>
      </c>
      <c r="FQ790">
        <v>0</v>
      </c>
      <c r="FR790">
        <v>103.82599999999999</v>
      </c>
      <c r="FS790">
        <v>0</v>
      </c>
      <c r="FT790">
        <v>0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</row>
    <row r="791" spans="1:184" customFormat="1" ht="12.75" x14ac:dyDescent="0.2">
      <c r="A791">
        <v>7045</v>
      </c>
      <c r="B791">
        <f t="shared" si="12"/>
        <v>788</v>
      </c>
      <c r="C791">
        <v>1</v>
      </c>
      <c r="D791" t="s">
        <v>2570</v>
      </c>
      <c r="E791" t="s">
        <v>290</v>
      </c>
      <c r="F791">
        <v>600126714</v>
      </c>
      <c r="G791">
        <v>12</v>
      </c>
      <c r="H791" t="s">
        <v>2557</v>
      </c>
      <c r="I791" t="s">
        <v>99</v>
      </c>
      <c r="J791">
        <v>1</v>
      </c>
      <c r="K791">
        <v>24</v>
      </c>
      <c r="L791" t="s">
        <v>2459</v>
      </c>
      <c r="M791" t="s">
        <v>2571</v>
      </c>
      <c r="N791" t="s">
        <v>2461</v>
      </c>
      <c r="O791">
        <v>2</v>
      </c>
      <c r="P791" t="s">
        <v>2462</v>
      </c>
      <c r="Q791" t="s">
        <v>2559</v>
      </c>
      <c r="R791" s="207">
        <v>45669.488923611112</v>
      </c>
      <c r="S791">
        <v>600126714</v>
      </c>
      <c r="W791">
        <v>19.834700000000002</v>
      </c>
      <c r="X791">
        <v>19.834700000000002</v>
      </c>
      <c r="Y791">
        <v>0</v>
      </c>
      <c r="Z791">
        <v>0</v>
      </c>
      <c r="AA791">
        <v>21.554099999999998</v>
      </c>
      <c r="AB791">
        <v>9725.7549999999992</v>
      </c>
      <c r="AC791">
        <v>9725.7549999999992</v>
      </c>
      <c r="AD791">
        <v>5918.4720000000007</v>
      </c>
      <c r="AE791">
        <v>1311.27</v>
      </c>
      <c r="AF791">
        <v>222.40900000000002</v>
      </c>
      <c r="AG791">
        <v>1965.8810000000001</v>
      </c>
      <c r="AH791">
        <v>307.72300000000001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9787.5450000000001</v>
      </c>
      <c r="BB791">
        <v>0</v>
      </c>
      <c r="BC791">
        <v>22</v>
      </c>
      <c r="BD791">
        <v>22</v>
      </c>
      <c r="BE791">
        <v>0</v>
      </c>
      <c r="BF791">
        <v>0</v>
      </c>
      <c r="BG791">
        <v>1</v>
      </c>
      <c r="BH791">
        <v>0</v>
      </c>
      <c r="BI791">
        <v>0</v>
      </c>
      <c r="BJ791">
        <v>13.203900000000001</v>
      </c>
      <c r="BK791">
        <v>6781.5249999999996</v>
      </c>
      <c r="BL791">
        <v>4226.6239999999998</v>
      </c>
      <c r="BM791">
        <v>1059.644</v>
      </c>
      <c r="BN791">
        <v>155.27199999999999</v>
      </c>
      <c r="BO791">
        <v>1190</v>
      </c>
      <c r="BP791">
        <v>149.98500000000001</v>
      </c>
      <c r="BQ791">
        <v>0</v>
      </c>
      <c r="BR791">
        <v>0</v>
      </c>
      <c r="BS791">
        <v>0</v>
      </c>
      <c r="BT791">
        <v>11.8733</v>
      </c>
      <c r="BU791">
        <v>6234.46</v>
      </c>
      <c r="BV791">
        <v>0</v>
      </c>
      <c r="BW791">
        <v>0</v>
      </c>
      <c r="BX791">
        <v>0</v>
      </c>
      <c r="BY791">
        <v>0</v>
      </c>
      <c r="BZ791">
        <v>6.6307999999999998</v>
      </c>
      <c r="CA791">
        <v>2944.23</v>
      </c>
      <c r="CB791">
        <v>1691.848</v>
      </c>
      <c r="CC791">
        <v>251.62599999999998</v>
      </c>
      <c r="CD791">
        <v>67.137</v>
      </c>
      <c r="CE791">
        <v>775.88099999999997</v>
      </c>
      <c r="CF791">
        <v>157.738</v>
      </c>
      <c r="CG791">
        <v>0</v>
      </c>
      <c r="CH791">
        <v>0</v>
      </c>
      <c r="CI791">
        <v>0</v>
      </c>
      <c r="CJ791">
        <v>0.57499999999999996</v>
      </c>
      <c r="CK791">
        <v>552.80399999999997</v>
      </c>
      <c r="CL791">
        <v>2.4725000000000001</v>
      </c>
      <c r="CM791">
        <v>871.17</v>
      </c>
      <c r="CN791">
        <v>3.5832999999999999</v>
      </c>
      <c r="CO791">
        <v>1520.2560000000001</v>
      </c>
      <c r="CP791">
        <v>0</v>
      </c>
      <c r="CQ791">
        <v>0</v>
      </c>
      <c r="CR791">
        <v>11.203900000000001</v>
      </c>
      <c r="CS791">
        <v>5424.3890000000001</v>
      </c>
      <c r="CT791">
        <v>2.8975</v>
      </c>
      <c r="CU791">
        <v>945.31400000000008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1.3306</v>
      </c>
      <c r="DG791">
        <v>547.06500000000005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6831.2139999999999</v>
      </c>
      <c r="EA791">
        <v>0</v>
      </c>
      <c r="EB791">
        <v>2956.3310000000001</v>
      </c>
      <c r="EC791">
        <v>0</v>
      </c>
      <c r="ED791">
        <v>19.834700000000002</v>
      </c>
      <c r="EE791">
        <v>21.554099999999998</v>
      </c>
      <c r="EF791">
        <v>9725.7549999999992</v>
      </c>
      <c r="EG791">
        <v>13.203900000000001</v>
      </c>
      <c r="EH791">
        <v>6781.5249999999996</v>
      </c>
      <c r="EI791">
        <v>11.8733</v>
      </c>
      <c r="EJ791">
        <v>6234.46</v>
      </c>
      <c r="EK791">
        <v>0</v>
      </c>
      <c r="EL791">
        <v>0</v>
      </c>
      <c r="EM791">
        <v>0</v>
      </c>
      <c r="EN791">
        <v>0</v>
      </c>
      <c r="EO791">
        <v>6.6307999999999998</v>
      </c>
      <c r="EP791">
        <v>2944.23</v>
      </c>
      <c r="EQ791">
        <v>0</v>
      </c>
      <c r="ER791">
        <v>0</v>
      </c>
      <c r="ES791">
        <v>0</v>
      </c>
      <c r="ET791">
        <v>9725.7549999999992</v>
      </c>
      <c r="EU791">
        <v>0</v>
      </c>
      <c r="EV791">
        <v>0</v>
      </c>
      <c r="EW791">
        <v>0</v>
      </c>
      <c r="EX791">
        <v>0</v>
      </c>
      <c r="EY791">
        <v>1.3306</v>
      </c>
      <c r="EZ791">
        <v>547.06500000000005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0</v>
      </c>
      <c r="FS791">
        <v>0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0</v>
      </c>
      <c r="GB791">
        <v>0</v>
      </c>
    </row>
    <row r="792" spans="1:184" customFormat="1" ht="12.75" x14ac:dyDescent="0.2">
      <c r="A792">
        <v>7047</v>
      </c>
      <c r="B792">
        <f t="shared" si="12"/>
        <v>789</v>
      </c>
      <c r="C792">
        <v>1</v>
      </c>
      <c r="D792" t="s">
        <v>2572</v>
      </c>
      <c r="E792" t="s">
        <v>290</v>
      </c>
      <c r="F792">
        <v>691005834</v>
      </c>
      <c r="G792">
        <v>12</v>
      </c>
      <c r="H792" t="s">
        <v>2573</v>
      </c>
      <c r="I792" t="s">
        <v>99</v>
      </c>
      <c r="J792">
        <v>1</v>
      </c>
      <c r="K792">
        <v>24</v>
      </c>
      <c r="L792" t="s">
        <v>2459</v>
      </c>
      <c r="M792" t="s">
        <v>1180</v>
      </c>
      <c r="N792" t="s">
        <v>2461</v>
      </c>
      <c r="O792">
        <v>2</v>
      </c>
      <c r="P792" t="s">
        <v>2462</v>
      </c>
      <c r="Q792" t="s">
        <v>2475</v>
      </c>
      <c r="R792" s="207">
        <v>45668.8825462963</v>
      </c>
      <c r="S792">
        <v>691005834</v>
      </c>
      <c r="T792" t="s">
        <v>2475</v>
      </c>
      <c r="U792" s="207">
        <v>45668.883229166669</v>
      </c>
      <c r="V792">
        <v>691005834</v>
      </c>
      <c r="W792">
        <v>3.5790999999999999</v>
      </c>
      <c r="X792">
        <v>3.5790999999999999</v>
      </c>
      <c r="Y792">
        <v>0</v>
      </c>
      <c r="Z792">
        <v>0</v>
      </c>
      <c r="AA792">
        <v>3.9916</v>
      </c>
      <c r="AB792">
        <v>1638.2190000000001</v>
      </c>
      <c r="AC792">
        <v>1638.2190000000001</v>
      </c>
      <c r="AD792">
        <v>1066.7439999999999</v>
      </c>
      <c r="AE792">
        <v>222.56199999999998</v>
      </c>
      <c r="AF792">
        <v>0</v>
      </c>
      <c r="AG792">
        <v>244.09800000000001</v>
      </c>
      <c r="AH792">
        <v>57.68</v>
      </c>
      <c r="AI792">
        <v>0</v>
      </c>
      <c r="AJ792">
        <v>0</v>
      </c>
      <c r="AK792">
        <v>12.855</v>
      </c>
      <c r="AL792">
        <v>0</v>
      </c>
      <c r="AM792">
        <v>0</v>
      </c>
      <c r="AN792">
        <v>0</v>
      </c>
      <c r="AO792">
        <v>43.024999999999999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43.024999999999999</v>
      </c>
      <c r="AV792">
        <v>0</v>
      </c>
      <c r="AW792">
        <v>34.28</v>
      </c>
      <c r="AX792">
        <v>0</v>
      </c>
      <c r="AY792">
        <v>0</v>
      </c>
      <c r="AZ792">
        <v>0</v>
      </c>
      <c r="BA792">
        <v>1638.2190000000001</v>
      </c>
      <c r="BB792">
        <v>0</v>
      </c>
      <c r="BC792">
        <v>4</v>
      </c>
      <c r="BD792">
        <v>4</v>
      </c>
      <c r="BE792">
        <v>1</v>
      </c>
      <c r="BF792">
        <v>0</v>
      </c>
      <c r="BG792">
        <v>1</v>
      </c>
      <c r="BH792">
        <v>0</v>
      </c>
      <c r="BI792">
        <v>0</v>
      </c>
      <c r="BJ792">
        <v>2.9592999999999998</v>
      </c>
      <c r="BK792">
        <v>1434.001</v>
      </c>
      <c r="BL792">
        <v>930.29499999999996</v>
      </c>
      <c r="BM792">
        <v>201.74600000000001</v>
      </c>
      <c r="BN792">
        <v>0</v>
      </c>
      <c r="BO792">
        <v>210</v>
      </c>
      <c r="BP792">
        <v>57.68</v>
      </c>
      <c r="BQ792">
        <v>0</v>
      </c>
      <c r="BR792">
        <v>0</v>
      </c>
      <c r="BS792">
        <v>0</v>
      </c>
      <c r="BT792">
        <v>2.2926000000000002</v>
      </c>
      <c r="BU792">
        <v>1232.1400000000001</v>
      </c>
      <c r="BV792">
        <v>0</v>
      </c>
      <c r="BW792">
        <v>0</v>
      </c>
      <c r="BX792">
        <v>0</v>
      </c>
      <c r="BY792">
        <v>0</v>
      </c>
      <c r="BZ792">
        <v>0.61980000000000002</v>
      </c>
      <c r="CA792">
        <v>204.21800000000002</v>
      </c>
      <c r="CB792">
        <v>136.44900000000001</v>
      </c>
      <c r="CC792">
        <v>20.815999999999999</v>
      </c>
      <c r="CD792">
        <v>0</v>
      </c>
      <c r="CE792">
        <v>34.097999999999999</v>
      </c>
      <c r="CF792">
        <v>0</v>
      </c>
      <c r="CG792">
        <v>0</v>
      </c>
      <c r="CH792">
        <v>0</v>
      </c>
      <c r="CI792">
        <v>12.855</v>
      </c>
      <c r="CJ792">
        <v>0</v>
      </c>
      <c r="CK792">
        <v>0</v>
      </c>
      <c r="CL792">
        <v>0.37190000000000001</v>
      </c>
      <c r="CM792">
        <v>143.102</v>
      </c>
      <c r="CN792">
        <v>0.24790000000000001</v>
      </c>
      <c r="CO792">
        <v>61.116</v>
      </c>
      <c r="CP792">
        <v>0</v>
      </c>
      <c r="CQ792">
        <v>0</v>
      </c>
      <c r="CR792">
        <v>1.9593</v>
      </c>
      <c r="CS792">
        <v>880.87699999999995</v>
      </c>
      <c r="CT792">
        <v>0.61980000000000002</v>
      </c>
      <c r="CU792">
        <v>204.21800000000002</v>
      </c>
      <c r="CV792">
        <v>0</v>
      </c>
      <c r="CW792">
        <v>34.28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0.66669999999999996</v>
      </c>
      <c r="DG792">
        <v>201.86099999999999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1434.001</v>
      </c>
      <c r="EA792">
        <v>0</v>
      </c>
      <c r="EB792">
        <v>204.21800000000002</v>
      </c>
      <c r="EC792">
        <v>0</v>
      </c>
      <c r="ED792">
        <v>3.5790999999999999</v>
      </c>
      <c r="EE792">
        <v>3.9916</v>
      </c>
      <c r="EF792">
        <v>1638.2190000000001</v>
      </c>
      <c r="EG792">
        <v>2.9592999999999998</v>
      </c>
      <c r="EH792">
        <v>1434.001</v>
      </c>
      <c r="EI792">
        <v>2.2926000000000002</v>
      </c>
      <c r="EJ792">
        <v>1232.1400000000001</v>
      </c>
      <c r="EK792">
        <v>0</v>
      </c>
      <c r="EL792">
        <v>0</v>
      </c>
      <c r="EM792">
        <v>0</v>
      </c>
      <c r="EN792">
        <v>0</v>
      </c>
      <c r="EO792">
        <v>0.61980000000000002</v>
      </c>
      <c r="EP792">
        <v>204.21800000000002</v>
      </c>
      <c r="EQ792">
        <v>43.024999999999999</v>
      </c>
      <c r="ER792">
        <v>0</v>
      </c>
      <c r="ES792">
        <v>43.024999999999999</v>
      </c>
      <c r="ET792">
        <v>1681.2439999999999</v>
      </c>
      <c r="EU792">
        <v>0</v>
      </c>
      <c r="EV792">
        <v>0</v>
      </c>
      <c r="EW792">
        <v>0</v>
      </c>
      <c r="EX792">
        <v>0</v>
      </c>
      <c r="EY792">
        <v>0.66669999999999996</v>
      </c>
      <c r="EZ792">
        <v>201.86099999999999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0</v>
      </c>
      <c r="GB792">
        <v>0</v>
      </c>
    </row>
    <row r="793" spans="1:184" customFormat="1" ht="12.75" x14ac:dyDescent="0.2">
      <c r="A793">
        <v>7048</v>
      </c>
      <c r="B793">
        <f t="shared" si="12"/>
        <v>790</v>
      </c>
      <c r="C793">
        <v>1</v>
      </c>
      <c r="D793" t="s">
        <v>2574</v>
      </c>
      <c r="E793" t="s">
        <v>290</v>
      </c>
      <c r="F793">
        <v>691011028</v>
      </c>
      <c r="G793">
        <v>12</v>
      </c>
      <c r="H793" t="s">
        <v>2575</v>
      </c>
      <c r="I793" t="s">
        <v>2576</v>
      </c>
      <c r="J793">
        <v>1</v>
      </c>
      <c r="K793">
        <v>24</v>
      </c>
      <c r="L793" t="s">
        <v>2459</v>
      </c>
      <c r="M793" t="s">
        <v>2577</v>
      </c>
      <c r="N793" t="s">
        <v>2461</v>
      </c>
      <c r="O793">
        <v>2</v>
      </c>
      <c r="P793" t="s">
        <v>2462</v>
      </c>
      <c r="Q793" t="s">
        <v>2523</v>
      </c>
      <c r="R793" s="207">
        <v>45667.497453703705</v>
      </c>
      <c r="S793">
        <v>691011028</v>
      </c>
      <c r="W793">
        <v>8.1282999999999994</v>
      </c>
      <c r="X793">
        <v>7.3529</v>
      </c>
      <c r="Y793">
        <v>0.77539999999999998</v>
      </c>
      <c r="Z793">
        <v>0</v>
      </c>
      <c r="AA793">
        <v>9.1981999999999999</v>
      </c>
      <c r="AB793">
        <v>3861.5150000000003</v>
      </c>
      <c r="AC793">
        <v>3623.5570000000002</v>
      </c>
      <c r="AD793">
        <v>2191.0059999999999</v>
      </c>
      <c r="AE793">
        <v>504.60300000000001</v>
      </c>
      <c r="AF793">
        <v>19.652999999999999</v>
      </c>
      <c r="AG793">
        <v>760.08299999999997</v>
      </c>
      <c r="AH793">
        <v>148.21199999999999</v>
      </c>
      <c r="AI793">
        <v>0</v>
      </c>
      <c r="AJ793">
        <v>0</v>
      </c>
      <c r="AK793">
        <v>0</v>
      </c>
      <c r="AL793">
        <v>237.958</v>
      </c>
      <c r="AM793">
        <v>0</v>
      </c>
      <c r="AN793">
        <v>0</v>
      </c>
      <c r="AO793">
        <v>100.836</v>
      </c>
      <c r="AP793">
        <v>100.836</v>
      </c>
      <c r="AQ793">
        <v>100.836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100.836</v>
      </c>
      <c r="AZ793">
        <v>0</v>
      </c>
      <c r="BA793">
        <v>3636.0690000000004</v>
      </c>
      <c r="BB793">
        <v>100.836</v>
      </c>
      <c r="BC793">
        <v>8</v>
      </c>
      <c r="BD793">
        <v>8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4.4249999999999998</v>
      </c>
      <c r="BK793">
        <v>2540.2829999999999</v>
      </c>
      <c r="BL793">
        <v>1519.9110000000001</v>
      </c>
      <c r="BM793">
        <v>384.387</v>
      </c>
      <c r="BN793">
        <v>19.652999999999999</v>
      </c>
      <c r="BO793">
        <v>507.08300000000003</v>
      </c>
      <c r="BP793">
        <v>109.249</v>
      </c>
      <c r="BQ793">
        <v>0</v>
      </c>
      <c r="BR793">
        <v>0</v>
      </c>
      <c r="BS793">
        <v>0</v>
      </c>
      <c r="BT793">
        <v>4</v>
      </c>
      <c r="BU793">
        <v>2390.3530000000001</v>
      </c>
      <c r="BV793">
        <v>0</v>
      </c>
      <c r="BW793">
        <v>0</v>
      </c>
      <c r="BX793">
        <v>0</v>
      </c>
      <c r="BY793">
        <v>0</v>
      </c>
      <c r="BZ793">
        <v>2.9279000000000002</v>
      </c>
      <c r="CA793">
        <v>1083.2739999999999</v>
      </c>
      <c r="CB793">
        <v>671.09500000000003</v>
      </c>
      <c r="CC793">
        <v>120.21599999999999</v>
      </c>
      <c r="CD793">
        <v>0</v>
      </c>
      <c r="CE793">
        <v>253</v>
      </c>
      <c r="CF793">
        <v>38.963000000000001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1</v>
      </c>
      <c r="CM793">
        <v>335.88299999999998</v>
      </c>
      <c r="CN793">
        <v>1.9278999999999999</v>
      </c>
      <c r="CO793">
        <v>747.39099999999996</v>
      </c>
      <c r="CP793">
        <v>0</v>
      </c>
      <c r="CQ793">
        <v>0</v>
      </c>
      <c r="CR793">
        <v>3.4249999999999998</v>
      </c>
      <c r="CS793">
        <v>1818.143</v>
      </c>
      <c r="CT793">
        <v>2.6492</v>
      </c>
      <c r="CU793">
        <v>842.94399999999996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100.836</v>
      </c>
      <c r="DE793">
        <v>0</v>
      </c>
      <c r="DF793">
        <v>0.42499999999999999</v>
      </c>
      <c r="DG793">
        <v>149.93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2546.83</v>
      </c>
      <c r="EA793">
        <v>0</v>
      </c>
      <c r="EB793">
        <v>1089.239</v>
      </c>
      <c r="EC793">
        <v>100.836</v>
      </c>
      <c r="ED793">
        <v>8.1282999999999994</v>
      </c>
      <c r="EE793">
        <v>9.1981999999999999</v>
      </c>
      <c r="EF793">
        <v>3861.5150000000003</v>
      </c>
      <c r="EG793">
        <v>4.4249999999999998</v>
      </c>
      <c r="EH793">
        <v>2540.2829999999999</v>
      </c>
      <c r="EI793">
        <v>4</v>
      </c>
      <c r="EJ793">
        <v>2390.3530000000001</v>
      </c>
      <c r="EK793">
        <v>0</v>
      </c>
      <c r="EL793">
        <v>0</v>
      </c>
      <c r="EM793">
        <v>0</v>
      </c>
      <c r="EN793">
        <v>0</v>
      </c>
      <c r="EO793">
        <v>3.7033</v>
      </c>
      <c r="EP793">
        <v>1321.232</v>
      </c>
      <c r="EQ793">
        <v>100.836</v>
      </c>
      <c r="ER793">
        <v>0</v>
      </c>
      <c r="ES793">
        <v>100.836</v>
      </c>
      <c r="ET793">
        <v>3962.3510000000001</v>
      </c>
      <c r="EU793">
        <v>0</v>
      </c>
      <c r="EV793">
        <v>0</v>
      </c>
      <c r="EW793">
        <v>0</v>
      </c>
      <c r="EX793">
        <v>0</v>
      </c>
      <c r="EY793">
        <v>0.42499999999999999</v>
      </c>
      <c r="EZ793">
        <v>149.93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100.836</v>
      </c>
      <c r="FP793">
        <v>0</v>
      </c>
      <c r="FQ793">
        <v>100.836</v>
      </c>
      <c r="FR793">
        <v>100.836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</row>
    <row r="794" spans="1:184" customFormat="1" ht="12.75" x14ac:dyDescent="0.2">
      <c r="A794">
        <v>7201</v>
      </c>
      <c r="B794">
        <f t="shared" si="12"/>
        <v>791</v>
      </c>
      <c r="C794">
        <v>1</v>
      </c>
      <c r="D794" t="s">
        <v>2578</v>
      </c>
      <c r="E794" t="s">
        <v>290</v>
      </c>
      <c r="F794">
        <v>600127524</v>
      </c>
      <c r="G794">
        <v>12</v>
      </c>
      <c r="H794" t="s">
        <v>2579</v>
      </c>
      <c r="I794" t="s">
        <v>438</v>
      </c>
      <c r="J794">
        <v>1</v>
      </c>
      <c r="K794">
        <v>24</v>
      </c>
      <c r="L794" t="s">
        <v>2459</v>
      </c>
      <c r="M794" t="s">
        <v>2580</v>
      </c>
      <c r="N794" t="s">
        <v>2461</v>
      </c>
      <c r="O794">
        <v>2</v>
      </c>
      <c r="P794" t="s">
        <v>2462</v>
      </c>
      <c r="Q794" t="s">
        <v>3544</v>
      </c>
      <c r="R794" s="207">
        <v>45664.373912037037</v>
      </c>
      <c r="S794">
        <v>600127524</v>
      </c>
      <c r="W794">
        <v>33.254199999999997</v>
      </c>
      <c r="X794">
        <v>33.012500000000003</v>
      </c>
      <c r="Y794">
        <v>0.24170000000000003</v>
      </c>
      <c r="Z794">
        <v>0</v>
      </c>
      <c r="AA794">
        <v>35.927900000000001</v>
      </c>
      <c r="AB794">
        <v>16306.262000000001</v>
      </c>
      <c r="AC794">
        <v>16198.866999999998</v>
      </c>
      <c r="AD794">
        <v>10214.888999999999</v>
      </c>
      <c r="AE794">
        <v>2581.8850000000002</v>
      </c>
      <c r="AF794">
        <v>156.43899999999999</v>
      </c>
      <c r="AG794">
        <v>2414.5840000000003</v>
      </c>
      <c r="AH794">
        <v>383.923</v>
      </c>
      <c r="AI794">
        <v>178.898</v>
      </c>
      <c r="AJ794">
        <v>0</v>
      </c>
      <c r="AK794">
        <v>21.864000000000001</v>
      </c>
      <c r="AL794">
        <v>97.894999999999996</v>
      </c>
      <c r="AM794">
        <v>9.5</v>
      </c>
      <c r="AN794">
        <v>0</v>
      </c>
      <c r="AO794">
        <v>39.412999999999997</v>
      </c>
      <c r="AP794">
        <v>39</v>
      </c>
      <c r="AQ794">
        <v>39</v>
      </c>
      <c r="AR794">
        <v>0</v>
      </c>
      <c r="AS794">
        <v>0</v>
      </c>
      <c r="AT794">
        <v>0</v>
      </c>
      <c r="AU794">
        <v>0.41299999999999998</v>
      </c>
      <c r="AV794">
        <v>0</v>
      </c>
      <c r="AW794">
        <v>236.64700000000002</v>
      </c>
      <c r="AX794">
        <v>0</v>
      </c>
      <c r="AY794">
        <v>0</v>
      </c>
      <c r="AZ794">
        <v>9.7379999999999995</v>
      </c>
      <c r="BA794">
        <v>16290.708000000001</v>
      </c>
      <c r="BB794">
        <v>39</v>
      </c>
      <c r="BC794">
        <v>37</v>
      </c>
      <c r="BD794">
        <v>34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24.192600000000002</v>
      </c>
      <c r="BK794">
        <v>13516.190999999999</v>
      </c>
      <c r="BL794">
        <v>8394.2380000000012</v>
      </c>
      <c r="BM794">
        <v>2352.1239999999998</v>
      </c>
      <c r="BN794">
        <v>144.084</v>
      </c>
      <c r="BO794">
        <v>1843.96</v>
      </c>
      <c r="BP794">
        <v>343.80700000000002</v>
      </c>
      <c r="BQ794">
        <v>178.898</v>
      </c>
      <c r="BR794">
        <v>0</v>
      </c>
      <c r="BS794">
        <v>12.695</v>
      </c>
      <c r="BT794">
        <v>17.843600000000002</v>
      </c>
      <c r="BU794">
        <v>10873.616</v>
      </c>
      <c r="BV794">
        <v>1.5620000000000001</v>
      </c>
      <c r="BW794">
        <v>819.90200000000004</v>
      </c>
      <c r="BX794">
        <v>0</v>
      </c>
      <c r="BY794">
        <v>0</v>
      </c>
      <c r="BZ794">
        <v>8.8199000000000005</v>
      </c>
      <c r="CA794">
        <v>2682.6759999999995</v>
      </c>
      <c r="CB794">
        <v>1820.6509999999998</v>
      </c>
      <c r="CC794">
        <v>229.761</v>
      </c>
      <c r="CD794">
        <v>12.355</v>
      </c>
      <c r="CE794">
        <v>570.62400000000002</v>
      </c>
      <c r="CF794">
        <v>40.116</v>
      </c>
      <c r="CG794">
        <v>0</v>
      </c>
      <c r="CH794">
        <v>0</v>
      </c>
      <c r="CI794">
        <v>9.1690000000000005</v>
      </c>
      <c r="CJ794">
        <v>0.15</v>
      </c>
      <c r="CK794">
        <v>124.58</v>
      </c>
      <c r="CL794">
        <v>4.3753000000000002</v>
      </c>
      <c r="CM794">
        <v>1159.9379999999999</v>
      </c>
      <c r="CN794">
        <v>4.2946</v>
      </c>
      <c r="CO794">
        <v>1398.1579999999999</v>
      </c>
      <c r="CP794">
        <v>0</v>
      </c>
      <c r="CQ794">
        <v>0</v>
      </c>
      <c r="CR794">
        <v>21.192599999999999</v>
      </c>
      <c r="CS794">
        <v>11003.516</v>
      </c>
      <c r="CT794">
        <v>7.9199000000000002</v>
      </c>
      <c r="CU794">
        <v>2253.8089999999997</v>
      </c>
      <c r="CV794">
        <v>0</v>
      </c>
      <c r="CW794">
        <v>236.64700000000002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13.8</v>
      </c>
      <c r="DD794">
        <v>25.2</v>
      </c>
      <c r="DE794">
        <v>9.7379999999999995</v>
      </c>
      <c r="DF794">
        <v>4.1867000000000001</v>
      </c>
      <c r="DG794">
        <v>1527.4430000000002</v>
      </c>
      <c r="DH794">
        <v>0.60029999999999994</v>
      </c>
      <c r="DI794">
        <v>295.23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13547.103999999999</v>
      </c>
      <c r="EA794">
        <v>13.8</v>
      </c>
      <c r="EB794">
        <v>2743.6040000000003</v>
      </c>
      <c r="EC794">
        <v>25.2</v>
      </c>
      <c r="ED794">
        <v>33.254199999999997</v>
      </c>
      <c r="EE794">
        <v>35.927900000000001</v>
      </c>
      <c r="EF794">
        <v>16306.262000000001</v>
      </c>
      <c r="EG794">
        <v>24.192600000000002</v>
      </c>
      <c r="EH794">
        <v>13516.190999999999</v>
      </c>
      <c r="EI794">
        <v>17.843600000000002</v>
      </c>
      <c r="EJ794">
        <v>10873.616</v>
      </c>
      <c r="EK794">
        <v>1.5620000000000001</v>
      </c>
      <c r="EL794">
        <v>819.90200000000004</v>
      </c>
      <c r="EM794">
        <v>0</v>
      </c>
      <c r="EN794">
        <v>0</v>
      </c>
      <c r="EO794">
        <v>9.0616000000000003</v>
      </c>
      <c r="EP794">
        <v>2790.0709999999999</v>
      </c>
      <c r="EQ794">
        <v>39.412999999999997</v>
      </c>
      <c r="ER794">
        <v>13.8</v>
      </c>
      <c r="ES794">
        <v>25.613</v>
      </c>
      <c r="ET794">
        <v>16345.675000000001</v>
      </c>
      <c r="EU794">
        <v>0</v>
      </c>
      <c r="EV794">
        <v>0</v>
      </c>
      <c r="EW794">
        <v>0</v>
      </c>
      <c r="EX794">
        <v>0</v>
      </c>
      <c r="EY794">
        <v>4.1867000000000001</v>
      </c>
      <c r="EZ794">
        <v>1527.4430000000002</v>
      </c>
      <c r="FA794">
        <v>0.60029999999999994</v>
      </c>
      <c r="FB794">
        <v>295.23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</row>
    <row r="795" spans="1:184" customFormat="1" ht="12.75" x14ac:dyDescent="0.2">
      <c r="A795">
        <v>7202</v>
      </c>
      <c r="B795">
        <f t="shared" si="12"/>
        <v>792</v>
      </c>
      <c r="C795">
        <v>1</v>
      </c>
      <c r="D795" t="s">
        <v>2581</v>
      </c>
      <c r="E795" t="s">
        <v>290</v>
      </c>
      <c r="F795">
        <v>600127796</v>
      </c>
      <c r="G795">
        <v>12</v>
      </c>
      <c r="H795" t="s">
        <v>2582</v>
      </c>
      <c r="I795" t="s">
        <v>378</v>
      </c>
      <c r="J795">
        <v>1</v>
      </c>
      <c r="K795">
        <v>24</v>
      </c>
      <c r="L795" t="s">
        <v>2467</v>
      </c>
      <c r="M795" t="s">
        <v>520</v>
      </c>
      <c r="N795" t="s">
        <v>2461</v>
      </c>
      <c r="O795">
        <v>2</v>
      </c>
      <c r="P795" t="s">
        <v>2462</v>
      </c>
      <c r="Q795" t="s">
        <v>2523</v>
      </c>
      <c r="R795" s="207">
        <v>45667.540462962963</v>
      </c>
      <c r="S795">
        <v>600127796</v>
      </c>
      <c r="T795" t="s">
        <v>3472</v>
      </c>
      <c r="U795" s="207">
        <v>45668.567164351851</v>
      </c>
      <c r="V795">
        <v>600127796</v>
      </c>
      <c r="W795">
        <v>13.111000000000001</v>
      </c>
      <c r="X795">
        <v>13.111000000000001</v>
      </c>
      <c r="Y795">
        <v>0</v>
      </c>
      <c r="Z795">
        <v>0</v>
      </c>
      <c r="AA795">
        <v>15.300300000000002</v>
      </c>
      <c r="AB795">
        <v>5808.2240000000002</v>
      </c>
      <c r="AC795">
        <v>5808.2240000000002</v>
      </c>
      <c r="AD795">
        <v>3675.6190000000001</v>
      </c>
      <c r="AE795">
        <v>850.28700000000003</v>
      </c>
      <c r="AF795">
        <v>132.06200000000001</v>
      </c>
      <c r="AG795">
        <v>786.6690000000001</v>
      </c>
      <c r="AH795">
        <v>173.637</v>
      </c>
      <c r="AI795">
        <v>79.015000000000001</v>
      </c>
      <c r="AJ795">
        <v>0</v>
      </c>
      <c r="AK795">
        <v>3.02</v>
      </c>
      <c r="AL795">
        <v>0</v>
      </c>
      <c r="AM795">
        <v>0</v>
      </c>
      <c r="AN795">
        <v>0</v>
      </c>
      <c r="AO795">
        <v>78.17</v>
      </c>
      <c r="AP795">
        <v>40</v>
      </c>
      <c r="AQ795">
        <v>40</v>
      </c>
      <c r="AR795">
        <v>0</v>
      </c>
      <c r="AS795">
        <v>0</v>
      </c>
      <c r="AT795">
        <v>27.05</v>
      </c>
      <c r="AU795">
        <v>11.120000000000001</v>
      </c>
      <c r="AV795">
        <v>0.4667</v>
      </c>
      <c r="AW795">
        <v>104.184</v>
      </c>
      <c r="AX795">
        <v>120.807</v>
      </c>
      <c r="AY795">
        <v>0</v>
      </c>
      <c r="AZ795">
        <v>3.7309999999999999</v>
      </c>
      <c r="BA795">
        <v>5869.4960000000001</v>
      </c>
      <c r="BB795">
        <v>40</v>
      </c>
      <c r="BC795">
        <v>18</v>
      </c>
      <c r="BD795">
        <v>17</v>
      </c>
      <c r="BE795">
        <v>1</v>
      </c>
      <c r="BF795">
        <v>0</v>
      </c>
      <c r="BG795">
        <v>1</v>
      </c>
      <c r="BH795">
        <v>0</v>
      </c>
      <c r="BI795">
        <v>0</v>
      </c>
      <c r="BJ795">
        <v>9.6573999999999991</v>
      </c>
      <c r="BK795">
        <v>5053.3980000000001</v>
      </c>
      <c r="BL795">
        <v>3137.46</v>
      </c>
      <c r="BM795">
        <v>771.84</v>
      </c>
      <c r="BN795">
        <v>132.06200000000001</v>
      </c>
      <c r="BO795">
        <v>651.46900000000005</v>
      </c>
      <c r="BP795">
        <v>173.637</v>
      </c>
      <c r="BQ795">
        <v>79.015000000000001</v>
      </c>
      <c r="BR795">
        <v>0</v>
      </c>
      <c r="BS795">
        <v>0</v>
      </c>
      <c r="BT795">
        <v>7.1919000000000004</v>
      </c>
      <c r="BU795">
        <v>4023.3130000000001</v>
      </c>
      <c r="BV795">
        <v>0.87280000000000002</v>
      </c>
      <c r="BW795">
        <v>379.65600000000001</v>
      </c>
      <c r="BX795">
        <v>0</v>
      </c>
      <c r="BY795">
        <v>0</v>
      </c>
      <c r="BZ795">
        <v>3.4535999999999998</v>
      </c>
      <c r="CA795">
        <v>754.82600000000002</v>
      </c>
      <c r="CB795">
        <v>538.15899999999999</v>
      </c>
      <c r="CC795">
        <v>78.447000000000003</v>
      </c>
      <c r="CD795">
        <v>0</v>
      </c>
      <c r="CE795">
        <v>135.19999999999999</v>
      </c>
      <c r="CF795">
        <v>0</v>
      </c>
      <c r="CG795">
        <v>0</v>
      </c>
      <c r="CH795">
        <v>0</v>
      </c>
      <c r="CI795">
        <v>3.02</v>
      </c>
      <c r="CJ795">
        <v>0.14169999999999999</v>
      </c>
      <c r="CK795">
        <v>95.486999999999995</v>
      </c>
      <c r="CL795">
        <v>1.9847999999999999</v>
      </c>
      <c r="CM795">
        <v>387.13599999999997</v>
      </c>
      <c r="CN795">
        <v>0.86040000000000005</v>
      </c>
      <c r="CO795">
        <v>146.39599999999999</v>
      </c>
      <c r="CP795">
        <v>0.4667</v>
      </c>
      <c r="CQ795">
        <v>125.807</v>
      </c>
      <c r="CR795">
        <v>7.6574</v>
      </c>
      <c r="CS795">
        <v>3522.835</v>
      </c>
      <c r="CT795">
        <v>3.4535999999999998</v>
      </c>
      <c r="CU795">
        <v>754.82600000000002</v>
      </c>
      <c r="CV795">
        <v>0</v>
      </c>
      <c r="CW795">
        <v>104.184</v>
      </c>
      <c r="CX795">
        <v>0</v>
      </c>
      <c r="CY795">
        <v>0</v>
      </c>
      <c r="CZ795">
        <v>0</v>
      </c>
      <c r="DA795">
        <v>0.4667</v>
      </c>
      <c r="DB795">
        <v>120.807</v>
      </c>
      <c r="DC795">
        <v>0</v>
      </c>
      <c r="DD795">
        <v>40</v>
      </c>
      <c r="DE795">
        <v>3.7309999999999999</v>
      </c>
      <c r="DF795">
        <v>1.5927</v>
      </c>
      <c r="DG795">
        <v>650.42899999999997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5087.0390000000007</v>
      </c>
      <c r="EA795">
        <v>0</v>
      </c>
      <c r="EB795">
        <v>782.45699999999988</v>
      </c>
      <c r="EC795">
        <v>40</v>
      </c>
      <c r="ED795">
        <v>13.111000000000001</v>
      </c>
      <c r="EE795">
        <v>15.300300000000002</v>
      </c>
      <c r="EF795">
        <v>5808.2240000000002</v>
      </c>
      <c r="EG795">
        <v>9.6573999999999991</v>
      </c>
      <c r="EH795">
        <v>5053.3980000000001</v>
      </c>
      <c r="EI795">
        <v>7.1919000000000004</v>
      </c>
      <c r="EJ795">
        <v>4023.3130000000001</v>
      </c>
      <c r="EK795">
        <v>0.87280000000000002</v>
      </c>
      <c r="EL795">
        <v>379.65600000000001</v>
      </c>
      <c r="EM795">
        <v>0</v>
      </c>
      <c r="EN795">
        <v>0</v>
      </c>
      <c r="EO795">
        <v>3.4535999999999998</v>
      </c>
      <c r="EP795">
        <v>754.82600000000002</v>
      </c>
      <c r="EQ795">
        <v>78.17</v>
      </c>
      <c r="ER795">
        <v>33.049999999999997</v>
      </c>
      <c r="ES795">
        <v>45.120000000000005</v>
      </c>
      <c r="ET795">
        <v>5886.3940000000002</v>
      </c>
      <c r="EU795">
        <v>0</v>
      </c>
      <c r="EV795">
        <v>0</v>
      </c>
      <c r="EW795">
        <v>0</v>
      </c>
      <c r="EX795">
        <v>0</v>
      </c>
      <c r="EY795">
        <v>1.5927</v>
      </c>
      <c r="EZ795">
        <v>650.42899999999997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0.4667</v>
      </c>
      <c r="FJ795">
        <v>120.807</v>
      </c>
      <c r="FK795">
        <v>0</v>
      </c>
      <c r="FL795">
        <v>0</v>
      </c>
      <c r="FM795">
        <v>0.4667</v>
      </c>
      <c r="FN795">
        <v>120.807</v>
      </c>
      <c r="FO795">
        <v>0</v>
      </c>
      <c r="FP795">
        <v>0</v>
      </c>
      <c r="FQ795">
        <v>0</v>
      </c>
      <c r="FR795">
        <v>120.807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0</v>
      </c>
    </row>
    <row r="796" spans="1:184" customFormat="1" ht="12.75" x14ac:dyDescent="0.2">
      <c r="A796">
        <v>7203</v>
      </c>
      <c r="B796">
        <f t="shared" si="12"/>
        <v>793</v>
      </c>
      <c r="C796">
        <v>1</v>
      </c>
      <c r="D796" t="s">
        <v>2583</v>
      </c>
      <c r="E796" t="s">
        <v>290</v>
      </c>
      <c r="F796">
        <v>600127532</v>
      </c>
      <c r="G796">
        <v>12</v>
      </c>
      <c r="H796" t="s">
        <v>2584</v>
      </c>
      <c r="I796" t="s">
        <v>438</v>
      </c>
      <c r="J796">
        <v>1</v>
      </c>
      <c r="K796">
        <v>24</v>
      </c>
      <c r="L796" t="s">
        <v>2459</v>
      </c>
      <c r="M796" t="s">
        <v>2585</v>
      </c>
      <c r="N796" t="s">
        <v>2461</v>
      </c>
      <c r="O796">
        <v>2</v>
      </c>
      <c r="P796" t="s">
        <v>2462</v>
      </c>
      <c r="Q796" t="s">
        <v>2475</v>
      </c>
      <c r="R796" s="207">
        <v>45669.720208333332</v>
      </c>
      <c r="S796">
        <v>600127532</v>
      </c>
      <c r="W796">
        <v>44.822000000000003</v>
      </c>
      <c r="X796">
        <v>44.822000000000003</v>
      </c>
      <c r="Y796">
        <v>0</v>
      </c>
      <c r="Z796">
        <v>0</v>
      </c>
      <c r="AA796">
        <v>46.437899999999999</v>
      </c>
      <c r="AB796">
        <v>22868.908999999996</v>
      </c>
      <c r="AC796">
        <v>22868.908999999996</v>
      </c>
      <c r="AD796">
        <v>14549.575000000001</v>
      </c>
      <c r="AE796">
        <v>3055.8120000000004</v>
      </c>
      <c r="AF796">
        <v>1167.7349999999999</v>
      </c>
      <c r="AG796">
        <v>3260.8310000000001</v>
      </c>
      <c r="AH796">
        <v>465.49900000000002</v>
      </c>
      <c r="AI796">
        <v>273.68700000000001</v>
      </c>
      <c r="AJ796">
        <v>32.273000000000003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28.34</v>
      </c>
      <c r="AX796">
        <v>0</v>
      </c>
      <c r="AY796">
        <v>0</v>
      </c>
      <c r="AZ796">
        <v>35.156999999999996</v>
      </c>
      <c r="BA796">
        <v>22975.085999999999</v>
      </c>
      <c r="BB796">
        <v>0</v>
      </c>
      <c r="BC796">
        <v>47</v>
      </c>
      <c r="BD796">
        <v>43</v>
      </c>
      <c r="BE796">
        <v>2</v>
      </c>
      <c r="BF796">
        <v>1</v>
      </c>
      <c r="BG796">
        <v>2</v>
      </c>
      <c r="BH796">
        <v>0</v>
      </c>
      <c r="BI796">
        <v>0</v>
      </c>
      <c r="BJ796">
        <v>33.578400000000002</v>
      </c>
      <c r="BK796">
        <v>19380.733999999997</v>
      </c>
      <c r="BL796">
        <v>11902.834000000001</v>
      </c>
      <c r="BM796">
        <v>2733.384</v>
      </c>
      <c r="BN796">
        <v>1003.591</v>
      </c>
      <c r="BO796">
        <v>2925.8250000000003</v>
      </c>
      <c r="BP796">
        <v>445.64300000000003</v>
      </c>
      <c r="BQ796">
        <v>273.68700000000001</v>
      </c>
      <c r="BR796">
        <v>32.273000000000003</v>
      </c>
      <c r="BS796">
        <v>0</v>
      </c>
      <c r="BT796">
        <v>25.797499999999999</v>
      </c>
      <c r="BU796">
        <v>16069.484</v>
      </c>
      <c r="BV796">
        <v>2.3734999999999999</v>
      </c>
      <c r="BW796">
        <v>1104.117</v>
      </c>
      <c r="BX796">
        <v>0</v>
      </c>
      <c r="BY796">
        <v>0</v>
      </c>
      <c r="BZ796">
        <v>11.243600000000001</v>
      </c>
      <c r="CA796">
        <v>3488.1750000000002</v>
      </c>
      <c r="CB796">
        <v>2646.741</v>
      </c>
      <c r="CC796">
        <v>322.428</v>
      </c>
      <c r="CD796">
        <v>164.14400000000001</v>
      </c>
      <c r="CE796">
        <v>335.00599999999997</v>
      </c>
      <c r="CF796">
        <v>19.856000000000002</v>
      </c>
      <c r="CG796">
        <v>0</v>
      </c>
      <c r="CH796">
        <v>0</v>
      </c>
      <c r="CI796">
        <v>0</v>
      </c>
      <c r="CJ796">
        <v>0.99990000000000001</v>
      </c>
      <c r="CK796">
        <v>381.72</v>
      </c>
      <c r="CL796">
        <v>5.3103999999999996</v>
      </c>
      <c r="CM796">
        <v>1503.712</v>
      </c>
      <c r="CN796">
        <v>4.9333</v>
      </c>
      <c r="CO796">
        <v>1602.7429999999999</v>
      </c>
      <c r="CP796">
        <v>0</v>
      </c>
      <c r="CQ796">
        <v>0</v>
      </c>
      <c r="CR796">
        <v>24.953100000000003</v>
      </c>
      <c r="CS796">
        <v>13611.894</v>
      </c>
      <c r="CT796">
        <v>10.326899999999998</v>
      </c>
      <c r="CU796">
        <v>3154.7049999999999</v>
      </c>
      <c r="CV796">
        <v>0</v>
      </c>
      <c r="CW796">
        <v>28.34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35.156999999999996</v>
      </c>
      <c r="DF796">
        <v>4.4074</v>
      </c>
      <c r="DG796">
        <v>1585.722</v>
      </c>
      <c r="DH796">
        <v>1</v>
      </c>
      <c r="DI796">
        <v>621.41099999999994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19470.911</v>
      </c>
      <c r="EA796">
        <v>0</v>
      </c>
      <c r="EB796">
        <v>3504.1750000000002</v>
      </c>
      <c r="EC796">
        <v>0</v>
      </c>
      <c r="ED796">
        <v>44.822000000000003</v>
      </c>
      <c r="EE796">
        <v>46.437899999999999</v>
      </c>
      <c r="EF796">
        <v>22868.908999999996</v>
      </c>
      <c r="EG796">
        <v>33.578400000000002</v>
      </c>
      <c r="EH796">
        <v>19380.733999999997</v>
      </c>
      <c r="EI796">
        <v>25.797499999999999</v>
      </c>
      <c r="EJ796">
        <v>16069.484</v>
      </c>
      <c r="EK796">
        <v>2.3734999999999999</v>
      </c>
      <c r="EL796">
        <v>1104.117</v>
      </c>
      <c r="EM796">
        <v>0</v>
      </c>
      <c r="EN796">
        <v>0</v>
      </c>
      <c r="EO796">
        <v>11.243600000000001</v>
      </c>
      <c r="EP796">
        <v>3488.1750000000002</v>
      </c>
      <c r="EQ796">
        <v>0</v>
      </c>
      <c r="ER796">
        <v>0</v>
      </c>
      <c r="ES796">
        <v>0</v>
      </c>
      <c r="ET796">
        <v>22868.908999999996</v>
      </c>
      <c r="EU796">
        <v>0</v>
      </c>
      <c r="EV796">
        <v>0</v>
      </c>
      <c r="EW796">
        <v>0</v>
      </c>
      <c r="EX796">
        <v>0</v>
      </c>
      <c r="EY796">
        <v>4.4074</v>
      </c>
      <c r="EZ796">
        <v>1585.722</v>
      </c>
      <c r="FA796">
        <v>1</v>
      </c>
      <c r="FB796">
        <v>621.41099999999994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</row>
    <row r="797" spans="1:184" customFormat="1" ht="12.75" x14ac:dyDescent="0.2">
      <c r="A797">
        <v>7204</v>
      </c>
      <c r="B797">
        <f t="shared" si="12"/>
        <v>794</v>
      </c>
      <c r="C797">
        <v>1</v>
      </c>
      <c r="D797" t="s">
        <v>2586</v>
      </c>
      <c r="E797" t="s">
        <v>290</v>
      </c>
      <c r="F797">
        <v>600127915</v>
      </c>
      <c r="G797">
        <v>12</v>
      </c>
      <c r="H797" t="s">
        <v>2587</v>
      </c>
      <c r="I797" t="s">
        <v>378</v>
      </c>
      <c r="J797">
        <v>1</v>
      </c>
      <c r="K797">
        <v>24</v>
      </c>
      <c r="L797" t="s">
        <v>2459</v>
      </c>
      <c r="M797" t="s">
        <v>308</v>
      </c>
      <c r="N797" t="s">
        <v>2461</v>
      </c>
      <c r="O797">
        <v>2</v>
      </c>
      <c r="P797" t="s">
        <v>2462</v>
      </c>
      <c r="Q797" t="s">
        <v>3341</v>
      </c>
      <c r="R797" s="207">
        <v>45672.896840277775</v>
      </c>
      <c r="S797">
        <v>600127915</v>
      </c>
      <c r="T797" t="s">
        <v>3341</v>
      </c>
      <c r="U797" s="207">
        <v>45673.003900462965</v>
      </c>
      <c r="V797">
        <v>600127915</v>
      </c>
      <c r="W797">
        <v>26.855699999999999</v>
      </c>
      <c r="X797">
        <v>25.866099999999999</v>
      </c>
      <c r="Y797">
        <v>0.52080000000000004</v>
      </c>
      <c r="Z797">
        <v>0.46879999999999999</v>
      </c>
      <c r="AA797">
        <v>35.666400000000003</v>
      </c>
      <c r="AB797">
        <v>11376.839999999998</v>
      </c>
      <c r="AC797">
        <v>11100.882</v>
      </c>
      <c r="AD797">
        <v>7725.438000000001</v>
      </c>
      <c r="AE797">
        <v>1696.1360000000002</v>
      </c>
      <c r="AF797">
        <v>145.07900000000001</v>
      </c>
      <c r="AG797">
        <v>820.40599999999995</v>
      </c>
      <c r="AH797">
        <v>301.56100000000004</v>
      </c>
      <c r="AI797">
        <v>111.053</v>
      </c>
      <c r="AJ797">
        <v>0</v>
      </c>
      <c r="AK797">
        <v>14.809000000000001</v>
      </c>
      <c r="AL797">
        <v>129.13300000000001</v>
      </c>
      <c r="AM797">
        <v>0</v>
      </c>
      <c r="AN797">
        <v>146.82499999999999</v>
      </c>
      <c r="AO797">
        <v>117.46</v>
      </c>
      <c r="AP797">
        <v>12</v>
      </c>
      <c r="AQ797">
        <v>12</v>
      </c>
      <c r="AR797">
        <v>0</v>
      </c>
      <c r="AS797">
        <v>0</v>
      </c>
      <c r="AT797">
        <v>0</v>
      </c>
      <c r="AU797">
        <v>105.46</v>
      </c>
      <c r="AV797">
        <v>0</v>
      </c>
      <c r="AW797">
        <v>247.21899999999999</v>
      </c>
      <c r="AX797">
        <v>0</v>
      </c>
      <c r="AY797">
        <v>0</v>
      </c>
      <c r="AZ797">
        <v>39.180999999999997</v>
      </c>
      <c r="BA797">
        <v>11237.032000000001</v>
      </c>
      <c r="BB797">
        <v>12</v>
      </c>
      <c r="BC797">
        <v>35</v>
      </c>
      <c r="BD797">
        <v>26</v>
      </c>
      <c r="BE797">
        <v>1</v>
      </c>
      <c r="BF797">
        <v>1</v>
      </c>
      <c r="BG797">
        <v>1</v>
      </c>
      <c r="BH797">
        <v>0</v>
      </c>
      <c r="BI797">
        <v>0</v>
      </c>
      <c r="BJ797">
        <v>19.921099999999999</v>
      </c>
      <c r="BK797">
        <v>9109.034999999998</v>
      </c>
      <c r="BL797">
        <v>6267.683</v>
      </c>
      <c r="BM797">
        <v>1453.056</v>
      </c>
      <c r="BN797">
        <v>81.424999999999997</v>
      </c>
      <c r="BO797">
        <v>634.90599999999995</v>
      </c>
      <c r="BP797">
        <v>274.512</v>
      </c>
      <c r="BQ797">
        <v>111.053</v>
      </c>
      <c r="BR797">
        <v>0</v>
      </c>
      <c r="BS797">
        <v>0</v>
      </c>
      <c r="BT797">
        <v>11.681100000000001</v>
      </c>
      <c r="BU797">
        <v>6255.6170000000002</v>
      </c>
      <c r="BV797">
        <v>2.3359000000000001</v>
      </c>
      <c r="BW797">
        <v>863.77300000000002</v>
      </c>
      <c r="BX797">
        <v>0</v>
      </c>
      <c r="BY797">
        <v>0</v>
      </c>
      <c r="BZ797">
        <v>5.9450000000000003</v>
      </c>
      <c r="CA797">
        <v>1991.847</v>
      </c>
      <c r="CB797">
        <v>1457.7550000000001</v>
      </c>
      <c r="CC797">
        <v>243.07999999999998</v>
      </c>
      <c r="CD797">
        <v>63.654000000000003</v>
      </c>
      <c r="CE797">
        <v>185.5</v>
      </c>
      <c r="CF797">
        <v>27.048999999999999</v>
      </c>
      <c r="CG797">
        <v>0</v>
      </c>
      <c r="CH797">
        <v>0</v>
      </c>
      <c r="CI797">
        <v>14.809000000000001</v>
      </c>
      <c r="CJ797">
        <v>0</v>
      </c>
      <c r="CK797">
        <v>0</v>
      </c>
      <c r="CL797">
        <v>2.9603999999999999</v>
      </c>
      <c r="CM797">
        <v>1010.463</v>
      </c>
      <c r="CN797">
        <v>2.9845999999999999</v>
      </c>
      <c r="CO797">
        <v>981.38400000000001</v>
      </c>
      <c r="CP797">
        <v>0</v>
      </c>
      <c r="CQ797">
        <v>0</v>
      </c>
      <c r="CR797">
        <v>16.483599999999999</v>
      </c>
      <c r="CS797">
        <v>6628.7280000000001</v>
      </c>
      <c r="CT797">
        <v>4.4658999999999995</v>
      </c>
      <c r="CU797">
        <v>1448.02</v>
      </c>
      <c r="CV797">
        <v>0</v>
      </c>
      <c r="CW797">
        <v>247.21899999999999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12</v>
      </c>
      <c r="DD797">
        <v>0</v>
      </c>
      <c r="DE797">
        <v>39.180999999999997</v>
      </c>
      <c r="DF797">
        <v>4.8208000000000002</v>
      </c>
      <c r="DG797">
        <v>1507.806</v>
      </c>
      <c r="DH797">
        <v>1.0832999999999999</v>
      </c>
      <c r="DI797">
        <v>481.839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9231.2360000000008</v>
      </c>
      <c r="EA797">
        <v>12</v>
      </c>
      <c r="EB797">
        <v>2005.796</v>
      </c>
      <c r="EC797">
        <v>0</v>
      </c>
      <c r="ED797">
        <v>26.855699999999999</v>
      </c>
      <c r="EE797">
        <v>35.666400000000003</v>
      </c>
      <c r="EF797">
        <v>11376.839999999998</v>
      </c>
      <c r="EG797">
        <v>19.921099999999999</v>
      </c>
      <c r="EH797">
        <v>9109.034999999998</v>
      </c>
      <c r="EI797">
        <v>11.681100000000001</v>
      </c>
      <c r="EJ797">
        <v>6255.6170000000002</v>
      </c>
      <c r="EK797">
        <v>2.3359000000000001</v>
      </c>
      <c r="EL797">
        <v>863.77300000000002</v>
      </c>
      <c r="EM797">
        <v>0</v>
      </c>
      <c r="EN797">
        <v>0</v>
      </c>
      <c r="EO797">
        <v>6.9345999999999997</v>
      </c>
      <c r="EP797">
        <v>2267.8050000000003</v>
      </c>
      <c r="EQ797">
        <v>117.46</v>
      </c>
      <c r="ER797">
        <v>112.34</v>
      </c>
      <c r="ES797">
        <v>5.12</v>
      </c>
      <c r="ET797">
        <v>11494.3</v>
      </c>
      <c r="EU797">
        <v>0</v>
      </c>
      <c r="EV797">
        <v>0</v>
      </c>
      <c r="EW797">
        <v>0</v>
      </c>
      <c r="EX797">
        <v>0</v>
      </c>
      <c r="EY797">
        <v>4.8208000000000002</v>
      </c>
      <c r="EZ797">
        <v>1507.806</v>
      </c>
      <c r="FA797">
        <v>1.0832999999999999</v>
      </c>
      <c r="FB797">
        <v>481.839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0</v>
      </c>
    </row>
    <row r="798" spans="1:184" customFormat="1" ht="12.75" x14ac:dyDescent="0.2">
      <c r="A798">
        <v>7205</v>
      </c>
      <c r="B798">
        <f t="shared" si="12"/>
        <v>795</v>
      </c>
      <c r="C798">
        <v>1</v>
      </c>
      <c r="D798" t="s">
        <v>2588</v>
      </c>
      <c r="E798" t="s">
        <v>290</v>
      </c>
      <c r="F798">
        <v>600127851</v>
      </c>
      <c r="G798">
        <v>12</v>
      </c>
      <c r="H798" t="s">
        <v>2589</v>
      </c>
      <c r="I798" t="s">
        <v>438</v>
      </c>
      <c r="J798">
        <v>1</v>
      </c>
      <c r="K798">
        <v>24</v>
      </c>
      <c r="L798" t="s">
        <v>2459</v>
      </c>
      <c r="M798" t="s">
        <v>1396</v>
      </c>
      <c r="N798" t="s">
        <v>2461</v>
      </c>
      <c r="O798">
        <v>2</v>
      </c>
      <c r="P798" t="s">
        <v>2462</v>
      </c>
      <c r="Q798" t="s">
        <v>2475</v>
      </c>
      <c r="R798" s="207">
        <v>45668.896180555559</v>
      </c>
      <c r="S798">
        <v>600127851</v>
      </c>
      <c r="W798">
        <v>12.3126</v>
      </c>
      <c r="X798">
        <v>12.291</v>
      </c>
      <c r="Y798">
        <v>0</v>
      </c>
      <c r="Z798">
        <v>2.1600000000000001E-2</v>
      </c>
      <c r="AA798">
        <v>15.434200000000001</v>
      </c>
      <c r="AB798">
        <v>5273.35</v>
      </c>
      <c r="AC798">
        <v>5264.5239999999994</v>
      </c>
      <c r="AD798">
        <v>3478.7620000000002</v>
      </c>
      <c r="AE798">
        <v>791.77099999999996</v>
      </c>
      <c r="AF798">
        <v>0</v>
      </c>
      <c r="AG798">
        <v>709.88</v>
      </c>
      <c r="AH798">
        <v>158.971</v>
      </c>
      <c r="AI798">
        <v>47.539000000000001</v>
      </c>
      <c r="AJ798">
        <v>7.3689999999999998</v>
      </c>
      <c r="AK798">
        <v>16.242000000000001</v>
      </c>
      <c r="AL798">
        <v>0</v>
      </c>
      <c r="AM798">
        <v>0</v>
      </c>
      <c r="AN798">
        <v>8.8260000000000005</v>
      </c>
      <c r="AO798">
        <v>22.5</v>
      </c>
      <c r="AP798">
        <v>16.8</v>
      </c>
      <c r="AQ798">
        <v>16.8</v>
      </c>
      <c r="AR798">
        <v>0</v>
      </c>
      <c r="AS798">
        <v>0</v>
      </c>
      <c r="AT798">
        <v>0</v>
      </c>
      <c r="AU798">
        <v>5.7</v>
      </c>
      <c r="AV798">
        <v>0.45</v>
      </c>
      <c r="AW798">
        <v>53.99</v>
      </c>
      <c r="AX798">
        <v>117.842</v>
      </c>
      <c r="AY798">
        <v>16.8</v>
      </c>
      <c r="AZ798">
        <v>0</v>
      </c>
      <c r="BA798">
        <v>5360.5519999999997</v>
      </c>
      <c r="BB798">
        <v>16.8</v>
      </c>
      <c r="BC798">
        <v>17</v>
      </c>
      <c r="BD798">
        <v>17</v>
      </c>
      <c r="BE798">
        <v>2</v>
      </c>
      <c r="BF798">
        <v>0</v>
      </c>
      <c r="BG798">
        <v>1</v>
      </c>
      <c r="BH798">
        <v>0</v>
      </c>
      <c r="BI798">
        <v>0</v>
      </c>
      <c r="BJ798">
        <v>8.9971999999999994</v>
      </c>
      <c r="BK798">
        <v>4321.7000000000007</v>
      </c>
      <c r="BL798">
        <v>2746.3130000000001</v>
      </c>
      <c r="BM798">
        <v>713.55099999999993</v>
      </c>
      <c r="BN798">
        <v>0</v>
      </c>
      <c r="BO798">
        <v>594.4</v>
      </c>
      <c r="BP798">
        <v>153.78300000000002</v>
      </c>
      <c r="BQ798">
        <v>47.539000000000001</v>
      </c>
      <c r="BR798">
        <v>7.3689999999999998</v>
      </c>
      <c r="BS798">
        <v>4.7549999999999999</v>
      </c>
      <c r="BT798">
        <v>6.0355000000000008</v>
      </c>
      <c r="BU798">
        <v>3209.0569999999998</v>
      </c>
      <c r="BV798">
        <v>1.1339999999999999</v>
      </c>
      <c r="BW798">
        <v>512.11300000000006</v>
      </c>
      <c r="BX798">
        <v>0</v>
      </c>
      <c r="BY798">
        <v>0</v>
      </c>
      <c r="BZ798">
        <v>3.2937999999999996</v>
      </c>
      <c r="CA798">
        <v>942.82400000000007</v>
      </c>
      <c r="CB798">
        <v>732.44899999999996</v>
      </c>
      <c r="CC798">
        <v>78.22</v>
      </c>
      <c r="CD798">
        <v>0</v>
      </c>
      <c r="CE798">
        <v>115.47999999999999</v>
      </c>
      <c r="CF798">
        <v>5.1879999999999997</v>
      </c>
      <c r="CG798">
        <v>0</v>
      </c>
      <c r="CH798">
        <v>0</v>
      </c>
      <c r="CI798">
        <v>11.487</v>
      </c>
      <c r="CJ798">
        <v>0.125</v>
      </c>
      <c r="CK798">
        <v>81.349000000000004</v>
      </c>
      <c r="CL798">
        <v>1.3357999999999999</v>
      </c>
      <c r="CM798">
        <v>378.37199999999996</v>
      </c>
      <c r="CN798">
        <v>1.383</v>
      </c>
      <c r="CO798">
        <v>376.26100000000002</v>
      </c>
      <c r="CP798">
        <v>0.45</v>
      </c>
      <c r="CQ798">
        <v>106.842</v>
      </c>
      <c r="CR798">
        <v>6.9972000000000003</v>
      </c>
      <c r="CS798">
        <v>3147.6270000000004</v>
      </c>
      <c r="CT798">
        <v>3.0437999999999996</v>
      </c>
      <c r="CU798">
        <v>851.65200000000004</v>
      </c>
      <c r="CV798">
        <v>0</v>
      </c>
      <c r="CW798">
        <v>53.99</v>
      </c>
      <c r="CX798">
        <v>0</v>
      </c>
      <c r="CY798">
        <v>0</v>
      </c>
      <c r="CZ798">
        <v>0</v>
      </c>
      <c r="DA798">
        <v>0.45</v>
      </c>
      <c r="DB798">
        <v>117.842</v>
      </c>
      <c r="DC798">
        <v>0</v>
      </c>
      <c r="DD798">
        <v>16.8</v>
      </c>
      <c r="DE798">
        <v>0</v>
      </c>
      <c r="DF798">
        <v>1.8027</v>
      </c>
      <c r="DG798">
        <v>582.47700000000009</v>
      </c>
      <c r="DH798">
        <v>2.5000000000000001E-2</v>
      </c>
      <c r="DI798">
        <v>18.053000000000001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4400.6679999999997</v>
      </c>
      <c r="EA798">
        <v>0</v>
      </c>
      <c r="EB798">
        <v>959.88400000000001</v>
      </c>
      <c r="EC798">
        <v>16.8</v>
      </c>
      <c r="ED798">
        <v>12.3126</v>
      </c>
      <c r="EE798">
        <v>15.434200000000001</v>
      </c>
      <c r="EF798">
        <v>5273.35</v>
      </c>
      <c r="EG798">
        <v>9.0187999999999988</v>
      </c>
      <c r="EH798">
        <v>4330.5260000000007</v>
      </c>
      <c r="EI798">
        <v>6.0571000000000002</v>
      </c>
      <c r="EJ798">
        <v>3217.8829999999998</v>
      </c>
      <c r="EK798">
        <v>1.1339999999999999</v>
      </c>
      <c r="EL798">
        <v>512.11300000000006</v>
      </c>
      <c r="EM798">
        <v>0</v>
      </c>
      <c r="EN798">
        <v>0</v>
      </c>
      <c r="EO798">
        <v>3.2937999999999996</v>
      </c>
      <c r="EP798">
        <v>942.82400000000007</v>
      </c>
      <c r="EQ798">
        <v>22.5</v>
      </c>
      <c r="ER798">
        <v>0</v>
      </c>
      <c r="ES798">
        <v>22.5</v>
      </c>
      <c r="ET798">
        <v>5295.85</v>
      </c>
      <c r="EU798">
        <v>0</v>
      </c>
      <c r="EV798">
        <v>0</v>
      </c>
      <c r="EW798">
        <v>0</v>
      </c>
      <c r="EX798">
        <v>0</v>
      </c>
      <c r="EY798">
        <v>1.8027</v>
      </c>
      <c r="EZ798">
        <v>582.47700000000009</v>
      </c>
      <c r="FA798">
        <v>2.5000000000000001E-2</v>
      </c>
      <c r="FB798">
        <v>18.053000000000001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0.45</v>
      </c>
      <c r="FJ798">
        <v>117.842</v>
      </c>
      <c r="FK798">
        <v>0</v>
      </c>
      <c r="FL798">
        <v>0</v>
      </c>
      <c r="FM798">
        <v>0.45</v>
      </c>
      <c r="FN798">
        <v>117.842</v>
      </c>
      <c r="FO798">
        <v>16.8</v>
      </c>
      <c r="FP798">
        <v>0</v>
      </c>
      <c r="FQ798">
        <v>16.8</v>
      </c>
      <c r="FR798">
        <v>134.642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</row>
    <row r="799" spans="1:184" customFormat="1" ht="12.75" x14ac:dyDescent="0.2">
      <c r="A799">
        <v>7206</v>
      </c>
      <c r="B799">
        <f t="shared" si="12"/>
        <v>796</v>
      </c>
      <c r="C799">
        <v>1</v>
      </c>
      <c r="D799" t="s">
        <v>2590</v>
      </c>
      <c r="E799" t="s">
        <v>290</v>
      </c>
      <c r="F799">
        <v>600127451</v>
      </c>
      <c r="G799">
        <v>12</v>
      </c>
      <c r="H799" t="s">
        <v>2591</v>
      </c>
      <c r="I799" t="s">
        <v>378</v>
      </c>
      <c r="J799">
        <v>1</v>
      </c>
      <c r="K799">
        <v>24</v>
      </c>
      <c r="L799" t="s">
        <v>2459</v>
      </c>
      <c r="M799" t="s">
        <v>2592</v>
      </c>
      <c r="N799" t="s">
        <v>2461</v>
      </c>
      <c r="O799">
        <v>2</v>
      </c>
      <c r="P799" t="s">
        <v>2462</v>
      </c>
      <c r="Q799" t="s">
        <v>3360</v>
      </c>
      <c r="R799" s="207">
        <v>45670.554016203707</v>
      </c>
      <c r="S799">
        <v>600127451</v>
      </c>
      <c r="W799">
        <v>28.6568</v>
      </c>
      <c r="X799">
        <v>26.758300000000002</v>
      </c>
      <c r="Y799">
        <v>1.244</v>
      </c>
      <c r="Z799">
        <v>0.65449999999999997</v>
      </c>
      <c r="AA799">
        <v>30.895400000000002</v>
      </c>
      <c r="AB799">
        <v>12377.898000000001</v>
      </c>
      <c r="AC799">
        <v>11771.683000000001</v>
      </c>
      <c r="AD799">
        <v>7794.5870000000014</v>
      </c>
      <c r="AE799">
        <v>1780.9780000000001</v>
      </c>
      <c r="AF799">
        <v>294.62299999999999</v>
      </c>
      <c r="AG799">
        <v>1604.249</v>
      </c>
      <c r="AH799">
        <v>145.34300000000002</v>
      </c>
      <c r="AI799">
        <v>118.69799999999999</v>
      </c>
      <c r="AJ799">
        <v>0</v>
      </c>
      <c r="AK799">
        <v>12.68</v>
      </c>
      <c r="AL799">
        <v>399.24</v>
      </c>
      <c r="AM799">
        <v>0</v>
      </c>
      <c r="AN799">
        <v>206.97499999999999</v>
      </c>
      <c r="AO799">
        <v>19.399999999999999</v>
      </c>
      <c r="AP799">
        <v>19.399999999999999</v>
      </c>
      <c r="AQ799">
        <v>19.399999999999999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20.524999999999999</v>
      </c>
      <c r="AX799">
        <v>0</v>
      </c>
      <c r="AY799">
        <v>0</v>
      </c>
      <c r="AZ799">
        <v>0</v>
      </c>
      <c r="BA799">
        <v>11844.343000000001</v>
      </c>
      <c r="BB799">
        <v>19.399999999999999</v>
      </c>
      <c r="BC799">
        <v>33</v>
      </c>
      <c r="BD799">
        <v>30</v>
      </c>
      <c r="BE799">
        <v>0</v>
      </c>
      <c r="BF799">
        <v>0</v>
      </c>
      <c r="BG799">
        <v>1</v>
      </c>
      <c r="BH799">
        <v>0</v>
      </c>
      <c r="BI799">
        <v>0</v>
      </c>
      <c r="BJ799">
        <v>19.0046</v>
      </c>
      <c r="BK799">
        <v>9587.5210000000006</v>
      </c>
      <c r="BL799">
        <v>6147.3910000000005</v>
      </c>
      <c r="BM799">
        <v>1580.4449999999999</v>
      </c>
      <c r="BN799">
        <v>276.87200000000001</v>
      </c>
      <c r="BO799">
        <v>1295.7539999999999</v>
      </c>
      <c r="BP799">
        <v>135.15600000000001</v>
      </c>
      <c r="BQ799">
        <v>118.69799999999999</v>
      </c>
      <c r="BR799">
        <v>0</v>
      </c>
      <c r="BS799">
        <v>12.68</v>
      </c>
      <c r="BT799">
        <v>11.773399999999999</v>
      </c>
      <c r="BU799">
        <v>6767.4079999999994</v>
      </c>
      <c r="BV799">
        <v>2.3332999999999999</v>
      </c>
      <c r="BW799">
        <v>1117.25</v>
      </c>
      <c r="BX799">
        <v>0</v>
      </c>
      <c r="BY799">
        <v>0</v>
      </c>
      <c r="BZ799">
        <v>7.7537000000000003</v>
      </c>
      <c r="CA799">
        <v>2184.1620000000003</v>
      </c>
      <c r="CB799">
        <v>1647.1959999999999</v>
      </c>
      <c r="CC799">
        <v>200.53300000000002</v>
      </c>
      <c r="CD799">
        <v>17.751000000000001</v>
      </c>
      <c r="CE799">
        <v>308.495</v>
      </c>
      <c r="CF799">
        <v>10.186999999999999</v>
      </c>
      <c r="CG799">
        <v>0</v>
      </c>
      <c r="CH799">
        <v>0</v>
      </c>
      <c r="CI799">
        <v>0</v>
      </c>
      <c r="CJ799">
        <v>0.125</v>
      </c>
      <c r="CK799">
        <v>104.31100000000001</v>
      </c>
      <c r="CL799">
        <v>4.1749999999999998</v>
      </c>
      <c r="CM799">
        <v>995.08999999999992</v>
      </c>
      <c r="CN799">
        <v>3.4537</v>
      </c>
      <c r="CO799">
        <v>1084.761</v>
      </c>
      <c r="CP799">
        <v>0</v>
      </c>
      <c r="CQ799">
        <v>0</v>
      </c>
      <c r="CR799">
        <v>16.0047</v>
      </c>
      <c r="CS799">
        <v>7749.1330000000007</v>
      </c>
      <c r="CT799">
        <v>7.1239999999999997</v>
      </c>
      <c r="CU799">
        <v>1891.8440000000001</v>
      </c>
      <c r="CV799">
        <v>0</v>
      </c>
      <c r="CW799">
        <v>20.524999999999999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19.399999999999999</v>
      </c>
      <c r="DE799">
        <v>0</v>
      </c>
      <c r="DF799">
        <v>4.8979000000000008</v>
      </c>
      <c r="DG799">
        <v>1702.8629999999998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9632.4529999999995</v>
      </c>
      <c r="EA799">
        <v>0</v>
      </c>
      <c r="EB799">
        <v>2211.89</v>
      </c>
      <c r="EC799">
        <v>19.399999999999999</v>
      </c>
      <c r="ED799">
        <v>28.6568</v>
      </c>
      <c r="EE799">
        <v>30.895400000000002</v>
      </c>
      <c r="EF799">
        <v>12377.898000000001</v>
      </c>
      <c r="EG799">
        <v>19.0046</v>
      </c>
      <c r="EH799">
        <v>9587.5210000000006</v>
      </c>
      <c r="EI799">
        <v>11.773399999999999</v>
      </c>
      <c r="EJ799">
        <v>6767.4079999999994</v>
      </c>
      <c r="EK799">
        <v>2.3332999999999999</v>
      </c>
      <c r="EL799">
        <v>1117.25</v>
      </c>
      <c r="EM799">
        <v>0</v>
      </c>
      <c r="EN799">
        <v>0</v>
      </c>
      <c r="EO799">
        <v>9.6522000000000006</v>
      </c>
      <c r="EP799">
        <v>2790.3770000000004</v>
      </c>
      <c r="EQ799">
        <v>19.399999999999999</v>
      </c>
      <c r="ER799">
        <v>0</v>
      </c>
      <c r="ES799">
        <v>19.399999999999999</v>
      </c>
      <c r="ET799">
        <v>12397.298000000001</v>
      </c>
      <c r="EU799">
        <v>0</v>
      </c>
      <c r="EV799">
        <v>0</v>
      </c>
      <c r="EW799">
        <v>0</v>
      </c>
      <c r="EX799">
        <v>0</v>
      </c>
      <c r="EY799">
        <v>4.8979000000000008</v>
      </c>
      <c r="EZ799">
        <v>1702.8629999999998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</row>
    <row r="800" spans="1:184" customFormat="1" ht="12.75" x14ac:dyDescent="0.2">
      <c r="A800">
        <v>7207</v>
      </c>
      <c r="B800">
        <f t="shared" si="12"/>
        <v>797</v>
      </c>
      <c r="C800">
        <v>1</v>
      </c>
      <c r="D800" t="s">
        <v>2593</v>
      </c>
      <c r="E800" t="s">
        <v>290</v>
      </c>
      <c r="F800">
        <v>600127214</v>
      </c>
      <c r="G800">
        <v>12</v>
      </c>
      <c r="H800" t="s">
        <v>2594</v>
      </c>
      <c r="I800" t="s">
        <v>100</v>
      </c>
      <c r="J800">
        <v>1</v>
      </c>
      <c r="K800">
        <v>24</v>
      </c>
      <c r="L800" t="s">
        <v>2467</v>
      </c>
      <c r="M800" t="s">
        <v>538</v>
      </c>
      <c r="N800" t="s">
        <v>2461</v>
      </c>
      <c r="O800">
        <v>2</v>
      </c>
      <c r="P800" t="s">
        <v>2462</v>
      </c>
      <c r="Q800" t="s">
        <v>2523</v>
      </c>
      <c r="R800" s="207">
        <v>45672.445289351854</v>
      </c>
      <c r="S800">
        <v>600127214</v>
      </c>
      <c r="T800" t="s">
        <v>2523</v>
      </c>
      <c r="U800" s="207">
        <v>45672.481863425928</v>
      </c>
      <c r="V800">
        <v>600127214</v>
      </c>
      <c r="W800">
        <v>13.313700000000001</v>
      </c>
      <c r="X800">
        <v>13.313700000000001</v>
      </c>
      <c r="Y800">
        <v>0</v>
      </c>
      <c r="Z800">
        <v>0</v>
      </c>
      <c r="AA800">
        <v>17.385100000000001</v>
      </c>
      <c r="AB800">
        <v>6369.5290000000005</v>
      </c>
      <c r="AC800">
        <v>6369.5290000000005</v>
      </c>
      <c r="AD800">
        <v>4018.8209999999999</v>
      </c>
      <c r="AE800">
        <v>1095.635</v>
      </c>
      <c r="AF800">
        <v>198.52999999999997</v>
      </c>
      <c r="AG800">
        <v>605.24099999999999</v>
      </c>
      <c r="AH800">
        <v>196.05600000000001</v>
      </c>
      <c r="AI800">
        <v>89.563999999999993</v>
      </c>
      <c r="AJ800">
        <v>0</v>
      </c>
      <c r="AK800">
        <v>17.454999999999998</v>
      </c>
      <c r="AL800">
        <v>0</v>
      </c>
      <c r="AM800">
        <v>0</v>
      </c>
      <c r="AN800">
        <v>0</v>
      </c>
      <c r="AO800">
        <v>113.65</v>
      </c>
      <c r="AP800">
        <v>23.2</v>
      </c>
      <c r="AQ800">
        <v>23.2</v>
      </c>
      <c r="AR800">
        <v>0</v>
      </c>
      <c r="AS800">
        <v>0</v>
      </c>
      <c r="AT800">
        <v>53.99</v>
      </c>
      <c r="AU800">
        <v>36.46</v>
      </c>
      <c r="AV800">
        <v>0.44509999999999994</v>
      </c>
      <c r="AW800">
        <v>133.31299999999999</v>
      </c>
      <c r="AX800">
        <v>185.17500000000001</v>
      </c>
      <c r="AY800">
        <v>8</v>
      </c>
      <c r="AZ800">
        <v>14.914</v>
      </c>
      <c r="BA800">
        <v>6429.2310000000007</v>
      </c>
      <c r="BB800">
        <v>23.2</v>
      </c>
      <c r="BC800">
        <v>17</v>
      </c>
      <c r="BD800">
        <v>16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9.210700000000001</v>
      </c>
      <c r="BK800">
        <v>5112.1230000000005</v>
      </c>
      <c r="BL800">
        <v>3134.94</v>
      </c>
      <c r="BM800">
        <v>922.66399999999999</v>
      </c>
      <c r="BN800">
        <v>151.381</v>
      </c>
      <c r="BO800">
        <v>484.94099999999997</v>
      </c>
      <c r="BP800">
        <v>180.40600000000001</v>
      </c>
      <c r="BQ800">
        <v>89.563999999999993</v>
      </c>
      <c r="BR800">
        <v>0</v>
      </c>
      <c r="BS800">
        <v>0</v>
      </c>
      <c r="BT800">
        <v>6.468</v>
      </c>
      <c r="BU800">
        <v>4021.6260000000002</v>
      </c>
      <c r="BV800">
        <v>1.0866</v>
      </c>
      <c r="BW800">
        <v>552.74699999999996</v>
      </c>
      <c r="BX800">
        <v>0</v>
      </c>
      <c r="BY800">
        <v>0</v>
      </c>
      <c r="BZ800">
        <v>4.1029999999999998</v>
      </c>
      <c r="CA800">
        <v>1257.4059999999999</v>
      </c>
      <c r="CB800">
        <v>883.88100000000009</v>
      </c>
      <c r="CC800">
        <v>172.971</v>
      </c>
      <c r="CD800">
        <v>47.149000000000001</v>
      </c>
      <c r="CE800">
        <v>120.3</v>
      </c>
      <c r="CF800">
        <v>15.65</v>
      </c>
      <c r="CG800">
        <v>0</v>
      </c>
      <c r="CH800">
        <v>0</v>
      </c>
      <c r="CI800">
        <v>17.454999999999998</v>
      </c>
      <c r="CJ800">
        <v>0.32</v>
      </c>
      <c r="CK800">
        <v>101.07</v>
      </c>
      <c r="CL800">
        <v>1.25</v>
      </c>
      <c r="CM800">
        <v>391.63499999999999</v>
      </c>
      <c r="CN800">
        <v>2.1829000000000001</v>
      </c>
      <c r="CO800">
        <v>664.53599999999994</v>
      </c>
      <c r="CP800">
        <v>0.35009999999999997</v>
      </c>
      <c r="CQ800">
        <v>100.16499999999999</v>
      </c>
      <c r="CR800">
        <v>7.2107000000000001</v>
      </c>
      <c r="CS800">
        <v>3573.1829999999995</v>
      </c>
      <c r="CT800">
        <v>3.8029999999999999</v>
      </c>
      <c r="CU800">
        <v>1092.0360000000001</v>
      </c>
      <c r="CV800">
        <v>9.5000000000000001E-2</v>
      </c>
      <c r="CW800">
        <v>133.31299999999999</v>
      </c>
      <c r="CX800">
        <v>85.009999999999991</v>
      </c>
      <c r="CY800">
        <v>0</v>
      </c>
      <c r="CZ800">
        <v>0</v>
      </c>
      <c r="DA800">
        <v>0.35009999999999997</v>
      </c>
      <c r="DB800">
        <v>100.16499999999999</v>
      </c>
      <c r="DC800">
        <v>10</v>
      </c>
      <c r="DD800">
        <v>13.2</v>
      </c>
      <c r="DE800">
        <v>14.914</v>
      </c>
      <c r="DF800">
        <v>1.6560999999999999</v>
      </c>
      <c r="DG800">
        <v>537.75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5153.1720000000005</v>
      </c>
      <c r="EA800">
        <v>10</v>
      </c>
      <c r="EB800">
        <v>1276.059</v>
      </c>
      <c r="EC800">
        <v>13.2</v>
      </c>
      <c r="ED800">
        <v>13.313700000000001</v>
      </c>
      <c r="EE800">
        <v>17.385100000000001</v>
      </c>
      <c r="EF800">
        <v>6369.5290000000005</v>
      </c>
      <c r="EG800">
        <v>9.210700000000001</v>
      </c>
      <c r="EH800">
        <v>5112.1230000000005</v>
      </c>
      <c r="EI800">
        <v>6.468</v>
      </c>
      <c r="EJ800">
        <v>4021.6260000000002</v>
      </c>
      <c r="EK800">
        <v>1.0866</v>
      </c>
      <c r="EL800">
        <v>552.74699999999996</v>
      </c>
      <c r="EM800">
        <v>0</v>
      </c>
      <c r="EN800">
        <v>0</v>
      </c>
      <c r="EO800">
        <v>4.1029999999999998</v>
      </c>
      <c r="EP800">
        <v>1257.4059999999999</v>
      </c>
      <c r="EQ800">
        <v>113.65</v>
      </c>
      <c r="ER800">
        <v>79.650000000000006</v>
      </c>
      <c r="ES800">
        <v>34</v>
      </c>
      <c r="ET800">
        <v>6483.179000000001</v>
      </c>
      <c r="EU800">
        <v>0</v>
      </c>
      <c r="EV800">
        <v>0</v>
      </c>
      <c r="EW800">
        <v>0</v>
      </c>
      <c r="EX800">
        <v>0</v>
      </c>
      <c r="EY800">
        <v>1.6560999999999999</v>
      </c>
      <c r="EZ800">
        <v>537.75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0.44509999999999994</v>
      </c>
      <c r="FJ800">
        <v>185.17500000000001</v>
      </c>
      <c r="FK800">
        <v>9.5000000000000001E-2</v>
      </c>
      <c r="FL800">
        <v>85.009999999999991</v>
      </c>
      <c r="FM800">
        <v>0.35009999999999997</v>
      </c>
      <c r="FN800">
        <v>100.16499999999999</v>
      </c>
      <c r="FO800">
        <v>8</v>
      </c>
      <c r="FP800">
        <v>2</v>
      </c>
      <c r="FQ800">
        <v>6</v>
      </c>
      <c r="FR800">
        <v>193.17500000000001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0</v>
      </c>
      <c r="GB800">
        <v>0</v>
      </c>
    </row>
    <row r="801" spans="1:184" customFormat="1" ht="12.75" x14ac:dyDescent="0.2">
      <c r="A801">
        <v>7208</v>
      </c>
      <c r="B801">
        <f t="shared" si="12"/>
        <v>798</v>
      </c>
      <c r="C801">
        <v>1</v>
      </c>
      <c r="D801" t="s">
        <v>2595</v>
      </c>
      <c r="E801" t="s">
        <v>290</v>
      </c>
      <c r="F801">
        <v>600127541</v>
      </c>
      <c r="G801">
        <v>12</v>
      </c>
      <c r="H801" t="s">
        <v>2473</v>
      </c>
      <c r="I801" t="s">
        <v>100</v>
      </c>
      <c r="J801">
        <v>1</v>
      </c>
      <c r="K801">
        <v>24</v>
      </c>
      <c r="L801" t="s">
        <v>2459</v>
      </c>
      <c r="M801" t="s">
        <v>2596</v>
      </c>
      <c r="N801" t="s">
        <v>2461</v>
      </c>
      <c r="O801">
        <v>2</v>
      </c>
      <c r="P801" t="s">
        <v>2462</v>
      </c>
      <c r="Q801" t="s">
        <v>3494</v>
      </c>
      <c r="R801" s="207">
        <v>45664.752326388887</v>
      </c>
      <c r="S801">
        <v>600127541</v>
      </c>
      <c r="T801" t="s">
        <v>2475</v>
      </c>
      <c r="U801" s="207">
        <v>45669.660219907404</v>
      </c>
      <c r="V801">
        <v>600127541</v>
      </c>
      <c r="W801">
        <v>23.972800000000003</v>
      </c>
      <c r="X801">
        <v>23.972800000000003</v>
      </c>
      <c r="Y801">
        <v>0</v>
      </c>
      <c r="Z801">
        <v>0</v>
      </c>
      <c r="AA801">
        <v>25.685600000000001</v>
      </c>
      <c r="AB801">
        <v>12413.74</v>
      </c>
      <c r="AC801">
        <v>12413.74</v>
      </c>
      <c r="AD801">
        <v>7835.5459999999994</v>
      </c>
      <c r="AE801">
        <v>2367.806</v>
      </c>
      <c r="AF801">
        <v>153.07599999999999</v>
      </c>
      <c r="AG801">
        <v>1406.7190000000001</v>
      </c>
      <c r="AH801">
        <v>238.821</v>
      </c>
      <c r="AI801">
        <v>155.53800000000001</v>
      </c>
      <c r="AJ801">
        <v>3.1640000000000001</v>
      </c>
      <c r="AK801">
        <v>4.8369999999999997</v>
      </c>
      <c r="AL801">
        <v>0</v>
      </c>
      <c r="AM801">
        <v>0</v>
      </c>
      <c r="AN801">
        <v>0</v>
      </c>
      <c r="AO801">
        <v>43.7</v>
      </c>
      <c r="AP801">
        <v>43.7</v>
      </c>
      <c r="AQ801">
        <v>43.7</v>
      </c>
      <c r="AR801">
        <v>0</v>
      </c>
      <c r="AS801">
        <v>0</v>
      </c>
      <c r="AT801">
        <v>0</v>
      </c>
      <c r="AU801">
        <v>0</v>
      </c>
      <c r="AV801">
        <v>0.3417</v>
      </c>
      <c r="AW801">
        <v>195.91499999999999</v>
      </c>
      <c r="AX801">
        <v>110.122</v>
      </c>
      <c r="AY801">
        <v>31.7</v>
      </c>
      <c r="AZ801">
        <v>52.317999999999998</v>
      </c>
      <c r="BA801">
        <v>12466.975</v>
      </c>
      <c r="BB801">
        <v>43.7</v>
      </c>
      <c r="BC801">
        <v>27</v>
      </c>
      <c r="BD801">
        <v>22</v>
      </c>
      <c r="BE801">
        <v>1</v>
      </c>
      <c r="BF801">
        <v>1</v>
      </c>
      <c r="BG801">
        <v>0</v>
      </c>
      <c r="BH801">
        <v>0</v>
      </c>
      <c r="BI801">
        <v>0</v>
      </c>
      <c r="BJ801">
        <v>20.202100000000002</v>
      </c>
      <c r="BK801">
        <v>11214.401</v>
      </c>
      <c r="BL801">
        <v>6907.0959999999995</v>
      </c>
      <c r="BM801">
        <v>2234.1289999999999</v>
      </c>
      <c r="BN801">
        <v>148.01</v>
      </c>
      <c r="BO801">
        <v>1315.2190000000001</v>
      </c>
      <c r="BP801">
        <v>206.17599999999999</v>
      </c>
      <c r="BQ801">
        <v>155.53800000000001</v>
      </c>
      <c r="BR801">
        <v>0</v>
      </c>
      <c r="BS801">
        <v>0</v>
      </c>
      <c r="BT801">
        <v>13.2423</v>
      </c>
      <c r="BU801">
        <v>8541.1219999999994</v>
      </c>
      <c r="BV801">
        <v>1.4689000000000001</v>
      </c>
      <c r="BW801">
        <v>615.27599999999995</v>
      </c>
      <c r="BX801">
        <v>0</v>
      </c>
      <c r="BY801">
        <v>0</v>
      </c>
      <c r="BZ801">
        <v>3.7707000000000002</v>
      </c>
      <c r="CA801">
        <v>1199.3389999999999</v>
      </c>
      <c r="CB801">
        <v>928.45</v>
      </c>
      <c r="CC801">
        <v>133.67699999999999</v>
      </c>
      <c r="CD801">
        <v>5.0659999999999998</v>
      </c>
      <c r="CE801">
        <v>91.5</v>
      </c>
      <c r="CF801">
        <v>32.645000000000003</v>
      </c>
      <c r="CG801">
        <v>0</v>
      </c>
      <c r="CH801">
        <v>3.1640000000000001</v>
      </c>
      <c r="CI801">
        <v>4.8369999999999997</v>
      </c>
      <c r="CJ801">
        <v>0.47</v>
      </c>
      <c r="CK801">
        <v>228.58799999999999</v>
      </c>
      <c r="CL801">
        <v>2.9590000000000001</v>
      </c>
      <c r="CM801">
        <v>879.82899999999995</v>
      </c>
      <c r="CN801">
        <v>0</v>
      </c>
      <c r="CO801">
        <v>0</v>
      </c>
      <c r="CP801">
        <v>0.3417</v>
      </c>
      <c r="CQ801">
        <v>90.921999999999997</v>
      </c>
      <c r="CR801">
        <v>18.202100000000002</v>
      </c>
      <c r="CS801">
        <v>9140.527</v>
      </c>
      <c r="CT801">
        <v>2.7707000000000002</v>
      </c>
      <c r="CU801">
        <v>792.3</v>
      </c>
      <c r="CV801">
        <v>0</v>
      </c>
      <c r="CW801">
        <v>195.91499999999999</v>
      </c>
      <c r="CX801">
        <v>19.2</v>
      </c>
      <c r="CY801">
        <v>0</v>
      </c>
      <c r="CZ801">
        <v>0</v>
      </c>
      <c r="DA801">
        <v>0.3417</v>
      </c>
      <c r="DB801">
        <v>90.921999999999997</v>
      </c>
      <c r="DC801">
        <v>10</v>
      </c>
      <c r="DD801">
        <v>33.700000000000003</v>
      </c>
      <c r="DE801">
        <v>52.317999999999998</v>
      </c>
      <c r="DF801">
        <v>4.6729000000000003</v>
      </c>
      <c r="DG801">
        <v>1565.3920000000001</v>
      </c>
      <c r="DH801">
        <v>0.81799999999999995</v>
      </c>
      <c r="DI801">
        <v>492.61099999999999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11262.776</v>
      </c>
      <c r="EA801">
        <v>10</v>
      </c>
      <c r="EB801">
        <v>1204.1990000000001</v>
      </c>
      <c r="EC801">
        <v>33.700000000000003</v>
      </c>
      <c r="ED801">
        <v>23.972800000000003</v>
      </c>
      <c r="EE801">
        <v>25.685600000000001</v>
      </c>
      <c r="EF801">
        <v>12413.74</v>
      </c>
      <c r="EG801">
        <v>20.202100000000002</v>
      </c>
      <c r="EH801">
        <v>11214.401</v>
      </c>
      <c r="EI801">
        <v>13.2423</v>
      </c>
      <c r="EJ801">
        <v>8541.1219999999994</v>
      </c>
      <c r="EK801">
        <v>1.4689000000000001</v>
      </c>
      <c r="EL801">
        <v>615.27599999999995</v>
      </c>
      <c r="EM801">
        <v>0</v>
      </c>
      <c r="EN801">
        <v>0</v>
      </c>
      <c r="EO801">
        <v>3.7707000000000002</v>
      </c>
      <c r="EP801">
        <v>1199.3389999999999</v>
      </c>
      <c r="EQ801">
        <v>43.7</v>
      </c>
      <c r="ER801">
        <v>10</v>
      </c>
      <c r="ES801">
        <v>33.700000000000003</v>
      </c>
      <c r="ET801">
        <v>12457.44</v>
      </c>
      <c r="EU801">
        <v>0</v>
      </c>
      <c r="EV801">
        <v>0</v>
      </c>
      <c r="EW801">
        <v>0</v>
      </c>
      <c r="EX801">
        <v>0</v>
      </c>
      <c r="EY801">
        <v>4.6729000000000003</v>
      </c>
      <c r="EZ801">
        <v>1565.3920000000001</v>
      </c>
      <c r="FA801">
        <v>0.81799999999999995</v>
      </c>
      <c r="FB801">
        <v>492.61099999999999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0.3417</v>
      </c>
      <c r="FJ801">
        <v>110.122</v>
      </c>
      <c r="FK801">
        <v>0</v>
      </c>
      <c r="FL801">
        <v>19.2</v>
      </c>
      <c r="FM801">
        <v>0.3417</v>
      </c>
      <c r="FN801">
        <v>90.921999999999997</v>
      </c>
      <c r="FO801">
        <v>31.7</v>
      </c>
      <c r="FP801">
        <v>0</v>
      </c>
      <c r="FQ801">
        <v>31.7</v>
      </c>
      <c r="FR801">
        <v>141.822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0</v>
      </c>
    </row>
    <row r="802" spans="1:184" customFormat="1" ht="12.75" x14ac:dyDescent="0.2">
      <c r="A802">
        <v>7209</v>
      </c>
      <c r="B802">
        <f t="shared" si="12"/>
        <v>799</v>
      </c>
      <c r="C802">
        <v>1</v>
      </c>
      <c r="D802" t="s">
        <v>2597</v>
      </c>
      <c r="E802" t="s">
        <v>290</v>
      </c>
      <c r="F802">
        <v>600127559</v>
      </c>
      <c r="G802">
        <v>12</v>
      </c>
      <c r="H802" t="s">
        <v>2598</v>
      </c>
      <c r="I802" t="s">
        <v>378</v>
      </c>
      <c r="J802">
        <v>1</v>
      </c>
      <c r="K802">
        <v>24</v>
      </c>
      <c r="L802" t="s">
        <v>2459</v>
      </c>
      <c r="M802" t="s">
        <v>2599</v>
      </c>
      <c r="N802" t="s">
        <v>2461</v>
      </c>
      <c r="O802">
        <v>2</v>
      </c>
      <c r="P802" t="s">
        <v>2462</v>
      </c>
      <c r="Q802" t="s">
        <v>3536</v>
      </c>
      <c r="R802" s="207">
        <v>45664.417314814818</v>
      </c>
      <c r="S802">
        <v>600127559</v>
      </c>
      <c r="W802">
        <v>38.629800000000003</v>
      </c>
      <c r="X802">
        <v>36.5015</v>
      </c>
      <c r="Y802">
        <v>0.88749999999999996</v>
      </c>
      <c r="Z802">
        <v>1.2408000000000001</v>
      </c>
      <c r="AA802">
        <v>41.243099999999998</v>
      </c>
      <c r="AB802">
        <v>17661.782999999999</v>
      </c>
      <c r="AC802">
        <v>15930.889000000001</v>
      </c>
      <c r="AD802">
        <v>10812.946</v>
      </c>
      <c r="AE802">
        <v>3113.25</v>
      </c>
      <c r="AF802">
        <v>6.9859999999999998</v>
      </c>
      <c r="AG802">
        <v>1214.0990000000002</v>
      </c>
      <c r="AH802">
        <v>341.09200000000004</v>
      </c>
      <c r="AI802">
        <v>183.28700000000001</v>
      </c>
      <c r="AJ802">
        <v>13.103000000000002</v>
      </c>
      <c r="AK802">
        <v>14.187999999999999</v>
      </c>
      <c r="AL802">
        <v>275.70699999999999</v>
      </c>
      <c r="AM802">
        <v>51.18</v>
      </c>
      <c r="AN802">
        <v>1404.0070000000001</v>
      </c>
      <c r="AO802">
        <v>326.77499999999998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326.77499999999998</v>
      </c>
      <c r="AV802">
        <v>0</v>
      </c>
      <c r="AW802">
        <v>231.93799999999999</v>
      </c>
      <c r="AX802">
        <v>0</v>
      </c>
      <c r="AY802">
        <v>0</v>
      </c>
      <c r="AZ802">
        <v>0</v>
      </c>
      <c r="BA802">
        <v>16000.957000000002</v>
      </c>
      <c r="BB802">
        <v>0</v>
      </c>
      <c r="BC802">
        <v>42</v>
      </c>
      <c r="BD802">
        <v>38</v>
      </c>
      <c r="BE802">
        <v>0</v>
      </c>
      <c r="BF802">
        <v>0</v>
      </c>
      <c r="BG802">
        <v>1</v>
      </c>
      <c r="BH802">
        <v>0</v>
      </c>
      <c r="BI802">
        <v>0</v>
      </c>
      <c r="BJ802">
        <v>26.95</v>
      </c>
      <c r="BK802">
        <v>12802.731</v>
      </c>
      <c r="BL802">
        <v>8447.8850000000002</v>
      </c>
      <c r="BM802">
        <v>2782.1320000000001</v>
      </c>
      <c r="BN802">
        <v>6.9859999999999998</v>
      </c>
      <c r="BO802">
        <v>858.81899999999996</v>
      </c>
      <c r="BP802">
        <v>291.68400000000003</v>
      </c>
      <c r="BQ802">
        <v>183.28700000000001</v>
      </c>
      <c r="BR802">
        <v>0</v>
      </c>
      <c r="BS802">
        <v>0</v>
      </c>
      <c r="BT802">
        <v>17.826599999999999</v>
      </c>
      <c r="BU802">
        <v>9574.4210000000003</v>
      </c>
      <c r="BV802">
        <v>1.8855</v>
      </c>
      <c r="BW802">
        <v>853.85900000000004</v>
      </c>
      <c r="BX802">
        <v>0</v>
      </c>
      <c r="BY802">
        <v>0</v>
      </c>
      <c r="BZ802">
        <v>9.5515000000000008</v>
      </c>
      <c r="CA802">
        <v>3128.1580000000004</v>
      </c>
      <c r="CB802">
        <v>2365.0610000000001</v>
      </c>
      <c r="CC802">
        <v>331.11799999999999</v>
      </c>
      <c r="CD802">
        <v>0</v>
      </c>
      <c r="CE802">
        <v>355.28</v>
      </c>
      <c r="CF802">
        <v>49.408000000000001</v>
      </c>
      <c r="CG802">
        <v>0</v>
      </c>
      <c r="CH802">
        <v>13.103000000000002</v>
      </c>
      <c r="CI802">
        <v>14.187999999999999</v>
      </c>
      <c r="CJ802">
        <v>0.35420000000000001</v>
      </c>
      <c r="CK802">
        <v>167.37200000000001</v>
      </c>
      <c r="CL802">
        <v>4.1639999999999997</v>
      </c>
      <c r="CM802">
        <v>1289.635</v>
      </c>
      <c r="CN802">
        <v>5.0332999999999997</v>
      </c>
      <c r="CO802">
        <v>1671.1510000000001</v>
      </c>
      <c r="CP802">
        <v>0</v>
      </c>
      <c r="CQ802">
        <v>0</v>
      </c>
      <c r="CR802">
        <v>23.95</v>
      </c>
      <c r="CS802">
        <v>10744.004000000001</v>
      </c>
      <c r="CT802">
        <v>7.7347999999999999</v>
      </c>
      <c r="CU802">
        <v>2458.3609999999999</v>
      </c>
      <c r="CV802">
        <v>0</v>
      </c>
      <c r="CW802">
        <v>231.93799999999999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7.2378999999999998</v>
      </c>
      <c r="DG802">
        <v>2374.451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12869.987999999999</v>
      </c>
      <c r="EA802">
        <v>0</v>
      </c>
      <c r="EB802">
        <v>3130.9690000000001</v>
      </c>
      <c r="EC802">
        <v>0</v>
      </c>
      <c r="ED802">
        <v>38.629800000000003</v>
      </c>
      <c r="EE802">
        <v>41.243099999999998</v>
      </c>
      <c r="EF802">
        <v>17661.782999999999</v>
      </c>
      <c r="EG802">
        <v>27.857500000000002</v>
      </c>
      <c r="EH802">
        <v>14112.467000000001</v>
      </c>
      <c r="EI802">
        <v>18.6266</v>
      </c>
      <c r="EJ802">
        <v>10763.707</v>
      </c>
      <c r="EK802">
        <v>1.9188000000000001</v>
      </c>
      <c r="EL802">
        <v>894.98099999999999</v>
      </c>
      <c r="EM802">
        <v>0</v>
      </c>
      <c r="EN802">
        <v>0</v>
      </c>
      <c r="EO802">
        <v>10.7723</v>
      </c>
      <c r="EP802">
        <v>3549.3159999999998</v>
      </c>
      <c r="EQ802">
        <v>326.77499999999998</v>
      </c>
      <c r="ER802">
        <v>236.65</v>
      </c>
      <c r="ES802">
        <v>90.125</v>
      </c>
      <c r="ET802">
        <v>17988.558000000001</v>
      </c>
      <c r="EU802">
        <v>0</v>
      </c>
      <c r="EV802">
        <v>0</v>
      </c>
      <c r="EW802">
        <v>0</v>
      </c>
      <c r="EX802">
        <v>0</v>
      </c>
      <c r="EY802">
        <v>7.3121000000000009</v>
      </c>
      <c r="EZ802">
        <v>2453.7790000000005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0</v>
      </c>
      <c r="GB802">
        <v>0</v>
      </c>
    </row>
    <row r="803" spans="1:184" customFormat="1" ht="12.75" x14ac:dyDescent="0.2">
      <c r="A803">
        <v>7210</v>
      </c>
      <c r="B803">
        <f t="shared" si="12"/>
        <v>800</v>
      </c>
      <c r="C803">
        <v>1</v>
      </c>
      <c r="D803" t="s">
        <v>2600</v>
      </c>
      <c r="E803" t="s">
        <v>290</v>
      </c>
      <c r="F803">
        <v>600127222</v>
      </c>
      <c r="G803">
        <v>12</v>
      </c>
      <c r="H803" t="s">
        <v>2601</v>
      </c>
      <c r="I803" t="s">
        <v>438</v>
      </c>
      <c r="J803">
        <v>1</v>
      </c>
      <c r="K803">
        <v>24</v>
      </c>
      <c r="L803" t="s">
        <v>2459</v>
      </c>
      <c r="M803" t="s">
        <v>2538</v>
      </c>
      <c r="N803" t="s">
        <v>2461</v>
      </c>
      <c r="O803">
        <v>2</v>
      </c>
      <c r="P803" t="s">
        <v>2462</v>
      </c>
      <c r="Q803" t="s">
        <v>2475</v>
      </c>
      <c r="R803" s="207">
        <v>45669.703449074077</v>
      </c>
      <c r="S803">
        <v>600127222</v>
      </c>
      <c r="W803">
        <v>10.632999999999999</v>
      </c>
      <c r="X803">
        <v>10.329800000000001</v>
      </c>
      <c r="Y803">
        <v>0.29630000000000001</v>
      </c>
      <c r="Z803">
        <v>6.8999999999999999E-3</v>
      </c>
      <c r="AA803">
        <v>10.9778</v>
      </c>
      <c r="AB803">
        <v>5012.3499999999995</v>
      </c>
      <c r="AC803">
        <v>4910.5249999999996</v>
      </c>
      <c r="AD803">
        <v>3236.7229999999995</v>
      </c>
      <c r="AE803">
        <v>821.39300000000003</v>
      </c>
      <c r="AF803">
        <v>54.533999999999999</v>
      </c>
      <c r="AG803">
        <v>616.18900000000008</v>
      </c>
      <c r="AH803">
        <v>88.962999999999994</v>
      </c>
      <c r="AI803">
        <v>47.945999999999998</v>
      </c>
      <c r="AJ803">
        <v>0</v>
      </c>
      <c r="AK803">
        <v>24.563000000000002</v>
      </c>
      <c r="AL803">
        <v>99.546000000000006</v>
      </c>
      <c r="AM803">
        <v>0</v>
      </c>
      <c r="AN803">
        <v>2.2789999999999999</v>
      </c>
      <c r="AO803">
        <v>73.400000000000006</v>
      </c>
      <c r="AP803">
        <v>73.400000000000006</v>
      </c>
      <c r="AQ803">
        <v>73.400000000000006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20.213999999999999</v>
      </c>
      <c r="AX803">
        <v>60.5</v>
      </c>
      <c r="AY803">
        <v>73.400000000000006</v>
      </c>
      <c r="AZ803">
        <v>0</v>
      </c>
      <c r="BA803">
        <v>4910.5249999999996</v>
      </c>
      <c r="BB803">
        <v>73.400000000000006</v>
      </c>
      <c r="BC803">
        <v>11</v>
      </c>
      <c r="BD803">
        <v>10</v>
      </c>
      <c r="BE803">
        <v>0</v>
      </c>
      <c r="BF803">
        <v>0</v>
      </c>
      <c r="BG803">
        <v>1</v>
      </c>
      <c r="BH803">
        <v>0</v>
      </c>
      <c r="BI803">
        <v>0</v>
      </c>
      <c r="BJ803">
        <v>7.5354999999999999</v>
      </c>
      <c r="BK803">
        <v>4075.6709999999998</v>
      </c>
      <c r="BL803">
        <v>2585.6219999999998</v>
      </c>
      <c r="BM803">
        <v>737.07600000000002</v>
      </c>
      <c r="BN803">
        <v>24.643999999999998</v>
      </c>
      <c r="BO803">
        <v>561.18900000000008</v>
      </c>
      <c r="BP803">
        <v>85.378</v>
      </c>
      <c r="BQ803">
        <v>47.945999999999998</v>
      </c>
      <c r="BR803">
        <v>0</v>
      </c>
      <c r="BS803">
        <v>13.602</v>
      </c>
      <c r="BT803">
        <v>6.2423000000000002</v>
      </c>
      <c r="BU803">
        <v>3458.9560000000001</v>
      </c>
      <c r="BV803">
        <v>0.9667</v>
      </c>
      <c r="BW803">
        <v>488.23500000000001</v>
      </c>
      <c r="BX803">
        <v>0</v>
      </c>
      <c r="BY803">
        <v>0</v>
      </c>
      <c r="BZ803">
        <v>2.7942999999999998</v>
      </c>
      <c r="CA803">
        <v>834.85400000000004</v>
      </c>
      <c r="CB803">
        <v>651.101</v>
      </c>
      <c r="CC803">
        <v>84.317000000000007</v>
      </c>
      <c r="CD803">
        <v>29.89</v>
      </c>
      <c r="CE803">
        <v>55</v>
      </c>
      <c r="CF803">
        <v>3.585</v>
      </c>
      <c r="CG803">
        <v>0</v>
      </c>
      <c r="CH803">
        <v>0</v>
      </c>
      <c r="CI803">
        <v>10.961</v>
      </c>
      <c r="CJ803">
        <v>0</v>
      </c>
      <c r="CK803">
        <v>0</v>
      </c>
      <c r="CL803">
        <v>1.4805999999999999</v>
      </c>
      <c r="CM803">
        <v>433.815</v>
      </c>
      <c r="CN803">
        <v>1.3137000000000001</v>
      </c>
      <c r="CO803">
        <v>401.03899999999999</v>
      </c>
      <c r="CP803">
        <v>0</v>
      </c>
      <c r="CQ803">
        <v>0</v>
      </c>
      <c r="CR803">
        <v>6.5354999999999999</v>
      </c>
      <c r="CS803">
        <v>3343.1910000000003</v>
      </c>
      <c r="CT803">
        <v>2.5797999999999996</v>
      </c>
      <c r="CU803">
        <v>767.57999999999993</v>
      </c>
      <c r="CV803">
        <v>0</v>
      </c>
      <c r="CW803">
        <v>20.213999999999999</v>
      </c>
      <c r="CX803">
        <v>60.5</v>
      </c>
      <c r="CY803">
        <v>0</v>
      </c>
      <c r="CZ803">
        <v>0</v>
      </c>
      <c r="DA803">
        <v>0</v>
      </c>
      <c r="DB803">
        <v>0</v>
      </c>
      <c r="DC803">
        <v>73.400000000000006</v>
      </c>
      <c r="DD803">
        <v>0</v>
      </c>
      <c r="DE803">
        <v>0</v>
      </c>
      <c r="DF803">
        <v>0.32650000000000001</v>
      </c>
      <c r="DG803">
        <v>128.47999999999999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4075.6709999999998</v>
      </c>
      <c r="EA803">
        <v>73.400000000000006</v>
      </c>
      <c r="EB803">
        <v>834.85400000000004</v>
      </c>
      <c r="EC803">
        <v>0</v>
      </c>
      <c r="ED803">
        <v>10.632999999999999</v>
      </c>
      <c r="EE803">
        <v>10.9778</v>
      </c>
      <c r="EF803">
        <v>5012.3499999999995</v>
      </c>
      <c r="EG803">
        <v>7.5423999999999998</v>
      </c>
      <c r="EH803">
        <v>4077.9500000000003</v>
      </c>
      <c r="EI803">
        <v>6.2423000000000002</v>
      </c>
      <c r="EJ803">
        <v>3458.9560000000001</v>
      </c>
      <c r="EK803">
        <v>0.9667</v>
      </c>
      <c r="EL803">
        <v>488.23500000000001</v>
      </c>
      <c r="EM803">
        <v>0</v>
      </c>
      <c r="EN803">
        <v>0</v>
      </c>
      <c r="EO803">
        <v>3.0906000000000002</v>
      </c>
      <c r="EP803">
        <v>934.4</v>
      </c>
      <c r="EQ803">
        <v>73.400000000000006</v>
      </c>
      <c r="ER803">
        <v>73.400000000000006</v>
      </c>
      <c r="ES803">
        <v>0</v>
      </c>
      <c r="ET803">
        <v>5085.75</v>
      </c>
      <c r="EU803">
        <v>0</v>
      </c>
      <c r="EV803">
        <v>0</v>
      </c>
      <c r="EW803">
        <v>0</v>
      </c>
      <c r="EX803">
        <v>0</v>
      </c>
      <c r="EY803">
        <v>0.33339999999999997</v>
      </c>
      <c r="EZ803">
        <v>130.75899999999999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60.5</v>
      </c>
      <c r="FK803">
        <v>0</v>
      </c>
      <c r="FL803">
        <v>60.5</v>
      </c>
      <c r="FM803">
        <v>0</v>
      </c>
      <c r="FN803">
        <v>0</v>
      </c>
      <c r="FO803">
        <v>73.400000000000006</v>
      </c>
      <c r="FP803">
        <v>73.400000000000006</v>
      </c>
      <c r="FQ803">
        <v>0</v>
      </c>
      <c r="FR803">
        <v>133.9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</row>
    <row r="804" spans="1:184" customFormat="1" ht="12.75" x14ac:dyDescent="0.2">
      <c r="A804">
        <v>7212</v>
      </c>
      <c r="B804">
        <f t="shared" si="12"/>
        <v>801</v>
      </c>
      <c r="C804">
        <v>1</v>
      </c>
      <c r="D804" t="s">
        <v>2602</v>
      </c>
      <c r="E804" t="s">
        <v>290</v>
      </c>
      <c r="F804">
        <v>600127249</v>
      </c>
      <c r="G804">
        <v>12</v>
      </c>
      <c r="H804" t="s">
        <v>2603</v>
      </c>
      <c r="I804" t="s">
        <v>378</v>
      </c>
      <c r="J804">
        <v>1</v>
      </c>
      <c r="K804">
        <v>24</v>
      </c>
      <c r="L804" t="s">
        <v>2459</v>
      </c>
      <c r="M804" t="s">
        <v>2604</v>
      </c>
      <c r="N804" t="s">
        <v>2461</v>
      </c>
      <c r="O804">
        <v>2</v>
      </c>
      <c r="P804" t="s">
        <v>2462</v>
      </c>
      <c r="Q804" t="s">
        <v>2475</v>
      </c>
      <c r="R804" s="207">
        <v>45668.61078703704</v>
      </c>
      <c r="S804">
        <v>600127249</v>
      </c>
      <c r="W804">
        <v>9.5400999999999989</v>
      </c>
      <c r="X804">
        <v>9.5400999999999989</v>
      </c>
      <c r="Y804">
        <v>0</v>
      </c>
      <c r="Z804">
        <v>0</v>
      </c>
      <c r="AA804">
        <v>10.0161</v>
      </c>
      <c r="AB804">
        <v>4763.4980000000005</v>
      </c>
      <c r="AC804">
        <v>4763.4980000000005</v>
      </c>
      <c r="AD804">
        <v>3029.3540000000007</v>
      </c>
      <c r="AE804">
        <v>883.31</v>
      </c>
      <c r="AF804">
        <v>88.411999999999992</v>
      </c>
      <c r="AG804">
        <v>555.34300000000007</v>
      </c>
      <c r="AH804">
        <v>116.59399999999999</v>
      </c>
      <c r="AI804">
        <v>48.58</v>
      </c>
      <c r="AJ804">
        <v>0</v>
      </c>
      <c r="AK804">
        <v>16.376999999999999</v>
      </c>
      <c r="AL804">
        <v>0</v>
      </c>
      <c r="AM804">
        <v>0</v>
      </c>
      <c r="AN804">
        <v>0</v>
      </c>
      <c r="AO804">
        <v>33.6</v>
      </c>
      <c r="AP804">
        <v>32.4</v>
      </c>
      <c r="AQ804">
        <v>32.4</v>
      </c>
      <c r="AR804">
        <v>0</v>
      </c>
      <c r="AS804">
        <v>0</v>
      </c>
      <c r="AT804">
        <v>0</v>
      </c>
      <c r="AU804">
        <v>1.2</v>
      </c>
      <c r="AV804">
        <v>0</v>
      </c>
      <c r="AW804">
        <v>15.811999999999999</v>
      </c>
      <c r="AX804">
        <v>230</v>
      </c>
      <c r="AY804">
        <v>0</v>
      </c>
      <c r="AZ804">
        <v>9.7159999999999993</v>
      </c>
      <c r="BA804">
        <v>4769.0420000000004</v>
      </c>
      <c r="BB804">
        <v>32.4</v>
      </c>
      <c r="BC804">
        <v>11</v>
      </c>
      <c r="BD804">
        <v>11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7.8863000000000012</v>
      </c>
      <c r="BK804">
        <v>4333.3379999999997</v>
      </c>
      <c r="BL804">
        <v>2684.29</v>
      </c>
      <c r="BM804">
        <v>843.93399999999997</v>
      </c>
      <c r="BN804">
        <v>88.411999999999992</v>
      </c>
      <c r="BO804">
        <v>526</v>
      </c>
      <c r="BP804">
        <v>116.59399999999999</v>
      </c>
      <c r="BQ804">
        <v>48.58</v>
      </c>
      <c r="BR804">
        <v>0</v>
      </c>
      <c r="BS804">
        <v>0</v>
      </c>
      <c r="BT804">
        <v>5.5609999999999999</v>
      </c>
      <c r="BU804">
        <v>3436.3320000000003</v>
      </c>
      <c r="BV804">
        <v>0.85699999999999998</v>
      </c>
      <c r="BW804">
        <v>372.26</v>
      </c>
      <c r="BX804">
        <v>0</v>
      </c>
      <c r="BY804">
        <v>0</v>
      </c>
      <c r="BZ804">
        <v>1.6537999999999999</v>
      </c>
      <c r="CA804">
        <v>430.15999999999997</v>
      </c>
      <c r="CB804">
        <v>345.06400000000002</v>
      </c>
      <c r="CC804">
        <v>39.375999999999998</v>
      </c>
      <c r="CD804">
        <v>0</v>
      </c>
      <c r="CE804">
        <v>29.343</v>
      </c>
      <c r="CF804">
        <v>0</v>
      </c>
      <c r="CG804">
        <v>0</v>
      </c>
      <c r="CH804">
        <v>0</v>
      </c>
      <c r="CI804">
        <v>16.376999999999999</v>
      </c>
      <c r="CJ804">
        <v>0</v>
      </c>
      <c r="CK804">
        <v>0</v>
      </c>
      <c r="CL804">
        <v>1.1457999999999999</v>
      </c>
      <c r="CM804">
        <v>318.173</v>
      </c>
      <c r="CN804">
        <v>0.50800000000000001</v>
      </c>
      <c r="CO804">
        <v>111.98699999999999</v>
      </c>
      <c r="CP804">
        <v>0</v>
      </c>
      <c r="CQ804">
        <v>0</v>
      </c>
      <c r="CR804">
        <v>6.8863000000000003</v>
      </c>
      <c r="CS804">
        <v>3353.3310000000001</v>
      </c>
      <c r="CT804">
        <v>1.6537999999999999</v>
      </c>
      <c r="CU804">
        <v>430.15999999999997</v>
      </c>
      <c r="CV804">
        <v>0</v>
      </c>
      <c r="CW804">
        <v>15.811999999999999</v>
      </c>
      <c r="CX804">
        <v>230</v>
      </c>
      <c r="CY804">
        <v>0</v>
      </c>
      <c r="CZ804">
        <v>0</v>
      </c>
      <c r="DA804">
        <v>0</v>
      </c>
      <c r="DB804">
        <v>0</v>
      </c>
      <c r="DC804">
        <v>5.4</v>
      </c>
      <c r="DD804">
        <v>27</v>
      </c>
      <c r="DE804">
        <v>9.7159999999999993</v>
      </c>
      <c r="DF804">
        <v>1.4682999999999999</v>
      </c>
      <c r="DG804">
        <v>524.74599999999998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4333.3379999999997</v>
      </c>
      <c r="EA804">
        <v>5.4</v>
      </c>
      <c r="EB804">
        <v>435.70400000000001</v>
      </c>
      <c r="EC804">
        <v>27</v>
      </c>
      <c r="ED804">
        <v>9.5400999999999989</v>
      </c>
      <c r="EE804">
        <v>10.0161</v>
      </c>
      <c r="EF804">
        <v>4763.4980000000005</v>
      </c>
      <c r="EG804">
        <v>7.8863000000000012</v>
      </c>
      <c r="EH804">
        <v>4333.3379999999997</v>
      </c>
      <c r="EI804">
        <v>5.5609999999999999</v>
      </c>
      <c r="EJ804">
        <v>3436.3320000000003</v>
      </c>
      <c r="EK804">
        <v>0.85699999999999998</v>
      </c>
      <c r="EL804">
        <v>372.26</v>
      </c>
      <c r="EM804">
        <v>0</v>
      </c>
      <c r="EN804">
        <v>0</v>
      </c>
      <c r="EO804">
        <v>1.6537999999999999</v>
      </c>
      <c r="EP804">
        <v>430.15999999999997</v>
      </c>
      <c r="EQ804">
        <v>33.6</v>
      </c>
      <c r="ER804">
        <v>5.4</v>
      </c>
      <c r="ES804">
        <v>28.2</v>
      </c>
      <c r="ET804">
        <v>4797.0980000000009</v>
      </c>
      <c r="EU804">
        <v>0</v>
      </c>
      <c r="EV804">
        <v>0</v>
      </c>
      <c r="EW804">
        <v>0</v>
      </c>
      <c r="EX804">
        <v>0</v>
      </c>
      <c r="EY804">
        <v>1.4682999999999999</v>
      </c>
      <c r="EZ804">
        <v>524.74599999999998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230</v>
      </c>
      <c r="FK804">
        <v>0</v>
      </c>
      <c r="FL804">
        <v>230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230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0</v>
      </c>
      <c r="FZ804">
        <v>0</v>
      </c>
      <c r="GA804">
        <v>0</v>
      </c>
      <c r="GB804">
        <v>0</v>
      </c>
    </row>
    <row r="805" spans="1:184" customFormat="1" ht="12.75" x14ac:dyDescent="0.2">
      <c r="A805">
        <v>7213</v>
      </c>
      <c r="B805">
        <f t="shared" si="12"/>
        <v>802</v>
      </c>
      <c r="C805">
        <v>1</v>
      </c>
      <c r="D805" t="s">
        <v>2605</v>
      </c>
      <c r="E805" t="s">
        <v>290</v>
      </c>
      <c r="F805">
        <v>600127397</v>
      </c>
      <c r="G805">
        <v>12</v>
      </c>
      <c r="H805" t="s">
        <v>2484</v>
      </c>
      <c r="I805" t="s">
        <v>100</v>
      </c>
      <c r="J805">
        <v>1</v>
      </c>
      <c r="K805">
        <v>24</v>
      </c>
      <c r="L805" t="s">
        <v>2467</v>
      </c>
      <c r="M805" t="s">
        <v>1682</v>
      </c>
      <c r="N805" t="s">
        <v>2461</v>
      </c>
      <c r="O805">
        <v>2</v>
      </c>
      <c r="P805" t="s">
        <v>2462</v>
      </c>
      <c r="Q805" t="s">
        <v>2475</v>
      </c>
      <c r="R805" s="207">
        <v>45668.888333333336</v>
      </c>
      <c r="S805">
        <v>600127397</v>
      </c>
      <c r="W805">
        <v>12.571099999999999</v>
      </c>
      <c r="X805">
        <v>12.1211</v>
      </c>
      <c r="Y805">
        <v>0.45</v>
      </c>
      <c r="Z805">
        <v>0</v>
      </c>
      <c r="AA805">
        <v>13.135</v>
      </c>
      <c r="AB805">
        <v>6743.0700000000006</v>
      </c>
      <c r="AC805">
        <v>6471.9060000000009</v>
      </c>
      <c r="AD805">
        <v>3815.1980000000003</v>
      </c>
      <c r="AE805">
        <v>1140.425</v>
      </c>
      <c r="AF805">
        <v>100.52600000000001</v>
      </c>
      <c r="AG805">
        <v>340.99900000000002</v>
      </c>
      <c r="AH805">
        <v>257.16899999999998</v>
      </c>
      <c r="AI805">
        <v>110.614</v>
      </c>
      <c r="AJ805">
        <v>43.948999999999998</v>
      </c>
      <c r="AK805">
        <v>0</v>
      </c>
      <c r="AL805">
        <v>122.664</v>
      </c>
      <c r="AM805">
        <v>148.5</v>
      </c>
      <c r="AN805">
        <v>0</v>
      </c>
      <c r="AO805">
        <v>34.75</v>
      </c>
      <c r="AP805">
        <v>13.4</v>
      </c>
      <c r="AQ805">
        <v>13.4</v>
      </c>
      <c r="AR805">
        <v>0</v>
      </c>
      <c r="AS805">
        <v>0</v>
      </c>
      <c r="AT805">
        <v>0</v>
      </c>
      <c r="AU805">
        <v>21.35</v>
      </c>
      <c r="AV805">
        <v>0</v>
      </c>
      <c r="AW805">
        <v>655.255</v>
      </c>
      <c r="AX805">
        <v>106.5</v>
      </c>
      <c r="AY805">
        <v>7.4</v>
      </c>
      <c r="AZ805">
        <v>7.7709999999999999</v>
      </c>
      <c r="BA805">
        <v>6489.4260000000004</v>
      </c>
      <c r="BB805">
        <v>13.4</v>
      </c>
      <c r="BC805">
        <v>13</v>
      </c>
      <c r="BD805">
        <v>13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7.3361000000000001</v>
      </c>
      <c r="BK805">
        <v>5076.7650000000003</v>
      </c>
      <c r="BL805">
        <v>2688.26</v>
      </c>
      <c r="BM805">
        <v>1008.24</v>
      </c>
      <c r="BN805">
        <v>93.436000000000007</v>
      </c>
      <c r="BO805">
        <v>253.999</v>
      </c>
      <c r="BP805">
        <v>221.065</v>
      </c>
      <c r="BQ805">
        <v>110.614</v>
      </c>
      <c r="BR805">
        <v>38.125</v>
      </c>
      <c r="BS805">
        <v>0</v>
      </c>
      <c r="BT805">
        <v>5.4370000000000003</v>
      </c>
      <c r="BU805">
        <v>4199.8360000000002</v>
      </c>
      <c r="BV805">
        <v>1.6233</v>
      </c>
      <c r="BW805">
        <v>789.97500000000002</v>
      </c>
      <c r="BX805">
        <v>0</v>
      </c>
      <c r="BY805">
        <v>0</v>
      </c>
      <c r="BZ805">
        <v>4.7850000000000001</v>
      </c>
      <c r="CA805">
        <v>1395.1410000000001</v>
      </c>
      <c r="CB805">
        <v>1126.9380000000001</v>
      </c>
      <c r="CC805">
        <v>132.185</v>
      </c>
      <c r="CD805">
        <v>7.09</v>
      </c>
      <c r="CE805">
        <v>87</v>
      </c>
      <c r="CF805">
        <v>36.103999999999999</v>
      </c>
      <c r="CG805">
        <v>0</v>
      </c>
      <c r="CH805">
        <v>5.8239999999999998</v>
      </c>
      <c r="CI805">
        <v>0</v>
      </c>
      <c r="CJ805">
        <v>0.1</v>
      </c>
      <c r="CK805">
        <v>38.289000000000001</v>
      </c>
      <c r="CL805">
        <v>2</v>
      </c>
      <c r="CM805">
        <v>529.12699999999995</v>
      </c>
      <c r="CN805">
        <v>2.6850000000000001</v>
      </c>
      <c r="CO805">
        <v>827.72500000000002</v>
      </c>
      <c r="CP805">
        <v>0</v>
      </c>
      <c r="CQ805">
        <v>0</v>
      </c>
      <c r="CR805">
        <v>5.4133999999999993</v>
      </c>
      <c r="CS805">
        <v>3376.7340000000004</v>
      </c>
      <c r="CT805">
        <v>4.085</v>
      </c>
      <c r="CU805">
        <v>1092.1680000000001</v>
      </c>
      <c r="CV805">
        <v>0</v>
      </c>
      <c r="CW805">
        <v>655.255</v>
      </c>
      <c r="CX805">
        <v>106.5</v>
      </c>
      <c r="CY805">
        <v>0</v>
      </c>
      <c r="CZ805">
        <v>0</v>
      </c>
      <c r="DA805">
        <v>0</v>
      </c>
      <c r="DB805">
        <v>0</v>
      </c>
      <c r="DC805">
        <v>8.4</v>
      </c>
      <c r="DD805">
        <v>5</v>
      </c>
      <c r="DE805">
        <v>7.7709999999999999</v>
      </c>
      <c r="DF805">
        <v>0.27579999999999999</v>
      </c>
      <c r="DG805">
        <v>86.953999999999994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5082.2910000000002</v>
      </c>
      <c r="EA805">
        <v>8.4</v>
      </c>
      <c r="EB805">
        <v>1407.1350000000002</v>
      </c>
      <c r="EC805">
        <v>5</v>
      </c>
      <c r="ED805">
        <v>12.571099999999999</v>
      </c>
      <c r="EE805">
        <v>13.135</v>
      </c>
      <c r="EF805">
        <v>6743.0700000000006</v>
      </c>
      <c r="EG805">
        <v>7.3361000000000001</v>
      </c>
      <c r="EH805">
        <v>5200.2650000000003</v>
      </c>
      <c r="EI805">
        <v>5.4370000000000003</v>
      </c>
      <c r="EJ805">
        <v>4300.8360000000002</v>
      </c>
      <c r="EK805">
        <v>1.6233</v>
      </c>
      <c r="EL805">
        <v>812.47500000000002</v>
      </c>
      <c r="EM805">
        <v>0</v>
      </c>
      <c r="EN805">
        <v>0</v>
      </c>
      <c r="EO805">
        <v>5.2349999999999994</v>
      </c>
      <c r="EP805">
        <v>1542.8050000000001</v>
      </c>
      <c r="EQ805">
        <v>34.75</v>
      </c>
      <c r="ER805">
        <v>13.25</v>
      </c>
      <c r="ES805">
        <v>21.5</v>
      </c>
      <c r="ET805">
        <v>6777.8200000000006</v>
      </c>
      <c r="EU805">
        <v>0</v>
      </c>
      <c r="EV805">
        <v>0</v>
      </c>
      <c r="EW805">
        <v>0</v>
      </c>
      <c r="EX805">
        <v>0</v>
      </c>
      <c r="EY805">
        <v>0.27579999999999999</v>
      </c>
      <c r="EZ805">
        <v>86.953999999999994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106.5</v>
      </c>
      <c r="FK805">
        <v>0</v>
      </c>
      <c r="FL805">
        <v>106.5</v>
      </c>
      <c r="FM805">
        <v>0</v>
      </c>
      <c r="FN805">
        <v>0</v>
      </c>
      <c r="FO805">
        <v>7.4</v>
      </c>
      <c r="FP805">
        <v>2.4</v>
      </c>
      <c r="FQ805">
        <v>5</v>
      </c>
      <c r="FR805">
        <v>113.9</v>
      </c>
      <c r="FS805">
        <v>0</v>
      </c>
      <c r="FT805">
        <v>0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0</v>
      </c>
      <c r="GB805">
        <v>0</v>
      </c>
    </row>
    <row r="806" spans="1:184" customFormat="1" ht="12.75" x14ac:dyDescent="0.2">
      <c r="A806">
        <v>7214</v>
      </c>
      <c r="B806">
        <f t="shared" si="12"/>
        <v>803</v>
      </c>
      <c r="C806">
        <v>1</v>
      </c>
      <c r="D806" t="s">
        <v>2606</v>
      </c>
      <c r="E806" t="s">
        <v>290</v>
      </c>
      <c r="F806">
        <v>600127257</v>
      </c>
      <c r="G806">
        <v>12</v>
      </c>
      <c r="H806" t="s">
        <v>2607</v>
      </c>
      <c r="I806" t="s">
        <v>438</v>
      </c>
      <c r="J806">
        <v>1</v>
      </c>
      <c r="K806">
        <v>24</v>
      </c>
      <c r="L806" t="s">
        <v>2459</v>
      </c>
      <c r="M806" t="s">
        <v>2130</v>
      </c>
      <c r="N806" t="s">
        <v>2461</v>
      </c>
      <c r="O806">
        <v>2</v>
      </c>
      <c r="P806" t="s">
        <v>2462</v>
      </c>
      <c r="Q806" t="s">
        <v>2608</v>
      </c>
      <c r="R806" s="207">
        <v>45660.301180555558</v>
      </c>
      <c r="S806">
        <v>600127257</v>
      </c>
      <c r="W806">
        <v>4.9992999999999999</v>
      </c>
      <c r="X806">
        <v>4.5579999999999998</v>
      </c>
      <c r="Y806">
        <v>0</v>
      </c>
      <c r="Z806">
        <v>0.44130000000000003</v>
      </c>
      <c r="AA806">
        <v>5.0457000000000001</v>
      </c>
      <c r="AB806">
        <v>2606.7190000000001</v>
      </c>
      <c r="AC806">
        <v>2265.643</v>
      </c>
      <c r="AD806">
        <v>1407.6389999999999</v>
      </c>
      <c r="AE806">
        <v>460.48200000000003</v>
      </c>
      <c r="AF806">
        <v>150.577</v>
      </c>
      <c r="AG806">
        <v>0</v>
      </c>
      <c r="AH806">
        <v>68.787000000000006</v>
      </c>
      <c r="AI806">
        <v>36.18</v>
      </c>
      <c r="AJ806">
        <v>0</v>
      </c>
      <c r="AK806">
        <v>10.301</v>
      </c>
      <c r="AL806">
        <v>0</v>
      </c>
      <c r="AM806">
        <v>16.463999999999999</v>
      </c>
      <c r="AN806">
        <v>324.61200000000002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131.67699999999999</v>
      </c>
      <c r="AX806">
        <v>0</v>
      </c>
      <c r="AY806">
        <v>0</v>
      </c>
      <c r="AZ806">
        <v>0</v>
      </c>
      <c r="BA806">
        <v>2265.643</v>
      </c>
      <c r="BB806">
        <v>0</v>
      </c>
      <c r="BC806">
        <v>5</v>
      </c>
      <c r="BD806">
        <v>4</v>
      </c>
      <c r="BE806">
        <v>0</v>
      </c>
      <c r="BF806">
        <v>0</v>
      </c>
      <c r="BG806">
        <v>2</v>
      </c>
      <c r="BH806">
        <v>0</v>
      </c>
      <c r="BI806">
        <v>0</v>
      </c>
      <c r="BJ806">
        <v>3.528</v>
      </c>
      <c r="BK806">
        <v>1966.6950000000002</v>
      </c>
      <c r="BL806">
        <v>1196.74</v>
      </c>
      <c r="BM806">
        <v>418.59299999999996</v>
      </c>
      <c r="BN806">
        <v>104.417</v>
      </c>
      <c r="BO806">
        <v>0</v>
      </c>
      <c r="BP806">
        <v>68.787000000000006</v>
      </c>
      <c r="BQ806">
        <v>36.18</v>
      </c>
      <c r="BR806">
        <v>0</v>
      </c>
      <c r="BS806">
        <v>10.301</v>
      </c>
      <c r="BT806">
        <v>2.8744000000000001</v>
      </c>
      <c r="BU806">
        <v>1702.7380000000001</v>
      </c>
      <c r="BV806">
        <v>0.65359999999999996</v>
      </c>
      <c r="BW806">
        <v>263.95699999999999</v>
      </c>
      <c r="BX806">
        <v>0</v>
      </c>
      <c r="BY806">
        <v>0</v>
      </c>
      <c r="BZ806">
        <v>1.03</v>
      </c>
      <c r="CA806">
        <v>298.94799999999998</v>
      </c>
      <c r="CB806">
        <v>210.899</v>
      </c>
      <c r="CC806">
        <v>41.889000000000003</v>
      </c>
      <c r="CD806">
        <v>46.16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0.77</v>
      </c>
      <c r="CM806">
        <v>222.45400000000001</v>
      </c>
      <c r="CN806">
        <v>0.26</v>
      </c>
      <c r="CO806">
        <v>76.494</v>
      </c>
      <c r="CP806">
        <v>0</v>
      </c>
      <c r="CQ806">
        <v>0</v>
      </c>
      <c r="CR806">
        <v>1.6947000000000001</v>
      </c>
      <c r="CS806">
        <v>763.80500000000006</v>
      </c>
      <c r="CT806">
        <v>1.03</v>
      </c>
      <c r="CU806">
        <v>298.94799999999998</v>
      </c>
      <c r="CV806">
        <v>0</v>
      </c>
      <c r="CW806">
        <v>131.67699999999999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1966.6950000000002</v>
      </c>
      <c r="EA806">
        <v>0</v>
      </c>
      <c r="EB806">
        <v>298.94799999999998</v>
      </c>
      <c r="EC806">
        <v>0</v>
      </c>
      <c r="ED806">
        <v>4.9992999999999999</v>
      </c>
      <c r="EE806">
        <v>5.0457000000000001</v>
      </c>
      <c r="EF806">
        <v>2606.7190000000001</v>
      </c>
      <c r="EG806">
        <v>3.9693000000000001</v>
      </c>
      <c r="EH806">
        <v>2307.7709999999997</v>
      </c>
      <c r="EI806">
        <v>3.3157000000000001</v>
      </c>
      <c r="EJ806">
        <v>2043.8139999999999</v>
      </c>
      <c r="EK806">
        <v>0.65359999999999996</v>
      </c>
      <c r="EL806">
        <v>263.95699999999999</v>
      </c>
      <c r="EM806">
        <v>0</v>
      </c>
      <c r="EN806">
        <v>0</v>
      </c>
      <c r="EO806">
        <v>1.03</v>
      </c>
      <c r="EP806">
        <v>298.94799999999998</v>
      </c>
      <c r="EQ806">
        <v>0</v>
      </c>
      <c r="ER806">
        <v>0</v>
      </c>
      <c r="ES806">
        <v>0</v>
      </c>
      <c r="ET806">
        <v>2606.7190000000001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</row>
    <row r="807" spans="1:184" customFormat="1" ht="12.75" x14ac:dyDescent="0.2">
      <c r="A807">
        <v>7215</v>
      </c>
      <c r="B807">
        <f t="shared" si="12"/>
        <v>804</v>
      </c>
      <c r="C807">
        <v>1</v>
      </c>
      <c r="D807" t="s">
        <v>2609</v>
      </c>
      <c r="E807" t="s">
        <v>290</v>
      </c>
      <c r="F807">
        <v>600127401</v>
      </c>
      <c r="G807">
        <v>12</v>
      </c>
      <c r="H807" t="s">
        <v>2610</v>
      </c>
      <c r="I807" t="s">
        <v>378</v>
      </c>
      <c r="J807">
        <v>1</v>
      </c>
      <c r="K807">
        <v>24</v>
      </c>
      <c r="L807" t="s">
        <v>2459</v>
      </c>
      <c r="M807" t="s">
        <v>2611</v>
      </c>
      <c r="N807" t="s">
        <v>2461</v>
      </c>
      <c r="O807">
        <v>2</v>
      </c>
      <c r="P807" t="s">
        <v>2462</v>
      </c>
      <c r="Q807" t="s">
        <v>3472</v>
      </c>
      <c r="R807" s="207">
        <v>45668.646817129629</v>
      </c>
      <c r="S807">
        <v>600127401</v>
      </c>
      <c r="W807">
        <v>15.177099999999999</v>
      </c>
      <c r="X807">
        <v>15.177099999999999</v>
      </c>
      <c r="Y807">
        <v>0</v>
      </c>
      <c r="Z807">
        <v>0</v>
      </c>
      <c r="AA807">
        <v>16.3095</v>
      </c>
      <c r="AB807">
        <v>6975.1849999999995</v>
      </c>
      <c r="AC807">
        <v>6975.1849999999995</v>
      </c>
      <c r="AD807">
        <v>4570.1100000000006</v>
      </c>
      <c r="AE807">
        <v>1094.181</v>
      </c>
      <c r="AF807">
        <v>274.82400000000001</v>
      </c>
      <c r="AG807">
        <v>642.68599999999992</v>
      </c>
      <c r="AH807">
        <v>154.30600000000001</v>
      </c>
      <c r="AI807">
        <v>48.817999999999998</v>
      </c>
      <c r="AJ807">
        <v>0</v>
      </c>
      <c r="AK807">
        <v>21.366</v>
      </c>
      <c r="AL807">
        <v>0</v>
      </c>
      <c r="AM807">
        <v>0</v>
      </c>
      <c r="AN807">
        <v>0</v>
      </c>
      <c r="AO807">
        <v>88.295000000000002</v>
      </c>
      <c r="AP807">
        <v>74</v>
      </c>
      <c r="AQ807">
        <v>74</v>
      </c>
      <c r="AR807">
        <v>0</v>
      </c>
      <c r="AS807">
        <v>0</v>
      </c>
      <c r="AT807">
        <v>0</v>
      </c>
      <c r="AU807">
        <v>14.295</v>
      </c>
      <c r="AV807">
        <v>0</v>
      </c>
      <c r="AW807">
        <v>168.89400000000001</v>
      </c>
      <c r="AX807">
        <v>0</v>
      </c>
      <c r="AY807">
        <v>0</v>
      </c>
      <c r="AZ807">
        <v>0</v>
      </c>
      <c r="BA807">
        <v>6993.7650000000003</v>
      </c>
      <c r="BB807">
        <v>74</v>
      </c>
      <c r="BC807">
        <v>16</v>
      </c>
      <c r="BD807">
        <v>16</v>
      </c>
      <c r="BE807">
        <v>1</v>
      </c>
      <c r="BF807">
        <v>0</v>
      </c>
      <c r="BG807">
        <v>0</v>
      </c>
      <c r="BH807">
        <v>0</v>
      </c>
      <c r="BI807">
        <v>0</v>
      </c>
      <c r="BJ807">
        <v>10.840299999999999</v>
      </c>
      <c r="BK807">
        <v>5547.1260000000002</v>
      </c>
      <c r="BL807">
        <v>3543.1729999999998</v>
      </c>
      <c r="BM807">
        <v>953.803</v>
      </c>
      <c r="BN807">
        <v>208.667</v>
      </c>
      <c r="BO807">
        <v>476.98599999999999</v>
      </c>
      <c r="BP807">
        <v>132.22499999999999</v>
      </c>
      <c r="BQ807">
        <v>48.817999999999998</v>
      </c>
      <c r="BR807">
        <v>0</v>
      </c>
      <c r="BS807">
        <v>14.56</v>
      </c>
      <c r="BT807">
        <v>6.7908999999999997</v>
      </c>
      <c r="BU807">
        <v>3951.558</v>
      </c>
      <c r="BV807">
        <v>0.90559999999999996</v>
      </c>
      <c r="BW807">
        <v>436.55</v>
      </c>
      <c r="BX807">
        <v>0</v>
      </c>
      <c r="BY807">
        <v>0</v>
      </c>
      <c r="BZ807">
        <v>4.3368000000000002</v>
      </c>
      <c r="CA807">
        <v>1428.059</v>
      </c>
      <c r="CB807">
        <v>1026.9369999999999</v>
      </c>
      <c r="CC807">
        <v>140.37800000000001</v>
      </c>
      <c r="CD807">
        <v>66.157000000000011</v>
      </c>
      <c r="CE807">
        <v>165.7</v>
      </c>
      <c r="CF807">
        <v>22.081</v>
      </c>
      <c r="CG807">
        <v>0</v>
      </c>
      <c r="CH807">
        <v>0</v>
      </c>
      <c r="CI807">
        <v>6.806</v>
      </c>
      <c r="CJ807">
        <v>0.1875</v>
      </c>
      <c r="CK807">
        <v>71.718999999999994</v>
      </c>
      <c r="CL807">
        <v>1.5573000000000001</v>
      </c>
      <c r="CM807">
        <v>433.74900000000002</v>
      </c>
      <c r="CN807">
        <v>2.5920000000000001</v>
      </c>
      <c r="CO807">
        <v>922.59100000000001</v>
      </c>
      <c r="CP807">
        <v>0</v>
      </c>
      <c r="CQ807">
        <v>0</v>
      </c>
      <c r="CR807">
        <v>8.8402999999999992</v>
      </c>
      <c r="CS807">
        <v>4081.4250000000002</v>
      </c>
      <c r="CT807">
        <v>3.6827999999999999</v>
      </c>
      <c r="CU807">
        <v>1140.0989999999999</v>
      </c>
      <c r="CV807">
        <v>0</v>
      </c>
      <c r="CW807">
        <v>168.89400000000001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34.01</v>
      </c>
      <c r="DD807">
        <v>39.99</v>
      </c>
      <c r="DE807">
        <v>0</v>
      </c>
      <c r="DF807">
        <v>3.1437999999999997</v>
      </c>
      <c r="DG807">
        <v>1159.018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5563.5420000000004</v>
      </c>
      <c r="EA807">
        <v>34.01</v>
      </c>
      <c r="EB807">
        <v>1430.223</v>
      </c>
      <c r="EC807">
        <v>39.99</v>
      </c>
      <c r="ED807">
        <v>15.177099999999999</v>
      </c>
      <c r="EE807">
        <v>16.3095</v>
      </c>
      <c r="EF807">
        <v>6975.1849999999995</v>
      </c>
      <c r="EG807">
        <v>10.840299999999999</v>
      </c>
      <c r="EH807">
        <v>5547.1260000000002</v>
      </c>
      <c r="EI807">
        <v>6.7908999999999997</v>
      </c>
      <c r="EJ807">
        <v>3951.558</v>
      </c>
      <c r="EK807">
        <v>0.90559999999999996</v>
      </c>
      <c r="EL807">
        <v>436.55</v>
      </c>
      <c r="EM807">
        <v>0</v>
      </c>
      <c r="EN807">
        <v>0</v>
      </c>
      <c r="EO807">
        <v>4.3368000000000002</v>
      </c>
      <c r="EP807">
        <v>1428.059</v>
      </c>
      <c r="EQ807">
        <v>88.295000000000002</v>
      </c>
      <c r="ER807">
        <v>34.01</v>
      </c>
      <c r="ES807">
        <v>54.284999999999997</v>
      </c>
      <c r="ET807">
        <v>7063.48</v>
      </c>
      <c r="EU807">
        <v>0</v>
      </c>
      <c r="EV807">
        <v>0</v>
      </c>
      <c r="EW807">
        <v>0</v>
      </c>
      <c r="EX807">
        <v>0</v>
      </c>
      <c r="EY807">
        <v>3.1437999999999997</v>
      </c>
      <c r="EZ807">
        <v>1159.018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0</v>
      </c>
      <c r="GA807">
        <v>0</v>
      </c>
      <c r="GB807">
        <v>0</v>
      </c>
    </row>
    <row r="808" spans="1:184" customFormat="1" ht="12.75" x14ac:dyDescent="0.2">
      <c r="A808">
        <v>7216</v>
      </c>
      <c r="B808">
        <f t="shared" si="12"/>
        <v>805</v>
      </c>
      <c r="C808">
        <v>1</v>
      </c>
      <c r="D808" t="s">
        <v>2612</v>
      </c>
      <c r="E808" t="s">
        <v>290</v>
      </c>
      <c r="F808">
        <v>600127419</v>
      </c>
      <c r="G808">
        <v>12</v>
      </c>
      <c r="H808" t="s">
        <v>2613</v>
      </c>
      <c r="I808" t="s">
        <v>378</v>
      </c>
      <c r="J808">
        <v>1</v>
      </c>
      <c r="K808">
        <v>24</v>
      </c>
      <c r="L808" t="s">
        <v>2459</v>
      </c>
      <c r="M808" t="s">
        <v>2614</v>
      </c>
      <c r="N808" t="s">
        <v>2461</v>
      </c>
      <c r="O808">
        <v>2</v>
      </c>
      <c r="P808" t="s">
        <v>2462</v>
      </c>
      <c r="Q808" t="s">
        <v>3472</v>
      </c>
      <c r="R808" s="207">
        <v>45668.613206018519</v>
      </c>
      <c r="S808">
        <v>600127419</v>
      </c>
      <c r="W808">
        <v>19.552199999999999</v>
      </c>
      <c r="X808">
        <v>19.552199999999999</v>
      </c>
      <c r="Y808">
        <v>0</v>
      </c>
      <c r="Z808">
        <v>0</v>
      </c>
      <c r="AA808">
        <v>20.496299999999998</v>
      </c>
      <c r="AB808">
        <v>10124.184999999999</v>
      </c>
      <c r="AC808">
        <v>10075.11</v>
      </c>
      <c r="AD808">
        <v>6030.4839999999995</v>
      </c>
      <c r="AE808">
        <v>1468.1980000000001</v>
      </c>
      <c r="AF808">
        <v>37.050999999999995</v>
      </c>
      <c r="AG808">
        <v>2031.5860000000002</v>
      </c>
      <c r="AH808">
        <v>238.58199999999999</v>
      </c>
      <c r="AI808">
        <v>71.197999999999993</v>
      </c>
      <c r="AJ808">
        <v>0</v>
      </c>
      <c r="AK808">
        <v>11.275</v>
      </c>
      <c r="AL808">
        <v>49.075000000000003</v>
      </c>
      <c r="AM808">
        <v>0</v>
      </c>
      <c r="AN808">
        <v>0</v>
      </c>
      <c r="AO808">
        <v>162.80000000000001</v>
      </c>
      <c r="AP808">
        <v>120.4</v>
      </c>
      <c r="AQ808">
        <v>120.4</v>
      </c>
      <c r="AR808">
        <v>0</v>
      </c>
      <c r="AS808">
        <v>0</v>
      </c>
      <c r="AT808">
        <v>36.4</v>
      </c>
      <c r="AU808">
        <v>6</v>
      </c>
      <c r="AV808">
        <v>0</v>
      </c>
      <c r="AW808">
        <v>168.78200000000001</v>
      </c>
      <c r="AX808">
        <v>5.0999999999999996</v>
      </c>
      <c r="AY808">
        <v>50</v>
      </c>
      <c r="AZ808">
        <v>17.954000000000001</v>
      </c>
      <c r="BA808">
        <v>10148.848</v>
      </c>
      <c r="BB808">
        <v>120.4</v>
      </c>
      <c r="BC808">
        <v>20</v>
      </c>
      <c r="BD808">
        <v>19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14.877000000000001</v>
      </c>
      <c r="BK808">
        <v>8450.8420000000006</v>
      </c>
      <c r="BL808">
        <v>4918.9679999999998</v>
      </c>
      <c r="BM808">
        <v>1331.4590000000001</v>
      </c>
      <c r="BN808">
        <v>37.050999999999995</v>
      </c>
      <c r="BO808">
        <v>1679.5860000000002</v>
      </c>
      <c r="BP808">
        <v>223.995</v>
      </c>
      <c r="BQ808">
        <v>71.197999999999993</v>
      </c>
      <c r="BR808">
        <v>0</v>
      </c>
      <c r="BS808">
        <v>1.849</v>
      </c>
      <c r="BT808">
        <v>10.158300000000001</v>
      </c>
      <c r="BU808">
        <v>6443.8670000000002</v>
      </c>
      <c r="BV808">
        <v>1.2689999999999999</v>
      </c>
      <c r="BW808">
        <v>768.36099999999999</v>
      </c>
      <c r="BX808">
        <v>0</v>
      </c>
      <c r="BY808">
        <v>0</v>
      </c>
      <c r="BZ808">
        <v>4.6752000000000002</v>
      </c>
      <c r="CA808">
        <v>1624.268</v>
      </c>
      <c r="CB808">
        <v>1111.5160000000001</v>
      </c>
      <c r="CC808">
        <v>136.739</v>
      </c>
      <c r="CD808">
        <v>0</v>
      </c>
      <c r="CE808">
        <v>352</v>
      </c>
      <c r="CF808">
        <v>14.587</v>
      </c>
      <c r="CG808">
        <v>0</v>
      </c>
      <c r="CH808">
        <v>0</v>
      </c>
      <c r="CI808">
        <v>9.4260000000000002</v>
      </c>
      <c r="CJ808">
        <v>0.45829999999999999</v>
      </c>
      <c r="CK808">
        <v>137.256</v>
      </c>
      <c r="CL808">
        <v>1.8086</v>
      </c>
      <c r="CM808">
        <v>532.68799999999999</v>
      </c>
      <c r="CN808">
        <v>2.4083000000000001</v>
      </c>
      <c r="CO808">
        <v>954.32399999999996</v>
      </c>
      <c r="CP808">
        <v>0</v>
      </c>
      <c r="CQ808">
        <v>0</v>
      </c>
      <c r="CR808">
        <v>12.492700000000001</v>
      </c>
      <c r="CS808">
        <v>6600.1910000000007</v>
      </c>
      <c r="CT808">
        <v>4.2168999999999999</v>
      </c>
      <c r="CU808">
        <v>1251.0319999999999</v>
      </c>
      <c r="CV808">
        <v>0</v>
      </c>
      <c r="CW808">
        <v>168.78200000000001</v>
      </c>
      <c r="CX808">
        <v>5.0999999999999996</v>
      </c>
      <c r="CY808">
        <v>0</v>
      </c>
      <c r="CZ808">
        <v>0</v>
      </c>
      <c r="DA808">
        <v>0</v>
      </c>
      <c r="DB808">
        <v>0</v>
      </c>
      <c r="DC808">
        <v>10</v>
      </c>
      <c r="DD808">
        <v>110.4</v>
      </c>
      <c r="DE808">
        <v>17.954000000000001</v>
      </c>
      <c r="DF808">
        <v>3.3807999999999998</v>
      </c>
      <c r="DG808">
        <v>1203.827</v>
      </c>
      <c r="DH808">
        <v>6.8900000000000003E-2</v>
      </c>
      <c r="DI808">
        <v>34.786999999999999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8508.6479999999992</v>
      </c>
      <c r="EA808">
        <v>10</v>
      </c>
      <c r="EB808">
        <v>1640.1999999999998</v>
      </c>
      <c r="EC808">
        <v>110.4</v>
      </c>
      <c r="ED808">
        <v>19.552199999999999</v>
      </c>
      <c r="EE808">
        <v>20.496299999999998</v>
      </c>
      <c r="EF808">
        <v>10124.184999999999</v>
      </c>
      <c r="EG808">
        <v>14.877000000000001</v>
      </c>
      <c r="EH808">
        <v>8450.8420000000006</v>
      </c>
      <c r="EI808">
        <v>10.158300000000001</v>
      </c>
      <c r="EJ808">
        <v>6443.8670000000002</v>
      </c>
      <c r="EK808">
        <v>1.2689999999999999</v>
      </c>
      <c r="EL808">
        <v>768.36099999999999</v>
      </c>
      <c r="EM808">
        <v>0</v>
      </c>
      <c r="EN808">
        <v>0</v>
      </c>
      <c r="EO808">
        <v>4.6752000000000002</v>
      </c>
      <c r="EP808">
        <v>1673.3429999999998</v>
      </c>
      <c r="EQ808">
        <v>162.80000000000001</v>
      </c>
      <c r="ER808">
        <v>52.4</v>
      </c>
      <c r="ES808">
        <v>110.4</v>
      </c>
      <c r="ET808">
        <v>10286.985000000001</v>
      </c>
      <c r="EU808">
        <v>0</v>
      </c>
      <c r="EV808">
        <v>0</v>
      </c>
      <c r="EW808">
        <v>0</v>
      </c>
      <c r="EX808">
        <v>0</v>
      </c>
      <c r="EY808">
        <v>3.3807999999999998</v>
      </c>
      <c r="EZ808">
        <v>1203.827</v>
      </c>
      <c r="FA808">
        <v>6.8900000000000003E-2</v>
      </c>
      <c r="FB808">
        <v>34.786999999999999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5.0999999999999996</v>
      </c>
      <c r="FK808">
        <v>0</v>
      </c>
      <c r="FL808">
        <v>5.0999999999999996</v>
      </c>
      <c r="FM808">
        <v>0</v>
      </c>
      <c r="FN808">
        <v>0</v>
      </c>
      <c r="FO808">
        <v>50</v>
      </c>
      <c r="FP808">
        <v>0</v>
      </c>
      <c r="FQ808">
        <v>50</v>
      </c>
      <c r="FR808">
        <v>55.1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</row>
    <row r="809" spans="1:184" customFormat="1" ht="12.75" x14ac:dyDescent="0.2">
      <c r="A809">
        <v>7217</v>
      </c>
      <c r="B809">
        <f t="shared" si="12"/>
        <v>806</v>
      </c>
      <c r="C809">
        <v>1</v>
      </c>
      <c r="D809" t="s">
        <v>2615</v>
      </c>
      <c r="E809" t="s">
        <v>290</v>
      </c>
      <c r="F809">
        <v>600127567</v>
      </c>
      <c r="G809">
        <v>12</v>
      </c>
      <c r="H809" t="s">
        <v>2488</v>
      </c>
      <c r="I809" t="s">
        <v>100</v>
      </c>
      <c r="J809">
        <v>1</v>
      </c>
      <c r="K809">
        <v>24</v>
      </c>
      <c r="L809" t="s">
        <v>2459</v>
      </c>
      <c r="M809" t="s">
        <v>2616</v>
      </c>
      <c r="N809" t="s">
        <v>2461</v>
      </c>
      <c r="O809">
        <v>2</v>
      </c>
      <c r="P809" t="s">
        <v>2462</v>
      </c>
      <c r="Q809" t="s">
        <v>3472</v>
      </c>
      <c r="R809" s="207">
        <v>45668.633645833332</v>
      </c>
      <c r="S809">
        <v>600127567</v>
      </c>
      <c r="W809">
        <v>53.439500000000002</v>
      </c>
      <c r="X809">
        <v>51.648900000000005</v>
      </c>
      <c r="Y809">
        <v>1.7906</v>
      </c>
      <c r="Z809">
        <v>0</v>
      </c>
      <c r="AA809">
        <v>57.154499999999999</v>
      </c>
      <c r="AB809">
        <v>27103.488999999998</v>
      </c>
      <c r="AC809">
        <v>26548.886999999999</v>
      </c>
      <c r="AD809">
        <v>15993.117999999999</v>
      </c>
      <c r="AE809">
        <v>4554.8450000000003</v>
      </c>
      <c r="AF809">
        <v>1884.252</v>
      </c>
      <c r="AG809">
        <v>3075.2460000000001</v>
      </c>
      <c r="AH809">
        <v>203.10500000000002</v>
      </c>
      <c r="AI809">
        <v>389.71199999999999</v>
      </c>
      <c r="AJ809">
        <v>116.235</v>
      </c>
      <c r="AK809">
        <v>45.481000000000002</v>
      </c>
      <c r="AL809">
        <v>491.60199999999998</v>
      </c>
      <c r="AM809">
        <v>63</v>
      </c>
      <c r="AN809">
        <v>0</v>
      </c>
      <c r="AO809">
        <v>403.42399999999998</v>
      </c>
      <c r="AP809">
        <v>276.685</v>
      </c>
      <c r="AQ809">
        <v>276.685</v>
      </c>
      <c r="AR809">
        <v>0</v>
      </c>
      <c r="AS809">
        <v>0</v>
      </c>
      <c r="AT809">
        <v>0</v>
      </c>
      <c r="AU809">
        <v>126.739</v>
      </c>
      <c r="AV809">
        <v>0</v>
      </c>
      <c r="AW809">
        <v>286.89299999999997</v>
      </c>
      <c r="AX809">
        <v>0</v>
      </c>
      <c r="AY809">
        <v>38.5</v>
      </c>
      <c r="AZ809">
        <v>0</v>
      </c>
      <c r="BA809">
        <v>26744.452999999998</v>
      </c>
      <c r="BB809">
        <v>276.685</v>
      </c>
      <c r="BC809">
        <v>56</v>
      </c>
      <c r="BD809">
        <v>47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39.387</v>
      </c>
      <c r="BK809">
        <v>22602.545000000002</v>
      </c>
      <c r="BL809">
        <v>13279.536</v>
      </c>
      <c r="BM809">
        <v>4153.2510000000002</v>
      </c>
      <c r="BN809">
        <v>1581.434</v>
      </c>
      <c r="BO809">
        <v>2600.8719999999998</v>
      </c>
      <c r="BP809">
        <v>180.66200000000001</v>
      </c>
      <c r="BQ809">
        <v>389.71199999999999</v>
      </c>
      <c r="BR809">
        <v>114.962</v>
      </c>
      <c r="BS809">
        <v>15.223000000000001</v>
      </c>
      <c r="BT809">
        <v>28.142399999999999</v>
      </c>
      <c r="BU809">
        <v>18271.271000000001</v>
      </c>
      <c r="BV809">
        <v>2.6</v>
      </c>
      <c r="BW809">
        <v>1378.876</v>
      </c>
      <c r="BX809">
        <v>0</v>
      </c>
      <c r="BY809">
        <v>0</v>
      </c>
      <c r="BZ809">
        <v>12.261900000000001</v>
      </c>
      <c r="CA809">
        <v>3946.3420000000001</v>
      </c>
      <c r="CB809">
        <v>2713.5819999999999</v>
      </c>
      <c r="CC809">
        <v>401.59400000000005</v>
      </c>
      <c r="CD809">
        <v>302.81799999999998</v>
      </c>
      <c r="CE809">
        <v>474.37400000000002</v>
      </c>
      <c r="CF809">
        <v>22.443000000000001</v>
      </c>
      <c r="CG809">
        <v>0</v>
      </c>
      <c r="CH809">
        <v>1.2729999999999999</v>
      </c>
      <c r="CI809">
        <v>30.257999999999999</v>
      </c>
      <c r="CJ809">
        <v>1.0832999999999999</v>
      </c>
      <c r="CK809">
        <v>464.59699999999998</v>
      </c>
      <c r="CL809">
        <v>6.8167</v>
      </c>
      <c r="CM809">
        <v>2080.0889999999999</v>
      </c>
      <c r="CN809">
        <v>3.9619</v>
      </c>
      <c r="CO809">
        <v>1253.0360000000001</v>
      </c>
      <c r="CP809">
        <v>0.4</v>
      </c>
      <c r="CQ809">
        <v>148.62</v>
      </c>
      <c r="CR809">
        <v>35.387</v>
      </c>
      <c r="CS809">
        <v>19274.164000000001</v>
      </c>
      <c r="CT809">
        <v>11.661900000000001</v>
      </c>
      <c r="CU809">
        <v>3641.471</v>
      </c>
      <c r="CV809">
        <v>0</v>
      </c>
      <c r="CW809">
        <v>286.89299999999997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247.98500000000001</v>
      </c>
      <c r="DD809">
        <v>28.7</v>
      </c>
      <c r="DE809">
        <v>0</v>
      </c>
      <c r="DF809">
        <v>8.6446000000000005</v>
      </c>
      <c r="DG809">
        <v>2952.3980000000001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22742.508000000002</v>
      </c>
      <c r="EA809">
        <v>247.98500000000001</v>
      </c>
      <c r="EB809">
        <v>4001.9449999999997</v>
      </c>
      <c r="EC809">
        <v>28.7</v>
      </c>
      <c r="ED809">
        <v>53.439500000000002</v>
      </c>
      <c r="EE809">
        <v>57.154499999999999</v>
      </c>
      <c r="EF809">
        <v>27103.488999999998</v>
      </c>
      <c r="EG809">
        <v>39.387</v>
      </c>
      <c r="EH809">
        <v>22665.545000000002</v>
      </c>
      <c r="EI809">
        <v>28.142399999999999</v>
      </c>
      <c r="EJ809">
        <v>18317.670999999998</v>
      </c>
      <c r="EK809">
        <v>2.6</v>
      </c>
      <c r="EL809">
        <v>1390.876</v>
      </c>
      <c r="EM809">
        <v>0</v>
      </c>
      <c r="EN809">
        <v>0</v>
      </c>
      <c r="EO809">
        <v>14.052500000000002</v>
      </c>
      <c r="EP809">
        <v>4437.9439999999995</v>
      </c>
      <c r="EQ809">
        <v>403.42399999999998</v>
      </c>
      <c r="ER809">
        <v>323.72399999999999</v>
      </c>
      <c r="ES809">
        <v>79.7</v>
      </c>
      <c r="ET809">
        <v>27506.913</v>
      </c>
      <c r="EU809">
        <v>0</v>
      </c>
      <c r="EV809">
        <v>0</v>
      </c>
      <c r="EW809">
        <v>0</v>
      </c>
      <c r="EX809">
        <v>0</v>
      </c>
      <c r="EY809">
        <v>8.6446000000000005</v>
      </c>
      <c r="EZ809">
        <v>2956.998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38.5</v>
      </c>
      <c r="FP809">
        <v>38.5</v>
      </c>
      <c r="FQ809">
        <v>0</v>
      </c>
      <c r="FR809">
        <v>38.5</v>
      </c>
      <c r="FS809">
        <v>1.7092000000000001</v>
      </c>
      <c r="FT809">
        <v>488.55900000000003</v>
      </c>
      <c r="FU809">
        <v>1.3091999999999999</v>
      </c>
      <c r="FV809">
        <v>339.93900000000002</v>
      </c>
      <c r="FW809">
        <v>0.4</v>
      </c>
      <c r="FX809">
        <v>148.62</v>
      </c>
      <c r="FY809">
        <v>238.185</v>
      </c>
      <c r="FZ809">
        <v>209.48500000000001</v>
      </c>
      <c r="GA809">
        <v>28.7</v>
      </c>
      <c r="GB809">
        <v>726.74400000000003</v>
      </c>
    </row>
    <row r="810" spans="1:184" customFormat="1" ht="12.75" x14ac:dyDescent="0.2">
      <c r="A810">
        <v>7218</v>
      </c>
      <c r="B810">
        <f t="shared" si="12"/>
        <v>807</v>
      </c>
      <c r="C810">
        <v>1</v>
      </c>
      <c r="D810" t="s">
        <v>2617</v>
      </c>
      <c r="E810" t="s">
        <v>290</v>
      </c>
      <c r="F810">
        <v>600127575</v>
      </c>
      <c r="G810">
        <v>12</v>
      </c>
      <c r="H810" t="s">
        <v>2618</v>
      </c>
      <c r="I810" t="s">
        <v>378</v>
      </c>
      <c r="J810">
        <v>1</v>
      </c>
      <c r="K810">
        <v>24</v>
      </c>
      <c r="L810" t="s">
        <v>2459</v>
      </c>
      <c r="M810" t="s">
        <v>2619</v>
      </c>
      <c r="N810" t="s">
        <v>2461</v>
      </c>
      <c r="O810">
        <v>2</v>
      </c>
      <c r="P810" t="s">
        <v>2462</v>
      </c>
      <c r="Q810" t="s">
        <v>3485</v>
      </c>
      <c r="R810" s="207">
        <v>45671.876898148148</v>
      </c>
      <c r="S810">
        <v>600127575</v>
      </c>
      <c r="T810" t="s">
        <v>3485</v>
      </c>
      <c r="U810" s="207">
        <v>45672.072731481479</v>
      </c>
      <c r="V810">
        <v>600127575</v>
      </c>
      <c r="W810">
        <v>33.9634</v>
      </c>
      <c r="X810">
        <v>33.094900000000003</v>
      </c>
      <c r="Y810">
        <v>0.86850000000000005</v>
      </c>
      <c r="Z810">
        <v>0</v>
      </c>
      <c r="AA810">
        <v>38.301299999999998</v>
      </c>
      <c r="AB810">
        <v>15087.868999999999</v>
      </c>
      <c r="AC810">
        <v>14805.529999999999</v>
      </c>
      <c r="AD810">
        <v>9344.228000000001</v>
      </c>
      <c r="AE810">
        <v>2442.9380000000001</v>
      </c>
      <c r="AF810">
        <v>68.478999999999999</v>
      </c>
      <c r="AG810">
        <v>2264.2730000000001</v>
      </c>
      <c r="AH810">
        <v>293.61300000000006</v>
      </c>
      <c r="AI810">
        <v>189.90799999999999</v>
      </c>
      <c r="AJ810">
        <v>0</v>
      </c>
      <c r="AK810">
        <v>16.768000000000001</v>
      </c>
      <c r="AL810">
        <v>282.339</v>
      </c>
      <c r="AM810">
        <v>0</v>
      </c>
      <c r="AN810">
        <v>0</v>
      </c>
      <c r="AO810">
        <v>164</v>
      </c>
      <c r="AP810">
        <v>164</v>
      </c>
      <c r="AQ810">
        <v>164</v>
      </c>
      <c r="AR810">
        <v>0</v>
      </c>
      <c r="AS810">
        <v>0</v>
      </c>
      <c r="AT810">
        <v>0</v>
      </c>
      <c r="AU810">
        <v>0</v>
      </c>
      <c r="AV810">
        <v>0.33329999999999999</v>
      </c>
      <c r="AW810">
        <v>128.05500000000001</v>
      </c>
      <c r="AX810">
        <v>99.947999999999993</v>
      </c>
      <c r="AY810">
        <v>44</v>
      </c>
      <c r="AZ810">
        <v>57.268000000000001</v>
      </c>
      <c r="BA810">
        <v>14897.772999999999</v>
      </c>
      <c r="BB810">
        <v>164</v>
      </c>
      <c r="BC810">
        <v>38</v>
      </c>
      <c r="BD810">
        <v>37</v>
      </c>
      <c r="BE810">
        <v>0</v>
      </c>
      <c r="BF810">
        <v>1</v>
      </c>
      <c r="BG810">
        <v>2</v>
      </c>
      <c r="BH810">
        <v>0</v>
      </c>
      <c r="BI810">
        <v>0</v>
      </c>
      <c r="BJ810">
        <v>24.895899999999997</v>
      </c>
      <c r="BK810">
        <v>12100.220999999998</v>
      </c>
      <c r="BL810">
        <v>7365.1530000000012</v>
      </c>
      <c r="BM810">
        <v>2163.8520000000003</v>
      </c>
      <c r="BN810">
        <v>68.478999999999999</v>
      </c>
      <c r="BO810">
        <v>1894.123</v>
      </c>
      <c r="BP810">
        <v>233.38299999999998</v>
      </c>
      <c r="BQ810">
        <v>189.90799999999999</v>
      </c>
      <c r="BR810">
        <v>0</v>
      </c>
      <c r="BS810">
        <v>0</v>
      </c>
      <c r="BT810">
        <v>16.2409</v>
      </c>
      <c r="BU810">
        <v>9133.1419999999998</v>
      </c>
      <c r="BV810">
        <v>1.8889</v>
      </c>
      <c r="BW810">
        <v>441.73</v>
      </c>
      <c r="BX810">
        <v>0</v>
      </c>
      <c r="BY810">
        <v>0</v>
      </c>
      <c r="BZ810">
        <v>8.1990000000000016</v>
      </c>
      <c r="CA810">
        <v>2705.3090000000002</v>
      </c>
      <c r="CB810">
        <v>1979.0749999999998</v>
      </c>
      <c r="CC810">
        <v>279.08600000000001</v>
      </c>
      <c r="CD810">
        <v>0</v>
      </c>
      <c r="CE810">
        <v>370.15</v>
      </c>
      <c r="CF810">
        <v>60.230000000000004</v>
      </c>
      <c r="CG810">
        <v>0</v>
      </c>
      <c r="CH810">
        <v>0</v>
      </c>
      <c r="CI810">
        <v>16.768000000000001</v>
      </c>
      <c r="CJ810">
        <v>0.85</v>
      </c>
      <c r="CK810">
        <v>422.113</v>
      </c>
      <c r="CL810">
        <v>4.2226999999999997</v>
      </c>
      <c r="CM810">
        <v>1276.1559999999999</v>
      </c>
      <c r="CN810">
        <v>2.7930000000000001</v>
      </c>
      <c r="CO810">
        <v>909.97199999999998</v>
      </c>
      <c r="CP810">
        <v>0.33329999999999999</v>
      </c>
      <c r="CQ810">
        <v>97.067999999999998</v>
      </c>
      <c r="CR810">
        <v>21.895899999999997</v>
      </c>
      <c r="CS810">
        <v>9820.7259999999987</v>
      </c>
      <c r="CT810">
        <v>6.2690000000000001</v>
      </c>
      <c r="CU810">
        <v>1916.79</v>
      </c>
      <c r="CV810">
        <v>0</v>
      </c>
      <c r="CW810">
        <v>128.05500000000001</v>
      </c>
      <c r="CX810">
        <v>2.88</v>
      </c>
      <c r="CY810">
        <v>0</v>
      </c>
      <c r="CZ810">
        <v>0</v>
      </c>
      <c r="DA810">
        <v>0.33329999999999999</v>
      </c>
      <c r="DB810">
        <v>97.067999999999998</v>
      </c>
      <c r="DC810">
        <v>33</v>
      </c>
      <c r="DD810">
        <v>131</v>
      </c>
      <c r="DE810">
        <v>57.268000000000001</v>
      </c>
      <c r="DF810">
        <v>6.7660999999999998</v>
      </c>
      <c r="DG810">
        <v>2525.3490000000002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12172.675999999998</v>
      </c>
      <c r="EA810">
        <v>33</v>
      </c>
      <c r="EB810">
        <v>2725.0969999999998</v>
      </c>
      <c r="EC810">
        <v>131</v>
      </c>
      <c r="ED810">
        <v>33.9634</v>
      </c>
      <c r="EE810">
        <v>38.301299999999998</v>
      </c>
      <c r="EF810">
        <v>15087.868999999999</v>
      </c>
      <c r="EG810">
        <v>24.895899999999997</v>
      </c>
      <c r="EH810">
        <v>12100.220999999998</v>
      </c>
      <c r="EI810">
        <v>16.2409</v>
      </c>
      <c r="EJ810">
        <v>9133.1419999999998</v>
      </c>
      <c r="EK810">
        <v>1.8889</v>
      </c>
      <c r="EL810">
        <v>441.73</v>
      </c>
      <c r="EM810">
        <v>0</v>
      </c>
      <c r="EN810">
        <v>0</v>
      </c>
      <c r="EO810">
        <v>9.0675000000000008</v>
      </c>
      <c r="EP810">
        <v>2987.6480000000001</v>
      </c>
      <c r="EQ810">
        <v>164</v>
      </c>
      <c r="ER810">
        <v>33</v>
      </c>
      <c r="ES810">
        <v>131</v>
      </c>
      <c r="ET810">
        <v>15251.868999999999</v>
      </c>
      <c r="EU810">
        <v>0</v>
      </c>
      <c r="EV810">
        <v>0</v>
      </c>
      <c r="EW810">
        <v>0</v>
      </c>
      <c r="EX810">
        <v>0</v>
      </c>
      <c r="EY810">
        <v>6.7660999999999998</v>
      </c>
      <c r="EZ810">
        <v>2525.3490000000002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0.33329999999999999</v>
      </c>
      <c r="FJ810">
        <v>99.947999999999993</v>
      </c>
      <c r="FK810">
        <v>0</v>
      </c>
      <c r="FL810">
        <v>2.88</v>
      </c>
      <c r="FM810">
        <v>0.33329999999999999</v>
      </c>
      <c r="FN810">
        <v>97.067999999999998</v>
      </c>
      <c r="FO810">
        <v>44</v>
      </c>
      <c r="FP810">
        <v>33</v>
      </c>
      <c r="FQ810">
        <v>11</v>
      </c>
      <c r="FR810">
        <v>143.94800000000001</v>
      </c>
      <c r="FS810">
        <v>0</v>
      </c>
      <c r="FT810">
        <v>0</v>
      </c>
      <c r="FU810">
        <v>0</v>
      </c>
      <c r="FV810">
        <v>0</v>
      </c>
      <c r="FW810">
        <v>0</v>
      </c>
      <c r="FX810">
        <v>0</v>
      </c>
      <c r="FY810">
        <v>0</v>
      </c>
      <c r="FZ810">
        <v>0</v>
      </c>
      <c r="GA810">
        <v>0</v>
      </c>
      <c r="GB810">
        <v>0</v>
      </c>
    </row>
    <row r="811" spans="1:184" customFormat="1" ht="12.75" x14ac:dyDescent="0.2">
      <c r="A811">
        <v>7219</v>
      </c>
      <c r="B811">
        <f t="shared" si="12"/>
        <v>808</v>
      </c>
      <c r="C811">
        <v>1</v>
      </c>
      <c r="D811" t="s">
        <v>2620</v>
      </c>
      <c r="E811" t="s">
        <v>290</v>
      </c>
      <c r="F811">
        <v>600127583</v>
      </c>
      <c r="G811">
        <v>12</v>
      </c>
      <c r="H811" t="s">
        <v>2621</v>
      </c>
      <c r="I811" t="s">
        <v>378</v>
      </c>
      <c r="J811">
        <v>1</v>
      </c>
      <c r="K811">
        <v>24</v>
      </c>
      <c r="L811" t="s">
        <v>2459</v>
      </c>
      <c r="M811" t="s">
        <v>2622</v>
      </c>
      <c r="N811" t="s">
        <v>2461</v>
      </c>
      <c r="O811">
        <v>2</v>
      </c>
      <c r="P811" t="s">
        <v>2462</v>
      </c>
      <c r="Q811" t="s">
        <v>2475</v>
      </c>
      <c r="R811" s="207">
        <v>45669.732569444444</v>
      </c>
      <c r="S811">
        <v>600127583</v>
      </c>
      <c r="W811">
        <v>37.693300000000001</v>
      </c>
      <c r="X811">
        <v>37.51</v>
      </c>
      <c r="Y811">
        <v>0.18329999999999999</v>
      </c>
      <c r="Z811">
        <v>0</v>
      </c>
      <c r="AA811">
        <v>39.123800000000003</v>
      </c>
      <c r="AB811">
        <v>19739.001000000004</v>
      </c>
      <c r="AC811">
        <v>19680.805000000004</v>
      </c>
      <c r="AD811">
        <v>11805.172</v>
      </c>
      <c r="AE811">
        <v>3347.9500000000003</v>
      </c>
      <c r="AF811">
        <v>505.52000000000004</v>
      </c>
      <c r="AG811">
        <v>2922.7959999999998</v>
      </c>
      <c r="AH811">
        <v>291.72700000000003</v>
      </c>
      <c r="AI811">
        <v>253.221</v>
      </c>
      <c r="AJ811">
        <v>19.943000000000001</v>
      </c>
      <c r="AK811">
        <v>4.7350000000000003</v>
      </c>
      <c r="AL811">
        <v>58.195999999999998</v>
      </c>
      <c r="AM811">
        <v>0</v>
      </c>
      <c r="AN811">
        <v>0</v>
      </c>
      <c r="AO811">
        <v>67.150000000000006</v>
      </c>
      <c r="AP811">
        <v>39.5</v>
      </c>
      <c r="AQ811">
        <v>39.5</v>
      </c>
      <c r="AR811">
        <v>0</v>
      </c>
      <c r="AS811">
        <v>0</v>
      </c>
      <c r="AT811">
        <v>0</v>
      </c>
      <c r="AU811">
        <v>27.65</v>
      </c>
      <c r="AV811">
        <v>0</v>
      </c>
      <c r="AW811">
        <v>529.74099999999999</v>
      </c>
      <c r="AX811">
        <v>0</v>
      </c>
      <c r="AY811">
        <v>0</v>
      </c>
      <c r="AZ811">
        <v>0</v>
      </c>
      <c r="BA811">
        <v>19794.203999999998</v>
      </c>
      <c r="BB811">
        <v>39.5</v>
      </c>
      <c r="BC811">
        <v>40</v>
      </c>
      <c r="BD811">
        <v>34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28.750400000000003</v>
      </c>
      <c r="BK811">
        <v>16772.664000000001</v>
      </c>
      <c r="BL811">
        <v>9744.4210000000003</v>
      </c>
      <c r="BM811">
        <v>3040.71</v>
      </c>
      <c r="BN811">
        <v>405.11599999999999</v>
      </c>
      <c r="BO811">
        <v>2511.2960000000003</v>
      </c>
      <c r="BP811">
        <v>263.48099999999999</v>
      </c>
      <c r="BQ811">
        <v>253.221</v>
      </c>
      <c r="BR811">
        <v>19.943000000000001</v>
      </c>
      <c r="BS811">
        <v>4.7350000000000003</v>
      </c>
      <c r="BT811">
        <v>22.057000000000002</v>
      </c>
      <c r="BU811">
        <v>14140.927</v>
      </c>
      <c r="BV811">
        <v>2.1779999999999999</v>
      </c>
      <c r="BW811">
        <v>1057.43</v>
      </c>
      <c r="BX811">
        <v>0</v>
      </c>
      <c r="BY811">
        <v>0</v>
      </c>
      <c r="BZ811">
        <v>8.7595999999999989</v>
      </c>
      <c r="CA811">
        <v>2908.1409999999996</v>
      </c>
      <c r="CB811">
        <v>2060.7510000000002</v>
      </c>
      <c r="CC811">
        <v>307.24</v>
      </c>
      <c r="CD811">
        <v>100.404</v>
      </c>
      <c r="CE811">
        <v>411.5</v>
      </c>
      <c r="CF811">
        <v>28.246000000000002</v>
      </c>
      <c r="CG811">
        <v>0</v>
      </c>
      <c r="CH811">
        <v>0</v>
      </c>
      <c r="CI811">
        <v>0</v>
      </c>
      <c r="CJ811">
        <v>0.81299999999999994</v>
      </c>
      <c r="CK811">
        <v>420.22399999999999</v>
      </c>
      <c r="CL811">
        <v>3.9428000000000001</v>
      </c>
      <c r="CM811">
        <v>1185.6769999999999</v>
      </c>
      <c r="CN811">
        <v>4.0038</v>
      </c>
      <c r="CO811">
        <v>1302.24</v>
      </c>
      <c r="CP811">
        <v>0</v>
      </c>
      <c r="CQ811">
        <v>0</v>
      </c>
      <c r="CR811">
        <v>24.698799999999999</v>
      </c>
      <c r="CS811">
        <v>13412.735000000001</v>
      </c>
      <c r="CT811">
        <v>6.7595999999999998</v>
      </c>
      <c r="CU811">
        <v>2130.8649999999998</v>
      </c>
      <c r="CV811">
        <v>0</v>
      </c>
      <c r="CW811">
        <v>529.74099999999999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24.6</v>
      </c>
      <c r="DD811">
        <v>14.9</v>
      </c>
      <c r="DE811">
        <v>0</v>
      </c>
      <c r="DF811">
        <v>4.5153999999999996</v>
      </c>
      <c r="DG811">
        <v>1574.3069999999998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16853.069</v>
      </c>
      <c r="EA811">
        <v>24.6</v>
      </c>
      <c r="EB811">
        <v>2941.1350000000002</v>
      </c>
      <c r="EC811">
        <v>14.9</v>
      </c>
      <c r="ED811">
        <v>37.693300000000001</v>
      </c>
      <c r="EE811">
        <v>39.123800000000003</v>
      </c>
      <c r="EF811">
        <v>19739.001000000004</v>
      </c>
      <c r="EG811">
        <v>28.750400000000003</v>
      </c>
      <c r="EH811">
        <v>16772.664000000001</v>
      </c>
      <c r="EI811">
        <v>22.057000000000002</v>
      </c>
      <c r="EJ811">
        <v>14140.927</v>
      </c>
      <c r="EK811">
        <v>2.1779999999999999</v>
      </c>
      <c r="EL811">
        <v>1057.43</v>
      </c>
      <c r="EM811">
        <v>0</v>
      </c>
      <c r="EN811">
        <v>0</v>
      </c>
      <c r="EO811">
        <v>8.9428999999999998</v>
      </c>
      <c r="EP811">
        <v>2966.3369999999995</v>
      </c>
      <c r="EQ811">
        <v>67.150000000000006</v>
      </c>
      <c r="ER811">
        <v>29.3</v>
      </c>
      <c r="ES811">
        <v>37.85</v>
      </c>
      <c r="ET811">
        <v>19806.151000000002</v>
      </c>
      <c r="EU811">
        <v>0</v>
      </c>
      <c r="EV811">
        <v>0</v>
      </c>
      <c r="EW811">
        <v>0</v>
      </c>
      <c r="EX811">
        <v>0</v>
      </c>
      <c r="EY811">
        <v>4.5153999999999996</v>
      </c>
      <c r="EZ811">
        <v>1574.3069999999998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</row>
    <row r="812" spans="1:184" customFormat="1" ht="12.75" x14ac:dyDescent="0.2">
      <c r="A812">
        <v>7220</v>
      </c>
      <c r="B812">
        <f t="shared" si="12"/>
        <v>809</v>
      </c>
      <c r="C812">
        <v>1</v>
      </c>
      <c r="D812" t="s">
        <v>2623</v>
      </c>
      <c r="E812" t="s">
        <v>290</v>
      </c>
      <c r="F812">
        <v>600127834</v>
      </c>
      <c r="G812">
        <v>12</v>
      </c>
      <c r="H812" t="s">
        <v>2624</v>
      </c>
      <c r="I812" t="s">
        <v>378</v>
      </c>
      <c r="J812">
        <v>1</v>
      </c>
      <c r="K812">
        <v>24</v>
      </c>
      <c r="L812" t="s">
        <v>2467</v>
      </c>
      <c r="M812" t="s">
        <v>2625</v>
      </c>
      <c r="N812" t="s">
        <v>2461</v>
      </c>
      <c r="O812">
        <v>2</v>
      </c>
      <c r="P812" t="s">
        <v>2462</v>
      </c>
      <c r="Q812" t="s">
        <v>2523</v>
      </c>
      <c r="R812" s="207">
        <v>45671.298518518517</v>
      </c>
      <c r="S812">
        <v>600127834</v>
      </c>
      <c r="W812">
        <v>14.738799999999999</v>
      </c>
      <c r="X812">
        <v>14.738799999999999</v>
      </c>
      <c r="Y812">
        <v>0</v>
      </c>
      <c r="Z812">
        <v>0</v>
      </c>
      <c r="AA812">
        <v>14.827799999999998</v>
      </c>
      <c r="AB812">
        <v>7067.5129999999999</v>
      </c>
      <c r="AC812">
        <v>7067.5129999999999</v>
      </c>
      <c r="AD812">
        <v>4660.2880000000005</v>
      </c>
      <c r="AE812">
        <v>995.49099999999999</v>
      </c>
      <c r="AF812">
        <v>295.45400000000001</v>
      </c>
      <c r="AG812">
        <v>853.65100000000007</v>
      </c>
      <c r="AH812">
        <v>145.50700000000001</v>
      </c>
      <c r="AI812">
        <v>46.664000000000001</v>
      </c>
      <c r="AJ812">
        <v>0</v>
      </c>
      <c r="AK812">
        <v>15.148</v>
      </c>
      <c r="AL812">
        <v>0</v>
      </c>
      <c r="AM812">
        <v>0</v>
      </c>
      <c r="AN812">
        <v>0</v>
      </c>
      <c r="AO812">
        <v>27</v>
      </c>
      <c r="AP812">
        <v>27</v>
      </c>
      <c r="AQ812">
        <v>27</v>
      </c>
      <c r="AR812">
        <v>0</v>
      </c>
      <c r="AS812">
        <v>0</v>
      </c>
      <c r="AT812">
        <v>0</v>
      </c>
      <c r="AU812">
        <v>0</v>
      </c>
      <c r="AV812">
        <v>0.35</v>
      </c>
      <c r="AW812">
        <v>49.927</v>
      </c>
      <c r="AX812">
        <v>193.43100000000001</v>
      </c>
      <c r="AY812">
        <v>0</v>
      </c>
      <c r="AZ812">
        <v>5.383</v>
      </c>
      <c r="BA812">
        <v>7099.04</v>
      </c>
      <c r="BB812">
        <v>27</v>
      </c>
      <c r="BC812">
        <v>15</v>
      </c>
      <c r="BD812">
        <v>15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10.694999999999999</v>
      </c>
      <c r="BK812">
        <v>5673.3519999999999</v>
      </c>
      <c r="BL812">
        <v>3670.886</v>
      </c>
      <c r="BM812">
        <v>882.00799999999992</v>
      </c>
      <c r="BN812">
        <v>197.13900000000001</v>
      </c>
      <c r="BO812">
        <v>716.15100000000007</v>
      </c>
      <c r="BP812">
        <v>105.194</v>
      </c>
      <c r="BQ812">
        <v>46.664000000000001</v>
      </c>
      <c r="BR812">
        <v>0</v>
      </c>
      <c r="BS812">
        <v>0</v>
      </c>
      <c r="BT812">
        <v>7.5920000000000005</v>
      </c>
      <c r="BU812">
        <v>4376.3159999999998</v>
      </c>
      <c r="BV812">
        <v>1.5788</v>
      </c>
      <c r="BW812">
        <v>727.03499999999997</v>
      </c>
      <c r="BX812">
        <v>0</v>
      </c>
      <c r="BY812">
        <v>0</v>
      </c>
      <c r="BZ812">
        <v>4.0438000000000001</v>
      </c>
      <c r="CA812">
        <v>1394.1610000000001</v>
      </c>
      <c r="CB812">
        <v>989.40199999999993</v>
      </c>
      <c r="CC812">
        <v>113.483</v>
      </c>
      <c r="CD812">
        <v>98.314999999999998</v>
      </c>
      <c r="CE812">
        <v>137.5</v>
      </c>
      <c r="CF812">
        <v>40.313000000000002</v>
      </c>
      <c r="CG812">
        <v>0</v>
      </c>
      <c r="CH812">
        <v>0</v>
      </c>
      <c r="CI812">
        <v>15.148</v>
      </c>
      <c r="CJ812">
        <v>0</v>
      </c>
      <c r="CK812">
        <v>0</v>
      </c>
      <c r="CL812">
        <v>1.6938</v>
      </c>
      <c r="CM812">
        <v>530.76499999999999</v>
      </c>
      <c r="CN812">
        <v>2</v>
      </c>
      <c r="CO812">
        <v>762.96500000000003</v>
      </c>
      <c r="CP812">
        <v>0.35</v>
      </c>
      <c r="CQ812">
        <v>100.431</v>
      </c>
      <c r="CR812">
        <v>9.6949999999999985</v>
      </c>
      <c r="CS812">
        <v>4843.2379999999994</v>
      </c>
      <c r="CT812">
        <v>3.5438000000000001</v>
      </c>
      <c r="CU812">
        <v>1199.5059999999999</v>
      </c>
      <c r="CV812">
        <v>0</v>
      </c>
      <c r="CW812">
        <v>49.927</v>
      </c>
      <c r="CX812">
        <v>93</v>
      </c>
      <c r="CY812">
        <v>0</v>
      </c>
      <c r="CZ812">
        <v>0</v>
      </c>
      <c r="DA812">
        <v>0.35</v>
      </c>
      <c r="DB812">
        <v>100.431</v>
      </c>
      <c r="DC812">
        <v>17.75</v>
      </c>
      <c r="DD812">
        <v>9.25</v>
      </c>
      <c r="DE812">
        <v>5.383</v>
      </c>
      <c r="DF812">
        <v>1.5242</v>
      </c>
      <c r="DG812">
        <v>570.00099999999998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5701.7610000000004</v>
      </c>
      <c r="EA812">
        <v>17.75</v>
      </c>
      <c r="EB812">
        <v>1397.279</v>
      </c>
      <c r="EC812">
        <v>9.25</v>
      </c>
      <c r="ED812">
        <v>14.738799999999999</v>
      </c>
      <c r="EE812">
        <v>14.827799999999998</v>
      </c>
      <c r="EF812">
        <v>7067.5129999999999</v>
      </c>
      <c r="EG812">
        <v>10.694999999999999</v>
      </c>
      <c r="EH812">
        <v>5673.3519999999999</v>
      </c>
      <c r="EI812">
        <v>7.5920000000000005</v>
      </c>
      <c r="EJ812">
        <v>4376.3159999999998</v>
      </c>
      <c r="EK812">
        <v>1.5788</v>
      </c>
      <c r="EL812">
        <v>727.03499999999997</v>
      </c>
      <c r="EM812">
        <v>0</v>
      </c>
      <c r="EN812">
        <v>0</v>
      </c>
      <c r="EO812">
        <v>4.0438000000000001</v>
      </c>
      <c r="EP812">
        <v>1394.1610000000001</v>
      </c>
      <c r="EQ812">
        <v>27</v>
      </c>
      <c r="ER812">
        <v>17.75</v>
      </c>
      <c r="ES812">
        <v>9.25</v>
      </c>
      <c r="ET812">
        <v>7094.5129999999999</v>
      </c>
      <c r="EU812">
        <v>0</v>
      </c>
      <c r="EV812">
        <v>0</v>
      </c>
      <c r="EW812">
        <v>0</v>
      </c>
      <c r="EX812">
        <v>0</v>
      </c>
      <c r="EY812">
        <v>1.5242</v>
      </c>
      <c r="EZ812">
        <v>570.00099999999998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0.35</v>
      </c>
      <c r="FJ812">
        <v>193.43100000000001</v>
      </c>
      <c r="FK812">
        <v>0</v>
      </c>
      <c r="FL812">
        <v>93</v>
      </c>
      <c r="FM812">
        <v>0.35</v>
      </c>
      <c r="FN812">
        <v>100.431</v>
      </c>
      <c r="FO812">
        <v>0</v>
      </c>
      <c r="FP812">
        <v>0</v>
      </c>
      <c r="FQ812">
        <v>0</v>
      </c>
      <c r="FR812">
        <v>193.43100000000001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0</v>
      </c>
      <c r="GB812">
        <v>0</v>
      </c>
    </row>
    <row r="813" spans="1:184" customFormat="1" ht="12.75" x14ac:dyDescent="0.2">
      <c r="A813">
        <v>7221</v>
      </c>
      <c r="B813">
        <f t="shared" si="12"/>
        <v>810</v>
      </c>
      <c r="C813">
        <v>1</v>
      </c>
      <c r="D813" t="s">
        <v>2626</v>
      </c>
      <c r="E813" t="s">
        <v>290</v>
      </c>
      <c r="F813">
        <v>600127842</v>
      </c>
      <c r="G813">
        <v>12</v>
      </c>
      <c r="H813" t="s">
        <v>2494</v>
      </c>
      <c r="I813" t="s">
        <v>100</v>
      </c>
      <c r="J813">
        <v>1</v>
      </c>
      <c r="K813">
        <v>24</v>
      </c>
      <c r="L813" t="s">
        <v>2467</v>
      </c>
      <c r="M813" t="s">
        <v>2627</v>
      </c>
      <c r="N813" t="s">
        <v>2461</v>
      </c>
      <c r="O813">
        <v>2</v>
      </c>
      <c r="P813" t="s">
        <v>2462</v>
      </c>
      <c r="Q813" t="s">
        <v>2495</v>
      </c>
      <c r="R813" s="207">
        <v>45663.695104166669</v>
      </c>
      <c r="S813">
        <v>600127842</v>
      </c>
      <c r="T813" t="s">
        <v>2495</v>
      </c>
      <c r="U813" s="207">
        <v>45665.377858796295</v>
      </c>
      <c r="V813">
        <v>600127842</v>
      </c>
      <c r="W813">
        <v>10.9168</v>
      </c>
      <c r="X813">
        <v>9.855599999999999</v>
      </c>
      <c r="Y813">
        <v>0</v>
      </c>
      <c r="Z813">
        <v>1.0611999999999999</v>
      </c>
      <c r="AA813">
        <v>12.1936</v>
      </c>
      <c r="AB813">
        <v>4676.6040000000003</v>
      </c>
      <c r="AC813">
        <v>4240.6980000000003</v>
      </c>
      <c r="AD813">
        <v>2899.5849999999996</v>
      </c>
      <c r="AE813">
        <v>853.03899999999999</v>
      </c>
      <c r="AF813">
        <v>148.44499999999999</v>
      </c>
      <c r="AG813">
        <v>96.843999999999994</v>
      </c>
      <c r="AH813">
        <v>145.47399999999999</v>
      </c>
      <c r="AI813">
        <v>56.301000000000002</v>
      </c>
      <c r="AJ813">
        <v>0</v>
      </c>
      <c r="AK813">
        <v>0</v>
      </c>
      <c r="AL813">
        <v>0</v>
      </c>
      <c r="AM813">
        <v>0</v>
      </c>
      <c r="AN813">
        <v>435.90600000000001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28.123000000000001</v>
      </c>
      <c r="AX813">
        <v>32</v>
      </c>
      <c r="AY813">
        <v>0</v>
      </c>
      <c r="AZ813">
        <v>12.887</v>
      </c>
      <c r="BA813">
        <v>4271.3550000000005</v>
      </c>
      <c r="BB813">
        <v>0</v>
      </c>
      <c r="BC813">
        <v>13</v>
      </c>
      <c r="BD813">
        <v>12</v>
      </c>
      <c r="BE813">
        <v>1</v>
      </c>
      <c r="BF813">
        <v>0</v>
      </c>
      <c r="BG813">
        <v>0</v>
      </c>
      <c r="BH813">
        <v>0</v>
      </c>
      <c r="BI813">
        <v>0</v>
      </c>
      <c r="BJ813">
        <v>7.2909999999999995</v>
      </c>
      <c r="BK813">
        <v>3445.1320000000001</v>
      </c>
      <c r="BL813">
        <v>2268.1709999999998</v>
      </c>
      <c r="BM813">
        <v>767.41300000000001</v>
      </c>
      <c r="BN813">
        <v>123.44499999999999</v>
      </c>
      <c r="BO813">
        <v>59.900000000000006</v>
      </c>
      <c r="BP813">
        <v>128.892</v>
      </c>
      <c r="BQ813">
        <v>56.301000000000002</v>
      </c>
      <c r="BR813">
        <v>0</v>
      </c>
      <c r="BS813">
        <v>0</v>
      </c>
      <c r="BT813">
        <v>3.5758000000000001</v>
      </c>
      <c r="BU813">
        <v>2212.83</v>
      </c>
      <c r="BV813">
        <v>1.3511</v>
      </c>
      <c r="BW813">
        <v>494.399</v>
      </c>
      <c r="BX813">
        <v>0</v>
      </c>
      <c r="BY813">
        <v>0</v>
      </c>
      <c r="BZ813">
        <v>2.5646</v>
      </c>
      <c r="CA813">
        <v>795.56600000000003</v>
      </c>
      <c r="CB813">
        <v>631.41399999999999</v>
      </c>
      <c r="CC813">
        <v>85.626000000000005</v>
      </c>
      <c r="CD813">
        <v>25</v>
      </c>
      <c r="CE813">
        <v>36.944000000000003</v>
      </c>
      <c r="CF813">
        <v>16.582000000000001</v>
      </c>
      <c r="CG813">
        <v>0</v>
      </c>
      <c r="CH813">
        <v>0</v>
      </c>
      <c r="CI813">
        <v>0</v>
      </c>
      <c r="CJ813">
        <v>0.15</v>
      </c>
      <c r="CK813">
        <v>66.715999999999994</v>
      </c>
      <c r="CL813">
        <v>0.81459999999999999</v>
      </c>
      <c r="CM813">
        <v>230.93100000000001</v>
      </c>
      <c r="CN813">
        <v>1.6</v>
      </c>
      <c r="CO813">
        <v>497.91899999999998</v>
      </c>
      <c r="CP813">
        <v>0</v>
      </c>
      <c r="CQ813">
        <v>0</v>
      </c>
      <c r="CR813">
        <v>6.2908999999999997</v>
      </c>
      <c r="CS813">
        <v>2629.2329999999997</v>
      </c>
      <c r="CT813">
        <v>2.2646000000000002</v>
      </c>
      <c r="CU813">
        <v>664.73500000000001</v>
      </c>
      <c r="CV813">
        <v>0</v>
      </c>
      <c r="CW813">
        <v>28.123000000000001</v>
      </c>
      <c r="CX813">
        <v>32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12.887</v>
      </c>
      <c r="DF813">
        <v>2.3641000000000001</v>
      </c>
      <c r="DG813">
        <v>737.90300000000002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3467.5120000000002</v>
      </c>
      <c r="EA813">
        <v>0</v>
      </c>
      <c r="EB813">
        <v>803.84300000000007</v>
      </c>
      <c r="EC813">
        <v>0</v>
      </c>
      <c r="ED813">
        <v>10.9168</v>
      </c>
      <c r="EE813">
        <v>12.1936</v>
      </c>
      <c r="EF813">
        <v>4676.6040000000003</v>
      </c>
      <c r="EG813">
        <v>7.8667999999999996</v>
      </c>
      <c r="EH813">
        <v>3705.779</v>
      </c>
      <c r="EI813">
        <v>4.1516000000000002</v>
      </c>
      <c r="EJ813">
        <v>2473.4769999999999</v>
      </c>
      <c r="EK813">
        <v>1.3511</v>
      </c>
      <c r="EL813">
        <v>494.399</v>
      </c>
      <c r="EM813">
        <v>0</v>
      </c>
      <c r="EN813">
        <v>0</v>
      </c>
      <c r="EO813">
        <v>3.05</v>
      </c>
      <c r="EP813">
        <v>970.82500000000005</v>
      </c>
      <c r="EQ813">
        <v>0</v>
      </c>
      <c r="ER813">
        <v>0</v>
      </c>
      <c r="ES813">
        <v>0</v>
      </c>
      <c r="ET813">
        <v>4676.6040000000003</v>
      </c>
      <c r="EU813">
        <v>0</v>
      </c>
      <c r="EV813">
        <v>0</v>
      </c>
      <c r="EW813">
        <v>0</v>
      </c>
      <c r="EX813">
        <v>0</v>
      </c>
      <c r="EY813">
        <v>2.3641000000000001</v>
      </c>
      <c r="EZ813">
        <v>737.90300000000002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32</v>
      </c>
      <c r="FK813">
        <v>0</v>
      </c>
      <c r="FL813">
        <v>32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32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</row>
    <row r="814" spans="1:184" customFormat="1" ht="12.75" x14ac:dyDescent="0.2">
      <c r="A814">
        <v>7222</v>
      </c>
      <c r="B814">
        <f t="shared" si="12"/>
        <v>811</v>
      </c>
      <c r="C814">
        <v>1</v>
      </c>
      <c r="D814" t="s">
        <v>2628</v>
      </c>
      <c r="E814" t="s">
        <v>290</v>
      </c>
      <c r="F814">
        <v>600127486</v>
      </c>
      <c r="G814">
        <v>12</v>
      </c>
      <c r="H814" t="s">
        <v>2629</v>
      </c>
      <c r="I814" t="s">
        <v>438</v>
      </c>
      <c r="J814">
        <v>1</v>
      </c>
      <c r="K814">
        <v>24</v>
      </c>
      <c r="L814" t="s">
        <v>2459</v>
      </c>
      <c r="M814" t="s">
        <v>2630</v>
      </c>
      <c r="N814" t="s">
        <v>2461</v>
      </c>
      <c r="O814">
        <v>2</v>
      </c>
      <c r="P814" t="s">
        <v>2462</v>
      </c>
      <c r="Q814" t="s">
        <v>3360</v>
      </c>
      <c r="R814" s="207">
        <v>45670.663784722223</v>
      </c>
      <c r="S814">
        <v>600127486</v>
      </c>
      <c r="W814">
        <v>39.453599999999994</v>
      </c>
      <c r="X814">
        <v>38.488699999999994</v>
      </c>
      <c r="Y814">
        <v>0.44159999999999999</v>
      </c>
      <c r="Z814">
        <v>0.52329999999999999</v>
      </c>
      <c r="AA814">
        <v>42.426099999999998</v>
      </c>
      <c r="AB814">
        <v>20250.260999999999</v>
      </c>
      <c r="AC814">
        <v>19913.008000000002</v>
      </c>
      <c r="AD814">
        <v>12376.686</v>
      </c>
      <c r="AE814">
        <v>2653.5889999999999</v>
      </c>
      <c r="AF814">
        <v>652.47199999999998</v>
      </c>
      <c r="AG814">
        <v>3237.607</v>
      </c>
      <c r="AH814">
        <v>612.17200000000003</v>
      </c>
      <c r="AI814">
        <v>282.529</v>
      </c>
      <c r="AJ814">
        <v>8.1560000000000006</v>
      </c>
      <c r="AK814">
        <v>28.32</v>
      </c>
      <c r="AL814">
        <v>154.33099999999999</v>
      </c>
      <c r="AM814">
        <v>0</v>
      </c>
      <c r="AN814">
        <v>182.922</v>
      </c>
      <c r="AO814">
        <v>37.200000000000003</v>
      </c>
      <c r="AP814">
        <v>33.200000000000003</v>
      </c>
      <c r="AQ814">
        <v>33.200000000000003</v>
      </c>
      <c r="AR814">
        <v>0</v>
      </c>
      <c r="AS814">
        <v>0</v>
      </c>
      <c r="AT814">
        <v>0</v>
      </c>
      <c r="AU814">
        <v>4</v>
      </c>
      <c r="AV814">
        <v>0.60010000000000008</v>
      </c>
      <c r="AW814">
        <v>0</v>
      </c>
      <c r="AX814">
        <v>365.21500000000003</v>
      </c>
      <c r="AY814">
        <v>0</v>
      </c>
      <c r="AZ814">
        <v>61.476999999999997</v>
      </c>
      <c r="BA814">
        <v>20056.477999999999</v>
      </c>
      <c r="BB814">
        <v>33.200000000000003</v>
      </c>
      <c r="BC814">
        <v>42</v>
      </c>
      <c r="BD814">
        <v>38</v>
      </c>
      <c r="BE814">
        <v>1</v>
      </c>
      <c r="BF814">
        <v>0</v>
      </c>
      <c r="BG814">
        <v>2</v>
      </c>
      <c r="BH814">
        <v>0</v>
      </c>
      <c r="BI814">
        <v>0</v>
      </c>
      <c r="BJ814">
        <v>27.8063</v>
      </c>
      <c r="BK814">
        <v>16188.900000000001</v>
      </c>
      <c r="BL814">
        <v>9934.1650000000009</v>
      </c>
      <c r="BM814">
        <v>2306.2719999999999</v>
      </c>
      <c r="BN814">
        <v>566.92399999999998</v>
      </c>
      <c r="BO814">
        <v>2536.1329999999998</v>
      </c>
      <c r="BP814">
        <v>476.27199999999999</v>
      </c>
      <c r="BQ814">
        <v>282.529</v>
      </c>
      <c r="BR814">
        <v>0</v>
      </c>
      <c r="BS814">
        <v>25.128</v>
      </c>
      <c r="BT814">
        <v>21.4467</v>
      </c>
      <c r="BU814">
        <v>13465.271999999999</v>
      </c>
      <c r="BV814">
        <v>2.2829000000000002</v>
      </c>
      <c r="BW814">
        <v>1222.1550000000002</v>
      </c>
      <c r="BX814">
        <v>0</v>
      </c>
      <c r="BY814">
        <v>0</v>
      </c>
      <c r="BZ814">
        <v>10.682399999999999</v>
      </c>
      <c r="CA814">
        <v>3724.1080000000002</v>
      </c>
      <c r="CB814">
        <v>2442.5209999999997</v>
      </c>
      <c r="CC814">
        <v>347.31700000000001</v>
      </c>
      <c r="CD814">
        <v>85.548000000000002</v>
      </c>
      <c r="CE814">
        <v>701.47400000000005</v>
      </c>
      <c r="CF814">
        <v>135.9</v>
      </c>
      <c r="CG814">
        <v>0</v>
      </c>
      <c r="CH814">
        <v>8.1560000000000006</v>
      </c>
      <c r="CI814">
        <v>3.1920000000000002</v>
      </c>
      <c r="CJ814">
        <v>0.125</v>
      </c>
      <c r="CK814">
        <v>98.451999999999998</v>
      </c>
      <c r="CL814">
        <v>6.4030000000000005</v>
      </c>
      <c r="CM814">
        <v>2175.2560000000003</v>
      </c>
      <c r="CN814">
        <v>3.5543</v>
      </c>
      <c r="CO814">
        <v>1242.385</v>
      </c>
      <c r="CP814">
        <v>0.60010000000000008</v>
      </c>
      <c r="CQ814">
        <v>208.01499999999999</v>
      </c>
      <c r="CR814">
        <v>24.192900000000002</v>
      </c>
      <c r="CS814">
        <v>12611.183000000001</v>
      </c>
      <c r="CT814">
        <v>7.9844999999999988</v>
      </c>
      <c r="CU814">
        <v>2434.7529999999997</v>
      </c>
      <c r="CV814">
        <v>0</v>
      </c>
      <c r="CW814">
        <v>0</v>
      </c>
      <c r="CX814">
        <v>141.9</v>
      </c>
      <c r="CY814">
        <v>0</v>
      </c>
      <c r="CZ814">
        <v>0</v>
      </c>
      <c r="DA814">
        <v>0.60010000000000008</v>
      </c>
      <c r="DB814">
        <v>223.315</v>
      </c>
      <c r="DC814">
        <v>0</v>
      </c>
      <c r="DD814">
        <v>33.200000000000003</v>
      </c>
      <c r="DE814">
        <v>61.476999999999997</v>
      </c>
      <c r="DF814">
        <v>3.5766999999999998</v>
      </c>
      <c r="DG814">
        <v>1261.002</v>
      </c>
      <c r="DH814">
        <v>0.5</v>
      </c>
      <c r="DI814">
        <v>240.471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16296.183000000001</v>
      </c>
      <c r="EA814">
        <v>0</v>
      </c>
      <c r="EB814">
        <v>3760.2950000000001</v>
      </c>
      <c r="EC814">
        <v>33.200000000000003</v>
      </c>
      <c r="ED814">
        <v>39.453599999999994</v>
      </c>
      <c r="EE814">
        <v>42.426099999999998</v>
      </c>
      <c r="EF814">
        <v>20250.260999999999</v>
      </c>
      <c r="EG814">
        <v>27.8063</v>
      </c>
      <c r="EH814">
        <v>16188.900000000001</v>
      </c>
      <c r="EI814">
        <v>21.4467</v>
      </c>
      <c r="EJ814">
        <v>13465.271999999999</v>
      </c>
      <c r="EK814">
        <v>2.2829000000000002</v>
      </c>
      <c r="EL814">
        <v>1222.1550000000002</v>
      </c>
      <c r="EM814">
        <v>0</v>
      </c>
      <c r="EN814">
        <v>0</v>
      </c>
      <c r="EO814">
        <v>11.6473</v>
      </c>
      <c r="EP814">
        <v>4061.3609999999999</v>
      </c>
      <c r="EQ814">
        <v>37.200000000000003</v>
      </c>
      <c r="ER814">
        <v>0</v>
      </c>
      <c r="ES814">
        <v>37.200000000000003</v>
      </c>
      <c r="ET814">
        <v>20287.461000000003</v>
      </c>
      <c r="EU814">
        <v>0</v>
      </c>
      <c r="EV814">
        <v>0</v>
      </c>
      <c r="EW814">
        <v>0</v>
      </c>
      <c r="EX814">
        <v>0</v>
      </c>
      <c r="EY814">
        <v>3.5766999999999998</v>
      </c>
      <c r="EZ814">
        <v>1261.002</v>
      </c>
      <c r="FA814">
        <v>0.5</v>
      </c>
      <c r="FB814">
        <v>240.471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0.60010000000000008</v>
      </c>
      <c r="FJ814">
        <v>365.21500000000003</v>
      </c>
      <c r="FK814">
        <v>0</v>
      </c>
      <c r="FL814">
        <v>141.9</v>
      </c>
      <c r="FM814">
        <v>0.60010000000000008</v>
      </c>
      <c r="FN814">
        <v>223.315</v>
      </c>
      <c r="FO814">
        <v>0</v>
      </c>
      <c r="FP814">
        <v>0</v>
      </c>
      <c r="FQ814">
        <v>0</v>
      </c>
      <c r="FR814">
        <v>365.21500000000003</v>
      </c>
      <c r="FS814">
        <v>0</v>
      </c>
      <c r="FT814">
        <v>0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0</v>
      </c>
      <c r="GA814">
        <v>0</v>
      </c>
      <c r="GB814">
        <v>0</v>
      </c>
    </row>
    <row r="815" spans="1:184" customFormat="1" ht="12.75" x14ac:dyDescent="0.2">
      <c r="A815">
        <v>7223</v>
      </c>
      <c r="B815">
        <f t="shared" si="12"/>
        <v>812</v>
      </c>
      <c r="C815">
        <v>1</v>
      </c>
      <c r="D815" t="s">
        <v>2631</v>
      </c>
      <c r="E815" t="s">
        <v>290</v>
      </c>
      <c r="F815">
        <v>600127265</v>
      </c>
      <c r="G815">
        <v>12</v>
      </c>
      <c r="H815" t="s">
        <v>2632</v>
      </c>
      <c r="I815" t="s">
        <v>100</v>
      </c>
      <c r="J815">
        <v>1</v>
      </c>
      <c r="K815">
        <v>24</v>
      </c>
      <c r="L815" t="s">
        <v>2467</v>
      </c>
      <c r="M815" t="s">
        <v>1549</v>
      </c>
      <c r="N815" t="s">
        <v>2461</v>
      </c>
      <c r="O815">
        <v>2</v>
      </c>
      <c r="P815" t="s">
        <v>2462</v>
      </c>
      <c r="Q815" t="s">
        <v>2523</v>
      </c>
      <c r="R815" s="207">
        <v>45665.553865740738</v>
      </c>
      <c r="S815">
        <v>600127265</v>
      </c>
      <c r="T815" t="s">
        <v>2523</v>
      </c>
      <c r="U815" s="207">
        <v>45666.455972222226</v>
      </c>
      <c r="V815">
        <v>600127265</v>
      </c>
      <c r="W815">
        <v>5.1108000000000002</v>
      </c>
      <c r="X815">
        <v>5.1108000000000002</v>
      </c>
      <c r="Y815">
        <v>0</v>
      </c>
      <c r="Z815">
        <v>0</v>
      </c>
      <c r="AA815">
        <v>7.2204000000000006</v>
      </c>
      <c r="AB815">
        <v>2740.596</v>
      </c>
      <c r="AC815">
        <v>2650.6299999999997</v>
      </c>
      <c r="AD815">
        <v>1641.1759999999999</v>
      </c>
      <c r="AE815">
        <v>562.78600000000006</v>
      </c>
      <c r="AF815">
        <v>110.872</v>
      </c>
      <c r="AG815">
        <v>1</v>
      </c>
      <c r="AH815">
        <v>110.518</v>
      </c>
      <c r="AI815">
        <v>57.469000000000001</v>
      </c>
      <c r="AJ815">
        <v>0</v>
      </c>
      <c r="AK815">
        <v>13.339</v>
      </c>
      <c r="AL815">
        <v>0</v>
      </c>
      <c r="AM815">
        <v>89.965999999999994</v>
      </c>
      <c r="AN815">
        <v>0</v>
      </c>
      <c r="AO815">
        <v>27.05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27.05</v>
      </c>
      <c r="AV815">
        <v>0</v>
      </c>
      <c r="AW815">
        <v>153.47</v>
      </c>
      <c r="AX815">
        <v>0</v>
      </c>
      <c r="AY815">
        <v>0</v>
      </c>
      <c r="AZ815">
        <v>0</v>
      </c>
      <c r="BA815">
        <v>2667.866</v>
      </c>
      <c r="BB815">
        <v>0</v>
      </c>
      <c r="BC815">
        <v>7</v>
      </c>
      <c r="BD815">
        <v>7</v>
      </c>
      <c r="BE815">
        <v>1</v>
      </c>
      <c r="BF815">
        <v>1</v>
      </c>
      <c r="BG815">
        <v>0</v>
      </c>
      <c r="BH815">
        <v>0</v>
      </c>
      <c r="BI815">
        <v>0</v>
      </c>
      <c r="BJ815">
        <v>4.2982999999999993</v>
      </c>
      <c r="BK815">
        <v>2397.66</v>
      </c>
      <c r="BL815">
        <v>1471.2239999999999</v>
      </c>
      <c r="BM815">
        <v>518.38300000000004</v>
      </c>
      <c r="BN815">
        <v>86.596000000000004</v>
      </c>
      <c r="BO815">
        <v>0</v>
      </c>
      <c r="BP815">
        <v>110.518</v>
      </c>
      <c r="BQ815">
        <v>57.469000000000001</v>
      </c>
      <c r="BR815">
        <v>0</v>
      </c>
      <c r="BS815">
        <v>0</v>
      </c>
      <c r="BT815">
        <v>2.8957000000000002</v>
      </c>
      <c r="BU815">
        <v>1880.84</v>
      </c>
      <c r="BV815">
        <v>1.1257999999999999</v>
      </c>
      <c r="BW815">
        <v>409.41199999999998</v>
      </c>
      <c r="BX815">
        <v>0</v>
      </c>
      <c r="BY815">
        <v>0</v>
      </c>
      <c r="BZ815">
        <v>0.8125</v>
      </c>
      <c r="CA815">
        <v>252.96999999999997</v>
      </c>
      <c r="CB815">
        <v>169.952</v>
      </c>
      <c r="CC815">
        <v>44.402999999999999</v>
      </c>
      <c r="CD815">
        <v>24.276</v>
      </c>
      <c r="CE815">
        <v>1</v>
      </c>
      <c r="CF815">
        <v>0</v>
      </c>
      <c r="CG815">
        <v>0</v>
      </c>
      <c r="CH815">
        <v>0</v>
      </c>
      <c r="CI815">
        <v>13.339</v>
      </c>
      <c r="CJ815">
        <v>0</v>
      </c>
      <c r="CK815">
        <v>0</v>
      </c>
      <c r="CL815">
        <v>0.54169999999999996</v>
      </c>
      <c r="CM815">
        <v>182.36699999999999</v>
      </c>
      <c r="CN815">
        <v>0.27079999999999999</v>
      </c>
      <c r="CO815">
        <v>70.602999999999994</v>
      </c>
      <c r="CP815">
        <v>0</v>
      </c>
      <c r="CQ815">
        <v>0</v>
      </c>
      <c r="CR815">
        <v>3.2982999999999998</v>
      </c>
      <c r="CS815">
        <v>1464.7070000000001</v>
      </c>
      <c r="CT815">
        <v>0.8125</v>
      </c>
      <c r="CU815">
        <v>252.96999999999997</v>
      </c>
      <c r="CV815">
        <v>0</v>
      </c>
      <c r="CW815">
        <v>153.47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0.27679999999999999</v>
      </c>
      <c r="DG815">
        <v>107.408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2414.8959999999997</v>
      </c>
      <c r="EA815">
        <v>0</v>
      </c>
      <c r="EB815">
        <v>252.96999999999997</v>
      </c>
      <c r="EC815">
        <v>0</v>
      </c>
      <c r="ED815">
        <v>5.1108000000000002</v>
      </c>
      <c r="EE815">
        <v>7.2204000000000006</v>
      </c>
      <c r="EF815">
        <v>2740.596</v>
      </c>
      <c r="EG815">
        <v>4.2982999999999993</v>
      </c>
      <c r="EH815">
        <v>2451.5259999999998</v>
      </c>
      <c r="EI815">
        <v>2.8957000000000002</v>
      </c>
      <c r="EJ815">
        <v>1924.7059999999999</v>
      </c>
      <c r="EK815">
        <v>1.1257999999999999</v>
      </c>
      <c r="EL815">
        <v>417.41199999999998</v>
      </c>
      <c r="EM815">
        <v>0</v>
      </c>
      <c r="EN815">
        <v>0</v>
      </c>
      <c r="EO815">
        <v>0.8125</v>
      </c>
      <c r="EP815">
        <v>289.07</v>
      </c>
      <c r="EQ815">
        <v>27.05</v>
      </c>
      <c r="ER815">
        <v>0</v>
      </c>
      <c r="ES815">
        <v>27.05</v>
      </c>
      <c r="ET815">
        <v>2767.6459999999997</v>
      </c>
      <c r="EU815">
        <v>0</v>
      </c>
      <c r="EV815">
        <v>0</v>
      </c>
      <c r="EW815">
        <v>0</v>
      </c>
      <c r="EX815">
        <v>0</v>
      </c>
      <c r="EY815">
        <v>0.27679999999999999</v>
      </c>
      <c r="EZ815">
        <v>109.408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0</v>
      </c>
      <c r="GA815">
        <v>0</v>
      </c>
      <c r="GB815">
        <v>0</v>
      </c>
    </row>
    <row r="816" spans="1:184" customFormat="1" ht="12.75" x14ac:dyDescent="0.2">
      <c r="A816">
        <v>7225</v>
      </c>
      <c r="B816">
        <f t="shared" si="12"/>
        <v>813</v>
      </c>
      <c r="C816">
        <v>1</v>
      </c>
      <c r="D816" t="s">
        <v>2633</v>
      </c>
      <c r="E816" t="s">
        <v>290</v>
      </c>
      <c r="F816">
        <v>600127591</v>
      </c>
      <c r="G816">
        <v>12</v>
      </c>
      <c r="H816" t="s">
        <v>2634</v>
      </c>
      <c r="I816" t="s">
        <v>100</v>
      </c>
      <c r="J816">
        <v>1</v>
      </c>
      <c r="K816">
        <v>24</v>
      </c>
      <c r="L816" t="s">
        <v>2459</v>
      </c>
      <c r="M816" t="s">
        <v>1499</v>
      </c>
      <c r="N816" t="s">
        <v>2461</v>
      </c>
      <c r="O816">
        <v>2</v>
      </c>
      <c r="P816" t="s">
        <v>2462</v>
      </c>
      <c r="Q816" t="s">
        <v>2475</v>
      </c>
      <c r="R816" s="207">
        <v>45668.937280092592</v>
      </c>
      <c r="S816">
        <v>600127591</v>
      </c>
      <c r="W816">
        <v>17.2148</v>
      </c>
      <c r="X816">
        <v>16.884799999999998</v>
      </c>
      <c r="Y816">
        <v>0.2</v>
      </c>
      <c r="Z816">
        <v>0.13</v>
      </c>
      <c r="AA816">
        <v>21.089700000000001</v>
      </c>
      <c r="AB816">
        <v>9025.8940000000002</v>
      </c>
      <c r="AC816">
        <v>8878.2820000000011</v>
      </c>
      <c r="AD816">
        <v>5910.0309999999999</v>
      </c>
      <c r="AE816">
        <v>1133.3810000000001</v>
      </c>
      <c r="AF816">
        <v>334.99000000000007</v>
      </c>
      <c r="AG816">
        <v>1074.4780000000001</v>
      </c>
      <c r="AH816">
        <v>156.37099999999998</v>
      </c>
      <c r="AI816">
        <v>168.14599999999999</v>
      </c>
      <c r="AJ816">
        <v>0</v>
      </c>
      <c r="AK816">
        <v>0</v>
      </c>
      <c r="AL816">
        <v>48.569000000000003</v>
      </c>
      <c r="AM816">
        <v>0</v>
      </c>
      <c r="AN816">
        <v>99.043000000000006</v>
      </c>
      <c r="AO816">
        <v>297.07499999999999</v>
      </c>
      <c r="AP816">
        <v>205.05</v>
      </c>
      <c r="AQ816">
        <v>205.05</v>
      </c>
      <c r="AR816">
        <v>0</v>
      </c>
      <c r="AS816">
        <v>0</v>
      </c>
      <c r="AT816">
        <v>0</v>
      </c>
      <c r="AU816">
        <v>92.025000000000006</v>
      </c>
      <c r="AV816">
        <v>0</v>
      </c>
      <c r="AW816">
        <v>94.614999999999995</v>
      </c>
      <c r="AX816">
        <v>0</v>
      </c>
      <c r="AY816">
        <v>138.25</v>
      </c>
      <c r="AZ816">
        <v>6.27</v>
      </c>
      <c r="BA816">
        <v>8925.5859999999993</v>
      </c>
      <c r="BB816">
        <v>205.05</v>
      </c>
      <c r="BC816">
        <v>22</v>
      </c>
      <c r="BD816">
        <v>19</v>
      </c>
      <c r="BE816">
        <v>0</v>
      </c>
      <c r="BF816">
        <v>1</v>
      </c>
      <c r="BG816">
        <v>1</v>
      </c>
      <c r="BH816">
        <v>0</v>
      </c>
      <c r="BI816">
        <v>0</v>
      </c>
      <c r="BJ816">
        <v>13.173699999999998</v>
      </c>
      <c r="BK816">
        <v>7789.8440000000001</v>
      </c>
      <c r="BL816">
        <v>5053.8320000000003</v>
      </c>
      <c r="BM816">
        <v>1039.482</v>
      </c>
      <c r="BN816">
        <v>315.16000000000003</v>
      </c>
      <c r="BO816">
        <v>962.47800000000007</v>
      </c>
      <c r="BP816">
        <v>149.86099999999999</v>
      </c>
      <c r="BQ816">
        <v>168.14599999999999</v>
      </c>
      <c r="BR816">
        <v>0</v>
      </c>
      <c r="BS816">
        <v>0</v>
      </c>
      <c r="BT816">
        <v>11.173299999999999</v>
      </c>
      <c r="BU816">
        <v>6958.1790000000001</v>
      </c>
      <c r="BV816">
        <v>0.87990000000000002</v>
      </c>
      <c r="BW816">
        <v>380.55</v>
      </c>
      <c r="BX816">
        <v>0</v>
      </c>
      <c r="BY816">
        <v>0</v>
      </c>
      <c r="BZ816">
        <v>3.7111000000000001</v>
      </c>
      <c r="CA816">
        <v>1088.4379999999999</v>
      </c>
      <c r="CB816">
        <v>856.19900000000007</v>
      </c>
      <c r="CC816">
        <v>93.899000000000001</v>
      </c>
      <c r="CD816">
        <v>19.829999999999998</v>
      </c>
      <c r="CE816">
        <v>112</v>
      </c>
      <c r="CF816">
        <v>6.51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1.5111000000000001</v>
      </c>
      <c r="CM816">
        <v>392.97899999999998</v>
      </c>
      <c r="CN816">
        <v>2.2000000000000002</v>
      </c>
      <c r="CO816">
        <v>695.45899999999995</v>
      </c>
      <c r="CP816">
        <v>0</v>
      </c>
      <c r="CQ816">
        <v>0</v>
      </c>
      <c r="CR816">
        <v>12.173699999999998</v>
      </c>
      <c r="CS816">
        <v>6662.0839999999998</v>
      </c>
      <c r="CT816">
        <v>3.3111000000000002</v>
      </c>
      <c r="CU816">
        <v>921.32500000000005</v>
      </c>
      <c r="CV816">
        <v>0</v>
      </c>
      <c r="CW816">
        <v>94.614999999999995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118.8</v>
      </c>
      <c r="DD816">
        <v>86.25</v>
      </c>
      <c r="DE816">
        <v>6.27</v>
      </c>
      <c r="DF816">
        <v>1.1205000000000001</v>
      </c>
      <c r="DG816">
        <v>451.11500000000001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7816.4080000000004</v>
      </c>
      <c r="EA816">
        <v>118.8</v>
      </c>
      <c r="EB816">
        <v>1109.1779999999999</v>
      </c>
      <c r="EC816">
        <v>86.25</v>
      </c>
      <c r="ED816">
        <v>17.2148</v>
      </c>
      <c r="EE816">
        <v>21.089700000000001</v>
      </c>
      <c r="EF816">
        <v>9025.8940000000002</v>
      </c>
      <c r="EG816">
        <v>13.173699999999998</v>
      </c>
      <c r="EH816">
        <v>7789.8440000000001</v>
      </c>
      <c r="EI816">
        <v>11.173299999999999</v>
      </c>
      <c r="EJ816">
        <v>6958.1790000000001</v>
      </c>
      <c r="EK816">
        <v>0.87990000000000002</v>
      </c>
      <c r="EL816">
        <v>380.55</v>
      </c>
      <c r="EM816">
        <v>0</v>
      </c>
      <c r="EN816">
        <v>0</v>
      </c>
      <c r="EO816">
        <v>4.0411000000000001</v>
      </c>
      <c r="EP816">
        <v>1236.05</v>
      </c>
      <c r="EQ816">
        <v>297.07499999999999</v>
      </c>
      <c r="ER816">
        <v>118.8</v>
      </c>
      <c r="ES816">
        <v>178.27499999999998</v>
      </c>
      <c r="ET816">
        <v>9322.9689999999991</v>
      </c>
      <c r="EU816">
        <v>0</v>
      </c>
      <c r="EV816">
        <v>0</v>
      </c>
      <c r="EW816">
        <v>0</v>
      </c>
      <c r="EX816">
        <v>0</v>
      </c>
      <c r="EY816">
        <v>1.1205000000000001</v>
      </c>
      <c r="EZ816">
        <v>451.11500000000001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138.25</v>
      </c>
      <c r="FP816">
        <v>92.05</v>
      </c>
      <c r="FQ816">
        <v>46.2</v>
      </c>
      <c r="FR816">
        <v>138.25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0</v>
      </c>
    </row>
    <row r="817" spans="1:184" customFormat="1" ht="12.75" x14ac:dyDescent="0.2">
      <c r="A817">
        <v>7226</v>
      </c>
      <c r="B817">
        <f t="shared" si="12"/>
        <v>814</v>
      </c>
      <c r="C817">
        <v>1</v>
      </c>
      <c r="D817" t="s">
        <v>2635</v>
      </c>
      <c r="E817" t="s">
        <v>290</v>
      </c>
      <c r="F817">
        <v>600127273</v>
      </c>
      <c r="G817">
        <v>12</v>
      </c>
      <c r="H817" t="s">
        <v>2636</v>
      </c>
      <c r="I817" t="s">
        <v>100</v>
      </c>
      <c r="J817">
        <v>1</v>
      </c>
      <c r="K817">
        <v>24</v>
      </c>
      <c r="L817" t="s">
        <v>2459</v>
      </c>
      <c r="M817" t="s">
        <v>489</v>
      </c>
      <c r="N817" t="s">
        <v>2461</v>
      </c>
      <c r="O817">
        <v>2</v>
      </c>
      <c r="P817" t="s">
        <v>2462</v>
      </c>
      <c r="Q817" t="s">
        <v>2559</v>
      </c>
      <c r="R817" s="207">
        <v>45669.474050925928</v>
      </c>
      <c r="S817">
        <v>600127273</v>
      </c>
      <c r="W817">
        <v>10.108600000000001</v>
      </c>
      <c r="X817">
        <v>10.108600000000001</v>
      </c>
      <c r="Y817">
        <v>0</v>
      </c>
      <c r="Z817">
        <v>0</v>
      </c>
      <c r="AA817">
        <v>11.035600000000001</v>
      </c>
      <c r="AB817">
        <v>4682.3440000000001</v>
      </c>
      <c r="AC817">
        <v>4682.3440000000001</v>
      </c>
      <c r="AD817">
        <v>3297.3240000000005</v>
      </c>
      <c r="AE817">
        <v>640.83400000000006</v>
      </c>
      <c r="AF817">
        <v>154.821</v>
      </c>
      <c r="AG817">
        <v>246.45099999999999</v>
      </c>
      <c r="AH817">
        <v>108.494</v>
      </c>
      <c r="AI817">
        <v>82.997</v>
      </c>
      <c r="AJ817">
        <v>0</v>
      </c>
      <c r="AK817">
        <v>21.736000000000001</v>
      </c>
      <c r="AL817">
        <v>0</v>
      </c>
      <c r="AM817">
        <v>0</v>
      </c>
      <c r="AN817">
        <v>0</v>
      </c>
      <c r="AO817">
        <v>26.5</v>
      </c>
      <c r="AP817">
        <v>26.5</v>
      </c>
      <c r="AQ817">
        <v>26.5</v>
      </c>
      <c r="AR817">
        <v>0</v>
      </c>
      <c r="AS817">
        <v>0</v>
      </c>
      <c r="AT817">
        <v>0</v>
      </c>
      <c r="AU817">
        <v>0</v>
      </c>
      <c r="AV817">
        <v>0.13539999999999999</v>
      </c>
      <c r="AW817">
        <v>129.68700000000001</v>
      </c>
      <c r="AX817">
        <v>69.319999999999993</v>
      </c>
      <c r="AY817">
        <v>0</v>
      </c>
      <c r="AZ817">
        <v>0</v>
      </c>
      <c r="BA817">
        <v>4692.7579999999998</v>
      </c>
      <c r="BB817">
        <v>26.5</v>
      </c>
      <c r="BC817">
        <v>13</v>
      </c>
      <c r="BD817">
        <v>13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7.1559999999999997</v>
      </c>
      <c r="BK817">
        <v>3706.114</v>
      </c>
      <c r="BL817">
        <v>2537.6310000000003</v>
      </c>
      <c r="BM817">
        <v>546.39300000000003</v>
      </c>
      <c r="BN817">
        <v>103.87899999999999</v>
      </c>
      <c r="BO817">
        <v>191.85</v>
      </c>
      <c r="BP817">
        <v>100.502</v>
      </c>
      <c r="BQ817">
        <v>82.997</v>
      </c>
      <c r="BR817">
        <v>0</v>
      </c>
      <c r="BS817">
        <v>13.175000000000001</v>
      </c>
      <c r="BT817">
        <v>4.1653000000000002</v>
      </c>
      <c r="BU817">
        <v>2565.2869999999998</v>
      </c>
      <c r="BV817">
        <v>1.393</v>
      </c>
      <c r="BW817">
        <v>622.24699999999996</v>
      </c>
      <c r="BX817">
        <v>0</v>
      </c>
      <c r="BY817">
        <v>0</v>
      </c>
      <c r="BZ817">
        <v>2.9526000000000003</v>
      </c>
      <c r="CA817">
        <v>976.23</v>
      </c>
      <c r="CB817">
        <v>759.69299999999998</v>
      </c>
      <c r="CC817">
        <v>94.441000000000003</v>
      </c>
      <c r="CD817">
        <v>50.942</v>
      </c>
      <c r="CE817">
        <v>54.600999999999999</v>
      </c>
      <c r="CF817">
        <v>7.992</v>
      </c>
      <c r="CG817">
        <v>0</v>
      </c>
      <c r="CH817">
        <v>0</v>
      </c>
      <c r="CI817">
        <v>8.5609999999999999</v>
      </c>
      <c r="CJ817">
        <v>0.3</v>
      </c>
      <c r="CK817">
        <v>158.798</v>
      </c>
      <c r="CL817">
        <v>0.8125</v>
      </c>
      <c r="CM817">
        <v>238.74700000000001</v>
      </c>
      <c r="CN817">
        <v>1.7047000000000001</v>
      </c>
      <c r="CO817">
        <v>541.61500000000001</v>
      </c>
      <c r="CP817">
        <v>0.13539999999999999</v>
      </c>
      <c r="CQ817">
        <v>37.07</v>
      </c>
      <c r="CR817">
        <v>6.1559999999999997</v>
      </c>
      <c r="CS817">
        <v>2938.5059999999999</v>
      </c>
      <c r="CT817">
        <v>2.6526000000000001</v>
      </c>
      <c r="CU817">
        <v>840.596</v>
      </c>
      <c r="CV817">
        <v>0</v>
      </c>
      <c r="CW817">
        <v>129.68700000000001</v>
      </c>
      <c r="CX817">
        <v>29.75</v>
      </c>
      <c r="CY817">
        <v>0</v>
      </c>
      <c r="CZ817">
        <v>0</v>
      </c>
      <c r="DA817">
        <v>0.13539999999999999</v>
      </c>
      <c r="DB817">
        <v>39.57</v>
      </c>
      <c r="DC817">
        <v>17</v>
      </c>
      <c r="DD817">
        <v>9.5</v>
      </c>
      <c r="DE817">
        <v>0</v>
      </c>
      <c r="DF817">
        <v>1.5647</v>
      </c>
      <c r="DG817">
        <v>504.01499999999999</v>
      </c>
      <c r="DH817">
        <v>3.3000000000000002E-2</v>
      </c>
      <c r="DI817">
        <v>14.565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3706.114</v>
      </c>
      <c r="EA817">
        <v>17</v>
      </c>
      <c r="EB817">
        <v>986.64400000000001</v>
      </c>
      <c r="EC817">
        <v>9.5</v>
      </c>
      <c r="ED817">
        <v>10.108600000000001</v>
      </c>
      <c r="EE817">
        <v>11.035600000000001</v>
      </c>
      <c r="EF817">
        <v>4682.3440000000001</v>
      </c>
      <c r="EG817">
        <v>7.1559999999999997</v>
      </c>
      <c r="EH817">
        <v>3706.114</v>
      </c>
      <c r="EI817">
        <v>4.1653000000000002</v>
      </c>
      <c r="EJ817">
        <v>2565.2869999999998</v>
      </c>
      <c r="EK817">
        <v>1.393</v>
      </c>
      <c r="EL817">
        <v>622.24699999999996</v>
      </c>
      <c r="EM817">
        <v>0</v>
      </c>
      <c r="EN817">
        <v>0</v>
      </c>
      <c r="EO817">
        <v>2.9526000000000003</v>
      </c>
      <c r="EP817">
        <v>976.23</v>
      </c>
      <c r="EQ817">
        <v>26.5</v>
      </c>
      <c r="ER817">
        <v>17</v>
      </c>
      <c r="ES817">
        <v>9.5</v>
      </c>
      <c r="ET817">
        <v>4708.8440000000001</v>
      </c>
      <c r="EU817">
        <v>0</v>
      </c>
      <c r="EV817">
        <v>0</v>
      </c>
      <c r="EW817">
        <v>0</v>
      </c>
      <c r="EX817">
        <v>0</v>
      </c>
      <c r="EY817">
        <v>1.5647</v>
      </c>
      <c r="EZ817">
        <v>504.01499999999999</v>
      </c>
      <c r="FA817">
        <v>3.3000000000000002E-2</v>
      </c>
      <c r="FB817">
        <v>14.565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0.13539999999999999</v>
      </c>
      <c r="FJ817">
        <v>69.319999999999993</v>
      </c>
      <c r="FK817">
        <v>0</v>
      </c>
      <c r="FL817">
        <v>29.75</v>
      </c>
      <c r="FM817">
        <v>0.13539999999999999</v>
      </c>
      <c r="FN817">
        <v>39.57</v>
      </c>
      <c r="FO817">
        <v>0</v>
      </c>
      <c r="FP817">
        <v>0</v>
      </c>
      <c r="FQ817">
        <v>0</v>
      </c>
      <c r="FR817">
        <v>69.319999999999993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0</v>
      </c>
      <c r="GB817">
        <v>0</v>
      </c>
    </row>
    <row r="818" spans="1:184" customFormat="1" ht="12.75" x14ac:dyDescent="0.2">
      <c r="A818">
        <v>7227</v>
      </c>
      <c r="B818">
        <f t="shared" si="12"/>
        <v>815</v>
      </c>
      <c r="C818">
        <v>1</v>
      </c>
      <c r="D818" t="s">
        <v>2637</v>
      </c>
      <c r="E818" t="s">
        <v>290</v>
      </c>
      <c r="F818">
        <v>600127605</v>
      </c>
      <c r="G818">
        <v>12</v>
      </c>
      <c r="H818" t="s">
        <v>2638</v>
      </c>
      <c r="I818" t="s">
        <v>378</v>
      </c>
      <c r="J818">
        <v>1</v>
      </c>
      <c r="K818">
        <v>24</v>
      </c>
      <c r="L818" t="s">
        <v>2459</v>
      </c>
      <c r="M818" t="s">
        <v>1482</v>
      </c>
      <c r="N818" t="s">
        <v>2461</v>
      </c>
      <c r="O818">
        <v>2</v>
      </c>
      <c r="P818" t="s">
        <v>2462</v>
      </c>
      <c r="Q818" t="s">
        <v>2639</v>
      </c>
      <c r="R818" s="207">
        <v>45657.322824074072</v>
      </c>
      <c r="S818">
        <v>600127605</v>
      </c>
      <c r="T818" t="s">
        <v>2639</v>
      </c>
      <c r="U818" s="207">
        <v>45666.518437500003</v>
      </c>
      <c r="V818">
        <v>600127605</v>
      </c>
      <c r="W818">
        <v>29.787700000000001</v>
      </c>
      <c r="X818">
        <v>29.787700000000001</v>
      </c>
      <c r="Y818">
        <v>0</v>
      </c>
      <c r="Z818">
        <v>0</v>
      </c>
      <c r="AA818">
        <v>30.953599999999998</v>
      </c>
      <c r="AB818">
        <v>14275.942000000001</v>
      </c>
      <c r="AC818">
        <v>14205.813999999998</v>
      </c>
      <c r="AD818">
        <v>9075.5400000000009</v>
      </c>
      <c r="AE818">
        <v>2809.6629999999996</v>
      </c>
      <c r="AF818">
        <v>29.353999999999999</v>
      </c>
      <c r="AG818">
        <v>1914.8240000000001</v>
      </c>
      <c r="AH818">
        <v>251.12400000000002</v>
      </c>
      <c r="AI818">
        <v>125.309</v>
      </c>
      <c r="AJ818">
        <v>0</v>
      </c>
      <c r="AK818">
        <v>0</v>
      </c>
      <c r="AL818">
        <v>70.128</v>
      </c>
      <c r="AM818">
        <v>0</v>
      </c>
      <c r="AN818">
        <v>0</v>
      </c>
      <c r="AO818">
        <v>278.38200000000001</v>
      </c>
      <c r="AP818">
        <v>256.35000000000002</v>
      </c>
      <c r="AQ818">
        <v>256.35000000000002</v>
      </c>
      <c r="AR818">
        <v>0</v>
      </c>
      <c r="AS818">
        <v>0</v>
      </c>
      <c r="AT818">
        <v>1.8720000000000001</v>
      </c>
      <c r="AU818">
        <v>20.16</v>
      </c>
      <c r="AV818">
        <v>0</v>
      </c>
      <c r="AW818">
        <v>0</v>
      </c>
      <c r="AX818">
        <v>0</v>
      </c>
      <c r="AY818">
        <v>119.2</v>
      </c>
      <c r="AZ818">
        <v>0</v>
      </c>
      <c r="BA818">
        <v>14303.476999999999</v>
      </c>
      <c r="BB818">
        <v>256.35000000000002</v>
      </c>
      <c r="BC818">
        <v>30</v>
      </c>
      <c r="BD818">
        <v>25</v>
      </c>
      <c r="BE818">
        <v>0</v>
      </c>
      <c r="BF818">
        <v>0</v>
      </c>
      <c r="BG818">
        <v>2</v>
      </c>
      <c r="BH818">
        <v>0</v>
      </c>
      <c r="BI818">
        <v>0</v>
      </c>
      <c r="BJ818">
        <v>22.407299999999999</v>
      </c>
      <c r="BK818">
        <v>11663.8</v>
      </c>
      <c r="BL818">
        <v>7232.5380000000005</v>
      </c>
      <c r="BM818">
        <v>2523.3379999999997</v>
      </c>
      <c r="BN818">
        <v>29.353999999999999</v>
      </c>
      <c r="BO818">
        <v>1543.8240000000001</v>
      </c>
      <c r="BP818">
        <v>209.43700000000001</v>
      </c>
      <c r="BQ818">
        <v>125.309</v>
      </c>
      <c r="BR818">
        <v>0</v>
      </c>
      <c r="BS818">
        <v>0</v>
      </c>
      <c r="BT818">
        <v>17.052700000000002</v>
      </c>
      <c r="BU818">
        <v>9540.5650000000005</v>
      </c>
      <c r="BV818">
        <v>1.8032999999999999</v>
      </c>
      <c r="BW818">
        <v>886.125</v>
      </c>
      <c r="BX818">
        <v>0</v>
      </c>
      <c r="BY818">
        <v>0</v>
      </c>
      <c r="BZ818">
        <v>7.3803999999999998</v>
      </c>
      <c r="CA818">
        <v>2542.0140000000001</v>
      </c>
      <c r="CB818">
        <v>1843.002</v>
      </c>
      <c r="CC818">
        <v>286.32499999999999</v>
      </c>
      <c r="CD818">
        <v>0</v>
      </c>
      <c r="CE818">
        <v>371</v>
      </c>
      <c r="CF818">
        <v>41.686999999999998</v>
      </c>
      <c r="CG818">
        <v>0</v>
      </c>
      <c r="CH818">
        <v>0</v>
      </c>
      <c r="CI818">
        <v>0</v>
      </c>
      <c r="CJ818">
        <v>1</v>
      </c>
      <c r="CK818">
        <v>479.37400000000002</v>
      </c>
      <c r="CL818">
        <v>3</v>
      </c>
      <c r="CM818">
        <v>931.48400000000004</v>
      </c>
      <c r="CN818">
        <v>3.3803999999999998</v>
      </c>
      <c r="CO818">
        <v>1131.1559999999999</v>
      </c>
      <c r="CP818">
        <v>0</v>
      </c>
      <c r="CQ818">
        <v>0</v>
      </c>
      <c r="CR818">
        <v>19.5947</v>
      </c>
      <c r="CS818">
        <v>9434.6859999999997</v>
      </c>
      <c r="CT818">
        <v>5.7462999999999997</v>
      </c>
      <c r="CU818">
        <v>1914.76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221.35</v>
      </c>
      <c r="DD818">
        <v>35</v>
      </c>
      <c r="DE818">
        <v>0</v>
      </c>
      <c r="DF818">
        <v>3.5512999999999999</v>
      </c>
      <c r="DG818">
        <v>1237.1100000000001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11753.333999999999</v>
      </c>
      <c r="EA818">
        <v>221.35</v>
      </c>
      <c r="EB818">
        <v>2550.143</v>
      </c>
      <c r="EC818">
        <v>35</v>
      </c>
      <c r="ED818">
        <v>29.787700000000001</v>
      </c>
      <c r="EE818">
        <v>30.953599999999998</v>
      </c>
      <c r="EF818">
        <v>14275.942000000001</v>
      </c>
      <c r="EG818">
        <v>22.407299999999999</v>
      </c>
      <c r="EH818">
        <v>11663.8</v>
      </c>
      <c r="EI818">
        <v>17.052700000000002</v>
      </c>
      <c r="EJ818">
        <v>9540.5650000000005</v>
      </c>
      <c r="EK818">
        <v>1.8032999999999999</v>
      </c>
      <c r="EL818">
        <v>886.125</v>
      </c>
      <c r="EM818">
        <v>0</v>
      </c>
      <c r="EN818">
        <v>0</v>
      </c>
      <c r="EO818">
        <v>7.3803999999999998</v>
      </c>
      <c r="EP818">
        <v>2612.1419999999998</v>
      </c>
      <c r="EQ818">
        <v>278.38200000000001</v>
      </c>
      <c r="ER818">
        <v>221.35</v>
      </c>
      <c r="ES818">
        <v>57.031999999999996</v>
      </c>
      <c r="ET818">
        <v>14554.324000000001</v>
      </c>
      <c r="EU818">
        <v>0</v>
      </c>
      <c r="EV818">
        <v>0</v>
      </c>
      <c r="EW818">
        <v>0</v>
      </c>
      <c r="EX818">
        <v>0</v>
      </c>
      <c r="EY818">
        <v>3.5512999999999999</v>
      </c>
      <c r="EZ818">
        <v>1237.1100000000001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119.2</v>
      </c>
      <c r="FP818">
        <v>109.2</v>
      </c>
      <c r="FQ818">
        <v>10</v>
      </c>
      <c r="FR818">
        <v>119.2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0</v>
      </c>
      <c r="GB818">
        <v>0</v>
      </c>
    </row>
    <row r="819" spans="1:184" customFormat="1" ht="12.75" x14ac:dyDescent="0.2">
      <c r="A819">
        <v>7228</v>
      </c>
      <c r="B819">
        <f t="shared" si="12"/>
        <v>816</v>
      </c>
      <c r="C819">
        <v>1</v>
      </c>
      <c r="D819" t="s">
        <v>2640</v>
      </c>
      <c r="E819" t="s">
        <v>290</v>
      </c>
      <c r="F819">
        <v>600127613</v>
      </c>
      <c r="G819">
        <v>12</v>
      </c>
      <c r="H819" t="s">
        <v>2509</v>
      </c>
      <c r="I819" t="s">
        <v>100</v>
      </c>
      <c r="J819">
        <v>1</v>
      </c>
      <c r="K819">
        <v>24</v>
      </c>
      <c r="L819" t="s">
        <v>2467</v>
      </c>
      <c r="M819" t="s">
        <v>2641</v>
      </c>
      <c r="N819" t="s">
        <v>2461</v>
      </c>
      <c r="O819">
        <v>2</v>
      </c>
      <c r="P819" t="s">
        <v>2462</v>
      </c>
      <c r="Q819" t="s">
        <v>2511</v>
      </c>
      <c r="R819" s="207">
        <v>45668.542962962965</v>
      </c>
      <c r="S819">
        <v>600127613</v>
      </c>
      <c r="T819" t="s">
        <v>2511</v>
      </c>
      <c r="U819" s="207">
        <v>45669.387418981481</v>
      </c>
      <c r="V819">
        <v>600127613</v>
      </c>
      <c r="W819">
        <v>72.60929999999999</v>
      </c>
      <c r="X819">
        <v>70.626499999999993</v>
      </c>
      <c r="Y819">
        <v>1.9827999999999999</v>
      </c>
      <c r="Z819">
        <v>0</v>
      </c>
      <c r="AA819">
        <v>77.659899999999993</v>
      </c>
      <c r="AB819">
        <v>37279.722000000002</v>
      </c>
      <c r="AC819">
        <v>36131.277000000002</v>
      </c>
      <c r="AD819">
        <v>21489.427000000003</v>
      </c>
      <c r="AE819">
        <v>6174.4040000000005</v>
      </c>
      <c r="AF819">
        <v>205.22499999999999</v>
      </c>
      <c r="AG819">
        <v>6362.7780000000002</v>
      </c>
      <c r="AH819">
        <v>454.02799999999996</v>
      </c>
      <c r="AI819">
        <v>797.45299999999997</v>
      </c>
      <c r="AJ819">
        <v>30.135999999999999</v>
      </c>
      <c r="AK819">
        <v>0</v>
      </c>
      <c r="AL819">
        <v>1005.606</v>
      </c>
      <c r="AM819">
        <v>142.839</v>
      </c>
      <c r="AN819">
        <v>0</v>
      </c>
      <c r="AO819">
        <v>515.54999999999995</v>
      </c>
      <c r="AP819">
        <v>306.55</v>
      </c>
      <c r="AQ819">
        <v>306.55</v>
      </c>
      <c r="AR819">
        <v>0</v>
      </c>
      <c r="AS819">
        <v>0</v>
      </c>
      <c r="AT819">
        <v>113</v>
      </c>
      <c r="AU819">
        <v>96</v>
      </c>
      <c r="AV819">
        <v>0</v>
      </c>
      <c r="AW819">
        <v>565.63099999999997</v>
      </c>
      <c r="AX819">
        <v>0</v>
      </c>
      <c r="AY819">
        <v>182.55</v>
      </c>
      <c r="AZ819">
        <v>52.195</v>
      </c>
      <c r="BA819">
        <v>36503.002999999997</v>
      </c>
      <c r="BB819">
        <v>306.55</v>
      </c>
      <c r="BC819">
        <v>81</v>
      </c>
      <c r="BD819">
        <v>70</v>
      </c>
      <c r="BE819">
        <v>4</v>
      </c>
      <c r="BF819">
        <v>0</v>
      </c>
      <c r="BG819">
        <v>2</v>
      </c>
      <c r="BH819">
        <v>0</v>
      </c>
      <c r="BI819">
        <v>0</v>
      </c>
      <c r="BJ819">
        <v>52.133799999999994</v>
      </c>
      <c r="BK819">
        <v>29494.421999999999</v>
      </c>
      <c r="BL819">
        <v>17486.315000000002</v>
      </c>
      <c r="BM819">
        <v>5438.77</v>
      </c>
      <c r="BN819">
        <v>205.22499999999999</v>
      </c>
      <c r="BO819">
        <v>4624.95</v>
      </c>
      <c r="BP819">
        <v>297.10499999999996</v>
      </c>
      <c r="BQ819">
        <v>797.45299999999997</v>
      </c>
      <c r="BR819">
        <v>26.777999999999999</v>
      </c>
      <c r="BS819">
        <v>0</v>
      </c>
      <c r="BT819">
        <v>38.8889</v>
      </c>
      <c r="BU819">
        <v>23740.771000000001</v>
      </c>
      <c r="BV819">
        <v>3.8990999999999998</v>
      </c>
      <c r="BW819">
        <v>1704.652</v>
      </c>
      <c r="BX819">
        <v>0</v>
      </c>
      <c r="BY819">
        <v>0</v>
      </c>
      <c r="BZ819">
        <v>18.492699999999999</v>
      </c>
      <c r="CA819">
        <v>6636.8549999999996</v>
      </c>
      <c r="CB819">
        <v>4003.1120000000001</v>
      </c>
      <c r="CC819">
        <v>735.63400000000001</v>
      </c>
      <c r="CD819">
        <v>0</v>
      </c>
      <c r="CE819">
        <v>1737.828</v>
      </c>
      <c r="CF819">
        <v>156.923</v>
      </c>
      <c r="CG819">
        <v>0</v>
      </c>
      <c r="CH819">
        <v>3.3580000000000001</v>
      </c>
      <c r="CI819">
        <v>0</v>
      </c>
      <c r="CJ819">
        <v>2.85</v>
      </c>
      <c r="CK819">
        <v>1648.6130000000001</v>
      </c>
      <c r="CL819">
        <v>7.7115</v>
      </c>
      <c r="CM819">
        <v>2157.4499999999998</v>
      </c>
      <c r="CN819">
        <v>7.9311999999999996</v>
      </c>
      <c r="CO819">
        <v>2830.7919999999999</v>
      </c>
      <c r="CP819">
        <v>0</v>
      </c>
      <c r="CQ819">
        <v>0</v>
      </c>
      <c r="CR819">
        <v>48.833100000000002</v>
      </c>
      <c r="CS819">
        <v>26857.613000000001</v>
      </c>
      <c r="CT819">
        <v>16.692700000000002</v>
      </c>
      <c r="CU819">
        <v>5694.5959999999995</v>
      </c>
      <c r="CV819">
        <v>0</v>
      </c>
      <c r="CW819">
        <v>565.63099999999997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182.55</v>
      </c>
      <c r="DD819">
        <v>124</v>
      </c>
      <c r="DE819">
        <v>52.195</v>
      </c>
      <c r="DF819">
        <v>8.8458000000000006</v>
      </c>
      <c r="DG819">
        <v>3823.5479999999998</v>
      </c>
      <c r="DH819">
        <v>0.5</v>
      </c>
      <c r="DI819">
        <v>225.45099999999999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29806.089</v>
      </c>
      <c r="EA819">
        <v>182.55</v>
      </c>
      <c r="EB819">
        <v>6696.9140000000007</v>
      </c>
      <c r="EC819">
        <v>124</v>
      </c>
      <c r="ED819">
        <v>72.60929999999999</v>
      </c>
      <c r="EE819">
        <v>77.659899999999993</v>
      </c>
      <c r="EF819">
        <v>37279.722000000002</v>
      </c>
      <c r="EG819">
        <v>52.133799999999994</v>
      </c>
      <c r="EH819">
        <v>29494.421999999999</v>
      </c>
      <c r="EI819">
        <v>38.8889</v>
      </c>
      <c r="EJ819">
        <v>23740.771000000001</v>
      </c>
      <c r="EK819">
        <v>3.8990999999999998</v>
      </c>
      <c r="EL819">
        <v>1704.652</v>
      </c>
      <c r="EM819">
        <v>0</v>
      </c>
      <c r="EN819">
        <v>0</v>
      </c>
      <c r="EO819">
        <v>20.4755</v>
      </c>
      <c r="EP819">
        <v>7785.3</v>
      </c>
      <c r="EQ819">
        <v>515.54999999999995</v>
      </c>
      <c r="ER819">
        <v>186.55</v>
      </c>
      <c r="ES819">
        <v>329</v>
      </c>
      <c r="ET819">
        <v>37795.272000000004</v>
      </c>
      <c r="EU819">
        <v>0</v>
      </c>
      <c r="EV819">
        <v>0</v>
      </c>
      <c r="EW819">
        <v>0</v>
      </c>
      <c r="EX819">
        <v>0</v>
      </c>
      <c r="EY819">
        <v>8.8458000000000006</v>
      </c>
      <c r="EZ819">
        <v>3823.5479999999998</v>
      </c>
      <c r="FA819">
        <v>0.5</v>
      </c>
      <c r="FB819">
        <v>225.45099999999999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182.55</v>
      </c>
      <c r="FP819">
        <v>182.55</v>
      </c>
      <c r="FQ819">
        <v>0</v>
      </c>
      <c r="FR819">
        <v>182.55</v>
      </c>
      <c r="FS819">
        <v>0</v>
      </c>
      <c r="FT819">
        <v>0</v>
      </c>
      <c r="FU819">
        <v>0</v>
      </c>
      <c r="FV819">
        <v>0</v>
      </c>
      <c r="FW819">
        <v>0</v>
      </c>
      <c r="FX819">
        <v>0</v>
      </c>
      <c r="FY819">
        <v>0</v>
      </c>
      <c r="FZ819">
        <v>0</v>
      </c>
      <c r="GA819">
        <v>0</v>
      </c>
      <c r="GB819">
        <v>0</v>
      </c>
    </row>
    <row r="820" spans="1:184" customFormat="1" ht="12.75" x14ac:dyDescent="0.2">
      <c r="A820">
        <v>7229</v>
      </c>
      <c r="B820">
        <f t="shared" si="12"/>
        <v>817</v>
      </c>
      <c r="C820">
        <v>1</v>
      </c>
      <c r="D820" t="s">
        <v>2642</v>
      </c>
      <c r="E820" t="s">
        <v>290</v>
      </c>
      <c r="F820">
        <v>600127770</v>
      </c>
      <c r="G820">
        <v>12</v>
      </c>
      <c r="H820" t="s">
        <v>2515</v>
      </c>
      <c r="I820" t="s">
        <v>100</v>
      </c>
      <c r="J820">
        <v>1</v>
      </c>
      <c r="K820">
        <v>24</v>
      </c>
      <c r="L820" t="s">
        <v>2467</v>
      </c>
      <c r="M820" t="s">
        <v>2643</v>
      </c>
      <c r="N820" t="s">
        <v>2461</v>
      </c>
      <c r="O820">
        <v>2</v>
      </c>
      <c r="P820" t="s">
        <v>2462</v>
      </c>
      <c r="Q820" t="s">
        <v>2475</v>
      </c>
      <c r="R820" s="207">
        <v>45669.42391203704</v>
      </c>
      <c r="S820">
        <v>600127770</v>
      </c>
      <c r="T820" t="s">
        <v>2475</v>
      </c>
      <c r="U820" s="207">
        <v>45669.447569444441</v>
      </c>
      <c r="V820">
        <v>600127770</v>
      </c>
      <c r="W820">
        <v>50.644599999999997</v>
      </c>
      <c r="X820">
        <v>49.957999999999998</v>
      </c>
      <c r="Y820">
        <v>0.68659999999999999</v>
      </c>
      <c r="Z820">
        <v>0</v>
      </c>
      <c r="AA820">
        <v>53.535600000000002</v>
      </c>
      <c r="AB820">
        <v>25484.974999999999</v>
      </c>
      <c r="AC820">
        <v>25257.857</v>
      </c>
      <c r="AD820">
        <v>15559.59</v>
      </c>
      <c r="AE820">
        <v>4375.4000000000005</v>
      </c>
      <c r="AF820">
        <v>1073.9189999999999</v>
      </c>
      <c r="AG820">
        <v>3175.8530000000001</v>
      </c>
      <c r="AH820">
        <v>257.30099999999999</v>
      </c>
      <c r="AI820">
        <v>553.81600000000003</v>
      </c>
      <c r="AJ820">
        <v>7.8689999999999998</v>
      </c>
      <c r="AK820">
        <v>0</v>
      </c>
      <c r="AL820">
        <v>227.11799999999999</v>
      </c>
      <c r="AM820">
        <v>0</v>
      </c>
      <c r="AN820">
        <v>0</v>
      </c>
      <c r="AO820">
        <v>33</v>
      </c>
      <c r="AP820">
        <v>30</v>
      </c>
      <c r="AQ820">
        <v>30</v>
      </c>
      <c r="AR820">
        <v>0</v>
      </c>
      <c r="AS820">
        <v>0</v>
      </c>
      <c r="AT820">
        <v>0</v>
      </c>
      <c r="AU820">
        <v>3</v>
      </c>
      <c r="AV820">
        <v>0.33339999999999997</v>
      </c>
      <c r="AW820">
        <v>215.982</v>
      </c>
      <c r="AX820">
        <v>133.63499999999999</v>
      </c>
      <c r="AY820">
        <v>30</v>
      </c>
      <c r="AZ820">
        <v>38.127000000000002</v>
      </c>
      <c r="BA820">
        <v>25377.083999999999</v>
      </c>
      <c r="BB820">
        <v>30</v>
      </c>
      <c r="BC820">
        <v>56</v>
      </c>
      <c r="BD820">
        <v>52</v>
      </c>
      <c r="BE820">
        <v>3</v>
      </c>
      <c r="BF820">
        <v>0</v>
      </c>
      <c r="BG820">
        <v>0</v>
      </c>
      <c r="BH820">
        <v>0</v>
      </c>
      <c r="BI820">
        <v>0</v>
      </c>
      <c r="BJ820">
        <v>40.641299999999994</v>
      </c>
      <c r="BK820">
        <v>22399.927</v>
      </c>
      <c r="BL820">
        <v>13406.585000000001</v>
      </c>
      <c r="BM820">
        <v>4083.3020000000001</v>
      </c>
      <c r="BN820">
        <v>953.51900000000001</v>
      </c>
      <c r="BO820">
        <v>2914.4230000000002</v>
      </c>
      <c r="BP820">
        <v>226.304</v>
      </c>
      <c r="BQ820">
        <v>553.81600000000003</v>
      </c>
      <c r="BR820">
        <v>7.8689999999999998</v>
      </c>
      <c r="BS820">
        <v>0</v>
      </c>
      <c r="BT820">
        <v>27.8155</v>
      </c>
      <c r="BU820">
        <v>17721.237000000001</v>
      </c>
      <c r="BV820">
        <v>3.3</v>
      </c>
      <c r="BW820">
        <v>1677.3889999999999</v>
      </c>
      <c r="BX820">
        <v>0</v>
      </c>
      <c r="BY820">
        <v>0</v>
      </c>
      <c r="BZ820">
        <v>9.3167000000000009</v>
      </c>
      <c r="CA820">
        <v>2857.9300000000003</v>
      </c>
      <c r="CB820">
        <v>2153.0050000000001</v>
      </c>
      <c r="CC820">
        <v>292.09799999999996</v>
      </c>
      <c r="CD820">
        <v>120.4</v>
      </c>
      <c r="CE820">
        <v>261.43</v>
      </c>
      <c r="CF820">
        <v>30.997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4.3871000000000002</v>
      </c>
      <c r="CM820">
        <v>1312.7950000000001</v>
      </c>
      <c r="CN820">
        <v>4.5961999999999996</v>
      </c>
      <c r="CO820">
        <v>1456.5</v>
      </c>
      <c r="CP820">
        <v>0.33339999999999997</v>
      </c>
      <c r="CQ820">
        <v>88.635000000000005</v>
      </c>
      <c r="CR820">
        <v>38.139399999999995</v>
      </c>
      <c r="CS820">
        <v>20020.953000000001</v>
      </c>
      <c r="CT820">
        <v>8.4367000000000001</v>
      </c>
      <c r="CU820">
        <v>2452.4459999999999</v>
      </c>
      <c r="CV820">
        <v>0</v>
      </c>
      <c r="CW820">
        <v>215.982</v>
      </c>
      <c r="CX820">
        <v>45</v>
      </c>
      <c r="CY820">
        <v>0</v>
      </c>
      <c r="CZ820">
        <v>0</v>
      </c>
      <c r="DA820">
        <v>0.33339999999999997</v>
      </c>
      <c r="DB820">
        <v>88.635000000000005</v>
      </c>
      <c r="DC820">
        <v>0</v>
      </c>
      <c r="DD820">
        <v>30</v>
      </c>
      <c r="DE820">
        <v>38.127000000000002</v>
      </c>
      <c r="DF820">
        <v>9.5258000000000003</v>
      </c>
      <c r="DG820">
        <v>3001.3009999999999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22489.589</v>
      </c>
      <c r="EA820">
        <v>0</v>
      </c>
      <c r="EB820">
        <v>2887.4949999999999</v>
      </c>
      <c r="EC820">
        <v>30</v>
      </c>
      <c r="ED820">
        <v>50.644599999999997</v>
      </c>
      <c r="EE820">
        <v>53.535600000000002</v>
      </c>
      <c r="EF820">
        <v>25484.974999999999</v>
      </c>
      <c r="EG820">
        <v>40.641299999999994</v>
      </c>
      <c r="EH820">
        <v>22399.927</v>
      </c>
      <c r="EI820">
        <v>27.8155</v>
      </c>
      <c r="EJ820">
        <v>17721.237000000001</v>
      </c>
      <c r="EK820">
        <v>3.3</v>
      </c>
      <c r="EL820">
        <v>1677.3889999999999</v>
      </c>
      <c r="EM820">
        <v>0</v>
      </c>
      <c r="EN820">
        <v>0</v>
      </c>
      <c r="EO820">
        <v>10.003299999999999</v>
      </c>
      <c r="EP820">
        <v>3085.0479999999998</v>
      </c>
      <c r="EQ820">
        <v>33</v>
      </c>
      <c r="ER820">
        <v>3</v>
      </c>
      <c r="ES820">
        <v>30</v>
      </c>
      <c r="ET820">
        <v>25517.974999999999</v>
      </c>
      <c r="EU820">
        <v>0</v>
      </c>
      <c r="EV820">
        <v>0</v>
      </c>
      <c r="EW820">
        <v>0</v>
      </c>
      <c r="EX820">
        <v>0</v>
      </c>
      <c r="EY820">
        <v>9.5258000000000003</v>
      </c>
      <c r="EZ820">
        <v>3001.3009999999999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0.33339999999999997</v>
      </c>
      <c r="FJ820">
        <v>133.63499999999999</v>
      </c>
      <c r="FK820">
        <v>0</v>
      </c>
      <c r="FL820">
        <v>45</v>
      </c>
      <c r="FM820">
        <v>0.33339999999999997</v>
      </c>
      <c r="FN820">
        <v>88.635000000000005</v>
      </c>
      <c r="FO820">
        <v>30</v>
      </c>
      <c r="FP820">
        <v>0</v>
      </c>
      <c r="FQ820">
        <v>30</v>
      </c>
      <c r="FR820">
        <v>163.63499999999999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0</v>
      </c>
      <c r="GB820">
        <v>0</v>
      </c>
    </row>
    <row r="821" spans="1:184" customFormat="1" ht="12.75" x14ac:dyDescent="0.2">
      <c r="A821">
        <v>7230</v>
      </c>
      <c r="B821">
        <f t="shared" si="12"/>
        <v>818</v>
      </c>
      <c r="C821">
        <v>1</v>
      </c>
      <c r="D821" t="s">
        <v>2644</v>
      </c>
      <c r="E821" t="s">
        <v>290</v>
      </c>
      <c r="F821">
        <v>600127621</v>
      </c>
      <c r="G821">
        <v>12</v>
      </c>
      <c r="H821" t="s">
        <v>2515</v>
      </c>
      <c r="I821" t="s">
        <v>100</v>
      </c>
      <c r="J821">
        <v>1</v>
      </c>
      <c r="K821">
        <v>24</v>
      </c>
      <c r="L821" t="s">
        <v>2467</v>
      </c>
      <c r="M821" t="s">
        <v>2645</v>
      </c>
      <c r="N821" t="s">
        <v>2461</v>
      </c>
      <c r="O821">
        <v>2</v>
      </c>
      <c r="P821" t="s">
        <v>2462</v>
      </c>
      <c r="Q821" t="s">
        <v>2646</v>
      </c>
      <c r="R821" s="207">
        <v>45663.407002314816</v>
      </c>
      <c r="S821">
        <v>600127621</v>
      </c>
      <c r="T821" t="s">
        <v>2646</v>
      </c>
      <c r="U821" s="207">
        <v>45663.410567129627</v>
      </c>
      <c r="V821">
        <v>600127621</v>
      </c>
      <c r="W821">
        <v>49.563899999999997</v>
      </c>
      <c r="X821">
        <v>49.563899999999997</v>
      </c>
      <c r="Y821">
        <v>0</v>
      </c>
      <c r="Z821">
        <v>0</v>
      </c>
      <c r="AA821">
        <v>55.483899999999998</v>
      </c>
      <c r="AB821">
        <v>27071.368999999999</v>
      </c>
      <c r="AC821">
        <v>26991.827000000001</v>
      </c>
      <c r="AD821">
        <v>17292.948</v>
      </c>
      <c r="AE821">
        <v>3635.942</v>
      </c>
      <c r="AF821">
        <v>2191.2449999999999</v>
      </c>
      <c r="AG821">
        <v>2749.9170000000004</v>
      </c>
      <c r="AH821">
        <v>241.471</v>
      </c>
      <c r="AI821">
        <v>303.625</v>
      </c>
      <c r="AJ821">
        <v>0</v>
      </c>
      <c r="AK821">
        <v>43.841999999999999</v>
      </c>
      <c r="AL821">
        <v>74.742000000000004</v>
      </c>
      <c r="AM821">
        <v>0</v>
      </c>
      <c r="AN821">
        <v>4.8</v>
      </c>
      <c r="AO821">
        <v>4</v>
      </c>
      <c r="AP821">
        <v>4</v>
      </c>
      <c r="AQ821">
        <v>4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532.83699999999999</v>
      </c>
      <c r="AX821">
        <v>0</v>
      </c>
      <c r="AY821">
        <v>0</v>
      </c>
      <c r="AZ821">
        <v>0</v>
      </c>
      <c r="BA821">
        <v>27152.407999999999</v>
      </c>
      <c r="BB821">
        <v>4</v>
      </c>
      <c r="BC821">
        <v>58</v>
      </c>
      <c r="BD821">
        <v>51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38.507599999999996</v>
      </c>
      <c r="BK821">
        <v>22272.463</v>
      </c>
      <c r="BL821">
        <v>14669.567999999999</v>
      </c>
      <c r="BM821">
        <v>3247.8119999999999</v>
      </c>
      <c r="BN821">
        <v>1419.8979999999999</v>
      </c>
      <c r="BO821">
        <v>1840.6590000000001</v>
      </c>
      <c r="BP821">
        <v>214.22200000000001</v>
      </c>
      <c r="BQ821">
        <v>303.625</v>
      </c>
      <c r="BR821">
        <v>0</v>
      </c>
      <c r="BS821">
        <v>43.841999999999999</v>
      </c>
      <c r="BT821">
        <v>31.003</v>
      </c>
      <c r="BU821">
        <v>18794.704000000002</v>
      </c>
      <c r="BV821">
        <v>3</v>
      </c>
      <c r="BW821">
        <v>1462.7370000000001</v>
      </c>
      <c r="BX821">
        <v>0</v>
      </c>
      <c r="BY821">
        <v>0</v>
      </c>
      <c r="BZ821">
        <v>11.0563</v>
      </c>
      <c r="CA821">
        <v>4719.3639999999996</v>
      </c>
      <c r="CB821">
        <v>2623.38</v>
      </c>
      <c r="CC821">
        <v>388.13</v>
      </c>
      <c r="CD821">
        <v>771.34699999999998</v>
      </c>
      <c r="CE821">
        <v>909.25800000000004</v>
      </c>
      <c r="CF821">
        <v>27.248999999999999</v>
      </c>
      <c r="CG821">
        <v>0</v>
      </c>
      <c r="CH821">
        <v>0</v>
      </c>
      <c r="CI821">
        <v>0</v>
      </c>
      <c r="CJ821">
        <v>0.75</v>
      </c>
      <c r="CK821">
        <v>532.52</v>
      </c>
      <c r="CL821">
        <v>5</v>
      </c>
      <c r="CM821">
        <v>2121.1320000000001</v>
      </c>
      <c r="CN821">
        <v>5.3063000000000002</v>
      </c>
      <c r="CO821">
        <v>2065.712</v>
      </c>
      <c r="CP821">
        <v>0</v>
      </c>
      <c r="CQ821">
        <v>0</v>
      </c>
      <c r="CR821">
        <v>36.507599999999996</v>
      </c>
      <c r="CS821">
        <v>20520.424999999999</v>
      </c>
      <c r="CT821">
        <v>10.0563</v>
      </c>
      <c r="CU821">
        <v>4302.1939999999995</v>
      </c>
      <c r="CV821">
        <v>0</v>
      </c>
      <c r="CW821">
        <v>532.83699999999999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4</v>
      </c>
      <c r="DE821">
        <v>0</v>
      </c>
      <c r="DF821">
        <v>3.5045999999999999</v>
      </c>
      <c r="DG821">
        <v>1505.3720000000001</v>
      </c>
      <c r="DH821">
        <v>1</v>
      </c>
      <c r="DI821">
        <v>509.65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22404.455000000002</v>
      </c>
      <c r="EA821">
        <v>0</v>
      </c>
      <c r="EB821">
        <v>4747.9529999999995</v>
      </c>
      <c r="EC821">
        <v>4</v>
      </c>
      <c r="ED821">
        <v>49.563899999999997</v>
      </c>
      <c r="EE821">
        <v>55.483899999999998</v>
      </c>
      <c r="EF821">
        <v>27071.368999999999</v>
      </c>
      <c r="EG821">
        <v>38.507599999999996</v>
      </c>
      <c r="EH821">
        <v>22277.263000000003</v>
      </c>
      <c r="EI821">
        <v>31.003</v>
      </c>
      <c r="EJ821">
        <v>18799.504000000001</v>
      </c>
      <c r="EK821">
        <v>3</v>
      </c>
      <c r="EL821">
        <v>1462.7370000000001</v>
      </c>
      <c r="EM821">
        <v>0</v>
      </c>
      <c r="EN821">
        <v>0</v>
      </c>
      <c r="EO821">
        <v>11.0563</v>
      </c>
      <c r="EP821">
        <v>4794.1059999999998</v>
      </c>
      <c r="EQ821">
        <v>4</v>
      </c>
      <c r="ER821">
        <v>0</v>
      </c>
      <c r="ES821">
        <v>4</v>
      </c>
      <c r="ET821">
        <v>27075.368999999999</v>
      </c>
      <c r="EU821">
        <v>0</v>
      </c>
      <c r="EV821">
        <v>0</v>
      </c>
      <c r="EW821">
        <v>0</v>
      </c>
      <c r="EX821">
        <v>0</v>
      </c>
      <c r="EY821">
        <v>3.5045999999999999</v>
      </c>
      <c r="EZ821">
        <v>1505.3720000000001</v>
      </c>
      <c r="FA821">
        <v>1</v>
      </c>
      <c r="FB821">
        <v>509.65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</row>
    <row r="822" spans="1:184" customFormat="1" ht="12.75" x14ac:dyDescent="0.2">
      <c r="A822">
        <v>7231</v>
      </c>
      <c r="B822">
        <f t="shared" si="12"/>
        <v>819</v>
      </c>
      <c r="C822">
        <v>1</v>
      </c>
      <c r="D822" t="s">
        <v>2647</v>
      </c>
      <c r="E822" t="s">
        <v>290</v>
      </c>
      <c r="F822">
        <v>600127630</v>
      </c>
      <c r="G822">
        <v>12</v>
      </c>
      <c r="H822" t="s">
        <v>2648</v>
      </c>
      <c r="I822" t="s">
        <v>378</v>
      </c>
      <c r="J822">
        <v>1</v>
      </c>
      <c r="K822">
        <v>24</v>
      </c>
      <c r="L822" t="s">
        <v>2467</v>
      </c>
      <c r="M822" t="s">
        <v>1931</v>
      </c>
      <c r="N822" t="s">
        <v>2461</v>
      </c>
      <c r="O822">
        <v>2</v>
      </c>
      <c r="P822" t="s">
        <v>2462</v>
      </c>
      <c r="Q822" t="s">
        <v>2475</v>
      </c>
      <c r="R822" s="207">
        <v>45669.664675925924</v>
      </c>
      <c r="S822">
        <v>600127630</v>
      </c>
      <c r="W822">
        <v>36.792499999999997</v>
      </c>
      <c r="X822">
        <v>36.792499999999997</v>
      </c>
      <c r="Y822">
        <v>0</v>
      </c>
      <c r="Z822">
        <v>0</v>
      </c>
      <c r="AA822">
        <v>37.588200000000001</v>
      </c>
      <c r="AB822">
        <v>17767.429</v>
      </c>
      <c r="AC822">
        <v>17543.629000000001</v>
      </c>
      <c r="AD822">
        <v>11085.208999999999</v>
      </c>
      <c r="AE822">
        <v>2761.2310000000002</v>
      </c>
      <c r="AF822">
        <v>279.91300000000001</v>
      </c>
      <c r="AG822">
        <v>2253.6579999999999</v>
      </c>
      <c r="AH822">
        <v>674.55200000000002</v>
      </c>
      <c r="AI822">
        <v>147.24299999999999</v>
      </c>
      <c r="AJ822">
        <v>49.413999999999994</v>
      </c>
      <c r="AK822">
        <v>28.442000000000004</v>
      </c>
      <c r="AL822">
        <v>163.30000000000001</v>
      </c>
      <c r="AM822">
        <v>60.5</v>
      </c>
      <c r="AN822">
        <v>0</v>
      </c>
      <c r="AO822">
        <v>34.72</v>
      </c>
      <c r="AP822">
        <v>34.72</v>
      </c>
      <c r="AQ822">
        <v>34.72</v>
      </c>
      <c r="AR822">
        <v>0</v>
      </c>
      <c r="AS822">
        <v>0</v>
      </c>
      <c r="AT822">
        <v>0</v>
      </c>
      <c r="AU822">
        <v>0</v>
      </c>
      <c r="AV822">
        <v>1.0165999999999999</v>
      </c>
      <c r="AW822">
        <v>222.64600000000002</v>
      </c>
      <c r="AX822">
        <v>269.02</v>
      </c>
      <c r="AY822">
        <v>0</v>
      </c>
      <c r="AZ822">
        <v>41.320999999999998</v>
      </c>
      <c r="BA822">
        <v>17638.194</v>
      </c>
      <c r="BB822">
        <v>34.72</v>
      </c>
      <c r="BC822">
        <v>39</v>
      </c>
      <c r="BD822">
        <v>36</v>
      </c>
      <c r="BE822">
        <v>3</v>
      </c>
      <c r="BF822">
        <v>2</v>
      </c>
      <c r="BG822">
        <v>4</v>
      </c>
      <c r="BH822">
        <v>0</v>
      </c>
      <c r="BI822">
        <v>0</v>
      </c>
      <c r="BJ822">
        <v>26.237699999999997</v>
      </c>
      <c r="BK822">
        <v>13995.857999999998</v>
      </c>
      <c r="BL822">
        <v>8695.0439999999999</v>
      </c>
      <c r="BM822">
        <v>2400.8199999999997</v>
      </c>
      <c r="BN822">
        <v>218.73700000000002</v>
      </c>
      <c r="BO822">
        <v>1762.1580000000001</v>
      </c>
      <c r="BP822">
        <v>503.54200000000003</v>
      </c>
      <c r="BQ822">
        <v>147.24299999999999</v>
      </c>
      <c r="BR822">
        <v>1.911</v>
      </c>
      <c r="BS822">
        <v>2.4359999999999999</v>
      </c>
      <c r="BT822">
        <v>19.749700000000001</v>
      </c>
      <c r="BU822">
        <v>11539.463</v>
      </c>
      <c r="BV822">
        <v>1.8190999999999999</v>
      </c>
      <c r="BW822">
        <v>813.65</v>
      </c>
      <c r="BX822">
        <v>0</v>
      </c>
      <c r="BY822">
        <v>0</v>
      </c>
      <c r="BZ822">
        <v>10.5548</v>
      </c>
      <c r="CA822">
        <v>3547.7709999999997</v>
      </c>
      <c r="CB822">
        <v>2390.165</v>
      </c>
      <c r="CC822">
        <v>360.411</v>
      </c>
      <c r="CD822">
        <v>61.176000000000002</v>
      </c>
      <c r="CE822">
        <v>491.5</v>
      </c>
      <c r="CF822">
        <v>171.01</v>
      </c>
      <c r="CG822">
        <v>0</v>
      </c>
      <c r="CH822">
        <v>47.503</v>
      </c>
      <c r="CI822">
        <v>26.006</v>
      </c>
      <c r="CJ822">
        <v>0</v>
      </c>
      <c r="CK822">
        <v>0</v>
      </c>
      <c r="CL822">
        <v>5.0381999999999998</v>
      </c>
      <c r="CM822">
        <v>1653.721</v>
      </c>
      <c r="CN822">
        <v>4.5</v>
      </c>
      <c r="CO822">
        <v>1644.23</v>
      </c>
      <c r="CP822">
        <v>1.0165999999999999</v>
      </c>
      <c r="CQ822">
        <v>249.82</v>
      </c>
      <c r="CR822">
        <v>23.237699999999997</v>
      </c>
      <c r="CS822">
        <v>11393.993</v>
      </c>
      <c r="CT822">
        <v>8.5548000000000002</v>
      </c>
      <c r="CU822">
        <v>2525.3740000000003</v>
      </c>
      <c r="CV822">
        <v>0</v>
      </c>
      <c r="CW822">
        <v>222.64600000000002</v>
      </c>
      <c r="CX822">
        <v>19.2</v>
      </c>
      <c r="CY822">
        <v>0</v>
      </c>
      <c r="CZ822">
        <v>0</v>
      </c>
      <c r="DA822">
        <v>1.0165999999999999</v>
      </c>
      <c r="DB822">
        <v>249.82</v>
      </c>
      <c r="DC822">
        <v>34.72</v>
      </c>
      <c r="DD822">
        <v>0</v>
      </c>
      <c r="DE822">
        <v>41.320999999999998</v>
      </c>
      <c r="DF822">
        <v>4.6689000000000007</v>
      </c>
      <c r="DG822">
        <v>1642.7449999999999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14076.951000000001</v>
      </c>
      <c r="EA822">
        <v>34.72</v>
      </c>
      <c r="EB822">
        <v>3561.2429999999999</v>
      </c>
      <c r="EC822">
        <v>0</v>
      </c>
      <c r="ED822">
        <v>36.792499999999997</v>
      </c>
      <c r="EE822">
        <v>37.588200000000001</v>
      </c>
      <c r="EF822">
        <v>17767.429</v>
      </c>
      <c r="EG822">
        <v>26.237699999999997</v>
      </c>
      <c r="EH822">
        <v>14056.357999999998</v>
      </c>
      <c r="EI822">
        <v>19.749700000000001</v>
      </c>
      <c r="EJ822">
        <v>11599.963</v>
      </c>
      <c r="EK822">
        <v>1.8190999999999999</v>
      </c>
      <c r="EL822">
        <v>813.65</v>
      </c>
      <c r="EM822">
        <v>0</v>
      </c>
      <c r="EN822">
        <v>0</v>
      </c>
      <c r="EO822">
        <v>10.5548</v>
      </c>
      <c r="EP822">
        <v>3711.0709999999999</v>
      </c>
      <c r="EQ822">
        <v>34.72</v>
      </c>
      <c r="ER822">
        <v>34.72</v>
      </c>
      <c r="ES822">
        <v>0</v>
      </c>
      <c r="ET822">
        <v>17802.149000000001</v>
      </c>
      <c r="EU822">
        <v>0</v>
      </c>
      <c r="EV822">
        <v>0</v>
      </c>
      <c r="EW822">
        <v>0</v>
      </c>
      <c r="EX822">
        <v>0</v>
      </c>
      <c r="EY822">
        <v>4.6689000000000007</v>
      </c>
      <c r="EZ822">
        <v>1642.7449999999999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1.0165999999999999</v>
      </c>
      <c r="FJ822">
        <v>269.02</v>
      </c>
      <c r="FK822">
        <v>0</v>
      </c>
      <c r="FL822">
        <v>19.2</v>
      </c>
      <c r="FM822">
        <v>1.0165999999999999</v>
      </c>
      <c r="FN822">
        <v>249.82</v>
      </c>
      <c r="FO822">
        <v>0</v>
      </c>
      <c r="FP822">
        <v>0</v>
      </c>
      <c r="FQ822">
        <v>0</v>
      </c>
      <c r="FR822">
        <v>269.02</v>
      </c>
      <c r="FS822">
        <v>0</v>
      </c>
      <c r="FT822">
        <v>0</v>
      </c>
      <c r="FU822">
        <v>0</v>
      </c>
      <c r="FV822">
        <v>0</v>
      </c>
      <c r="FW822">
        <v>0</v>
      </c>
      <c r="FX822">
        <v>0</v>
      </c>
      <c r="FY822">
        <v>0</v>
      </c>
      <c r="FZ822">
        <v>0</v>
      </c>
      <c r="GA822">
        <v>0</v>
      </c>
      <c r="GB822">
        <v>0</v>
      </c>
    </row>
    <row r="823" spans="1:184" customFormat="1" ht="12.75" x14ac:dyDescent="0.2">
      <c r="A823">
        <v>7232</v>
      </c>
      <c r="B823">
        <f t="shared" si="12"/>
        <v>820</v>
      </c>
      <c r="C823">
        <v>1</v>
      </c>
      <c r="D823" t="s">
        <v>2649</v>
      </c>
      <c r="E823" t="s">
        <v>290</v>
      </c>
      <c r="F823">
        <v>600127281</v>
      </c>
      <c r="G823">
        <v>12</v>
      </c>
      <c r="H823" t="s">
        <v>2650</v>
      </c>
      <c r="I823" t="s">
        <v>378</v>
      </c>
      <c r="J823">
        <v>1</v>
      </c>
      <c r="K823">
        <v>24</v>
      </c>
      <c r="L823" t="s">
        <v>2459</v>
      </c>
      <c r="M823" t="s">
        <v>1180</v>
      </c>
      <c r="N823" t="s">
        <v>2461</v>
      </c>
      <c r="O823">
        <v>2</v>
      </c>
      <c r="P823" t="s">
        <v>2462</v>
      </c>
      <c r="Q823" t="s">
        <v>3360</v>
      </c>
      <c r="R823" s="207">
        <v>45670.463680555556</v>
      </c>
      <c r="S823">
        <v>600127281</v>
      </c>
      <c r="W823">
        <v>7.5278999999999998</v>
      </c>
      <c r="X823">
        <v>7.5278999999999998</v>
      </c>
      <c r="Y823">
        <v>0</v>
      </c>
      <c r="Z823">
        <v>0</v>
      </c>
      <c r="AA823">
        <v>8</v>
      </c>
      <c r="AB823">
        <v>3533.826</v>
      </c>
      <c r="AC823">
        <v>3533.826</v>
      </c>
      <c r="AD823">
        <v>2424.6950000000002</v>
      </c>
      <c r="AE823">
        <v>503.02</v>
      </c>
      <c r="AF823">
        <v>8.6929999999999996</v>
      </c>
      <c r="AG823">
        <v>415.18700000000001</v>
      </c>
      <c r="AH823">
        <v>138.56700000000001</v>
      </c>
      <c r="AI823">
        <v>33.877000000000002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99.4</v>
      </c>
      <c r="AP823">
        <v>4</v>
      </c>
      <c r="AQ823">
        <v>4</v>
      </c>
      <c r="AR823">
        <v>0</v>
      </c>
      <c r="AS823">
        <v>0</v>
      </c>
      <c r="AT823">
        <v>0</v>
      </c>
      <c r="AU823">
        <v>95.4</v>
      </c>
      <c r="AV823">
        <v>0</v>
      </c>
      <c r="AW823">
        <v>9.7870000000000008</v>
      </c>
      <c r="AX823">
        <v>0</v>
      </c>
      <c r="AY823">
        <v>0</v>
      </c>
      <c r="AZ823">
        <v>0</v>
      </c>
      <c r="BA823">
        <v>3543.8880000000004</v>
      </c>
      <c r="BB823">
        <v>4</v>
      </c>
      <c r="BC823">
        <v>8</v>
      </c>
      <c r="BD823">
        <v>8</v>
      </c>
      <c r="BE823">
        <v>0</v>
      </c>
      <c r="BF823">
        <v>0</v>
      </c>
      <c r="BG823">
        <v>1</v>
      </c>
      <c r="BH823">
        <v>0</v>
      </c>
      <c r="BI823">
        <v>0</v>
      </c>
      <c r="BJ823">
        <v>5.5278999999999998</v>
      </c>
      <c r="BK823">
        <v>3022.9189999999999</v>
      </c>
      <c r="BL823">
        <v>1993.7539999999999</v>
      </c>
      <c r="BM823">
        <v>455.05400000000003</v>
      </c>
      <c r="BN823">
        <v>8.6929999999999996</v>
      </c>
      <c r="BO823">
        <v>383.18700000000001</v>
      </c>
      <c r="BP823">
        <v>138.56700000000001</v>
      </c>
      <c r="BQ823">
        <v>33.877000000000002</v>
      </c>
      <c r="BR823">
        <v>0</v>
      </c>
      <c r="BS823">
        <v>0</v>
      </c>
      <c r="BT823">
        <v>4.4487000000000005</v>
      </c>
      <c r="BU823">
        <v>2617.7440000000001</v>
      </c>
      <c r="BV823">
        <v>0.5333</v>
      </c>
      <c r="BW823">
        <v>205.61600000000001</v>
      </c>
      <c r="BX823">
        <v>0</v>
      </c>
      <c r="BY823">
        <v>0</v>
      </c>
      <c r="BZ823">
        <v>2</v>
      </c>
      <c r="CA823">
        <v>510.90700000000004</v>
      </c>
      <c r="CB823">
        <v>430.94099999999997</v>
      </c>
      <c r="CC823">
        <v>47.966000000000001</v>
      </c>
      <c r="CD823">
        <v>0</v>
      </c>
      <c r="CE823">
        <v>32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1.6</v>
      </c>
      <c r="CM823">
        <v>415.12700000000001</v>
      </c>
      <c r="CN823">
        <v>0.4</v>
      </c>
      <c r="CO823">
        <v>95.78</v>
      </c>
      <c r="CP823">
        <v>0</v>
      </c>
      <c r="CQ823">
        <v>0</v>
      </c>
      <c r="CR823">
        <v>3.5279000000000003</v>
      </c>
      <c r="CS823">
        <v>1668.4280000000001</v>
      </c>
      <c r="CT823">
        <v>2</v>
      </c>
      <c r="CU823">
        <v>510.90700000000004</v>
      </c>
      <c r="CV823">
        <v>0</v>
      </c>
      <c r="CW823">
        <v>9.7870000000000008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4</v>
      </c>
      <c r="DE823">
        <v>0</v>
      </c>
      <c r="DF823">
        <v>0.54590000000000005</v>
      </c>
      <c r="DG823">
        <v>199.559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3032.9809999999998</v>
      </c>
      <c r="EA823">
        <v>0</v>
      </c>
      <c r="EB823">
        <v>510.90700000000004</v>
      </c>
      <c r="EC823">
        <v>4</v>
      </c>
      <c r="ED823">
        <v>7.5278999999999998</v>
      </c>
      <c r="EE823">
        <v>8</v>
      </c>
      <c r="EF823">
        <v>3533.826</v>
      </c>
      <c r="EG823">
        <v>5.5278999999999998</v>
      </c>
      <c r="EH823">
        <v>3022.9189999999999</v>
      </c>
      <c r="EI823">
        <v>4.4487000000000005</v>
      </c>
      <c r="EJ823">
        <v>2617.7440000000001</v>
      </c>
      <c r="EK823">
        <v>0.5333</v>
      </c>
      <c r="EL823">
        <v>205.61600000000001</v>
      </c>
      <c r="EM823">
        <v>0</v>
      </c>
      <c r="EN823">
        <v>0</v>
      </c>
      <c r="EO823">
        <v>2</v>
      </c>
      <c r="EP823">
        <v>510.90700000000004</v>
      </c>
      <c r="EQ823">
        <v>99.4</v>
      </c>
      <c r="ER823">
        <v>95.4</v>
      </c>
      <c r="ES823">
        <v>4</v>
      </c>
      <c r="ET823">
        <v>3633.2260000000001</v>
      </c>
      <c r="EU823">
        <v>0</v>
      </c>
      <c r="EV823">
        <v>0</v>
      </c>
      <c r="EW823">
        <v>0</v>
      </c>
      <c r="EX823">
        <v>0</v>
      </c>
      <c r="EY823">
        <v>0.54590000000000005</v>
      </c>
      <c r="EZ823">
        <v>199.559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</row>
    <row r="824" spans="1:184" customFormat="1" ht="12.75" x14ac:dyDescent="0.2">
      <c r="A824">
        <v>7233</v>
      </c>
      <c r="B824">
        <f t="shared" si="12"/>
        <v>821</v>
      </c>
      <c r="C824">
        <v>1</v>
      </c>
      <c r="D824" t="s">
        <v>2651</v>
      </c>
      <c r="E824" t="s">
        <v>290</v>
      </c>
      <c r="F824">
        <v>600127290</v>
      </c>
      <c r="G824">
        <v>12</v>
      </c>
      <c r="H824" t="s">
        <v>2652</v>
      </c>
      <c r="I824" t="s">
        <v>378</v>
      </c>
      <c r="J824">
        <v>1</v>
      </c>
      <c r="K824">
        <v>24</v>
      </c>
      <c r="L824" t="s">
        <v>2459</v>
      </c>
      <c r="M824" t="s">
        <v>1805</v>
      </c>
      <c r="N824" t="s">
        <v>2461</v>
      </c>
      <c r="O824">
        <v>2</v>
      </c>
      <c r="P824" t="s">
        <v>2462</v>
      </c>
      <c r="Q824" t="s">
        <v>2475</v>
      </c>
      <c r="R824" s="207">
        <v>45668.589016203703</v>
      </c>
      <c r="S824">
        <v>600127290</v>
      </c>
      <c r="T824" t="s">
        <v>2475</v>
      </c>
      <c r="U824" s="207">
        <v>45668.592152777775</v>
      </c>
      <c r="V824">
        <v>600127290</v>
      </c>
      <c r="W824">
        <v>8.2654999999999994</v>
      </c>
      <c r="X824">
        <v>8.2654999999999994</v>
      </c>
      <c r="Y824">
        <v>0</v>
      </c>
      <c r="Z824">
        <v>0</v>
      </c>
      <c r="AA824">
        <v>10.144399999999999</v>
      </c>
      <c r="AB824">
        <v>4531.6539999999995</v>
      </c>
      <c r="AC824">
        <v>4531.6539999999995</v>
      </c>
      <c r="AD824">
        <v>2683.8489999999997</v>
      </c>
      <c r="AE824">
        <v>540.58900000000006</v>
      </c>
      <c r="AF824">
        <v>137.86099999999999</v>
      </c>
      <c r="AG824">
        <v>671.60199999999998</v>
      </c>
      <c r="AH824">
        <v>167.03700000000001</v>
      </c>
      <c r="AI824">
        <v>51.084000000000003</v>
      </c>
      <c r="AJ824">
        <v>0</v>
      </c>
      <c r="AK824">
        <v>7.8310000000000004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0.5</v>
      </c>
      <c r="AW824">
        <v>271.80099999999999</v>
      </c>
      <c r="AX824">
        <v>152.86699999999999</v>
      </c>
      <c r="AY824">
        <v>0</v>
      </c>
      <c r="AZ824">
        <v>0</v>
      </c>
      <c r="BA824">
        <v>4551.9759999999997</v>
      </c>
      <c r="BB824">
        <v>0</v>
      </c>
      <c r="BC824">
        <v>11</v>
      </c>
      <c r="BD824">
        <v>10</v>
      </c>
      <c r="BE824">
        <v>1</v>
      </c>
      <c r="BF824">
        <v>0</v>
      </c>
      <c r="BG824">
        <v>0</v>
      </c>
      <c r="BH824">
        <v>0</v>
      </c>
      <c r="BI824">
        <v>0</v>
      </c>
      <c r="BJ824">
        <v>5.0987999999999998</v>
      </c>
      <c r="BK824">
        <v>3532.4050000000002</v>
      </c>
      <c r="BL824">
        <v>1953.7180000000001</v>
      </c>
      <c r="BM824">
        <v>467.84800000000001</v>
      </c>
      <c r="BN824">
        <v>132.315</v>
      </c>
      <c r="BO824">
        <v>488.60199999999998</v>
      </c>
      <c r="BP824">
        <v>167.03700000000001</v>
      </c>
      <c r="BQ824">
        <v>51.084000000000003</v>
      </c>
      <c r="BR824">
        <v>0</v>
      </c>
      <c r="BS824">
        <v>0</v>
      </c>
      <c r="BT824">
        <v>4.3599999999999994</v>
      </c>
      <c r="BU824">
        <v>3162.886</v>
      </c>
      <c r="BV824">
        <v>0.54</v>
      </c>
      <c r="BW824">
        <v>302.20800000000003</v>
      </c>
      <c r="BX824">
        <v>0</v>
      </c>
      <c r="BY824">
        <v>0</v>
      </c>
      <c r="BZ824">
        <v>3.1667000000000001</v>
      </c>
      <c r="CA824">
        <v>999.24900000000002</v>
      </c>
      <c r="CB824">
        <v>730.13099999999997</v>
      </c>
      <c r="CC824">
        <v>72.741</v>
      </c>
      <c r="CD824">
        <v>5.5459999999999994</v>
      </c>
      <c r="CE824">
        <v>183</v>
      </c>
      <c r="CF824">
        <v>0</v>
      </c>
      <c r="CG824">
        <v>0</v>
      </c>
      <c r="CH824">
        <v>0</v>
      </c>
      <c r="CI824">
        <v>7.8310000000000004</v>
      </c>
      <c r="CJ824">
        <v>0.05</v>
      </c>
      <c r="CK824">
        <v>35.584000000000003</v>
      </c>
      <c r="CL824">
        <v>1.3667</v>
      </c>
      <c r="CM824">
        <v>406.62099999999998</v>
      </c>
      <c r="CN824">
        <v>1.25</v>
      </c>
      <c r="CO824">
        <v>404.17700000000002</v>
      </c>
      <c r="CP824">
        <v>0.5</v>
      </c>
      <c r="CQ824">
        <v>152.86699999999999</v>
      </c>
      <c r="CR824">
        <v>3.0987999999999998</v>
      </c>
      <c r="CS824">
        <v>1777.9349999999999</v>
      </c>
      <c r="CT824">
        <v>3.1667000000000001</v>
      </c>
      <c r="CU824">
        <v>999.24900000000002</v>
      </c>
      <c r="CV824">
        <v>0</v>
      </c>
      <c r="CW824">
        <v>271.80099999999999</v>
      </c>
      <c r="CX824">
        <v>0</v>
      </c>
      <c r="CY824">
        <v>0</v>
      </c>
      <c r="CZ824">
        <v>0</v>
      </c>
      <c r="DA824">
        <v>0.5</v>
      </c>
      <c r="DB824">
        <v>152.86699999999999</v>
      </c>
      <c r="DC824">
        <v>0</v>
      </c>
      <c r="DD824">
        <v>0</v>
      </c>
      <c r="DE824">
        <v>0</v>
      </c>
      <c r="DF824">
        <v>0.1988</v>
      </c>
      <c r="DG824">
        <v>67.311000000000007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3540.9280000000003</v>
      </c>
      <c r="EA824">
        <v>0</v>
      </c>
      <c r="EB824">
        <v>1011.048</v>
      </c>
      <c r="EC824">
        <v>0</v>
      </c>
      <c r="ED824">
        <v>8.2654999999999994</v>
      </c>
      <c r="EE824">
        <v>10.144399999999999</v>
      </c>
      <c r="EF824">
        <v>4531.6539999999995</v>
      </c>
      <c r="EG824">
        <v>5.0987999999999998</v>
      </c>
      <c r="EH824">
        <v>3532.4050000000002</v>
      </c>
      <c r="EI824">
        <v>4.3599999999999994</v>
      </c>
      <c r="EJ824">
        <v>3162.886</v>
      </c>
      <c r="EK824">
        <v>0.54</v>
      </c>
      <c r="EL824">
        <v>302.20800000000003</v>
      </c>
      <c r="EM824">
        <v>0</v>
      </c>
      <c r="EN824">
        <v>0</v>
      </c>
      <c r="EO824">
        <v>3.1667000000000001</v>
      </c>
      <c r="EP824">
        <v>999.24900000000002</v>
      </c>
      <c r="EQ824">
        <v>0</v>
      </c>
      <c r="ER824">
        <v>0</v>
      </c>
      <c r="ES824">
        <v>0</v>
      </c>
      <c r="ET824">
        <v>4531.6539999999995</v>
      </c>
      <c r="EU824">
        <v>0</v>
      </c>
      <c r="EV824">
        <v>0</v>
      </c>
      <c r="EW824">
        <v>0</v>
      </c>
      <c r="EX824">
        <v>0</v>
      </c>
      <c r="EY824">
        <v>0.1988</v>
      </c>
      <c r="EZ824">
        <v>67.311000000000007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0.5</v>
      </c>
      <c r="FJ824">
        <v>152.86699999999999</v>
      </c>
      <c r="FK824">
        <v>0</v>
      </c>
      <c r="FL824">
        <v>0</v>
      </c>
      <c r="FM824">
        <v>0.5</v>
      </c>
      <c r="FN824">
        <v>152.86699999999999</v>
      </c>
      <c r="FO824">
        <v>0</v>
      </c>
      <c r="FP824">
        <v>0</v>
      </c>
      <c r="FQ824">
        <v>0</v>
      </c>
      <c r="FR824">
        <v>152.86699999999999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0</v>
      </c>
    </row>
    <row r="825" spans="1:184" customFormat="1" ht="12.75" x14ac:dyDescent="0.2">
      <c r="A825">
        <v>7234</v>
      </c>
      <c r="B825">
        <f t="shared" si="12"/>
        <v>822</v>
      </c>
      <c r="C825">
        <v>1</v>
      </c>
      <c r="D825" t="s">
        <v>2653</v>
      </c>
      <c r="E825" t="s">
        <v>290</v>
      </c>
      <c r="F825">
        <v>600127907</v>
      </c>
      <c r="G825">
        <v>12</v>
      </c>
      <c r="H825" t="s">
        <v>2528</v>
      </c>
      <c r="I825" t="s">
        <v>100</v>
      </c>
      <c r="J825">
        <v>1</v>
      </c>
      <c r="K825">
        <v>24</v>
      </c>
      <c r="L825" t="s">
        <v>2459</v>
      </c>
      <c r="M825" t="s">
        <v>2261</v>
      </c>
      <c r="N825" t="s">
        <v>2461</v>
      </c>
      <c r="O825">
        <v>2</v>
      </c>
      <c r="P825" t="s">
        <v>2462</v>
      </c>
      <c r="Q825" t="s">
        <v>3340</v>
      </c>
      <c r="R825" s="207">
        <v>45664.462037037039</v>
      </c>
      <c r="S825">
        <v>600127907</v>
      </c>
      <c r="W825">
        <v>6.0321999999999996</v>
      </c>
      <c r="X825">
        <v>6.0321999999999996</v>
      </c>
      <c r="Y825">
        <v>0</v>
      </c>
      <c r="Z825">
        <v>0</v>
      </c>
      <c r="AA825">
        <v>6.5557999999999996</v>
      </c>
      <c r="AB825">
        <v>3105.0619999999999</v>
      </c>
      <c r="AC825">
        <v>3105.0619999999999</v>
      </c>
      <c r="AD825">
        <v>1880.94</v>
      </c>
      <c r="AE825">
        <v>455.75700000000001</v>
      </c>
      <c r="AF825">
        <v>0</v>
      </c>
      <c r="AG825">
        <v>373.90899999999999</v>
      </c>
      <c r="AH825">
        <v>131.23099999999999</v>
      </c>
      <c r="AI825">
        <v>49.978000000000002</v>
      </c>
      <c r="AJ825">
        <v>29.317</v>
      </c>
      <c r="AK825">
        <v>0</v>
      </c>
      <c r="AL825">
        <v>0</v>
      </c>
      <c r="AM825">
        <v>0</v>
      </c>
      <c r="AN825">
        <v>0</v>
      </c>
      <c r="AO825">
        <v>39</v>
      </c>
      <c r="AP825">
        <v>15</v>
      </c>
      <c r="AQ825">
        <v>15</v>
      </c>
      <c r="AR825">
        <v>0</v>
      </c>
      <c r="AS825">
        <v>0</v>
      </c>
      <c r="AT825">
        <v>0</v>
      </c>
      <c r="AU825">
        <v>24</v>
      </c>
      <c r="AV825">
        <v>0</v>
      </c>
      <c r="AW825">
        <v>179.51599999999999</v>
      </c>
      <c r="AX825">
        <v>0</v>
      </c>
      <c r="AY825">
        <v>7</v>
      </c>
      <c r="AZ825">
        <v>4.4139999999999997</v>
      </c>
      <c r="BA825">
        <v>3126.2739999999999</v>
      </c>
      <c r="BB825">
        <v>15</v>
      </c>
      <c r="BC825">
        <v>6</v>
      </c>
      <c r="BD825">
        <v>6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5.0321999999999996</v>
      </c>
      <c r="BK825">
        <v>2696.3119999999999</v>
      </c>
      <c r="BL825">
        <v>1643.71</v>
      </c>
      <c r="BM825">
        <v>420.96299999999997</v>
      </c>
      <c r="BN825">
        <v>0</v>
      </c>
      <c r="BO825">
        <v>266.5</v>
      </c>
      <c r="BP825">
        <v>131.23099999999999</v>
      </c>
      <c r="BQ825">
        <v>49.978000000000002</v>
      </c>
      <c r="BR825">
        <v>0</v>
      </c>
      <c r="BS825">
        <v>0</v>
      </c>
      <c r="BT825">
        <v>3.0657000000000001</v>
      </c>
      <c r="BU825">
        <v>2076.0349999999999</v>
      </c>
      <c r="BV825">
        <v>1.1408</v>
      </c>
      <c r="BW825">
        <v>323.10300000000001</v>
      </c>
      <c r="BX825">
        <v>0</v>
      </c>
      <c r="BY825">
        <v>0</v>
      </c>
      <c r="BZ825">
        <v>1</v>
      </c>
      <c r="CA825">
        <v>408.75</v>
      </c>
      <c r="CB825">
        <v>237.23</v>
      </c>
      <c r="CC825">
        <v>34.793999999999997</v>
      </c>
      <c r="CD825">
        <v>0</v>
      </c>
      <c r="CE825">
        <v>107.40900000000001</v>
      </c>
      <c r="CF825">
        <v>0</v>
      </c>
      <c r="CG825">
        <v>0</v>
      </c>
      <c r="CH825">
        <v>29.317</v>
      </c>
      <c r="CI825">
        <v>0</v>
      </c>
      <c r="CJ825">
        <v>0</v>
      </c>
      <c r="CK825">
        <v>0</v>
      </c>
      <c r="CL825">
        <v>1</v>
      </c>
      <c r="CM825">
        <v>408.75</v>
      </c>
      <c r="CN825">
        <v>0</v>
      </c>
      <c r="CO825">
        <v>0</v>
      </c>
      <c r="CP825">
        <v>0</v>
      </c>
      <c r="CQ825">
        <v>0</v>
      </c>
      <c r="CR825">
        <v>4.0320999999999998</v>
      </c>
      <c r="CS825">
        <v>1809.3720000000001</v>
      </c>
      <c r="CT825">
        <v>1</v>
      </c>
      <c r="CU825">
        <v>408.75</v>
      </c>
      <c r="CV825">
        <v>0</v>
      </c>
      <c r="CW825">
        <v>179.51599999999999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15</v>
      </c>
      <c r="DE825">
        <v>4.4139999999999997</v>
      </c>
      <c r="DF825">
        <v>0.65139999999999998</v>
      </c>
      <c r="DG825">
        <v>206.85599999999999</v>
      </c>
      <c r="DH825">
        <v>0.17430000000000001</v>
      </c>
      <c r="DI825">
        <v>90.317999999999998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2717.5239999999999</v>
      </c>
      <c r="EA825">
        <v>0</v>
      </c>
      <c r="EB825">
        <v>408.75</v>
      </c>
      <c r="EC825">
        <v>15</v>
      </c>
      <c r="ED825">
        <v>6.0321999999999996</v>
      </c>
      <c r="EE825">
        <v>6.5557999999999996</v>
      </c>
      <c r="EF825">
        <v>3105.0619999999999</v>
      </c>
      <c r="EG825">
        <v>5.0321999999999996</v>
      </c>
      <c r="EH825">
        <v>2696.3119999999999</v>
      </c>
      <c r="EI825">
        <v>3.0657000000000001</v>
      </c>
      <c r="EJ825">
        <v>2076.0349999999999</v>
      </c>
      <c r="EK825">
        <v>1.1408</v>
      </c>
      <c r="EL825">
        <v>323.10300000000001</v>
      </c>
      <c r="EM825">
        <v>0</v>
      </c>
      <c r="EN825">
        <v>0</v>
      </c>
      <c r="EO825">
        <v>1</v>
      </c>
      <c r="EP825">
        <v>408.75</v>
      </c>
      <c r="EQ825">
        <v>39</v>
      </c>
      <c r="ER825">
        <v>0</v>
      </c>
      <c r="ES825">
        <v>39</v>
      </c>
      <c r="ET825">
        <v>3144.0619999999999</v>
      </c>
      <c r="EU825">
        <v>0</v>
      </c>
      <c r="EV825">
        <v>0</v>
      </c>
      <c r="EW825">
        <v>0</v>
      </c>
      <c r="EX825">
        <v>0</v>
      </c>
      <c r="EY825">
        <v>0.65139999999999998</v>
      </c>
      <c r="EZ825">
        <v>206.85599999999999</v>
      </c>
      <c r="FA825">
        <v>0.17430000000000001</v>
      </c>
      <c r="FB825">
        <v>90.317999999999998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7</v>
      </c>
      <c r="FP825">
        <v>0</v>
      </c>
      <c r="FQ825">
        <v>7</v>
      </c>
      <c r="FR825">
        <v>7</v>
      </c>
      <c r="FS825">
        <v>0</v>
      </c>
      <c r="FT825">
        <v>0</v>
      </c>
      <c r="FU825">
        <v>0</v>
      </c>
      <c r="FV825">
        <v>0</v>
      </c>
      <c r="FW825">
        <v>0</v>
      </c>
      <c r="FX825">
        <v>0</v>
      </c>
      <c r="FY825">
        <v>0</v>
      </c>
      <c r="FZ825">
        <v>0</v>
      </c>
      <c r="GA825">
        <v>0</v>
      </c>
      <c r="GB825">
        <v>0</v>
      </c>
    </row>
    <row r="826" spans="1:184" customFormat="1" ht="12.75" x14ac:dyDescent="0.2">
      <c r="A826">
        <v>7235</v>
      </c>
      <c r="B826">
        <f t="shared" si="12"/>
        <v>823</v>
      </c>
      <c r="C826">
        <v>1</v>
      </c>
      <c r="D826" t="s">
        <v>2654</v>
      </c>
      <c r="E826" t="s">
        <v>290</v>
      </c>
      <c r="F826">
        <v>600127648</v>
      </c>
      <c r="G826">
        <v>12</v>
      </c>
      <c r="H826" t="s">
        <v>2530</v>
      </c>
      <c r="I826" t="s">
        <v>100</v>
      </c>
      <c r="J826">
        <v>1</v>
      </c>
      <c r="K826">
        <v>24</v>
      </c>
      <c r="L826" t="s">
        <v>2459</v>
      </c>
      <c r="M826" t="s">
        <v>2655</v>
      </c>
      <c r="N826" t="s">
        <v>2461</v>
      </c>
      <c r="O826">
        <v>2</v>
      </c>
      <c r="P826" t="s">
        <v>2462</v>
      </c>
      <c r="Q826" t="s">
        <v>3472</v>
      </c>
      <c r="R826" s="207">
        <v>45668.597662037035</v>
      </c>
      <c r="S826">
        <v>600127648</v>
      </c>
      <c r="T826" t="s">
        <v>3472</v>
      </c>
      <c r="U826" s="207">
        <v>45668.607268518521</v>
      </c>
      <c r="V826">
        <v>600127648</v>
      </c>
      <c r="W826">
        <v>46.519599999999997</v>
      </c>
      <c r="X826">
        <v>45.769599999999997</v>
      </c>
      <c r="Y826">
        <v>0.75</v>
      </c>
      <c r="Z826">
        <v>0</v>
      </c>
      <c r="AA826">
        <v>53.020899999999997</v>
      </c>
      <c r="AB826">
        <v>25025.937000000002</v>
      </c>
      <c r="AC826">
        <v>24783.043000000001</v>
      </c>
      <c r="AD826">
        <v>14909.850999999999</v>
      </c>
      <c r="AE826">
        <v>3613.627</v>
      </c>
      <c r="AF826">
        <v>2473.4289999999996</v>
      </c>
      <c r="AG826">
        <v>2444.9739999999997</v>
      </c>
      <c r="AH826">
        <v>188.029</v>
      </c>
      <c r="AI826">
        <v>375.52499999999998</v>
      </c>
      <c r="AJ826">
        <v>0</v>
      </c>
      <c r="AK826">
        <v>22.68</v>
      </c>
      <c r="AL826">
        <v>242.89400000000001</v>
      </c>
      <c r="AM826">
        <v>0</v>
      </c>
      <c r="AN826">
        <v>0</v>
      </c>
      <c r="AO826">
        <v>96.24</v>
      </c>
      <c r="AP826">
        <v>67.14</v>
      </c>
      <c r="AQ826">
        <v>67.14</v>
      </c>
      <c r="AR826">
        <v>0</v>
      </c>
      <c r="AS826">
        <v>0</v>
      </c>
      <c r="AT826">
        <v>27</v>
      </c>
      <c r="AU826">
        <v>2.1</v>
      </c>
      <c r="AV826">
        <v>6.6699999999999995E-2</v>
      </c>
      <c r="AW826">
        <v>739.66</v>
      </c>
      <c r="AX826">
        <v>757.34799999999996</v>
      </c>
      <c r="AY826">
        <v>0</v>
      </c>
      <c r="AZ826">
        <v>15.268000000000001</v>
      </c>
      <c r="BA826">
        <v>24968.725999999999</v>
      </c>
      <c r="BB826">
        <v>67.14</v>
      </c>
      <c r="BC826">
        <v>52</v>
      </c>
      <c r="BD826">
        <v>45</v>
      </c>
      <c r="BE826">
        <v>1</v>
      </c>
      <c r="BF826">
        <v>0</v>
      </c>
      <c r="BG826">
        <v>1</v>
      </c>
      <c r="BH826">
        <v>0</v>
      </c>
      <c r="BI826">
        <v>0</v>
      </c>
      <c r="BJ826">
        <v>34.639499999999998</v>
      </c>
      <c r="BK826">
        <v>21494.137000000002</v>
      </c>
      <c r="BL826">
        <v>12529.341</v>
      </c>
      <c r="BM826">
        <v>3337.5499999999997</v>
      </c>
      <c r="BN826">
        <v>1994.7650000000001</v>
      </c>
      <c r="BO826">
        <v>2343.174</v>
      </c>
      <c r="BP826">
        <v>158.85400000000001</v>
      </c>
      <c r="BQ826">
        <v>375.52499999999998</v>
      </c>
      <c r="BR826">
        <v>0</v>
      </c>
      <c r="BS826">
        <v>0</v>
      </c>
      <c r="BT826">
        <v>26.430199999999999</v>
      </c>
      <c r="BU826">
        <v>18465.085999999999</v>
      </c>
      <c r="BV826">
        <v>2.2812999999999999</v>
      </c>
      <c r="BW826">
        <v>614.47</v>
      </c>
      <c r="BX826">
        <v>0</v>
      </c>
      <c r="BY826">
        <v>0</v>
      </c>
      <c r="BZ826">
        <v>11.130099999999999</v>
      </c>
      <c r="CA826">
        <v>3288.9059999999999</v>
      </c>
      <c r="CB826">
        <v>2380.5100000000002</v>
      </c>
      <c r="CC826">
        <v>276.077</v>
      </c>
      <c r="CD826">
        <v>478.66399999999999</v>
      </c>
      <c r="CE826">
        <v>101.8</v>
      </c>
      <c r="CF826">
        <v>29.175000000000001</v>
      </c>
      <c r="CG826">
        <v>0</v>
      </c>
      <c r="CH826">
        <v>0</v>
      </c>
      <c r="CI826">
        <v>22.68</v>
      </c>
      <c r="CJ826">
        <v>0.22</v>
      </c>
      <c r="CK826">
        <v>79.525000000000006</v>
      </c>
      <c r="CL826">
        <v>6.0434000000000001</v>
      </c>
      <c r="CM826">
        <v>1510.1220000000001</v>
      </c>
      <c r="CN826">
        <v>4.8</v>
      </c>
      <c r="CO826">
        <v>1670.461</v>
      </c>
      <c r="CP826">
        <v>6.6699999999999995E-2</v>
      </c>
      <c r="CQ826">
        <v>28.797999999999998</v>
      </c>
      <c r="CR826">
        <v>32.639499999999998</v>
      </c>
      <c r="CS826">
        <v>19593.292000000001</v>
      </c>
      <c r="CT826">
        <v>9.1300999999999988</v>
      </c>
      <c r="CU826">
        <v>2487.3810000000003</v>
      </c>
      <c r="CV826">
        <v>0</v>
      </c>
      <c r="CW826">
        <v>739.66</v>
      </c>
      <c r="CX826">
        <v>728.55</v>
      </c>
      <c r="CY826">
        <v>0</v>
      </c>
      <c r="CZ826">
        <v>0</v>
      </c>
      <c r="DA826">
        <v>6.6699999999999995E-2</v>
      </c>
      <c r="DB826">
        <v>28.797999999999998</v>
      </c>
      <c r="DC826">
        <v>52.44</v>
      </c>
      <c r="DD826">
        <v>14.7</v>
      </c>
      <c r="DE826">
        <v>15.268000000000001</v>
      </c>
      <c r="DF826">
        <v>4.9279999999999999</v>
      </c>
      <c r="DG826">
        <v>1856.8720000000001</v>
      </c>
      <c r="DH826">
        <v>1</v>
      </c>
      <c r="DI826">
        <v>557.70899999999995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21670.203000000001</v>
      </c>
      <c r="EA826">
        <v>52.44</v>
      </c>
      <c r="EB826">
        <v>3298.5230000000001</v>
      </c>
      <c r="EC826">
        <v>14.7</v>
      </c>
      <c r="ED826">
        <v>46.519599999999997</v>
      </c>
      <c r="EE826">
        <v>53.020899999999997</v>
      </c>
      <c r="EF826">
        <v>25025.937000000002</v>
      </c>
      <c r="EG826">
        <v>34.639499999999998</v>
      </c>
      <c r="EH826">
        <v>21494.137000000002</v>
      </c>
      <c r="EI826">
        <v>26.430199999999999</v>
      </c>
      <c r="EJ826">
        <v>18465.085999999999</v>
      </c>
      <c r="EK826">
        <v>2.2812999999999999</v>
      </c>
      <c r="EL826">
        <v>614.47</v>
      </c>
      <c r="EM826">
        <v>0</v>
      </c>
      <c r="EN826">
        <v>0</v>
      </c>
      <c r="EO826">
        <v>11.880099999999999</v>
      </c>
      <c r="EP826">
        <v>3531.8</v>
      </c>
      <c r="EQ826">
        <v>96.24</v>
      </c>
      <c r="ER826">
        <v>81.539999999999992</v>
      </c>
      <c r="ES826">
        <v>14.7</v>
      </c>
      <c r="ET826">
        <v>25122.177</v>
      </c>
      <c r="EU826">
        <v>0</v>
      </c>
      <c r="EV826">
        <v>0</v>
      </c>
      <c r="EW826">
        <v>0</v>
      </c>
      <c r="EX826">
        <v>0</v>
      </c>
      <c r="EY826">
        <v>4.9279999999999999</v>
      </c>
      <c r="EZ826">
        <v>1856.8720000000001</v>
      </c>
      <c r="FA826">
        <v>1</v>
      </c>
      <c r="FB826">
        <v>557.70899999999995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6.6699999999999995E-2</v>
      </c>
      <c r="FJ826">
        <v>757.34799999999996</v>
      </c>
      <c r="FK826">
        <v>0</v>
      </c>
      <c r="FL826">
        <v>728.55</v>
      </c>
      <c r="FM826">
        <v>6.6699999999999995E-2</v>
      </c>
      <c r="FN826">
        <v>28.797999999999998</v>
      </c>
      <c r="FO826">
        <v>0</v>
      </c>
      <c r="FP826">
        <v>0</v>
      </c>
      <c r="FQ826">
        <v>0</v>
      </c>
      <c r="FR826">
        <v>757.34799999999996</v>
      </c>
      <c r="FS826">
        <v>0</v>
      </c>
      <c r="FT826">
        <v>0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0</v>
      </c>
      <c r="GA826">
        <v>0</v>
      </c>
      <c r="GB826">
        <v>0</v>
      </c>
    </row>
    <row r="827" spans="1:184" customFormat="1" ht="12.75" x14ac:dyDescent="0.2">
      <c r="A827">
        <v>7236</v>
      </c>
      <c r="B827">
        <f t="shared" si="12"/>
        <v>824</v>
      </c>
      <c r="C827">
        <v>1</v>
      </c>
      <c r="D827" t="s">
        <v>2656</v>
      </c>
      <c r="E827" t="s">
        <v>290</v>
      </c>
      <c r="F827">
        <v>600127800</v>
      </c>
      <c r="G827">
        <v>12</v>
      </c>
      <c r="H827" t="s">
        <v>2657</v>
      </c>
      <c r="I827" t="s">
        <v>378</v>
      </c>
      <c r="J827">
        <v>1</v>
      </c>
      <c r="K827">
        <v>24</v>
      </c>
      <c r="L827" t="s">
        <v>2467</v>
      </c>
      <c r="M827" t="s">
        <v>2533</v>
      </c>
      <c r="N827" t="s">
        <v>2461</v>
      </c>
      <c r="O827">
        <v>2</v>
      </c>
      <c r="P827" t="s">
        <v>2462</v>
      </c>
      <c r="Q827" t="s">
        <v>3352</v>
      </c>
      <c r="R827" s="207">
        <v>45661.995833333334</v>
      </c>
      <c r="S827">
        <v>600127800</v>
      </c>
      <c r="T827" t="s">
        <v>3515</v>
      </c>
      <c r="U827" s="207">
        <v>45665.698136574072</v>
      </c>
      <c r="V827">
        <v>600127800</v>
      </c>
      <c r="W827">
        <v>18.918199999999999</v>
      </c>
      <c r="X827">
        <v>18.668200000000002</v>
      </c>
      <c r="Y827">
        <v>0.25</v>
      </c>
      <c r="Z827">
        <v>0</v>
      </c>
      <c r="AA827">
        <v>22.5244</v>
      </c>
      <c r="AB827">
        <v>8379.5079999999998</v>
      </c>
      <c r="AC827">
        <v>8140.4620000000004</v>
      </c>
      <c r="AD827">
        <v>5533.9930000000004</v>
      </c>
      <c r="AE827">
        <v>1260.4750000000001</v>
      </c>
      <c r="AF827">
        <v>92.171999999999997</v>
      </c>
      <c r="AG827">
        <v>829.56700000000001</v>
      </c>
      <c r="AH827">
        <v>214.49999999999997</v>
      </c>
      <c r="AI827">
        <v>88.897999999999996</v>
      </c>
      <c r="AJ827">
        <v>3.2949999999999999</v>
      </c>
      <c r="AK827">
        <v>0</v>
      </c>
      <c r="AL827">
        <v>64.046000000000006</v>
      </c>
      <c r="AM827">
        <v>105</v>
      </c>
      <c r="AN827">
        <v>70</v>
      </c>
      <c r="AO827">
        <v>92.7</v>
      </c>
      <c r="AP827">
        <v>31.7</v>
      </c>
      <c r="AQ827">
        <v>31.7</v>
      </c>
      <c r="AR827">
        <v>0</v>
      </c>
      <c r="AS827">
        <v>0</v>
      </c>
      <c r="AT827">
        <v>0</v>
      </c>
      <c r="AU827">
        <v>61</v>
      </c>
      <c r="AV827">
        <v>0.14950000000000002</v>
      </c>
      <c r="AW827">
        <v>111.83499999999999</v>
      </c>
      <c r="AX827">
        <v>42.174999999999997</v>
      </c>
      <c r="AY827">
        <v>23.7</v>
      </c>
      <c r="AZ827">
        <v>5.7270000000000003</v>
      </c>
      <c r="BA827">
        <v>8233.646999999999</v>
      </c>
      <c r="BB827">
        <v>31.7</v>
      </c>
      <c r="BC827">
        <v>22</v>
      </c>
      <c r="BD827">
        <v>21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13.6374</v>
      </c>
      <c r="BK827">
        <v>6622.848</v>
      </c>
      <c r="BL827">
        <v>4334.8209999999999</v>
      </c>
      <c r="BM827">
        <v>1106.6580000000001</v>
      </c>
      <c r="BN827">
        <v>92.171999999999997</v>
      </c>
      <c r="BO827">
        <v>679</v>
      </c>
      <c r="BP827">
        <v>200.44199999999998</v>
      </c>
      <c r="BQ827">
        <v>88.897999999999996</v>
      </c>
      <c r="BR827">
        <v>3.2949999999999999</v>
      </c>
      <c r="BS827">
        <v>0</v>
      </c>
      <c r="BT827">
        <v>9.2442999999999991</v>
      </c>
      <c r="BU827">
        <v>5031.973</v>
      </c>
      <c r="BV827">
        <v>1.8349</v>
      </c>
      <c r="BW827">
        <v>720.77300000000002</v>
      </c>
      <c r="BX827">
        <v>0</v>
      </c>
      <c r="BY827">
        <v>0</v>
      </c>
      <c r="BZ827">
        <v>5.0308000000000002</v>
      </c>
      <c r="CA827">
        <v>1517.614</v>
      </c>
      <c r="CB827">
        <v>1199.172</v>
      </c>
      <c r="CC827">
        <v>153.81700000000001</v>
      </c>
      <c r="CD827">
        <v>0</v>
      </c>
      <c r="CE827">
        <v>150.56700000000001</v>
      </c>
      <c r="CF827">
        <v>14.058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2.9750000000000001</v>
      </c>
      <c r="CM827">
        <v>843.08199999999999</v>
      </c>
      <c r="CN827">
        <v>1.9063000000000001</v>
      </c>
      <c r="CO827">
        <v>632.35699999999997</v>
      </c>
      <c r="CP827">
        <v>0.14950000000000002</v>
      </c>
      <c r="CQ827">
        <v>42.174999999999997</v>
      </c>
      <c r="CR827">
        <v>11.342599999999999</v>
      </c>
      <c r="CS827">
        <v>4989.1610000000001</v>
      </c>
      <c r="CT827">
        <v>4.5933000000000002</v>
      </c>
      <c r="CU827">
        <v>1325.5340000000001</v>
      </c>
      <c r="CV827">
        <v>0</v>
      </c>
      <c r="CW827">
        <v>111.83499999999999</v>
      </c>
      <c r="CX827">
        <v>0</v>
      </c>
      <c r="CY827">
        <v>0</v>
      </c>
      <c r="CZ827">
        <v>0</v>
      </c>
      <c r="DA827">
        <v>0.14950000000000002</v>
      </c>
      <c r="DB827">
        <v>42.174999999999997</v>
      </c>
      <c r="DC827">
        <v>8</v>
      </c>
      <c r="DD827">
        <v>23.7</v>
      </c>
      <c r="DE827">
        <v>5.7270000000000003</v>
      </c>
      <c r="DF827">
        <v>2.5582000000000003</v>
      </c>
      <c r="DG827">
        <v>870.10200000000009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6692.29</v>
      </c>
      <c r="EA827">
        <v>8</v>
      </c>
      <c r="EB827">
        <v>1541.357</v>
      </c>
      <c r="EC827">
        <v>23.7</v>
      </c>
      <c r="ED827">
        <v>18.918199999999999</v>
      </c>
      <c r="EE827">
        <v>22.5244</v>
      </c>
      <c r="EF827">
        <v>8379.5079999999998</v>
      </c>
      <c r="EG827">
        <v>13.6374</v>
      </c>
      <c r="EH827">
        <v>6782.848</v>
      </c>
      <c r="EI827">
        <v>9.2442999999999991</v>
      </c>
      <c r="EJ827">
        <v>5161.5730000000003</v>
      </c>
      <c r="EK827">
        <v>1.8349</v>
      </c>
      <c r="EL827">
        <v>744.37300000000005</v>
      </c>
      <c r="EM827">
        <v>0</v>
      </c>
      <c r="EN827">
        <v>0</v>
      </c>
      <c r="EO827">
        <v>5.2808000000000002</v>
      </c>
      <c r="EP827">
        <v>1596.66</v>
      </c>
      <c r="EQ827">
        <v>92.7</v>
      </c>
      <c r="ER827">
        <v>8</v>
      </c>
      <c r="ES827">
        <v>84.7</v>
      </c>
      <c r="ET827">
        <v>8472.2080000000005</v>
      </c>
      <c r="EU827">
        <v>0</v>
      </c>
      <c r="EV827">
        <v>0</v>
      </c>
      <c r="EW827">
        <v>0</v>
      </c>
      <c r="EX827">
        <v>0</v>
      </c>
      <c r="EY827">
        <v>2.5582000000000003</v>
      </c>
      <c r="EZ827">
        <v>876.90200000000004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0.14950000000000002</v>
      </c>
      <c r="FJ827">
        <v>42.174999999999997</v>
      </c>
      <c r="FK827">
        <v>0</v>
      </c>
      <c r="FL827">
        <v>0</v>
      </c>
      <c r="FM827">
        <v>0.14950000000000002</v>
      </c>
      <c r="FN827">
        <v>42.174999999999997</v>
      </c>
      <c r="FO827">
        <v>23.7</v>
      </c>
      <c r="FP827">
        <v>0</v>
      </c>
      <c r="FQ827">
        <v>23.7</v>
      </c>
      <c r="FR827">
        <v>65.875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0</v>
      </c>
      <c r="GA827">
        <v>0</v>
      </c>
      <c r="GB827">
        <v>0</v>
      </c>
    </row>
    <row r="828" spans="1:184" customFormat="1" ht="12.75" x14ac:dyDescent="0.2">
      <c r="A828">
        <v>7237</v>
      </c>
      <c r="B828">
        <f t="shared" si="12"/>
        <v>825</v>
      </c>
      <c r="C828">
        <v>1</v>
      </c>
      <c r="D828" t="s">
        <v>2658</v>
      </c>
      <c r="E828" t="s">
        <v>290</v>
      </c>
      <c r="F828">
        <v>600127303</v>
      </c>
      <c r="G828">
        <v>12</v>
      </c>
      <c r="H828" t="s">
        <v>2659</v>
      </c>
      <c r="I828" t="s">
        <v>378</v>
      </c>
      <c r="J828">
        <v>1</v>
      </c>
      <c r="K828">
        <v>24</v>
      </c>
      <c r="L828" t="s">
        <v>2467</v>
      </c>
      <c r="M828" t="s">
        <v>427</v>
      </c>
      <c r="N828" t="s">
        <v>2461</v>
      </c>
      <c r="O828">
        <v>2</v>
      </c>
      <c r="P828" t="s">
        <v>2462</v>
      </c>
      <c r="Q828" t="s">
        <v>2660</v>
      </c>
      <c r="R828" s="207">
        <v>45670.972997685189</v>
      </c>
      <c r="S828">
        <v>600127303</v>
      </c>
      <c r="T828" t="s">
        <v>2660</v>
      </c>
      <c r="U828" s="207">
        <v>45679.568611111114</v>
      </c>
      <c r="V828">
        <v>600127303</v>
      </c>
      <c r="W828">
        <v>9.1776999999999997</v>
      </c>
      <c r="X828">
        <v>8.5693999999999999</v>
      </c>
      <c r="Y828">
        <v>0.60829999999999995</v>
      </c>
      <c r="Z828">
        <v>0</v>
      </c>
      <c r="AA828">
        <v>11.082800000000001</v>
      </c>
      <c r="AB828">
        <v>4307.0959999999995</v>
      </c>
      <c r="AC828">
        <v>4112.9470000000001</v>
      </c>
      <c r="AD828">
        <v>2587.0340000000001</v>
      </c>
      <c r="AE828">
        <v>689.899</v>
      </c>
      <c r="AF828">
        <v>24.181999999999999</v>
      </c>
      <c r="AG828">
        <v>369.67200000000003</v>
      </c>
      <c r="AH828">
        <v>151.86199999999999</v>
      </c>
      <c r="AI828">
        <v>43.49</v>
      </c>
      <c r="AJ828">
        <v>0</v>
      </c>
      <c r="AK828">
        <v>21.878</v>
      </c>
      <c r="AL828">
        <v>186.50800000000001</v>
      </c>
      <c r="AM828">
        <v>0</v>
      </c>
      <c r="AN828">
        <v>7.641</v>
      </c>
      <c r="AO828">
        <v>27.7</v>
      </c>
      <c r="AP828">
        <v>21.7</v>
      </c>
      <c r="AQ828">
        <v>21.7</v>
      </c>
      <c r="AR828">
        <v>0</v>
      </c>
      <c r="AS828">
        <v>0</v>
      </c>
      <c r="AT828">
        <v>0</v>
      </c>
      <c r="AU828">
        <v>6</v>
      </c>
      <c r="AV828">
        <v>0</v>
      </c>
      <c r="AW828">
        <v>191.102</v>
      </c>
      <c r="AX828">
        <v>52</v>
      </c>
      <c r="AY828">
        <v>0</v>
      </c>
      <c r="AZ828">
        <v>33.828000000000003</v>
      </c>
      <c r="BA828">
        <v>4120.5879999999997</v>
      </c>
      <c r="BB828">
        <v>21.7</v>
      </c>
      <c r="BC828">
        <v>11</v>
      </c>
      <c r="BD828">
        <v>9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5.8293999999999997</v>
      </c>
      <c r="BK828">
        <v>3324.5879999999997</v>
      </c>
      <c r="BL828">
        <v>1980.1999999999998</v>
      </c>
      <c r="BM828">
        <v>605.66800000000001</v>
      </c>
      <c r="BN828">
        <v>24.181999999999999</v>
      </c>
      <c r="BO828">
        <v>285.57299999999998</v>
      </c>
      <c r="BP828">
        <v>147.239</v>
      </c>
      <c r="BQ828">
        <v>43.49</v>
      </c>
      <c r="BR828">
        <v>0</v>
      </c>
      <c r="BS828">
        <v>13.305999999999999</v>
      </c>
      <c r="BT828">
        <v>4.3132999999999999</v>
      </c>
      <c r="BU828">
        <v>2734.1750000000002</v>
      </c>
      <c r="BV828">
        <v>1.0161</v>
      </c>
      <c r="BW828">
        <v>444.964</v>
      </c>
      <c r="BX828">
        <v>0</v>
      </c>
      <c r="BY828">
        <v>0</v>
      </c>
      <c r="BZ828">
        <v>2.7399999999999998</v>
      </c>
      <c r="CA828">
        <v>788.35900000000004</v>
      </c>
      <c r="CB828">
        <v>606.83400000000006</v>
      </c>
      <c r="CC828">
        <v>84.230999999999995</v>
      </c>
      <c r="CD828">
        <v>0</v>
      </c>
      <c r="CE828">
        <v>84.099000000000004</v>
      </c>
      <c r="CF828">
        <v>4.6230000000000002</v>
      </c>
      <c r="CG828">
        <v>0</v>
      </c>
      <c r="CH828">
        <v>0</v>
      </c>
      <c r="CI828">
        <v>8.5719999999999992</v>
      </c>
      <c r="CJ828">
        <v>0</v>
      </c>
      <c r="CK828">
        <v>0</v>
      </c>
      <c r="CL828">
        <v>1.3982999999999999</v>
      </c>
      <c r="CM828">
        <v>386.37800000000004</v>
      </c>
      <c r="CN828">
        <v>1.3416999999999999</v>
      </c>
      <c r="CO828">
        <v>401.98099999999999</v>
      </c>
      <c r="CP828">
        <v>0</v>
      </c>
      <c r="CQ828">
        <v>0</v>
      </c>
      <c r="CR828">
        <v>4.0232000000000001</v>
      </c>
      <c r="CS828">
        <v>1930.597</v>
      </c>
      <c r="CT828">
        <v>2.4482999999999997</v>
      </c>
      <c r="CU828">
        <v>686.07500000000005</v>
      </c>
      <c r="CV828">
        <v>0</v>
      </c>
      <c r="CW828">
        <v>191.102</v>
      </c>
      <c r="CX828">
        <v>32</v>
      </c>
      <c r="CY828">
        <v>0</v>
      </c>
      <c r="CZ828">
        <v>0</v>
      </c>
      <c r="DA828">
        <v>0</v>
      </c>
      <c r="DB828">
        <v>20</v>
      </c>
      <c r="DC828">
        <v>16.3</v>
      </c>
      <c r="DD828">
        <v>5.4</v>
      </c>
      <c r="DE828">
        <v>33.828000000000003</v>
      </c>
      <c r="DF828">
        <v>0.5</v>
      </c>
      <c r="DG828">
        <v>145.44900000000001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3328.9120000000003</v>
      </c>
      <c r="EA828">
        <v>16.3</v>
      </c>
      <c r="EB828">
        <v>791.67599999999993</v>
      </c>
      <c r="EC828">
        <v>5.4</v>
      </c>
      <c r="ED828">
        <v>9.1776999999999997</v>
      </c>
      <c r="EE828">
        <v>11.082800000000001</v>
      </c>
      <c r="EF828">
        <v>4307.0959999999995</v>
      </c>
      <c r="EG828">
        <v>5.8293999999999997</v>
      </c>
      <c r="EH828">
        <v>3325.7960000000003</v>
      </c>
      <c r="EI828">
        <v>4.3132999999999999</v>
      </c>
      <c r="EJ828">
        <v>2735.3829999999998</v>
      </c>
      <c r="EK828">
        <v>1.0161</v>
      </c>
      <c r="EL828">
        <v>444.964</v>
      </c>
      <c r="EM828">
        <v>0</v>
      </c>
      <c r="EN828">
        <v>0</v>
      </c>
      <c r="EO828">
        <v>3.3483000000000001</v>
      </c>
      <c r="EP828">
        <v>981.30000000000007</v>
      </c>
      <c r="EQ828">
        <v>27.7</v>
      </c>
      <c r="ER828">
        <v>21.1</v>
      </c>
      <c r="ES828">
        <v>6.6</v>
      </c>
      <c r="ET828">
        <v>4334.7960000000003</v>
      </c>
      <c r="EU828">
        <v>0</v>
      </c>
      <c r="EV828">
        <v>0</v>
      </c>
      <c r="EW828">
        <v>0</v>
      </c>
      <c r="EX828">
        <v>0</v>
      </c>
      <c r="EY828">
        <v>0.5</v>
      </c>
      <c r="EZ828">
        <v>145.44900000000001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52</v>
      </c>
      <c r="FK828">
        <v>0</v>
      </c>
      <c r="FL828">
        <v>32</v>
      </c>
      <c r="FM828">
        <v>0</v>
      </c>
      <c r="FN828">
        <v>20</v>
      </c>
      <c r="FO828">
        <v>0</v>
      </c>
      <c r="FP828">
        <v>0</v>
      </c>
      <c r="FQ828">
        <v>0</v>
      </c>
      <c r="FR828">
        <v>52</v>
      </c>
      <c r="FS828">
        <v>0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0</v>
      </c>
      <c r="GA828">
        <v>0</v>
      </c>
      <c r="GB828">
        <v>0</v>
      </c>
    </row>
    <row r="829" spans="1:184" customFormat="1" ht="12.75" x14ac:dyDescent="0.2">
      <c r="A829">
        <v>7238</v>
      </c>
      <c r="B829">
        <f t="shared" si="12"/>
        <v>826</v>
      </c>
      <c r="C829">
        <v>1</v>
      </c>
      <c r="D829" t="s">
        <v>2661</v>
      </c>
      <c r="E829" t="s">
        <v>290</v>
      </c>
      <c r="F829">
        <v>600127427</v>
      </c>
      <c r="G829">
        <v>12</v>
      </c>
      <c r="H829" t="s">
        <v>2662</v>
      </c>
      <c r="I829" t="s">
        <v>99</v>
      </c>
      <c r="J829">
        <v>1</v>
      </c>
      <c r="K829">
        <v>24</v>
      </c>
      <c r="L829" t="s">
        <v>2459</v>
      </c>
      <c r="M829" t="s">
        <v>2055</v>
      </c>
      <c r="N829" t="s">
        <v>2461</v>
      </c>
      <c r="O829">
        <v>2</v>
      </c>
      <c r="P829" t="s">
        <v>2462</v>
      </c>
      <c r="Q829" t="s">
        <v>2523</v>
      </c>
      <c r="R829" s="207">
        <v>45667.501250000001</v>
      </c>
      <c r="S829">
        <v>600127427</v>
      </c>
      <c r="W829">
        <v>4.2453000000000003</v>
      </c>
      <c r="X829">
        <v>4.1792999999999996</v>
      </c>
      <c r="Y829">
        <v>6.6000000000000003E-2</v>
      </c>
      <c r="Z829">
        <v>0</v>
      </c>
      <c r="AA829">
        <v>4.0753000000000004</v>
      </c>
      <c r="AB829">
        <v>1813.29</v>
      </c>
      <c r="AC829">
        <v>1796.252</v>
      </c>
      <c r="AD829">
        <v>1079.557</v>
      </c>
      <c r="AE829">
        <v>213.76799999999997</v>
      </c>
      <c r="AF829">
        <v>0</v>
      </c>
      <c r="AG829">
        <v>399.80599999999998</v>
      </c>
      <c r="AH829">
        <v>57.057000000000002</v>
      </c>
      <c r="AI829">
        <v>0</v>
      </c>
      <c r="AJ829">
        <v>0</v>
      </c>
      <c r="AK829">
        <v>0</v>
      </c>
      <c r="AL829">
        <v>17.038</v>
      </c>
      <c r="AM829">
        <v>0</v>
      </c>
      <c r="AN829">
        <v>0</v>
      </c>
      <c r="AO829">
        <v>21.538</v>
      </c>
      <c r="AP829">
        <v>7.2</v>
      </c>
      <c r="AQ829">
        <v>7.2</v>
      </c>
      <c r="AR829">
        <v>0</v>
      </c>
      <c r="AS829">
        <v>0</v>
      </c>
      <c r="AT829">
        <v>0</v>
      </c>
      <c r="AU829">
        <v>14.337999999999999</v>
      </c>
      <c r="AV829">
        <v>0</v>
      </c>
      <c r="AW829">
        <v>46.064</v>
      </c>
      <c r="AX829">
        <v>0</v>
      </c>
      <c r="AY829">
        <v>0</v>
      </c>
      <c r="AZ829">
        <v>0</v>
      </c>
      <c r="BA829">
        <v>1834.0929999999998</v>
      </c>
      <c r="BB829">
        <v>7.2</v>
      </c>
      <c r="BC829">
        <v>4</v>
      </c>
      <c r="BD829">
        <v>4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3.1953</v>
      </c>
      <c r="BK829">
        <v>1485.941</v>
      </c>
      <c r="BL829">
        <v>853.17700000000002</v>
      </c>
      <c r="BM829">
        <v>181.83699999999999</v>
      </c>
      <c r="BN829">
        <v>0</v>
      </c>
      <c r="BO829">
        <v>347.80599999999998</v>
      </c>
      <c r="BP829">
        <v>57.057000000000002</v>
      </c>
      <c r="BQ829">
        <v>0</v>
      </c>
      <c r="BR829">
        <v>0</v>
      </c>
      <c r="BS829">
        <v>0</v>
      </c>
      <c r="BT829">
        <v>2.4453</v>
      </c>
      <c r="BU829">
        <v>1309.519</v>
      </c>
      <c r="BV829">
        <v>0</v>
      </c>
      <c r="BW829">
        <v>0</v>
      </c>
      <c r="BX829">
        <v>0</v>
      </c>
      <c r="BY829">
        <v>0</v>
      </c>
      <c r="BZ829">
        <v>0.98399999999999999</v>
      </c>
      <c r="CA829">
        <v>310.31100000000004</v>
      </c>
      <c r="CB829">
        <v>226.38</v>
      </c>
      <c r="CC829">
        <v>31.931000000000001</v>
      </c>
      <c r="CD829">
        <v>0</v>
      </c>
      <c r="CE829">
        <v>52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0.28000000000000003</v>
      </c>
      <c r="CM829">
        <v>60.761000000000003</v>
      </c>
      <c r="CN829">
        <v>0.70399999999999996</v>
      </c>
      <c r="CO829">
        <v>249.55</v>
      </c>
      <c r="CP829">
        <v>0</v>
      </c>
      <c r="CQ829">
        <v>0</v>
      </c>
      <c r="CR829">
        <v>2.1953</v>
      </c>
      <c r="CS829">
        <v>801.82</v>
      </c>
      <c r="CT829">
        <v>0.98399999999999999</v>
      </c>
      <c r="CU829">
        <v>310.31100000000004</v>
      </c>
      <c r="CV829">
        <v>0</v>
      </c>
      <c r="CW829">
        <v>46.064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7.2</v>
      </c>
      <c r="DE829">
        <v>0</v>
      </c>
      <c r="DF829">
        <v>0.75</v>
      </c>
      <c r="DG829">
        <v>176.422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1516.702</v>
      </c>
      <c r="EA829">
        <v>0</v>
      </c>
      <c r="EB829">
        <v>317.39100000000002</v>
      </c>
      <c r="EC829">
        <v>7.2</v>
      </c>
      <c r="ED829">
        <v>4.2453000000000003</v>
      </c>
      <c r="EE829">
        <v>4.0753000000000004</v>
      </c>
      <c r="EF829">
        <v>1813.29</v>
      </c>
      <c r="EG829">
        <v>3.1953</v>
      </c>
      <c r="EH829">
        <v>1485.941</v>
      </c>
      <c r="EI829">
        <v>2.4453</v>
      </c>
      <c r="EJ829">
        <v>1309.519</v>
      </c>
      <c r="EK829">
        <v>0</v>
      </c>
      <c r="EL829">
        <v>0</v>
      </c>
      <c r="EM829">
        <v>0</v>
      </c>
      <c r="EN829">
        <v>0</v>
      </c>
      <c r="EO829">
        <v>1.05</v>
      </c>
      <c r="EP829">
        <v>327.34900000000005</v>
      </c>
      <c r="EQ829">
        <v>21.538</v>
      </c>
      <c r="ER829">
        <v>12.738</v>
      </c>
      <c r="ES829">
        <v>8.8000000000000007</v>
      </c>
      <c r="ET829">
        <v>1834.828</v>
      </c>
      <c r="EU829">
        <v>0</v>
      </c>
      <c r="EV829">
        <v>0</v>
      </c>
      <c r="EW829">
        <v>0</v>
      </c>
      <c r="EX829">
        <v>0</v>
      </c>
      <c r="EY829">
        <v>0.75</v>
      </c>
      <c r="EZ829">
        <v>176.422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</row>
    <row r="830" spans="1:184" customFormat="1" ht="12.75" x14ac:dyDescent="0.2">
      <c r="A830">
        <v>7239</v>
      </c>
      <c r="B830">
        <f t="shared" si="12"/>
        <v>827</v>
      </c>
      <c r="C830">
        <v>1</v>
      </c>
      <c r="D830" t="s">
        <v>2663</v>
      </c>
      <c r="E830" t="s">
        <v>290</v>
      </c>
      <c r="F830">
        <v>600127311</v>
      </c>
      <c r="G830">
        <v>12</v>
      </c>
      <c r="H830" t="s">
        <v>2536</v>
      </c>
      <c r="I830" t="s">
        <v>100</v>
      </c>
      <c r="J830">
        <v>1</v>
      </c>
      <c r="K830">
        <v>24</v>
      </c>
      <c r="L830" t="s">
        <v>2459</v>
      </c>
      <c r="M830" t="s">
        <v>1213</v>
      </c>
      <c r="N830" t="s">
        <v>2461</v>
      </c>
      <c r="O830">
        <v>2</v>
      </c>
      <c r="P830" t="s">
        <v>2462</v>
      </c>
      <c r="Q830" t="s">
        <v>2664</v>
      </c>
      <c r="R830" s="207">
        <v>45662.436990740738</v>
      </c>
      <c r="S830">
        <v>600127311</v>
      </c>
      <c r="W830">
        <v>11.174799999999999</v>
      </c>
      <c r="X830">
        <v>11.174799999999999</v>
      </c>
      <c r="Y830">
        <v>0</v>
      </c>
      <c r="Z830">
        <v>0</v>
      </c>
      <c r="AA830">
        <v>11.4162</v>
      </c>
      <c r="AB830">
        <v>5576.3530000000001</v>
      </c>
      <c r="AC830">
        <v>5559.56</v>
      </c>
      <c r="AD830">
        <v>3752.8319999999999</v>
      </c>
      <c r="AE830">
        <v>845.56899999999996</v>
      </c>
      <c r="AF830">
        <v>78.879000000000005</v>
      </c>
      <c r="AG830">
        <v>555.61599999999999</v>
      </c>
      <c r="AH830">
        <v>122.502</v>
      </c>
      <c r="AI830">
        <v>97.138999999999996</v>
      </c>
      <c r="AJ830">
        <v>0</v>
      </c>
      <c r="AK830">
        <v>10.836</v>
      </c>
      <c r="AL830">
        <v>0</v>
      </c>
      <c r="AM830">
        <v>16.792999999999999</v>
      </c>
      <c r="AN830">
        <v>0</v>
      </c>
      <c r="AO830">
        <v>151.947</v>
      </c>
      <c r="AP830">
        <v>100.8</v>
      </c>
      <c r="AQ830">
        <v>100.8</v>
      </c>
      <c r="AR830">
        <v>0</v>
      </c>
      <c r="AS830">
        <v>0</v>
      </c>
      <c r="AT830">
        <v>0</v>
      </c>
      <c r="AU830">
        <v>51.146999999999998</v>
      </c>
      <c r="AV830">
        <v>0</v>
      </c>
      <c r="AW830">
        <v>75.950999999999993</v>
      </c>
      <c r="AX830">
        <v>0</v>
      </c>
      <c r="AY830">
        <v>90.8</v>
      </c>
      <c r="AZ830">
        <v>20.236000000000001</v>
      </c>
      <c r="BA830">
        <v>5601.6409999999996</v>
      </c>
      <c r="BB830">
        <v>100.8</v>
      </c>
      <c r="BC830">
        <v>12</v>
      </c>
      <c r="BD830">
        <v>12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9.4247999999999994</v>
      </c>
      <c r="BK830">
        <v>5005.4490000000005</v>
      </c>
      <c r="BL830">
        <v>3363.12</v>
      </c>
      <c r="BM830">
        <v>794.64799999999991</v>
      </c>
      <c r="BN830">
        <v>66.914999999999992</v>
      </c>
      <c r="BO830">
        <v>464.93799999999999</v>
      </c>
      <c r="BP830">
        <v>122.502</v>
      </c>
      <c r="BQ830">
        <v>97.138999999999996</v>
      </c>
      <c r="BR830">
        <v>0</v>
      </c>
      <c r="BS830">
        <v>0</v>
      </c>
      <c r="BT830">
        <v>6.2298999999999998</v>
      </c>
      <c r="BU830">
        <v>3694.125</v>
      </c>
      <c r="BV830">
        <v>1.4077999999999999</v>
      </c>
      <c r="BW830">
        <v>658.60400000000004</v>
      </c>
      <c r="BX830">
        <v>0</v>
      </c>
      <c r="BY830">
        <v>0</v>
      </c>
      <c r="BZ830">
        <v>1.75</v>
      </c>
      <c r="CA830">
        <v>554.11099999999999</v>
      </c>
      <c r="CB830">
        <v>389.71199999999999</v>
      </c>
      <c r="CC830">
        <v>50.920999999999999</v>
      </c>
      <c r="CD830">
        <v>11.964</v>
      </c>
      <c r="CE830">
        <v>90.677999999999997</v>
      </c>
      <c r="CF830">
        <v>0</v>
      </c>
      <c r="CG830">
        <v>0</v>
      </c>
      <c r="CH830">
        <v>0</v>
      </c>
      <c r="CI830">
        <v>10.836</v>
      </c>
      <c r="CJ830">
        <v>0</v>
      </c>
      <c r="CK830">
        <v>0</v>
      </c>
      <c r="CL830">
        <v>1.75</v>
      </c>
      <c r="CM830">
        <v>554.11099999999999</v>
      </c>
      <c r="CN830">
        <v>0</v>
      </c>
      <c r="CO830">
        <v>0</v>
      </c>
      <c r="CP830">
        <v>0</v>
      </c>
      <c r="CQ830">
        <v>0</v>
      </c>
      <c r="CR830">
        <v>8.4248000000000012</v>
      </c>
      <c r="CS830">
        <v>4128.9470000000001</v>
      </c>
      <c r="CT830">
        <v>1.75</v>
      </c>
      <c r="CU830">
        <v>554.11099999999999</v>
      </c>
      <c r="CV830">
        <v>0</v>
      </c>
      <c r="CW830">
        <v>75.950999999999993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40.4</v>
      </c>
      <c r="DD830">
        <v>60.4</v>
      </c>
      <c r="DE830">
        <v>20.236000000000001</v>
      </c>
      <c r="DF830">
        <v>1.7870999999999999</v>
      </c>
      <c r="DG830">
        <v>652.72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5047.53</v>
      </c>
      <c r="EA830">
        <v>40.4</v>
      </c>
      <c r="EB830">
        <v>554.11099999999999</v>
      </c>
      <c r="EC830">
        <v>60.4</v>
      </c>
      <c r="ED830">
        <v>11.174799999999999</v>
      </c>
      <c r="EE830">
        <v>11.4162</v>
      </c>
      <c r="EF830">
        <v>5576.3530000000001</v>
      </c>
      <c r="EG830">
        <v>9.4247999999999994</v>
      </c>
      <c r="EH830">
        <v>5022.2420000000002</v>
      </c>
      <c r="EI830">
        <v>6.2298999999999998</v>
      </c>
      <c r="EJ830">
        <v>3710.9180000000001</v>
      </c>
      <c r="EK830">
        <v>1.4077999999999999</v>
      </c>
      <c r="EL830">
        <v>658.60400000000004</v>
      </c>
      <c r="EM830">
        <v>0</v>
      </c>
      <c r="EN830">
        <v>0</v>
      </c>
      <c r="EO830">
        <v>1.75</v>
      </c>
      <c r="EP830">
        <v>554.11099999999999</v>
      </c>
      <c r="EQ830">
        <v>151.947</v>
      </c>
      <c r="ER830">
        <v>53.75</v>
      </c>
      <c r="ES830">
        <v>98.197000000000003</v>
      </c>
      <c r="ET830">
        <v>5728.3</v>
      </c>
      <c r="EU830">
        <v>0</v>
      </c>
      <c r="EV830">
        <v>0</v>
      </c>
      <c r="EW830">
        <v>0</v>
      </c>
      <c r="EX830">
        <v>0</v>
      </c>
      <c r="EY830">
        <v>1.7870999999999999</v>
      </c>
      <c r="EZ830">
        <v>652.72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90.8</v>
      </c>
      <c r="FP830">
        <v>40.4</v>
      </c>
      <c r="FQ830">
        <v>50.4</v>
      </c>
      <c r="FR830">
        <v>90.8</v>
      </c>
      <c r="FS830">
        <v>0</v>
      </c>
      <c r="FT830">
        <v>0</v>
      </c>
      <c r="FU830">
        <v>0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0</v>
      </c>
      <c r="GB830">
        <v>0</v>
      </c>
    </row>
    <row r="831" spans="1:184" customFormat="1" ht="12.75" x14ac:dyDescent="0.2">
      <c r="A831">
        <v>7240</v>
      </c>
      <c r="B831">
        <f t="shared" si="12"/>
        <v>828</v>
      </c>
      <c r="C831">
        <v>1</v>
      </c>
      <c r="D831" t="s">
        <v>2665</v>
      </c>
      <c r="E831" t="s">
        <v>290</v>
      </c>
      <c r="F831">
        <v>600127818</v>
      </c>
      <c r="G831">
        <v>12</v>
      </c>
      <c r="H831" t="s">
        <v>2666</v>
      </c>
      <c r="I831" t="s">
        <v>378</v>
      </c>
      <c r="J831">
        <v>1</v>
      </c>
      <c r="K831">
        <v>24</v>
      </c>
      <c r="L831" t="s">
        <v>2467</v>
      </c>
      <c r="M831" t="s">
        <v>1149</v>
      </c>
      <c r="N831" t="s">
        <v>2461</v>
      </c>
      <c r="O831">
        <v>2</v>
      </c>
      <c r="P831" t="s">
        <v>2462</v>
      </c>
      <c r="Q831" t="s">
        <v>2523</v>
      </c>
      <c r="R831" s="207">
        <v>45667.535532407404</v>
      </c>
      <c r="S831">
        <v>600127818</v>
      </c>
      <c r="W831">
        <v>12.2651</v>
      </c>
      <c r="X831">
        <v>12.2651</v>
      </c>
      <c r="Y831">
        <v>0</v>
      </c>
      <c r="Z831">
        <v>0</v>
      </c>
      <c r="AA831">
        <v>12.254700000000001</v>
      </c>
      <c r="AB831">
        <v>6241.5110000000004</v>
      </c>
      <c r="AC831">
        <v>6203.5110000000004</v>
      </c>
      <c r="AD831">
        <v>3783.7919999999999</v>
      </c>
      <c r="AE831">
        <v>1054.0450000000001</v>
      </c>
      <c r="AF831">
        <v>204.38399999999999</v>
      </c>
      <c r="AG831">
        <v>765.58199999999999</v>
      </c>
      <c r="AH831">
        <v>181.012</v>
      </c>
      <c r="AI831">
        <v>54.656999999999996</v>
      </c>
      <c r="AJ831">
        <v>0</v>
      </c>
      <c r="AK831">
        <v>0</v>
      </c>
      <c r="AL831">
        <v>0</v>
      </c>
      <c r="AM831">
        <v>38</v>
      </c>
      <c r="AN831">
        <v>0</v>
      </c>
      <c r="AO831">
        <v>13.5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13.5</v>
      </c>
      <c r="AV831">
        <v>0</v>
      </c>
      <c r="AW831">
        <v>144.84399999999999</v>
      </c>
      <c r="AX831">
        <v>0</v>
      </c>
      <c r="AY831">
        <v>0</v>
      </c>
      <c r="AZ831">
        <v>15.195</v>
      </c>
      <c r="BA831">
        <v>6243.1649999999991</v>
      </c>
      <c r="BB831">
        <v>0</v>
      </c>
      <c r="BC831">
        <v>13</v>
      </c>
      <c r="BD831">
        <v>13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8.8348999999999993</v>
      </c>
      <c r="BK831">
        <v>5253.8649999999998</v>
      </c>
      <c r="BL831">
        <v>3024.7020000000002</v>
      </c>
      <c r="BM831">
        <v>949.38400000000001</v>
      </c>
      <c r="BN831">
        <v>204.38399999999999</v>
      </c>
      <c r="BO831">
        <v>707.08199999999999</v>
      </c>
      <c r="BP831">
        <v>153.61699999999999</v>
      </c>
      <c r="BQ831">
        <v>54.656999999999996</v>
      </c>
      <c r="BR831">
        <v>0</v>
      </c>
      <c r="BS831">
        <v>0</v>
      </c>
      <c r="BT831">
        <v>6.7637999999999998</v>
      </c>
      <c r="BU831">
        <v>4324.8130000000001</v>
      </c>
      <c r="BV831">
        <v>0.92669999999999997</v>
      </c>
      <c r="BW831">
        <v>481.56599999999997</v>
      </c>
      <c r="BX831">
        <v>0</v>
      </c>
      <c r="BY831">
        <v>0</v>
      </c>
      <c r="BZ831">
        <v>3.4302000000000001</v>
      </c>
      <c r="CA831">
        <v>949.64599999999996</v>
      </c>
      <c r="CB831">
        <v>759.08999999999992</v>
      </c>
      <c r="CC831">
        <v>104.661</v>
      </c>
      <c r="CD831">
        <v>0</v>
      </c>
      <c r="CE831">
        <v>58.5</v>
      </c>
      <c r="CF831">
        <v>27.395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1.1002000000000001</v>
      </c>
      <c r="CM831">
        <v>324.64400000000001</v>
      </c>
      <c r="CN831">
        <v>2.33</v>
      </c>
      <c r="CO831">
        <v>625.00199999999995</v>
      </c>
      <c r="CP831">
        <v>0</v>
      </c>
      <c r="CQ831">
        <v>0</v>
      </c>
      <c r="CR831">
        <v>6.8349000000000002</v>
      </c>
      <c r="CS831">
        <v>3407.6030000000001</v>
      </c>
      <c r="CT831">
        <v>3.0219</v>
      </c>
      <c r="CU831">
        <v>794.13800000000003</v>
      </c>
      <c r="CV831">
        <v>0</v>
      </c>
      <c r="CW831">
        <v>144.84399999999999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15.195</v>
      </c>
      <c r="DF831">
        <v>1.1444000000000001</v>
      </c>
      <c r="DG831">
        <v>447.48599999999999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5274.88</v>
      </c>
      <c r="EA831">
        <v>0</v>
      </c>
      <c r="EB831">
        <v>968.28499999999997</v>
      </c>
      <c r="EC831">
        <v>0</v>
      </c>
      <c r="ED831">
        <v>12.2651</v>
      </c>
      <c r="EE831">
        <v>12.254700000000001</v>
      </c>
      <c r="EF831">
        <v>6241.5110000000004</v>
      </c>
      <c r="EG831">
        <v>8.8348999999999993</v>
      </c>
      <c r="EH831">
        <v>5253.8649999999998</v>
      </c>
      <c r="EI831">
        <v>6.7637999999999998</v>
      </c>
      <c r="EJ831">
        <v>4324.8130000000001</v>
      </c>
      <c r="EK831">
        <v>0.92669999999999997</v>
      </c>
      <c r="EL831">
        <v>481.56599999999997</v>
      </c>
      <c r="EM831">
        <v>0</v>
      </c>
      <c r="EN831">
        <v>0</v>
      </c>
      <c r="EO831">
        <v>3.4302000000000001</v>
      </c>
      <c r="EP831">
        <v>987.64599999999996</v>
      </c>
      <c r="EQ831">
        <v>13.5</v>
      </c>
      <c r="ER831">
        <v>0</v>
      </c>
      <c r="ES831">
        <v>13.5</v>
      </c>
      <c r="ET831">
        <v>6255.0110000000004</v>
      </c>
      <c r="EU831">
        <v>0</v>
      </c>
      <c r="EV831">
        <v>0</v>
      </c>
      <c r="EW831">
        <v>0</v>
      </c>
      <c r="EX831">
        <v>0</v>
      </c>
      <c r="EY831">
        <v>1.1444000000000001</v>
      </c>
      <c r="EZ831">
        <v>447.48599999999999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</row>
    <row r="832" spans="1:184" customFormat="1" ht="12.75" x14ac:dyDescent="0.2">
      <c r="A832">
        <v>7242</v>
      </c>
      <c r="B832">
        <f t="shared" si="12"/>
        <v>829</v>
      </c>
      <c r="C832">
        <v>1</v>
      </c>
      <c r="D832" t="s">
        <v>2667</v>
      </c>
      <c r="E832" t="s">
        <v>290</v>
      </c>
      <c r="F832">
        <v>600127656</v>
      </c>
      <c r="G832">
        <v>12</v>
      </c>
      <c r="H832" t="s">
        <v>2668</v>
      </c>
      <c r="I832" t="s">
        <v>378</v>
      </c>
      <c r="J832">
        <v>1</v>
      </c>
      <c r="K832">
        <v>24</v>
      </c>
      <c r="L832" t="s">
        <v>2459</v>
      </c>
      <c r="M832" t="s">
        <v>2669</v>
      </c>
      <c r="N832" t="s">
        <v>2461</v>
      </c>
      <c r="O832">
        <v>2</v>
      </c>
      <c r="P832" t="s">
        <v>2462</v>
      </c>
      <c r="Q832" t="s">
        <v>3472</v>
      </c>
      <c r="R832" s="207">
        <v>45668.630706018521</v>
      </c>
      <c r="S832">
        <v>600127656</v>
      </c>
      <c r="W832">
        <v>38.475999999999999</v>
      </c>
      <c r="X832">
        <v>38.277099999999997</v>
      </c>
      <c r="Y832">
        <v>0.19889999999999999</v>
      </c>
      <c r="Z832">
        <v>0</v>
      </c>
      <c r="AA832">
        <v>41.412799999999997</v>
      </c>
      <c r="AB832">
        <v>18497.629000000001</v>
      </c>
      <c r="AC832">
        <v>18201.469000000001</v>
      </c>
      <c r="AD832">
        <v>12211.196</v>
      </c>
      <c r="AE832">
        <v>2657.931</v>
      </c>
      <c r="AF832">
        <v>1622.857</v>
      </c>
      <c r="AG832">
        <v>909.07100000000003</v>
      </c>
      <c r="AH832">
        <v>358.21000000000004</v>
      </c>
      <c r="AI832">
        <v>201.09899999999999</v>
      </c>
      <c r="AJ832">
        <v>32.527000000000001</v>
      </c>
      <c r="AK832">
        <v>16.998999999999999</v>
      </c>
      <c r="AL832">
        <v>296.16000000000003</v>
      </c>
      <c r="AM832">
        <v>0</v>
      </c>
      <c r="AN832">
        <v>0</v>
      </c>
      <c r="AO832">
        <v>401.66800000000001</v>
      </c>
      <c r="AP832">
        <v>329.11799999999999</v>
      </c>
      <c r="AQ832">
        <v>204</v>
      </c>
      <c r="AR832">
        <v>125.11799999999999</v>
      </c>
      <c r="AS832">
        <v>0</v>
      </c>
      <c r="AT832">
        <v>0</v>
      </c>
      <c r="AU832">
        <v>72.55</v>
      </c>
      <c r="AV832">
        <v>0</v>
      </c>
      <c r="AW832">
        <v>139.68199999999999</v>
      </c>
      <c r="AX832">
        <v>0</v>
      </c>
      <c r="AY832">
        <v>204</v>
      </c>
      <c r="AZ832">
        <v>51.896999999999998</v>
      </c>
      <c r="BA832">
        <v>18269.665000000001</v>
      </c>
      <c r="BB832">
        <v>329.11799999999999</v>
      </c>
      <c r="BC832">
        <v>43</v>
      </c>
      <c r="BD832">
        <v>41</v>
      </c>
      <c r="BE832">
        <v>3</v>
      </c>
      <c r="BF832">
        <v>0</v>
      </c>
      <c r="BG832">
        <v>1</v>
      </c>
      <c r="BH832">
        <v>0</v>
      </c>
      <c r="BI832">
        <v>0</v>
      </c>
      <c r="BJ832">
        <v>27.993400000000001</v>
      </c>
      <c r="BK832">
        <v>15262.032000000001</v>
      </c>
      <c r="BL832">
        <v>9828.5419999999995</v>
      </c>
      <c r="BM832">
        <v>2363.348</v>
      </c>
      <c r="BN832">
        <v>1567.0519999999999</v>
      </c>
      <c r="BO832">
        <v>771.07100000000003</v>
      </c>
      <c r="BP832">
        <v>339.34100000000001</v>
      </c>
      <c r="BQ832">
        <v>201.09899999999999</v>
      </c>
      <c r="BR832">
        <v>0</v>
      </c>
      <c r="BS832">
        <v>0</v>
      </c>
      <c r="BT832">
        <v>21.091799999999999</v>
      </c>
      <c r="BU832">
        <v>12683.682000000001</v>
      </c>
      <c r="BV832">
        <v>1.5699000000000001</v>
      </c>
      <c r="BW832">
        <v>736.81500000000005</v>
      </c>
      <c r="BX832">
        <v>0</v>
      </c>
      <c r="BY832">
        <v>0</v>
      </c>
      <c r="BZ832">
        <v>10.2837</v>
      </c>
      <c r="CA832">
        <v>2939.4369999999999</v>
      </c>
      <c r="CB832">
        <v>2382.654</v>
      </c>
      <c r="CC832">
        <v>294.58299999999997</v>
      </c>
      <c r="CD832">
        <v>55.805</v>
      </c>
      <c r="CE832">
        <v>138</v>
      </c>
      <c r="CF832">
        <v>18.869</v>
      </c>
      <c r="CG832">
        <v>0</v>
      </c>
      <c r="CH832">
        <v>32.527000000000001</v>
      </c>
      <c r="CI832">
        <v>16.998999999999999</v>
      </c>
      <c r="CJ832">
        <v>0.7</v>
      </c>
      <c r="CK832">
        <v>281.61</v>
      </c>
      <c r="CL832">
        <v>4.5629999999999997</v>
      </c>
      <c r="CM832">
        <v>1093.251</v>
      </c>
      <c r="CN832">
        <v>4.6207000000000003</v>
      </c>
      <c r="CO832">
        <v>1447.6659999999999</v>
      </c>
      <c r="CP832">
        <v>0.4</v>
      </c>
      <c r="CQ832">
        <v>116.91</v>
      </c>
      <c r="CR832">
        <v>22.1158</v>
      </c>
      <c r="CS832">
        <v>11006.191000000001</v>
      </c>
      <c r="CT832">
        <v>9.3671000000000006</v>
      </c>
      <c r="CU832">
        <v>2604.598</v>
      </c>
      <c r="CV832">
        <v>0</v>
      </c>
      <c r="CW832">
        <v>139.68199999999999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203.11799999999999</v>
      </c>
      <c r="DD832">
        <v>126</v>
      </c>
      <c r="DE832">
        <v>51.896999999999998</v>
      </c>
      <c r="DF832">
        <v>5.3316999999999997</v>
      </c>
      <c r="DG832">
        <v>1841.5350000000001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15307.983</v>
      </c>
      <c r="EA832">
        <v>203.11799999999999</v>
      </c>
      <c r="EB832">
        <v>2961.6819999999998</v>
      </c>
      <c r="EC832">
        <v>126</v>
      </c>
      <c r="ED832">
        <v>38.475999999999999</v>
      </c>
      <c r="EE832">
        <v>41.412799999999997</v>
      </c>
      <c r="EF832">
        <v>18497.629000000001</v>
      </c>
      <c r="EG832">
        <v>27.993400000000001</v>
      </c>
      <c r="EH832">
        <v>15262.032000000001</v>
      </c>
      <c r="EI832">
        <v>21.091799999999999</v>
      </c>
      <c r="EJ832">
        <v>12683.682000000001</v>
      </c>
      <c r="EK832">
        <v>1.5699000000000001</v>
      </c>
      <c r="EL832">
        <v>736.81500000000005</v>
      </c>
      <c r="EM832">
        <v>0</v>
      </c>
      <c r="EN832">
        <v>0</v>
      </c>
      <c r="EO832">
        <v>10.482600000000001</v>
      </c>
      <c r="EP832">
        <v>3235.5970000000002</v>
      </c>
      <c r="EQ832">
        <v>401.66800000000001</v>
      </c>
      <c r="ER832">
        <v>212.11799999999999</v>
      </c>
      <c r="ES832">
        <v>189.55</v>
      </c>
      <c r="ET832">
        <v>18899.297000000002</v>
      </c>
      <c r="EU832">
        <v>0</v>
      </c>
      <c r="EV832">
        <v>0</v>
      </c>
      <c r="EW832">
        <v>0</v>
      </c>
      <c r="EX832">
        <v>0</v>
      </c>
      <c r="EY832">
        <v>5.3316999999999997</v>
      </c>
      <c r="EZ832">
        <v>1841.5350000000001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204</v>
      </c>
      <c r="FP832">
        <v>78</v>
      </c>
      <c r="FQ832">
        <v>126</v>
      </c>
      <c r="FR832">
        <v>204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</row>
    <row r="833" spans="1:184" customFormat="1" ht="12.75" x14ac:dyDescent="0.2">
      <c r="A833">
        <v>7243</v>
      </c>
      <c r="B833">
        <f t="shared" si="12"/>
        <v>830</v>
      </c>
      <c r="C833">
        <v>1</v>
      </c>
      <c r="D833" t="s">
        <v>2670</v>
      </c>
      <c r="E833" t="s">
        <v>290</v>
      </c>
      <c r="F833">
        <v>600127664</v>
      </c>
      <c r="G833">
        <v>12</v>
      </c>
      <c r="H833" t="s">
        <v>2542</v>
      </c>
      <c r="I833" t="s">
        <v>100</v>
      </c>
      <c r="J833">
        <v>1</v>
      </c>
      <c r="K833">
        <v>24</v>
      </c>
      <c r="L833" t="s">
        <v>2459</v>
      </c>
      <c r="M833" t="s">
        <v>2671</v>
      </c>
      <c r="N833" t="s">
        <v>2461</v>
      </c>
      <c r="O833">
        <v>2</v>
      </c>
      <c r="P833" t="s">
        <v>2462</v>
      </c>
      <c r="Q833" t="s">
        <v>3360</v>
      </c>
      <c r="R833" s="207">
        <v>45671.394502314812</v>
      </c>
      <c r="S833">
        <v>600127664</v>
      </c>
      <c r="T833" t="s">
        <v>3360</v>
      </c>
      <c r="U833" s="207">
        <v>45671.418969907405</v>
      </c>
      <c r="V833">
        <v>600127664</v>
      </c>
      <c r="W833">
        <v>25.833600000000001</v>
      </c>
      <c r="X833">
        <v>25.288399999999999</v>
      </c>
      <c r="Y833">
        <v>0</v>
      </c>
      <c r="Z833">
        <v>0.54520000000000002</v>
      </c>
      <c r="AA833">
        <v>29.204500000000003</v>
      </c>
      <c r="AB833">
        <v>11975.545</v>
      </c>
      <c r="AC833">
        <v>11782.743999999999</v>
      </c>
      <c r="AD833">
        <v>7646.1419999999998</v>
      </c>
      <c r="AE833">
        <v>2177.1099999999997</v>
      </c>
      <c r="AF833">
        <v>75.600999999999999</v>
      </c>
      <c r="AG833">
        <v>1344.905</v>
      </c>
      <c r="AH833">
        <v>266.52600000000001</v>
      </c>
      <c r="AI833">
        <v>171.09200000000001</v>
      </c>
      <c r="AJ833">
        <v>0</v>
      </c>
      <c r="AK833">
        <v>0</v>
      </c>
      <c r="AL833">
        <v>0</v>
      </c>
      <c r="AM833">
        <v>0</v>
      </c>
      <c r="AN833">
        <v>192.80099999999999</v>
      </c>
      <c r="AO833">
        <v>80.825999999999993</v>
      </c>
      <c r="AP833">
        <v>74.775999999999996</v>
      </c>
      <c r="AQ833">
        <v>22.2</v>
      </c>
      <c r="AR833">
        <v>52.576000000000001</v>
      </c>
      <c r="AS833">
        <v>0</v>
      </c>
      <c r="AT833">
        <v>0</v>
      </c>
      <c r="AU833">
        <v>6.05</v>
      </c>
      <c r="AV833">
        <v>0</v>
      </c>
      <c r="AW833">
        <v>61.301000000000002</v>
      </c>
      <c r="AX833">
        <v>0</v>
      </c>
      <c r="AY833">
        <v>0</v>
      </c>
      <c r="AZ833">
        <v>40.067</v>
      </c>
      <c r="BA833">
        <v>11961.810999999998</v>
      </c>
      <c r="BB833">
        <v>74.775999999999996</v>
      </c>
      <c r="BC833">
        <v>30</v>
      </c>
      <c r="BD833">
        <v>28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18.975100000000001</v>
      </c>
      <c r="BK833">
        <v>9976.9149999999991</v>
      </c>
      <c r="BL833">
        <v>6235.4809999999998</v>
      </c>
      <c r="BM833">
        <v>1982.2809999999999</v>
      </c>
      <c r="BN833">
        <v>54.337000000000003</v>
      </c>
      <c r="BO833">
        <v>1190.46</v>
      </c>
      <c r="BP833">
        <v>241.89599999999999</v>
      </c>
      <c r="BQ833">
        <v>171.09200000000001</v>
      </c>
      <c r="BR833">
        <v>0</v>
      </c>
      <c r="BS833">
        <v>0</v>
      </c>
      <c r="BT833">
        <v>12.4747</v>
      </c>
      <c r="BU833">
        <v>7578.308</v>
      </c>
      <c r="BV833">
        <v>1.5807</v>
      </c>
      <c r="BW833">
        <v>680.303</v>
      </c>
      <c r="BX833">
        <v>0</v>
      </c>
      <c r="BY833">
        <v>0</v>
      </c>
      <c r="BZ833">
        <v>6.3132999999999999</v>
      </c>
      <c r="CA833">
        <v>1805.8290000000002</v>
      </c>
      <c r="CB833">
        <v>1410.6610000000001</v>
      </c>
      <c r="CC833">
        <v>194.82900000000001</v>
      </c>
      <c r="CD833">
        <v>21.263999999999999</v>
      </c>
      <c r="CE833">
        <v>154.44499999999999</v>
      </c>
      <c r="CF833">
        <v>24.630000000000003</v>
      </c>
      <c r="CG833">
        <v>0</v>
      </c>
      <c r="CH833">
        <v>0</v>
      </c>
      <c r="CI833">
        <v>0</v>
      </c>
      <c r="CJ833">
        <v>0.93899999999999995</v>
      </c>
      <c r="CK833">
        <v>371.988</v>
      </c>
      <c r="CL833">
        <v>3.9409000000000001</v>
      </c>
      <c r="CM833">
        <v>1017.855</v>
      </c>
      <c r="CN833">
        <v>1.4334</v>
      </c>
      <c r="CO833">
        <v>415.98599999999999</v>
      </c>
      <c r="CP833">
        <v>0</v>
      </c>
      <c r="CQ833">
        <v>0</v>
      </c>
      <c r="CR833">
        <v>16.975099999999998</v>
      </c>
      <c r="CS833">
        <v>8259.2630000000008</v>
      </c>
      <c r="CT833">
        <v>4.4992999999999999</v>
      </c>
      <c r="CU833">
        <v>1189.509</v>
      </c>
      <c r="CV833">
        <v>0</v>
      </c>
      <c r="CW833">
        <v>61.301000000000002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58.276000000000003</v>
      </c>
      <c r="DD833">
        <v>16.5</v>
      </c>
      <c r="DE833">
        <v>40.067</v>
      </c>
      <c r="DF833">
        <v>4.9196999999999997</v>
      </c>
      <c r="DG833">
        <v>1718.3040000000001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10131.500999999998</v>
      </c>
      <c r="EA833">
        <v>58.276000000000003</v>
      </c>
      <c r="EB833">
        <v>1830.31</v>
      </c>
      <c r="EC833">
        <v>16.5</v>
      </c>
      <c r="ED833">
        <v>25.833600000000001</v>
      </c>
      <c r="EE833">
        <v>29.204500000000003</v>
      </c>
      <c r="EF833">
        <v>11975.545</v>
      </c>
      <c r="EG833">
        <v>19.017700000000001</v>
      </c>
      <c r="EH833">
        <v>10006.003000000001</v>
      </c>
      <c r="EI833">
        <v>12.4747</v>
      </c>
      <c r="EJ833">
        <v>7578.308</v>
      </c>
      <c r="EK833">
        <v>1.5807</v>
      </c>
      <c r="EL833">
        <v>680.303</v>
      </c>
      <c r="EM833">
        <v>0</v>
      </c>
      <c r="EN833">
        <v>0</v>
      </c>
      <c r="EO833">
        <v>6.8159000000000001</v>
      </c>
      <c r="EP833">
        <v>1969.5419999999999</v>
      </c>
      <c r="EQ833">
        <v>80.825999999999993</v>
      </c>
      <c r="ER833">
        <v>64.325999999999993</v>
      </c>
      <c r="ES833">
        <v>16.5</v>
      </c>
      <c r="ET833">
        <v>12056.371000000001</v>
      </c>
      <c r="EU833">
        <v>0</v>
      </c>
      <c r="EV833">
        <v>0</v>
      </c>
      <c r="EW833">
        <v>0</v>
      </c>
      <c r="EX833">
        <v>0</v>
      </c>
      <c r="EY833">
        <v>4.9622999999999999</v>
      </c>
      <c r="EZ833">
        <v>1747.3920000000001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0</v>
      </c>
      <c r="FZ833">
        <v>0</v>
      </c>
      <c r="GA833">
        <v>0</v>
      </c>
      <c r="GB833">
        <v>0</v>
      </c>
    </row>
    <row r="834" spans="1:184" customFormat="1" ht="12.75" x14ac:dyDescent="0.2">
      <c r="A834">
        <v>7244</v>
      </c>
      <c r="B834">
        <f t="shared" si="12"/>
        <v>831</v>
      </c>
      <c r="C834">
        <v>1</v>
      </c>
      <c r="D834" t="s">
        <v>2672</v>
      </c>
      <c r="E834" t="s">
        <v>290</v>
      </c>
      <c r="F834">
        <v>600127320</v>
      </c>
      <c r="G834">
        <v>12</v>
      </c>
      <c r="H834" t="s">
        <v>2673</v>
      </c>
      <c r="I834" t="s">
        <v>378</v>
      </c>
      <c r="J834">
        <v>1</v>
      </c>
      <c r="K834">
        <v>24</v>
      </c>
      <c r="L834" t="s">
        <v>2459</v>
      </c>
      <c r="M834" t="s">
        <v>2674</v>
      </c>
      <c r="N834" t="s">
        <v>2461</v>
      </c>
      <c r="O834">
        <v>2</v>
      </c>
      <c r="P834" t="s">
        <v>2462</v>
      </c>
      <c r="Q834" t="s">
        <v>2475</v>
      </c>
      <c r="R834" s="207">
        <v>45668.631597222222</v>
      </c>
      <c r="S834">
        <v>600127320</v>
      </c>
      <c r="W834">
        <v>10.568099999999999</v>
      </c>
      <c r="X834">
        <v>10.394599999999999</v>
      </c>
      <c r="Y834">
        <v>0</v>
      </c>
      <c r="Z834">
        <v>0.17349999999999999</v>
      </c>
      <c r="AA834">
        <v>13.314499999999999</v>
      </c>
      <c r="AB834">
        <v>5048.0609999999997</v>
      </c>
      <c r="AC834">
        <v>4964.1610000000001</v>
      </c>
      <c r="AD834">
        <v>3128.864</v>
      </c>
      <c r="AE834">
        <v>720.20100000000002</v>
      </c>
      <c r="AF834">
        <v>7.5309999999999997</v>
      </c>
      <c r="AG834">
        <v>686.38599999999997</v>
      </c>
      <c r="AH834">
        <v>135.95999999999998</v>
      </c>
      <c r="AI834">
        <v>58.801000000000002</v>
      </c>
      <c r="AJ834">
        <v>0</v>
      </c>
      <c r="AK834">
        <v>8.7620000000000005</v>
      </c>
      <c r="AL834">
        <v>0</v>
      </c>
      <c r="AM834">
        <v>0</v>
      </c>
      <c r="AN834">
        <v>83.9</v>
      </c>
      <c r="AO834">
        <v>33.5</v>
      </c>
      <c r="AP834">
        <v>33.5</v>
      </c>
      <c r="AQ834">
        <v>33.5</v>
      </c>
      <c r="AR834">
        <v>0</v>
      </c>
      <c r="AS834">
        <v>0</v>
      </c>
      <c r="AT834">
        <v>0</v>
      </c>
      <c r="AU834">
        <v>0</v>
      </c>
      <c r="AV834">
        <v>0.5</v>
      </c>
      <c r="AW834">
        <v>217.65600000000001</v>
      </c>
      <c r="AX834">
        <v>152.55700000000002</v>
      </c>
      <c r="AY834">
        <v>13.5</v>
      </c>
      <c r="AZ834">
        <v>0</v>
      </c>
      <c r="BA834">
        <v>4988.2390000000005</v>
      </c>
      <c r="BB834">
        <v>33.5</v>
      </c>
      <c r="BC834">
        <v>15</v>
      </c>
      <c r="BD834">
        <v>14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7.4919999999999991</v>
      </c>
      <c r="BK834">
        <v>4030.3530000000001</v>
      </c>
      <c r="BL834">
        <v>2415.6600000000003</v>
      </c>
      <c r="BM834">
        <v>634.12600000000009</v>
      </c>
      <c r="BN834">
        <v>7.5309999999999997</v>
      </c>
      <c r="BO834">
        <v>564</v>
      </c>
      <c r="BP834">
        <v>131.12799999999999</v>
      </c>
      <c r="BQ834">
        <v>58.801000000000002</v>
      </c>
      <c r="BR834">
        <v>0</v>
      </c>
      <c r="BS834">
        <v>1.4510000000000001</v>
      </c>
      <c r="BT834">
        <v>5.383</v>
      </c>
      <c r="BU834">
        <v>3297.1859999999997</v>
      </c>
      <c r="BV834">
        <v>0.83099999999999996</v>
      </c>
      <c r="BW834">
        <v>348.55</v>
      </c>
      <c r="BX834">
        <v>0</v>
      </c>
      <c r="BY834">
        <v>0</v>
      </c>
      <c r="BZ834">
        <v>2.9026000000000001</v>
      </c>
      <c r="CA834">
        <v>933.80799999999999</v>
      </c>
      <c r="CB834">
        <v>713.20399999999995</v>
      </c>
      <c r="CC834">
        <v>86.074999999999989</v>
      </c>
      <c r="CD834">
        <v>0</v>
      </c>
      <c r="CE834">
        <v>122.386</v>
      </c>
      <c r="CF834">
        <v>4.8319999999999999</v>
      </c>
      <c r="CG834">
        <v>0</v>
      </c>
      <c r="CH834">
        <v>0</v>
      </c>
      <c r="CI834">
        <v>7.3109999999999999</v>
      </c>
      <c r="CJ834">
        <v>0.126</v>
      </c>
      <c r="CK834">
        <v>73.671000000000006</v>
      </c>
      <c r="CL834">
        <v>1.0051000000000001</v>
      </c>
      <c r="CM834">
        <v>320.86799999999999</v>
      </c>
      <c r="CN834">
        <v>1.2715000000000001</v>
      </c>
      <c r="CO834">
        <v>386.71199999999999</v>
      </c>
      <c r="CP834">
        <v>0.5</v>
      </c>
      <c r="CQ834">
        <v>152.55700000000002</v>
      </c>
      <c r="CR834">
        <v>6.4919999999999991</v>
      </c>
      <c r="CS834">
        <v>3062.8609999999999</v>
      </c>
      <c r="CT834">
        <v>2.7526000000000002</v>
      </c>
      <c r="CU834">
        <v>871.55400000000009</v>
      </c>
      <c r="CV834">
        <v>0</v>
      </c>
      <c r="CW834">
        <v>217.65600000000001</v>
      </c>
      <c r="CX834">
        <v>0</v>
      </c>
      <c r="CY834">
        <v>0</v>
      </c>
      <c r="CZ834">
        <v>0</v>
      </c>
      <c r="DA834">
        <v>0.5</v>
      </c>
      <c r="DB834">
        <v>152.55700000000002</v>
      </c>
      <c r="DC834">
        <v>0</v>
      </c>
      <c r="DD834">
        <v>33.5</v>
      </c>
      <c r="DE834">
        <v>0</v>
      </c>
      <c r="DF834">
        <v>1.278</v>
      </c>
      <c r="DG834">
        <v>384.61700000000002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4049.665</v>
      </c>
      <c r="EA834">
        <v>0</v>
      </c>
      <c r="EB834">
        <v>938.57400000000007</v>
      </c>
      <c r="EC834">
        <v>33.5</v>
      </c>
      <c r="ED834">
        <v>10.568099999999999</v>
      </c>
      <c r="EE834">
        <v>13.314499999999999</v>
      </c>
      <c r="EF834">
        <v>5048.0609999999997</v>
      </c>
      <c r="EG834">
        <v>7.4919999999999991</v>
      </c>
      <c r="EH834">
        <v>4030.3530000000001</v>
      </c>
      <c r="EI834">
        <v>5.383</v>
      </c>
      <c r="EJ834">
        <v>3297.1859999999997</v>
      </c>
      <c r="EK834">
        <v>0.83099999999999996</v>
      </c>
      <c r="EL834">
        <v>348.55</v>
      </c>
      <c r="EM834">
        <v>0</v>
      </c>
      <c r="EN834">
        <v>0</v>
      </c>
      <c r="EO834">
        <v>3.0761000000000003</v>
      </c>
      <c r="EP834">
        <v>1017.708</v>
      </c>
      <c r="EQ834">
        <v>33.5</v>
      </c>
      <c r="ER834">
        <v>0</v>
      </c>
      <c r="ES834">
        <v>33.5</v>
      </c>
      <c r="ET834">
        <v>5081.5609999999997</v>
      </c>
      <c r="EU834">
        <v>0</v>
      </c>
      <c r="EV834">
        <v>0</v>
      </c>
      <c r="EW834">
        <v>0</v>
      </c>
      <c r="EX834">
        <v>0</v>
      </c>
      <c r="EY834">
        <v>1.278</v>
      </c>
      <c r="EZ834">
        <v>384.61700000000002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0.5</v>
      </c>
      <c r="FJ834">
        <v>152.55700000000002</v>
      </c>
      <c r="FK834">
        <v>0</v>
      </c>
      <c r="FL834">
        <v>0</v>
      </c>
      <c r="FM834">
        <v>0.5</v>
      </c>
      <c r="FN834">
        <v>152.55700000000002</v>
      </c>
      <c r="FO834">
        <v>13.5</v>
      </c>
      <c r="FP834">
        <v>0</v>
      </c>
      <c r="FQ834">
        <v>13.5</v>
      </c>
      <c r="FR834">
        <v>166.05700000000002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0</v>
      </c>
      <c r="FZ834">
        <v>0</v>
      </c>
      <c r="GA834">
        <v>0</v>
      </c>
      <c r="GB834">
        <v>0</v>
      </c>
    </row>
    <row r="835" spans="1:184" customFormat="1" ht="12.75" x14ac:dyDescent="0.2">
      <c r="A835">
        <v>7245</v>
      </c>
      <c r="B835">
        <f t="shared" si="12"/>
        <v>832</v>
      </c>
      <c r="C835">
        <v>1</v>
      </c>
      <c r="D835" t="s">
        <v>2675</v>
      </c>
      <c r="E835" t="s">
        <v>290</v>
      </c>
      <c r="F835">
        <v>600127508</v>
      </c>
      <c r="G835">
        <v>12</v>
      </c>
      <c r="H835" t="s">
        <v>2676</v>
      </c>
      <c r="I835" t="s">
        <v>378</v>
      </c>
      <c r="J835">
        <v>1</v>
      </c>
      <c r="K835">
        <v>24</v>
      </c>
      <c r="L835" t="s">
        <v>2459</v>
      </c>
      <c r="M835" t="s">
        <v>2222</v>
      </c>
      <c r="N835" t="s">
        <v>2461</v>
      </c>
      <c r="O835">
        <v>2</v>
      </c>
      <c r="P835" t="s">
        <v>2462</v>
      </c>
      <c r="Q835" t="s">
        <v>2677</v>
      </c>
      <c r="R835" s="207">
        <v>45666.782696759263</v>
      </c>
      <c r="S835">
        <v>600127508</v>
      </c>
      <c r="T835" t="s">
        <v>2677</v>
      </c>
      <c r="U835" s="207">
        <v>45666.844814814816</v>
      </c>
      <c r="V835">
        <v>600127508</v>
      </c>
      <c r="W835">
        <v>41.225299999999997</v>
      </c>
      <c r="X835">
        <v>40.947800000000001</v>
      </c>
      <c r="Y835">
        <v>0.27750000000000002</v>
      </c>
      <c r="Z835">
        <v>0</v>
      </c>
      <c r="AA835">
        <v>45.136600000000001</v>
      </c>
      <c r="AB835">
        <v>20093.552999999996</v>
      </c>
      <c r="AC835">
        <v>19912.546999999999</v>
      </c>
      <c r="AD835">
        <v>11998.522999999999</v>
      </c>
      <c r="AE835">
        <v>3470.8329999999996</v>
      </c>
      <c r="AF835">
        <v>243.90700000000001</v>
      </c>
      <c r="AG835">
        <v>3560.172</v>
      </c>
      <c r="AH835">
        <v>369.35500000000002</v>
      </c>
      <c r="AI835">
        <v>169.05699999999999</v>
      </c>
      <c r="AJ835">
        <v>34.488999999999997</v>
      </c>
      <c r="AK835">
        <v>37.863</v>
      </c>
      <c r="AL835">
        <v>91.984999999999999</v>
      </c>
      <c r="AM835">
        <v>0</v>
      </c>
      <c r="AN835">
        <v>89.021000000000001</v>
      </c>
      <c r="AO835">
        <v>52.3</v>
      </c>
      <c r="AP835">
        <v>52.3</v>
      </c>
      <c r="AQ835">
        <v>52.3</v>
      </c>
      <c r="AR835">
        <v>0</v>
      </c>
      <c r="AS835">
        <v>0</v>
      </c>
      <c r="AT835">
        <v>0</v>
      </c>
      <c r="AU835">
        <v>0</v>
      </c>
      <c r="AV835">
        <v>0.4577</v>
      </c>
      <c r="AW835">
        <v>28.347999999999999</v>
      </c>
      <c r="AX835">
        <v>251.27600000000001</v>
      </c>
      <c r="AY835">
        <v>0</v>
      </c>
      <c r="AZ835">
        <v>0</v>
      </c>
      <c r="BA835">
        <v>20046.415999999997</v>
      </c>
      <c r="BB835">
        <v>52.3</v>
      </c>
      <c r="BC835">
        <v>46</v>
      </c>
      <c r="BD835">
        <v>41</v>
      </c>
      <c r="BE835">
        <v>2</v>
      </c>
      <c r="BF835">
        <v>0</v>
      </c>
      <c r="BG835">
        <v>0</v>
      </c>
      <c r="BH835">
        <v>0</v>
      </c>
      <c r="BI835">
        <v>0</v>
      </c>
      <c r="BJ835">
        <v>30.961000000000002</v>
      </c>
      <c r="BK835">
        <v>16799.255999999998</v>
      </c>
      <c r="BL835">
        <v>10198.766</v>
      </c>
      <c r="BM835">
        <v>3077.6519999999996</v>
      </c>
      <c r="BN835">
        <v>194.06399999999999</v>
      </c>
      <c r="BO835">
        <v>2781.3419999999996</v>
      </c>
      <c r="BP835">
        <v>302.78899999999999</v>
      </c>
      <c r="BQ835">
        <v>169.05699999999999</v>
      </c>
      <c r="BR835">
        <v>34.488999999999997</v>
      </c>
      <c r="BS835">
        <v>12.749000000000001</v>
      </c>
      <c r="BT835">
        <v>21.3141</v>
      </c>
      <c r="BU835">
        <v>12932.666000000001</v>
      </c>
      <c r="BV835">
        <v>1.8744000000000001</v>
      </c>
      <c r="BW835">
        <v>909.88099999999997</v>
      </c>
      <c r="BX835">
        <v>0</v>
      </c>
      <c r="BY835">
        <v>0</v>
      </c>
      <c r="BZ835">
        <v>9.9867999999999988</v>
      </c>
      <c r="CA835">
        <v>3113.2910000000002</v>
      </c>
      <c r="CB835">
        <v>1799.7569999999998</v>
      </c>
      <c r="CC835">
        <v>393.18099999999998</v>
      </c>
      <c r="CD835">
        <v>49.842999999999996</v>
      </c>
      <c r="CE835">
        <v>778.83</v>
      </c>
      <c r="CF835">
        <v>66.566000000000003</v>
      </c>
      <c r="CG835">
        <v>0</v>
      </c>
      <c r="CH835">
        <v>0</v>
      </c>
      <c r="CI835">
        <v>25.114000000000001</v>
      </c>
      <c r="CJ835">
        <v>0.66500000000000004</v>
      </c>
      <c r="CK835">
        <v>484.46300000000002</v>
      </c>
      <c r="CL835">
        <v>3.8415999999999997</v>
      </c>
      <c r="CM835">
        <v>1090.1019999999999</v>
      </c>
      <c r="CN835">
        <v>5.0225</v>
      </c>
      <c r="CO835">
        <v>1396.65</v>
      </c>
      <c r="CP835">
        <v>0.4577</v>
      </c>
      <c r="CQ835">
        <v>142.07599999999999</v>
      </c>
      <c r="CR835">
        <v>26.480799999999999</v>
      </c>
      <c r="CS835">
        <v>13976.258000000002</v>
      </c>
      <c r="CT835">
        <v>8.6392999999999986</v>
      </c>
      <c r="CU835">
        <v>2553.25</v>
      </c>
      <c r="CV835">
        <v>0</v>
      </c>
      <c r="CW835">
        <v>28.347999999999999</v>
      </c>
      <c r="CX835">
        <v>94.2</v>
      </c>
      <c r="CY835">
        <v>0</v>
      </c>
      <c r="CZ835">
        <v>0</v>
      </c>
      <c r="DA835">
        <v>0.4577</v>
      </c>
      <c r="DB835">
        <v>157.07599999999999</v>
      </c>
      <c r="DC835">
        <v>47.05</v>
      </c>
      <c r="DD835">
        <v>5.25</v>
      </c>
      <c r="DE835">
        <v>0</v>
      </c>
      <c r="DF835">
        <v>6.7725</v>
      </c>
      <c r="DG835">
        <v>2399.7860000000001</v>
      </c>
      <c r="DH835">
        <v>1</v>
      </c>
      <c r="DI835">
        <v>556.923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16900.325000000001</v>
      </c>
      <c r="EA835">
        <v>47.05</v>
      </c>
      <c r="EB835">
        <v>3146.0909999999999</v>
      </c>
      <c r="EC835">
        <v>5.25</v>
      </c>
      <c r="ED835">
        <v>41.225299999999997</v>
      </c>
      <c r="EE835">
        <v>45.136600000000001</v>
      </c>
      <c r="EF835">
        <v>20093.552999999996</v>
      </c>
      <c r="EG835">
        <v>30.961000000000002</v>
      </c>
      <c r="EH835">
        <v>16799.255999999998</v>
      </c>
      <c r="EI835">
        <v>21.3141</v>
      </c>
      <c r="EJ835">
        <v>12932.666000000001</v>
      </c>
      <c r="EK835">
        <v>1.8744000000000001</v>
      </c>
      <c r="EL835">
        <v>909.88099999999997</v>
      </c>
      <c r="EM835">
        <v>0</v>
      </c>
      <c r="EN835">
        <v>0</v>
      </c>
      <c r="EO835">
        <v>10.264299999999999</v>
      </c>
      <c r="EP835">
        <v>3294.297</v>
      </c>
      <c r="EQ835">
        <v>52.3</v>
      </c>
      <c r="ER835">
        <v>47.05</v>
      </c>
      <c r="ES835">
        <v>5.25</v>
      </c>
      <c r="ET835">
        <v>20145.852999999999</v>
      </c>
      <c r="EU835">
        <v>0</v>
      </c>
      <c r="EV835">
        <v>0</v>
      </c>
      <c r="EW835">
        <v>0</v>
      </c>
      <c r="EX835">
        <v>0</v>
      </c>
      <c r="EY835">
        <v>6.7725</v>
      </c>
      <c r="EZ835">
        <v>2399.7860000000001</v>
      </c>
      <c r="FA835">
        <v>1</v>
      </c>
      <c r="FB835">
        <v>556.923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0.4577</v>
      </c>
      <c r="FJ835">
        <v>251.27600000000001</v>
      </c>
      <c r="FK835">
        <v>0</v>
      </c>
      <c r="FL835">
        <v>94.2</v>
      </c>
      <c r="FM835">
        <v>0.4577</v>
      </c>
      <c r="FN835">
        <v>157.07599999999999</v>
      </c>
      <c r="FO835">
        <v>0</v>
      </c>
      <c r="FP835">
        <v>0</v>
      </c>
      <c r="FQ835">
        <v>0</v>
      </c>
      <c r="FR835">
        <v>251.27600000000001</v>
      </c>
      <c r="FS835">
        <v>0</v>
      </c>
      <c r="FT835">
        <v>0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0</v>
      </c>
    </row>
    <row r="836" spans="1:184" customFormat="1" ht="12.75" x14ac:dyDescent="0.2">
      <c r="A836">
        <v>7246</v>
      </c>
      <c r="B836">
        <f t="shared" si="12"/>
        <v>833</v>
      </c>
      <c r="C836">
        <v>1</v>
      </c>
      <c r="D836" t="s">
        <v>2678</v>
      </c>
      <c r="E836" t="s">
        <v>290</v>
      </c>
      <c r="F836">
        <v>600127672</v>
      </c>
      <c r="G836">
        <v>12</v>
      </c>
      <c r="H836" t="s">
        <v>2679</v>
      </c>
      <c r="I836" t="s">
        <v>378</v>
      </c>
      <c r="J836">
        <v>1</v>
      </c>
      <c r="K836">
        <v>24</v>
      </c>
      <c r="L836" t="s">
        <v>2459</v>
      </c>
      <c r="M836" t="s">
        <v>2680</v>
      </c>
      <c r="N836" t="s">
        <v>2461</v>
      </c>
      <c r="O836">
        <v>2</v>
      </c>
      <c r="P836" t="s">
        <v>2462</v>
      </c>
      <c r="Q836" t="s">
        <v>2681</v>
      </c>
      <c r="R836" s="207">
        <v>45663.483634259261</v>
      </c>
      <c r="S836">
        <v>600127672</v>
      </c>
      <c r="W836">
        <v>55.883500000000005</v>
      </c>
      <c r="X836">
        <v>54.814100000000003</v>
      </c>
      <c r="Y836">
        <v>0</v>
      </c>
      <c r="Z836">
        <v>1.0693999999999999</v>
      </c>
      <c r="AA836">
        <v>57.619199999999999</v>
      </c>
      <c r="AB836">
        <v>30728.835000000003</v>
      </c>
      <c r="AC836">
        <v>29888.817000000003</v>
      </c>
      <c r="AD836">
        <v>18392.740000000002</v>
      </c>
      <c r="AE836">
        <v>4272.6319999999996</v>
      </c>
      <c r="AF836">
        <v>1548.0039999999999</v>
      </c>
      <c r="AG836">
        <v>4010.3010000000004</v>
      </c>
      <c r="AH836">
        <v>575.75099999999998</v>
      </c>
      <c r="AI836">
        <v>349.21199999999999</v>
      </c>
      <c r="AJ836">
        <v>0</v>
      </c>
      <c r="AK836">
        <v>48.122</v>
      </c>
      <c r="AL836">
        <v>367.1</v>
      </c>
      <c r="AM836">
        <v>0</v>
      </c>
      <c r="AN836">
        <v>472.91800000000001</v>
      </c>
      <c r="AO836">
        <v>243.87599999999998</v>
      </c>
      <c r="AP836">
        <v>190.60599999999999</v>
      </c>
      <c r="AQ836">
        <v>73.36</v>
      </c>
      <c r="AR836">
        <v>117.246</v>
      </c>
      <c r="AS836">
        <v>0</v>
      </c>
      <c r="AT836">
        <v>0</v>
      </c>
      <c r="AU836">
        <v>53.269999999999996</v>
      </c>
      <c r="AV836">
        <v>0</v>
      </c>
      <c r="AW836">
        <v>591.16300000000001</v>
      </c>
      <c r="AX836">
        <v>0</v>
      </c>
      <c r="AY836">
        <v>0</v>
      </c>
      <c r="AZ836">
        <v>100.892</v>
      </c>
      <c r="BA836">
        <v>30090.195</v>
      </c>
      <c r="BB836">
        <v>190.60599999999999</v>
      </c>
      <c r="BC836">
        <v>60</v>
      </c>
      <c r="BD836">
        <v>52</v>
      </c>
      <c r="BE836">
        <v>1</v>
      </c>
      <c r="BF836">
        <v>1</v>
      </c>
      <c r="BG836">
        <v>0</v>
      </c>
      <c r="BH836">
        <v>0</v>
      </c>
      <c r="BI836">
        <v>0</v>
      </c>
      <c r="BJ836">
        <v>42.685899999999997</v>
      </c>
      <c r="BK836">
        <v>25216.979000000003</v>
      </c>
      <c r="BL836">
        <v>15396.378000000001</v>
      </c>
      <c r="BM836">
        <v>3810.0490000000004</v>
      </c>
      <c r="BN836">
        <v>1177.2260000000001</v>
      </c>
      <c r="BO836">
        <v>3299.0010000000002</v>
      </c>
      <c r="BP836">
        <v>467.077</v>
      </c>
      <c r="BQ836">
        <v>349.21199999999999</v>
      </c>
      <c r="BR836">
        <v>0</v>
      </c>
      <c r="BS836">
        <v>25.981000000000002</v>
      </c>
      <c r="BT836">
        <v>31.6694</v>
      </c>
      <c r="BU836">
        <v>20467.061999999998</v>
      </c>
      <c r="BV836">
        <v>2.9190999999999998</v>
      </c>
      <c r="BW836">
        <v>1401.164</v>
      </c>
      <c r="BX836">
        <v>0</v>
      </c>
      <c r="BY836">
        <v>0</v>
      </c>
      <c r="BZ836">
        <v>12.1282</v>
      </c>
      <c r="CA836">
        <v>4671.8379999999997</v>
      </c>
      <c r="CB836">
        <v>2996.3620000000001</v>
      </c>
      <c r="CC836">
        <v>462.58299999999997</v>
      </c>
      <c r="CD836">
        <v>370.77800000000002</v>
      </c>
      <c r="CE836">
        <v>711.3</v>
      </c>
      <c r="CF836">
        <v>108.67399999999999</v>
      </c>
      <c r="CG836">
        <v>0</v>
      </c>
      <c r="CH836">
        <v>0</v>
      </c>
      <c r="CI836">
        <v>22.140999999999998</v>
      </c>
      <c r="CJ836">
        <v>0.75</v>
      </c>
      <c r="CK836">
        <v>339.97699999999998</v>
      </c>
      <c r="CL836">
        <v>5.2782</v>
      </c>
      <c r="CM836">
        <v>1855.605</v>
      </c>
      <c r="CN836">
        <v>6.1</v>
      </c>
      <c r="CO836">
        <v>2476.2559999999999</v>
      </c>
      <c r="CP836">
        <v>0</v>
      </c>
      <c r="CQ836">
        <v>0</v>
      </c>
      <c r="CR836">
        <v>35.805000000000007</v>
      </c>
      <c r="CS836">
        <v>19096.491000000002</v>
      </c>
      <c r="CT836">
        <v>7.8281999999999998</v>
      </c>
      <c r="CU836">
        <v>2745.6419999999998</v>
      </c>
      <c r="CV836">
        <v>0</v>
      </c>
      <c r="CW836">
        <v>591.16300000000001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182.18599999999998</v>
      </c>
      <c r="DD836">
        <v>8.42</v>
      </c>
      <c r="DE836">
        <v>100.892</v>
      </c>
      <c r="DF836">
        <v>7.0520999999999994</v>
      </c>
      <c r="DG836">
        <v>2845.4340000000002</v>
      </c>
      <c r="DH836">
        <v>1.0452999999999999</v>
      </c>
      <c r="DI836">
        <v>503.31900000000002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25406.765999999996</v>
      </c>
      <c r="EA836">
        <v>182.18599999999998</v>
      </c>
      <c r="EB836">
        <v>4683.4290000000001</v>
      </c>
      <c r="EC836">
        <v>8.42</v>
      </c>
      <c r="ED836">
        <v>55.883500000000005</v>
      </c>
      <c r="EE836">
        <v>57.619199999999999</v>
      </c>
      <c r="EF836">
        <v>30728.835000000003</v>
      </c>
      <c r="EG836">
        <v>42.685899999999997</v>
      </c>
      <c r="EH836">
        <v>25216.979000000003</v>
      </c>
      <c r="EI836">
        <v>31.6694</v>
      </c>
      <c r="EJ836">
        <v>20467.061999999998</v>
      </c>
      <c r="EK836">
        <v>2.9190999999999998</v>
      </c>
      <c r="EL836">
        <v>1401.164</v>
      </c>
      <c r="EM836">
        <v>0</v>
      </c>
      <c r="EN836">
        <v>0</v>
      </c>
      <c r="EO836">
        <v>13.1976</v>
      </c>
      <c r="EP836">
        <v>5511.8560000000007</v>
      </c>
      <c r="EQ836">
        <v>243.87599999999998</v>
      </c>
      <c r="ER836">
        <v>186.98599999999999</v>
      </c>
      <c r="ES836">
        <v>56.89</v>
      </c>
      <c r="ET836">
        <v>30972.710999999996</v>
      </c>
      <c r="EU836">
        <v>0</v>
      </c>
      <c r="EV836">
        <v>0</v>
      </c>
      <c r="EW836">
        <v>0</v>
      </c>
      <c r="EX836">
        <v>0</v>
      </c>
      <c r="EY836">
        <v>7.0520999999999994</v>
      </c>
      <c r="EZ836">
        <v>2845.4340000000002</v>
      </c>
      <c r="FA836">
        <v>1.0452999999999999</v>
      </c>
      <c r="FB836">
        <v>503.31900000000002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0</v>
      </c>
      <c r="FW836">
        <v>0</v>
      </c>
      <c r="FX836">
        <v>0</v>
      </c>
      <c r="FY836">
        <v>0</v>
      </c>
      <c r="FZ836">
        <v>0</v>
      </c>
      <c r="GA836">
        <v>0</v>
      </c>
      <c r="GB836">
        <v>0</v>
      </c>
    </row>
    <row r="837" spans="1:184" customFormat="1" ht="12.75" x14ac:dyDescent="0.2">
      <c r="A837">
        <v>7247</v>
      </c>
      <c r="B837">
        <f t="shared" ref="B837:B900" si="13">ROW(A837)-3</f>
        <v>834</v>
      </c>
      <c r="C837">
        <v>1</v>
      </c>
      <c r="D837" t="s">
        <v>2682</v>
      </c>
      <c r="E837" t="s">
        <v>290</v>
      </c>
      <c r="F837">
        <v>600127338</v>
      </c>
      <c r="G837">
        <v>12</v>
      </c>
      <c r="H837" t="s">
        <v>2683</v>
      </c>
      <c r="I837" t="s">
        <v>378</v>
      </c>
      <c r="J837">
        <v>1</v>
      </c>
      <c r="K837">
        <v>24</v>
      </c>
      <c r="L837" t="s">
        <v>2467</v>
      </c>
      <c r="M837" t="s">
        <v>2243</v>
      </c>
      <c r="N837" t="s">
        <v>2461</v>
      </c>
      <c r="O837">
        <v>2</v>
      </c>
      <c r="P837" t="s">
        <v>2462</v>
      </c>
      <c r="Q837" t="s">
        <v>2504</v>
      </c>
      <c r="R837" s="207">
        <v>45670.916562500002</v>
      </c>
      <c r="S837">
        <v>600127338</v>
      </c>
      <c r="W837">
        <v>7.6623999999999999</v>
      </c>
      <c r="X837">
        <v>7.6623999999999999</v>
      </c>
      <c r="Y837">
        <v>0</v>
      </c>
      <c r="Z837">
        <v>0</v>
      </c>
      <c r="AA837">
        <v>11.4733</v>
      </c>
      <c r="AB837">
        <v>3611.1750000000006</v>
      </c>
      <c r="AC837">
        <v>3611.1750000000006</v>
      </c>
      <c r="AD837">
        <v>2300.9929999999999</v>
      </c>
      <c r="AE837">
        <v>528.32000000000005</v>
      </c>
      <c r="AF837">
        <v>99.268000000000001</v>
      </c>
      <c r="AG837">
        <v>565.50599999999997</v>
      </c>
      <c r="AH837">
        <v>58.137</v>
      </c>
      <c r="AI837">
        <v>24.2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130.98000000000002</v>
      </c>
      <c r="AP837">
        <v>10.98</v>
      </c>
      <c r="AQ837">
        <v>10.98</v>
      </c>
      <c r="AR837">
        <v>0</v>
      </c>
      <c r="AS837">
        <v>0</v>
      </c>
      <c r="AT837">
        <v>0</v>
      </c>
      <c r="AU837">
        <v>120</v>
      </c>
      <c r="AV837">
        <v>0</v>
      </c>
      <c r="AW837">
        <v>34.750999999999998</v>
      </c>
      <c r="AX837">
        <v>0</v>
      </c>
      <c r="AY837">
        <v>1.18</v>
      </c>
      <c r="AZ837">
        <v>0</v>
      </c>
      <c r="BA837">
        <v>3648.6470000000004</v>
      </c>
      <c r="BB837">
        <v>10.98</v>
      </c>
      <c r="BC837">
        <v>11</v>
      </c>
      <c r="BD837">
        <v>11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6.2144000000000004</v>
      </c>
      <c r="BK837">
        <v>3219.1560000000004</v>
      </c>
      <c r="BL837">
        <v>2002.7630000000001</v>
      </c>
      <c r="BM837">
        <v>501.517</v>
      </c>
      <c r="BN837">
        <v>99.268000000000001</v>
      </c>
      <c r="BO837">
        <v>498.52000000000004</v>
      </c>
      <c r="BP837">
        <v>58.137</v>
      </c>
      <c r="BQ837">
        <v>24.2</v>
      </c>
      <c r="BR837">
        <v>0</v>
      </c>
      <c r="BS837">
        <v>0</v>
      </c>
      <c r="BT837">
        <v>5.0615000000000006</v>
      </c>
      <c r="BU837">
        <v>2714.248</v>
      </c>
      <c r="BV837">
        <v>0.66069999999999995</v>
      </c>
      <c r="BW837">
        <v>312.64600000000002</v>
      </c>
      <c r="BX837">
        <v>0</v>
      </c>
      <c r="BY837">
        <v>0</v>
      </c>
      <c r="BZ837">
        <v>1.448</v>
      </c>
      <c r="CA837">
        <v>392.01900000000001</v>
      </c>
      <c r="CB837">
        <v>298.22999999999996</v>
      </c>
      <c r="CC837">
        <v>26.803000000000001</v>
      </c>
      <c r="CD837">
        <v>0</v>
      </c>
      <c r="CE837">
        <v>66.98599999999999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0.875</v>
      </c>
      <c r="CM837">
        <v>214.08499999999998</v>
      </c>
      <c r="CN837">
        <v>0.57299999999999995</v>
      </c>
      <c r="CO837">
        <v>177.934</v>
      </c>
      <c r="CP837">
        <v>0</v>
      </c>
      <c r="CQ837">
        <v>0</v>
      </c>
      <c r="CR837">
        <v>5.2144000000000004</v>
      </c>
      <c r="CS837">
        <v>2317.9050000000002</v>
      </c>
      <c r="CT837">
        <v>1.448</v>
      </c>
      <c r="CU837">
        <v>392.01900000000001</v>
      </c>
      <c r="CV837">
        <v>0</v>
      </c>
      <c r="CW837">
        <v>34.750999999999998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4.8</v>
      </c>
      <c r="DD837">
        <v>6.18</v>
      </c>
      <c r="DE837">
        <v>0</v>
      </c>
      <c r="DF837">
        <v>0.49220000000000003</v>
      </c>
      <c r="DG837">
        <v>192.262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3254.1980000000003</v>
      </c>
      <c r="EA837">
        <v>4.8</v>
      </c>
      <c r="EB837">
        <v>394.44899999999996</v>
      </c>
      <c r="EC837">
        <v>6.18</v>
      </c>
      <c r="ED837">
        <v>7.6623999999999999</v>
      </c>
      <c r="EE837">
        <v>11.4733</v>
      </c>
      <c r="EF837">
        <v>3611.1750000000006</v>
      </c>
      <c r="EG837">
        <v>6.2144000000000004</v>
      </c>
      <c r="EH837">
        <v>3219.1560000000004</v>
      </c>
      <c r="EI837">
        <v>5.0615000000000006</v>
      </c>
      <c r="EJ837">
        <v>2714.248</v>
      </c>
      <c r="EK837">
        <v>0.66069999999999995</v>
      </c>
      <c r="EL837">
        <v>312.64600000000002</v>
      </c>
      <c r="EM837">
        <v>0</v>
      </c>
      <c r="EN837">
        <v>0</v>
      </c>
      <c r="EO837">
        <v>1.448</v>
      </c>
      <c r="EP837">
        <v>392.01900000000001</v>
      </c>
      <c r="EQ837">
        <v>130.98000000000002</v>
      </c>
      <c r="ER837">
        <v>4.8</v>
      </c>
      <c r="ES837">
        <v>126.18</v>
      </c>
      <c r="ET837">
        <v>3742.1550000000002</v>
      </c>
      <c r="EU837">
        <v>0</v>
      </c>
      <c r="EV837">
        <v>0</v>
      </c>
      <c r="EW837">
        <v>0</v>
      </c>
      <c r="EX837">
        <v>0</v>
      </c>
      <c r="EY837">
        <v>0.49220000000000003</v>
      </c>
      <c r="EZ837">
        <v>192.262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1.18</v>
      </c>
      <c r="FP837">
        <v>0</v>
      </c>
      <c r="FQ837">
        <v>1.18</v>
      </c>
      <c r="FR837">
        <v>1.18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</row>
    <row r="838" spans="1:184" customFormat="1" ht="12.75" x14ac:dyDescent="0.2">
      <c r="A838">
        <v>7249</v>
      </c>
      <c r="B838">
        <f t="shared" si="13"/>
        <v>835</v>
      </c>
      <c r="C838">
        <v>1</v>
      </c>
      <c r="D838" t="s">
        <v>2684</v>
      </c>
      <c r="E838" t="s">
        <v>290</v>
      </c>
      <c r="F838">
        <v>600127788</v>
      </c>
      <c r="G838">
        <v>12</v>
      </c>
      <c r="H838" t="s">
        <v>2685</v>
      </c>
      <c r="I838" t="s">
        <v>378</v>
      </c>
      <c r="J838">
        <v>1</v>
      </c>
      <c r="K838">
        <v>24</v>
      </c>
      <c r="L838" t="s">
        <v>2467</v>
      </c>
      <c r="M838" t="s">
        <v>544</v>
      </c>
      <c r="N838" t="s">
        <v>2461</v>
      </c>
      <c r="O838">
        <v>2</v>
      </c>
      <c r="P838" t="s">
        <v>2462</v>
      </c>
      <c r="Q838" t="s">
        <v>2475</v>
      </c>
      <c r="R838" s="207">
        <v>45668.625069444446</v>
      </c>
      <c r="S838">
        <v>600127788</v>
      </c>
      <c r="W838">
        <v>9.5884</v>
      </c>
      <c r="X838">
        <v>8.888300000000001</v>
      </c>
      <c r="Y838">
        <v>0.70009999999999994</v>
      </c>
      <c r="Z838">
        <v>0</v>
      </c>
      <c r="AA838">
        <v>9</v>
      </c>
      <c r="AB838">
        <v>4585.0509999999995</v>
      </c>
      <c r="AC838">
        <v>4104.5069999999996</v>
      </c>
      <c r="AD838">
        <v>2774.8039999999996</v>
      </c>
      <c r="AE838">
        <v>632.55900000000008</v>
      </c>
      <c r="AF838">
        <v>353.59499999999997</v>
      </c>
      <c r="AG838">
        <v>169.68899999999999</v>
      </c>
      <c r="AH838">
        <v>119.959</v>
      </c>
      <c r="AI838">
        <v>41.777999999999999</v>
      </c>
      <c r="AJ838">
        <v>0</v>
      </c>
      <c r="AK838">
        <v>0</v>
      </c>
      <c r="AL838">
        <v>281.54399999999998</v>
      </c>
      <c r="AM838">
        <v>199</v>
      </c>
      <c r="AN838">
        <v>0</v>
      </c>
      <c r="AO838">
        <v>11.6</v>
      </c>
      <c r="AP838">
        <v>7.4</v>
      </c>
      <c r="AQ838">
        <v>7.4</v>
      </c>
      <c r="AR838">
        <v>0</v>
      </c>
      <c r="AS838">
        <v>0</v>
      </c>
      <c r="AT838">
        <v>0</v>
      </c>
      <c r="AU838">
        <v>4.2</v>
      </c>
      <c r="AV838">
        <v>0</v>
      </c>
      <c r="AW838">
        <v>12.122999999999999</v>
      </c>
      <c r="AX838">
        <v>0</v>
      </c>
      <c r="AY838">
        <v>0</v>
      </c>
      <c r="AZ838">
        <v>0</v>
      </c>
      <c r="BA838">
        <v>4133.79</v>
      </c>
      <c r="BB838">
        <v>7.4</v>
      </c>
      <c r="BC838">
        <v>9</v>
      </c>
      <c r="BD838">
        <v>8</v>
      </c>
      <c r="BE838">
        <v>0</v>
      </c>
      <c r="BF838">
        <v>0</v>
      </c>
      <c r="BG838">
        <v>1</v>
      </c>
      <c r="BH838">
        <v>0</v>
      </c>
      <c r="BI838">
        <v>0</v>
      </c>
      <c r="BJ838">
        <v>6.4308999999999994</v>
      </c>
      <c r="BK838">
        <v>3344.2150000000001</v>
      </c>
      <c r="BL838">
        <v>2248.9169999999999</v>
      </c>
      <c r="BM838">
        <v>572.67399999999998</v>
      </c>
      <c r="BN838">
        <v>247.13299999999998</v>
      </c>
      <c r="BO838">
        <v>129</v>
      </c>
      <c r="BP838">
        <v>92.59</v>
      </c>
      <c r="BQ838">
        <v>41.777999999999999</v>
      </c>
      <c r="BR838">
        <v>0</v>
      </c>
      <c r="BS838">
        <v>0</v>
      </c>
      <c r="BT838">
        <v>4.5381999999999998</v>
      </c>
      <c r="BU838">
        <v>2566.8959999999997</v>
      </c>
      <c r="BV838">
        <v>0.89270000000000005</v>
      </c>
      <c r="BW838">
        <v>418.04899999999998</v>
      </c>
      <c r="BX838">
        <v>0</v>
      </c>
      <c r="BY838">
        <v>0</v>
      </c>
      <c r="BZ838">
        <v>2.4573999999999998</v>
      </c>
      <c r="CA838">
        <v>760.29200000000003</v>
      </c>
      <c r="CB838">
        <v>525.88699999999994</v>
      </c>
      <c r="CC838">
        <v>59.885000000000005</v>
      </c>
      <c r="CD838">
        <v>106.462</v>
      </c>
      <c r="CE838">
        <v>40.689</v>
      </c>
      <c r="CF838">
        <v>27.369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1.1575</v>
      </c>
      <c r="CM838">
        <v>306.35500000000002</v>
      </c>
      <c r="CN838">
        <v>1.2999000000000001</v>
      </c>
      <c r="CO838">
        <v>453.93700000000001</v>
      </c>
      <c r="CP838">
        <v>0</v>
      </c>
      <c r="CQ838">
        <v>0</v>
      </c>
      <c r="CR838">
        <v>5.4308999999999994</v>
      </c>
      <c r="CS838">
        <v>2745.5349999999999</v>
      </c>
      <c r="CT838">
        <v>2.1240999999999999</v>
      </c>
      <c r="CU838">
        <v>602.83000000000004</v>
      </c>
      <c r="CV838">
        <v>0</v>
      </c>
      <c r="CW838">
        <v>12.122999999999999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7.4</v>
      </c>
      <c r="DD838">
        <v>0</v>
      </c>
      <c r="DE838">
        <v>0</v>
      </c>
      <c r="DF838">
        <v>1</v>
      </c>
      <c r="DG838">
        <v>359.27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3364.2429999999999</v>
      </c>
      <c r="EA838">
        <v>7.4</v>
      </c>
      <c r="EB838">
        <v>769.54700000000003</v>
      </c>
      <c r="EC838">
        <v>0</v>
      </c>
      <c r="ED838">
        <v>9.5884</v>
      </c>
      <c r="EE838">
        <v>9</v>
      </c>
      <c r="EF838">
        <v>4585.0509999999995</v>
      </c>
      <c r="EG838">
        <v>6.4308999999999994</v>
      </c>
      <c r="EH838">
        <v>3482.2150000000001</v>
      </c>
      <c r="EI838">
        <v>4.5381999999999998</v>
      </c>
      <c r="EJ838">
        <v>2698.8959999999997</v>
      </c>
      <c r="EK838">
        <v>0.89270000000000005</v>
      </c>
      <c r="EL838">
        <v>418.04899999999998</v>
      </c>
      <c r="EM838">
        <v>0</v>
      </c>
      <c r="EN838">
        <v>0</v>
      </c>
      <c r="EO838">
        <v>3.1574999999999998</v>
      </c>
      <c r="EP838">
        <v>1102.836</v>
      </c>
      <c r="EQ838">
        <v>11.6</v>
      </c>
      <c r="ER838">
        <v>7.4</v>
      </c>
      <c r="ES838">
        <v>4.2</v>
      </c>
      <c r="ET838">
        <v>4596.6509999999998</v>
      </c>
      <c r="EU838">
        <v>0</v>
      </c>
      <c r="EV838">
        <v>0</v>
      </c>
      <c r="EW838">
        <v>0</v>
      </c>
      <c r="EX838">
        <v>0</v>
      </c>
      <c r="EY838">
        <v>1</v>
      </c>
      <c r="EZ838">
        <v>365.27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0</v>
      </c>
    </row>
    <row r="839" spans="1:184" customFormat="1" ht="12.75" x14ac:dyDescent="0.2">
      <c r="A839">
        <v>7250</v>
      </c>
      <c r="B839">
        <f t="shared" si="13"/>
        <v>836</v>
      </c>
      <c r="C839">
        <v>1</v>
      </c>
      <c r="D839" t="s">
        <v>2686</v>
      </c>
      <c r="E839" t="s">
        <v>290</v>
      </c>
      <c r="F839">
        <v>600127354</v>
      </c>
      <c r="G839">
        <v>12</v>
      </c>
      <c r="H839" t="s">
        <v>2687</v>
      </c>
      <c r="I839" t="s">
        <v>378</v>
      </c>
      <c r="J839">
        <v>1</v>
      </c>
      <c r="K839">
        <v>24</v>
      </c>
      <c r="L839" t="s">
        <v>2459</v>
      </c>
      <c r="M839" t="s">
        <v>2688</v>
      </c>
      <c r="N839" t="s">
        <v>2461</v>
      </c>
      <c r="O839">
        <v>2</v>
      </c>
      <c r="P839" t="s">
        <v>2462</v>
      </c>
      <c r="Q839" t="s">
        <v>3472</v>
      </c>
      <c r="R839" s="207">
        <v>45668.634340277778</v>
      </c>
      <c r="S839">
        <v>600127354</v>
      </c>
      <c r="W839">
        <v>17.651</v>
      </c>
      <c r="X839">
        <v>17.651</v>
      </c>
      <c r="Y839">
        <v>0</v>
      </c>
      <c r="Z839">
        <v>0</v>
      </c>
      <c r="AA839">
        <v>18.9251</v>
      </c>
      <c r="AB839">
        <v>8425.99</v>
      </c>
      <c r="AC839">
        <v>8425.99</v>
      </c>
      <c r="AD839">
        <v>5452.77</v>
      </c>
      <c r="AE839">
        <v>1385.1029999999998</v>
      </c>
      <c r="AF839">
        <v>490.05400000000009</v>
      </c>
      <c r="AG839">
        <v>347.11500000000001</v>
      </c>
      <c r="AH839">
        <v>273.435</v>
      </c>
      <c r="AI839">
        <v>86.960999999999999</v>
      </c>
      <c r="AJ839">
        <v>0.59399999999999997</v>
      </c>
      <c r="AK839">
        <v>34.730000000000004</v>
      </c>
      <c r="AL839">
        <v>0</v>
      </c>
      <c r="AM839">
        <v>0</v>
      </c>
      <c r="AN839">
        <v>0</v>
      </c>
      <c r="AO839">
        <v>75.599999999999994</v>
      </c>
      <c r="AP839">
        <v>17</v>
      </c>
      <c r="AQ839">
        <v>17</v>
      </c>
      <c r="AR839">
        <v>0</v>
      </c>
      <c r="AS839">
        <v>0</v>
      </c>
      <c r="AT839">
        <v>58.6</v>
      </c>
      <c r="AU839">
        <v>0</v>
      </c>
      <c r="AV839">
        <v>0</v>
      </c>
      <c r="AW839">
        <v>312.51900000000001</v>
      </c>
      <c r="AX839">
        <v>0</v>
      </c>
      <c r="AY839">
        <v>0</v>
      </c>
      <c r="AZ839">
        <v>42.709000000000003</v>
      </c>
      <c r="BA839">
        <v>8470.4950000000008</v>
      </c>
      <c r="BB839">
        <v>17</v>
      </c>
      <c r="BC839">
        <v>20</v>
      </c>
      <c r="BD839">
        <v>19</v>
      </c>
      <c r="BE839">
        <v>2</v>
      </c>
      <c r="BF839">
        <v>0</v>
      </c>
      <c r="BG839">
        <v>0</v>
      </c>
      <c r="BH839">
        <v>0</v>
      </c>
      <c r="BI839">
        <v>0</v>
      </c>
      <c r="BJ839">
        <v>12.828799999999999</v>
      </c>
      <c r="BK839">
        <v>6938.7849999999999</v>
      </c>
      <c r="BL839">
        <v>4317.866</v>
      </c>
      <c r="BM839">
        <v>1251.3100000000002</v>
      </c>
      <c r="BN839">
        <v>379.084</v>
      </c>
      <c r="BO839">
        <v>282.17700000000002</v>
      </c>
      <c r="BP839">
        <v>248.80599999999998</v>
      </c>
      <c r="BQ839">
        <v>86.960999999999999</v>
      </c>
      <c r="BR839">
        <v>0</v>
      </c>
      <c r="BS839">
        <v>17.353000000000002</v>
      </c>
      <c r="BT839">
        <v>9.5</v>
      </c>
      <c r="BU839">
        <v>5690.9409999999998</v>
      </c>
      <c r="BV839">
        <v>1.7891999999999999</v>
      </c>
      <c r="BW839">
        <v>800.45500000000004</v>
      </c>
      <c r="BX839">
        <v>0</v>
      </c>
      <c r="BY839">
        <v>0</v>
      </c>
      <c r="BZ839">
        <v>4.8222000000000005</v>
      </c>
      <c r="CA839">
        <v>1487.2049999999999</v>
      </c>
      <c r="CB839">
        <v>1134.904</v>
      </c>
      <c r="CC839">
        <v>133.79300000000001</v>
      </c>
      <c r="CD839">
        <v>110.97</v>
      </c>
      <c r="CE839">
        <v>64.938000000000002</v>
      </c>
      <c r="CF839">
        <v>24.629000000000001</v>
      </c>
      <c r="CG839">
        <v>0</v>
      </c>
      <c r="CH839">
        <v>0.59399999999999997</v>
      </c>
      <c r="CI839">
        <v>17.377000000000002</v>
      </c>
      <c r="CJ839">
        <v>0</v>
      </c>
      <c r="CK839">
        <v>0</v>
      </c>
      <c r="CL839">
        <v>2</v>
      </c>
      <c r="CM839">
        <v>580.63400000000001</v>
      </c>
      <c r="CN839">
        <v>2.8222</v>
      </c>
      <c r="CO839">
        <v>906.57100000000003</v>
      </c>
      <c r="CP839">
        <v>0</v>
      </c>
      <c r="CQ839">
        <v>0</v>
      </c>
      <c r="CR839">
        <v>9.8287999999999993</v>
      </c>
      <c r="CS839">
        <v>4620.6980000000003</v>
      </c>
      <c r="CT839">
        <v>4.2972000000000001</v>
      </c>
      <c r="CU839">
        <v>1231.6469999999999</v>
      </c>
      <c r="CV839">
        <v>0</v>
      </c>
      <c r="CW839">
        <v>312.51900000000001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17</v>
      </c>
      <c r="DD839">
        <v>0</v>
      </c>
      <c r="DE839">
        <v>42.709000000000003</v>
      </c>
      <c r="DF839">
        <v>1.4945999999999999</v>
      </c>
      <c r="DG839">
        <v>424.03100000000001</v>
      </c>
      <c r="DH839">
        <v>4.4999999999999998E-2</v>
      </c>
      <c r="DI839">
        <v>23.358000000000001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6971.5340000000006</v>
      </c>
      <c r="EA839">
        <v>17</v>
      </c>
      <c r="EB839">
        <v>1498.9609999999998</v>
      </c>
      <c r="EC839">
        <v>0</v>
      </c>
      <c r="ED839">
        <v>17.651</v>
      </c>
      <c r="EE839">
        <v>18.9251</v>
      </c>
      <c r="EF839">
        <v>8425.99</v>
      </c>
      <c r="EG839">
        <v>12.828799999999999</v>
      </c>
      <c r="EH839">
        <v>6938.7849999999999</v>
      </c>
      <c r="EI839">
        <v>9.5</v>
      </c>
      <c r="EJ839">
        <v>5690.9409999999998</v>
      </c>
      <c r="EK839">
        <v>1.7891999999999999</v>
      </c>
      <c r="EL839">
        <v>800.45500000000004</v>
      </c>
      <c r="EM839">
        <v>0</v>
      </c>
      <c r="EN839">
        <v>0</v>
      </c>
      <c r="EO839">
        <v>4.8222000000000005</v>
      </c>
      <c r="EP839">
        <v>1487.2049999999999</v>
      </c>
      <c r="EQ839">
        <v>75.599999999999994</v>
      </c>
      <c r="ER839">
        <v>75.599999999999994</v>
      </c>
      <c r="ES839">
        <v>0</v>
      </c>
      <c r="ET839">
        <v>8501.59</v>
      </c>
      <c r="EU839">
        <v>0</v>
      </c>
      <c r="EV839">
        <v>0</v>
      </c>
      <c r="EW839">
        <v>0</v>
      </c>
      <c r="EX839">
        <v>0</v>
      </c>
      <c r="EY839">
        <v>1.4945999999999999</v>
      </c>
      <c r="EZ839">
        <v>424.03100000000001</v>
      </c>
      <c r="FA839">
        <v>4.4999999999999998E-2</v>
      </c>
      <c r="FB839">
        <v>23.358000000000001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</row>
    <row r="840" spans="1:184" customFormat="1" ht="12.75" x14ac:dyDescent="0.2">
      <c r="A840">
        <v>7251</v>
      </c>
      <c r="B840">
        <f t="shared" si="13"/>
        <v>837</v>
      </c>
      <c r="C840">
        <v>1</v>
      </c>
      <c r="D840" t="s">
        <v>2689</v>
      </c>
      <c r="E840" t="s">
        <v>290</v>
      </c>
      <c r="F840">
        <v>600127362</v>
      </c>
      <c r="G840">
        <v>12</v>
      </c>
      <c r="H840" t="s">
        <v>2690</v>
      </c>
      <c r="I840" t="s">
        <v>1376</v>
      </c>
      <c r="J840">
        <v>1</v>
      </c>
      <c r="K840">
        <v>24</v>
      </c>
      <c r="L840" t="s">
        <v>2467</v>
      </c>
      <c r="M840" t="s">
        <v>2691</v>
      </c>
      <c r="N840" t="s">
        <v>2461</v>
      </c>
      <c r="O840">
        <v>2</v>
      </c>
      <c r="P840" t="s">
        <v>2462</v>
      </c>
      <c r="Q840" t="s">
        <v>2475</v>
      </c>
      <c r="R840" s="207">
        <v>45668.875011574077</v>
      </c>
      <c r="S840">
        <v>600127362</v>
      </c>
      <c r="W840">
        <v>16.041399999999999</v>
      </c>
      <c r="X840">
        <v>15.7164</v>
      </c>
      <c r="Y840">
        <v>0</v>
      </c>
      <c r="Z840">
        <v>0.32500000000000001</v>
      </c>
      <c r="AA840">
        <v>17.7942</v>
      </c>
      <c r="AB840">
        <v>8284.7080000000005</v>
      </c>
      <c r="AC840">
        <v>8082.116</v>
      </c>
      <c r="AD840">
        <v>4563.5769999999993</v>
      </c>
      <c r="AE840">
        <v>1217.7560000000003</v>
      </c>
      <c r="AF840">
        <v>146.44000000000003</v>
      </c>
      <c r="AG840">
        <v>1310.617</v>
      </c>
      <c r="AH840">
        <v>325.767</v>
      </c>
      <c r="AI840">
        <v>97.164000000000001</v>
      </c>
      <c r="AJ840">
        <v>0</v>
      </c>
      <c r="AK840">
        <v>17.873999999999999</v>
      </c>
      <c r="AL840">
        <v>29.14</v>
      </c>
      <c r="AM840">
        <v>0</v>
      </c>
      <c r="AN840">
        <v>173.452</v>
      </c>
      <c r="AO840">
        <v>98.539999999999992</v>
      </c>
      <c r="AP840">
        <v>98.539999999999992</v>
      </c>
      <c r="AQ840">
        <v>98.539999999999992</v>
      </c>
      <c r="AR840">
        <v>0</v>
      </c>
      <c r="AS840">
        <v>0</v>
      </c>
      <c r="AT840">
        <v>0</v>
      </c>
      <c r="AU840">
        <v>0</v>
      </c>
      <c r="AV840">
        <v>0.3</v>
      </c>
      <c r="AW840">
        <v>394.31400000000002</v>
      </c>
      <c r="AX840">
        <v>87.731999999999999</v>
      </c>
      <c r="AY840">
        <v>95.039999999999992</v>
      </c>
      <c r="AZ840">
        <v>8.6069999999999993</v>
      </c>
      <c r="BA840">
        <v>8100.5869999999995</v>
      </c>
      <c r="BB840">
        <v>98.539999999999992</v>
      </c>
      <c r="BC840">
        <v>18</v>
      </c>
      <c r="BD840">
        <v>15</v>
      </c>
      <c r="BE840">
        <v>2</v>
      </c>
      <c r="BF840">
        <v>0</v>
      </c>
      <c r="BG840">
        <v>4</v>
      </c>
      <c r="BH840">
        <v>0</v>
      </c>
      <c r="BI840">
        <v>0</v>
      </c>
      <c r="BJ840">
        <v>11.158100000000001</v>
      </c>
      <c r="BK840">
        <v>6670.42</v>
      </c>
      <c r="BL840">
        <v>3581.8039999999996</v>
      </c>
      <c r="BM840">
        <v>1083.3580000000002</v>
      </c>
      <c r="BN840">
        <v>130.98500000000001</v>
      </c>
      <c r="BO840">
        <v>1075.117</v>
      </c>
      <c r="BP840">
        <v>299.07099999999997</v>
      </c>
      <c r="BQ840">
        <v>97.164000000000001</v>
      </c>
      <c r="BR840">
        <v>0</v>
      </c>
      <c r="BS840">
        <v>0</v>
      </c>
      <c r="BT840">
        <v>10.193200000000001</v>
      </c>
      <c r="BU840">
        <v>6189.2640000000001</v>
      </c>
      <c r="BV840">
        <v>0.96489999999999998</v>
      </c>
      <c r="BW840">
        <v>481.15600000000001</v>
      </c>
      <c r="BX840">
        <v>0</v>
      </c>
      <c r="BY840">
        <v>0</v>
      </c>
      <c r="BZ840">
        <v>4.5583</v>
      </c>
      <c r="CA840">
        <v>1411.6959999999999</v>
      </c>
      <c r="CB840">
        <v>981.77300000000002</v>
      </c>
      <c r="CC840">
        <v>134.398</v>
      </c>
      <c r="CD840">
        <v>15.455</v>
      </c>
      <c r="CE840">
        <v>235.5</v>
      </c>
      <c r="CF840">
        <v>26.696000000000002</v>
      </c>
      <c r="CG840">
        <v>0</v>
      </c>
      <c r="CH840">
        <v>0</v>
      </c>
      <c r="CI840">
        <v>17.873999999999999</v>
      </c>
      <c r="CJ840">
        <v>0</v>
      </c>
      <c r="CK840">
        <v>10</v>
      </c>
      <c r="CL840">
        <v>1.8940999999999999</v>
      </c>
      <c r="CM840">
        <v>563.98199999999997</v>
      </c>
      <c r="CN840">
        <v>2.3641999999999999</v>
      </c>
      <c r="CO840">
        <v>752.98199999999997</v>
      </c>
      <c r="CP840">
        <v>0.3</v>
      </c>
      <c r="CQ840">
        <v>84.731999999999999</v>
      </c>
      <c r="CR840">
        <v>7.5914000000000001</v>
      </c>
      <c r="CS840">
        <v>3654.413</v>
      </c>
      <c r="CT840">
        <v>4.2583000000000002</v>
      </c>
      <c r="CU840">
        <v>1232.9160000000002</v>
      </c>
      <c r="CV840">
        <v>0</v>
      </c>
      <c r="CW840">
        <v>394.31400000000002</v>
      </c>
      <c r="CX840">
        <v>3</v>
      </c>
      <c r="CY840">
        <v>0</v>
      </c>
      <c r="CZ840">
        <v>0</v>
      </c>
      <c r="DA840">
        <v>0.3</v>
      </c>
      <c r="DB840">
        <v>84.731999999999999</v>
      </c>
      <c r="DC840">
        <v>3.5</v>
      </c>
      <c r="DD840">
        <v>95.039999999999992</v>
      </c>
      <c r="DE840">
        <v>8.6069999999999993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6680.7419999999993</v>
      </c>
      <c r="EA840">
        <v>3.5</v>
      </c>
      <c r="EB840">
        <v>1419.845</v>
      </c>
      <c r="EC840">
        <v>95.039999999999992</v>
      </c>
      <c r="ED840">
        <v>16.041399999999999</v>
      </c>
      <c r="EE840">
        <v>17.7942</v>
      </c>
      <c r="EF840">
        <v>8284.7080000000005</v>
      </c>
      <c r="EG840">
        <v>11.158100000000001</v>
      </c>
      <c r="EH840">
        <v>6670.42</v>
      </c>
      <c r="EI840">
        <v>10.193200000000001</v>
      </c>
      <c r="EJ840">
        <v>6189.2640000000001</v>
      </c>
      <c r="EK840">
        <v>0.96489999999999998</v>
      </c>
      <c r="EL840">
        <v>481.15600000000001</v>
      </c>
      <c r="EM840">
        <v>0</v>
      </c>
      <c r="EN840">
        <v>0</v>
      </c>
      <c r="EO840">
        <v>4.8833000000000002</v>
      </c>
      <c r="EP840">
        <v>1614.288</v>
      </c>
      <c r="EQ840">
        <v>98.539999999999992</v>
      </c>
      <c r="ER840">
        <v>3.5</v>
      </c>
      <c r="ES840">
        <v>95.039999999999992</v>
      </c>
      <c r="ET840">
        <v>8383.2479999999996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0.3</v>
      </c>
      <c r="FJ840">
        <v>87.731999999999999</v>
      </c>
      <c r="FK840">
        <v>0</v>
      </c>
      <c r="FL840">
        <v>3</v>
      </c>
      <c r="FM840">
        <v>0.3</v>
      </c>
      <c r="FN840">
        <v>84.731999999999999</v>
      </c>
      <c r="FO840">
        <v>95.039999999999992</v>
      </c>
      <c r="FP840">
        <v>0</v>
      </c>
      <c r="FQ840">
        <v>95.039999999999992</v>
      </c>
      <c r="FR840">
        <v>182.77199999999999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</row>
    <row r="841" spans="1:184" customFormat="1" ht="12.75" x14ac:dyDescent="0.2">
      <c r="A841">
        <v>7252</v>
      </c>
      <c r="B841">
        <f t="shared" si="13"/>
        <v>838</v>
      </c>
      <c r="C841">
        <v>1</v>
      </c>
      <c r="D841" t="s">
        <v>2692</v>
      </c>
      <c r="E841" t="s">
        <v>290</v>
      </c>
      <c r="F841">
        <v>600127681</v>
      </c>
      <c r="G841">
        <v>12</v>
      </c>
      <c r="H841" t="s">
        <v>2551</v>
      </c>
      <c r="I841" t="s">
        <v>100</v>
      </c>
      <c r="J841">
        <v>1</v>
      </c>
      <c r="K841">
        <v>24</v>
      </c>
      <c r="L841" t="s">
        <v>2467</v>
      </c>
      <c r="M841" t="s">
        <v>2693</v>
      </c>
      <c r="N841" t="s">
        <v>2461</v>
      </c>
      <c r="O841">
        <v>2</v>
      </c>
      <c r="P841" t="s">
        <v>2462</v>
      </c>
      <c r="Q841" t="s">
        <v>2523</v>
      </c>
      <c r="R841" s="207">
        <v>45667.5309375</v>
      </c>
      <c r="S841">
        <v>600127681</v>
      </c>
      <c r="W841">
        <v>22.841099999999997</v>
      </c>
      <c r="X841">
        <v>22.841099999999997</v>
      </c>
      <c r="Y841">
        <v>0</v>
      </c>
      <c r="Z841">
        <v>0</v>
      </c>
      <c r="AA841">
        <v>22.6309</v>
      </c>
      <c r="AB841">
        <v>11290.929</v>
      </c>
      <c r="AC841">
        <v>11105.929</v>
      </c>
      <c r="AD841">
        <v>6960.0169999999998</v>
      </c>
      <c r="AE841">
        <v>1839.6379999999999</v>
      </c>
      <c r="AF841">
        <v>96.631</v>
      </c>
      <c r="AG841">
        <v>1711.723</v>
      </c>
      <c r="AH841">
        <v>244.44200000000001</v>
      </c>
      <c r="AI841">
        <v>165.517</v>
      </c>
      <c r="AJ841">
        <v>0</v>
      </c>
      <c r="AK841">
        <v>0</v>
      </c>
      <c r="AL841">
        <v>0</v>
      </c>
      <c r="AM841">
        <v>185</v>
      </c>
      <c r="AN841">
        <v>0</v>
      </c>
      <c r="AO841">
        <v>39.94</v>
      </c>
      <c r="AP841">
        <v>29.34</v>
      </c>
      <c r="AQ841">
        <v>29.34</v>
      </c>
      <c r="AR841">
        <v>0</v>
      </c>
      <c r="AS841">
        <v>0</v>
      </c>
      <c r="AT841">
        <v>9.6</v>
      </c>
      <c r="AU841">
        <v>1</v>
      </c>
      <c r="AV841">
        <v>0.2</v>
      </c>
      <c r="AW841">
        <v>87.960999999999999</v>
      </c>
      <c r="AX841">
        <v>59.723999999999997</v>
      </c>
      <c r="AY841">
        <v>0</v>
      </c>
      <c r="AZ841">
        <v>0</v>
      </c>
      <c r="BA841">
        <v>11219.496000000001</v>
      </c>
      <c r="BB841">
        <v>29.34</v>
      </c>
      <c r="BC841">
        <v>25</v>
      </c>
      <c r="BD841">
        <v>22</v>
      </c>
      <c r="BE841">
        <v>0</v>
      </c>
      <c r="BF841">
        <v>0</v>
      </c>
      <c r="BG841">
        <v>1</v>
      </c>
      <c r="BH841">
        <v>0</v>
      </c>
      <c r="BI841">
        <v>0</v>
      </c>
      <c r="BJ841">
        <v>20.301499999999997</v>
      </c>
      <c r="BK841">
        <v>10361.749</v>
      </c>
      <c r="BL841">
        <v>6400.3850000000002</v>
      </c>
      <c r="BM841">
        <v>1774.1779999999999</v>
      </c>
      <c r="BN841">
        <v>87.543000000000006</v>
      </c>
      <c r="BO841">
        <v>1601.723</v>
      </c>
      <c r="BP841">
        <v>244.44200000000001</v>
      </c>
      <c r="BQ841">
        <v>165.517</v>
      </c>
      <c r="BR841">
        <v>0</v>
      </c>
      <c r="BS841">
        <v>0</v>
      </c>
      <c r="BT841">
        <v>12.3643</v>
      </c>
      <c r="BU841">
        <v>7515.2030000000004</v>
      </c>
      <c r="BV841">
        <v>2.7048999999999999</v>
      </c>
      <c r="BW841">
        <v>956.98099999999999</v>
      </c>
      <c r="BX841">
        <v>0</v>
      </c>
      <c r="BY841">
        <v>0</v>
      </c>
      <c r="BZ841">
        <v>2.5396000000000001</v>
      </c>
      <c r="CA841">
        <v>744.18</v>
      </c>
      <c r="CB841">
        <v>559.63199999999995</v>
      </c>
      <c r="CC841">
        <v>65.459999999999994</v>
      </c>
      <c r="CD841">
        <v>9.0879999999999992</v>
      </c>
      <c r="CE841">
        <v>110</v>
      </c>
      <c r="CF841">
        <v>0</v>
      </c>
      <c r="CG841">
        <v>0</v>
      </c>
      <c r="CH841">
        <v>0</v>
      </c>
      <c r="CI841">
        <v>0</v>
      </c>
      <c r="CJ841">
        <v>0.1</v>
      </c>
      <c r="CK841">
        <v>58.529000000000003</v>
      </c>
      <c r="CL841">
        <v>2.2395999999999998</v>
      </c>
      <c r="CM841">
        <v>625.92700000000002</v>
      </c>
      <c r="CN841">
        <v>0</v>
      </c>
      <c r="CO841">
        <v>0</v>
      </c>
      <c r="CP841">
        <v>0.2</v>
      </c>
      <c r="CQ841">
        <v>59.723999999999997</v>
      </c>
      <c r="CR841">
        <v>17.9026</v>
      </c>
      <c r="CS841">
        <v>8570.2420000000002</v>
      </c>
      <c r="CT841">
        <v>2.5396000000000001</v>
      </c>
      <c r="CU841">
        <v>744.18</v>
      </c>
      <c r="CV841">
        <v>0</v>
      </c>
      <c r="CW841">
        <v>87.960999999999999</v>
      </c>
      <c r="CX841">
        <v>0</v>
      </c>
      <c r="CY841">
        <v>0</v>
      </c>
      <c r="CZ841">
        <v>0</v>
      </c>
      <c r="DA841">
        <v>0.2</v>
      </c>
      <c r="DB841">
        <v>59.723999999999997</v>
      </c>
      <c r="DC841">
        <v>16</v>
      </c>
      <c r="DD841">
        <v>13.34</v>
      </c>
      <c r="DE841">
        <v>0</v>
      </c>
      <c r="DF841">
        <v>5.2323000000000004</v>
      </c>
      <c r="DG841">
        <v>1889.5650000000001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10457.618</v>
      </c>
      <c r="EA841">
        <v>16</v>
      </c>
      <c r="EB841">
        <v>761.87800000000004</v>
      </c>
      <c r="EC841">
        <v>13.34</v>
      </c>
      <c r="ED841">
        <v>22.841099999999997</v>
      </c>
      <c r="EE841">
        <v>22.6309</v>
      </c>
      <c r="EF841">
        <v>11290.929</v>
      </c>
      <c r="EG841">
        <v>20.301499999999997</v>
      </c>
      <c r="EH841">
        <v>10536.749</v>
      </c>
      <c r="EI841">
        <v>12.3643</v>
      </c>
      <c r="EJ841">
        <v>7670.2030000000004</v>
      </c>
      <c r="EK841">
        <v>2.7048999999999999</v>
      </c>
      <c r="EL841">
        <v>971.98099999999999</v>
      </c>
      <c r="EM841">
        <v>0</v>
      </c>
      <c r="EN841">
        <v>0</v>
      </c>
      <c r="EO841">
        <v>2.5396000000000001</v>
      </c>
      <c r="EP841">
        <v>754.18</v>
      </c>
      <c r="EQ841">
        <v>39.94</v>
      </c>
      <c r="ER841">
        <v>25.6</v>
      </c>
      <c r="ES841">
        <v>14.34</v>
      </c>
      <c r="ET841">
        <v>11330.869000000001</v>
      </c>
      <c r="EU841">
        <v>0</v>
      </c>
      <c r="EV841">
        <v>0</v>
      </c>
      <c r="EW841">
        <v>0</v>
      </c>
      <c r="EX841">
        <v>0</v>
      </c>
      <c r="EY841">
        <v>5.2323000000000004</v>
      </c>
      <c r="EZ841">
        <v>1894.5650000000001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0.2</v>
      </c>
      <c r="FJ841">
        <v>59.723999999999997</v>
      </c>
      <c r="FK841">
        <v>0</v>
      </c>
      <c r="FL841">
        <v>0</v>
      </c>
      <c r="FM841">
        <v>0.2</v>
      </c>
      <c r="FN841">
        <v>59.723999999999997</v>
      </c>
      <c r="FO841">
        <v>0</v>
      </c>
      <c r="FP841">
        <v>0</v>
      </c>
      <c r="FQ841">
        <v>0</v>
      </c>
      <c r="FR841">
        <v>59.723999999999997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0</v>
      </c>
      <c r="GB841">
        <v>0</v>
      </c>
    </row>
    <row r="842" spans="1:184" customFormat="1" ht="12.75" x14ac:dyDescent="0.2">
      <c r="A842">
        <v>7253</v>
      </c>
      <c r="B842">
        <f t="shared" si="13"/>
        <v>839</v>
      </c>
      <c r="C842">
        <v>1</v>
      </c>
      <c r="D842" t="s">
        <v>2694</v>
      </c>
      <c r="E842" t="s">
        <v>290</v>
      </c>
      <c r="F842">
        <v>600127877</v>
      </c>
      <c r="G842">
        <v>12</v>
      </c>
      <c r="H842" t="s">
        <v>2695</v>
      </c>
      <c r="I842" t="s">
        <v>378</v>
      </c>
      <c r="J842">
        <v>1</v>
      </c>
      <c r="K842">
        <v>24</v>
      </c>
      <c r="L842" t="s">
        <v>2459</v>
      </c>
      <c r="M842" t="s">
        <v>2696</v>
      </c>
      <c r="N842" t="s">
        <v>2461</v>
      </c>
      <c r="O842">
        <v>2</v>
      </c>
      <c r="P842" t="s">
        <v>2462</v>
      </c>
      <c r="Q842" t="s">
        <v>2697</v>
      </c>
      <c r="R842" s="207">
        <v>45663.613634259258</v>
      </c>
      <c r="S842">
        <v>600127877</v>
      </c>
      <c r="W842">
        <v>40.160299999999992</v>
      </c>
      <c r="X842">
        <v>39.112399999999994</v>
      </c>
      <c r="Y842">
        <v>1.0479000000000001</v>
      </c>
      <c r="Z842">
        <v>0</v>
      </c>
      <c r="AA842">
        <v>41.805199999999999</v>
      </c>
      <c r="AB842">
        <v>18662.772999999997</v>
      </c>
      <c r="AC842">
        <v>18285.097999999998</v>
      </c>
      <c r="AD842">
        <v>12153.637000000001</v>
      </c>
      <c r="AE842">
        <v>3055.8649999999998</v>
      </c>
      <c r="AF842">
        <v>184.44299999999998</v>
      </c>
      <c r="AG842">
        <v>2327.096</v>
      </c>
      <c r="AH842">
        <v>257.20100000000002</v>
      </c>
      <c r="AI842">
        <v>165.75899999999999</v>
      </c>
      <c r="AJ842">
        <v>4.4939999999999998</v>
      </c>
      <c r="AK842">
        <v>42.524000000000001</v>
      </c>
      <c r="AL842">
        <v>377.67499999999995</v>
      </c>
      <c r="AM842">
        <v>0</v>
      </c>
      <c r="AN842">
        <v>0</v>
      </c>
      <c r="AO842">
        <v>62.825000000000003</v>
      </c>
      <c r="AP842">
        <v>15.574999999999999</v>
      </c>
      <c r="AQ842">
        <v>15.574999999999999</v>
      </c>
      <c r="AR842">
        <v>0</v>
      </c>
      <c r="AS842">
        <v>0</v>
      </c>
      <c r="AT842">
        <v>47.25</v>
      </c>
      <c r="AU842">
        <v>0</v>
      </c>
      <c r="AV842">
        <v>0.1</v>
      </c>
      <c r="AW842">
        <v>57.201999999999998</v>
      </c>
      <c r="AX842">
        <v>97.146000000000001</v>
      </c>
      <c r="AY842">
        <v>0</v>
      </c>
      <c r="AZ842">
        <v>36.877000000000002</v>
      </c>
      <c r="BA842">
        <v>18405.197</v>
      </c>
      <c r="BB842">
        <v>15.574999999999999</v>
      </c>
      <c r="BC842">
        <v>43</v>
      </c>
      <c r="BD842">
        <v>38</v>
      </c>
      <c r="BE842">
        <v>0</v>
      </c>
      <c r="BF842">
        <v>1</v>
      </c>
      <c r="BG842">
        <v>2</v>
      </c>
      <c r="BH842">
        <v>0</v>
      </c>
      <c r="BI842">
        <v>0</v>
      </c>
      <c r="BJ842">
        <v>28.233099999999997</v>
      </c>
      <c r="BK842">
        <v>15050.526</v>
      </c>
      <c r="BL842">
        <v>9594.4639999999999</v>
      </c>
      <c r="BM842">
        <v>2715.3939999999998</v>
      </c>
      <c r="BN842">
        <v>153.5</v>
      </c>
      <c r="BO842">
        <v>2082.9609999999998</v>
      </c>
      <c r="BP842">
        <v>221.43600000000001</v>
      </c>
      <c r="BQ842">
        <v>165.75899999999999</v>
      </c>
      <c r="BR842">
        <v>4.4939999999999998</v>
      </c>
      <c r="BS842">
        <v>18.439</v>
      </c>
      <c r="BT842">
        <v>19.641300000000001</v>
      </c>
      <c r="BU842">
        <v>11794.753000000001</v>
      </c>
      <c r="BV842">
        <v>2.4135</v>
      </c>
      <c r="BW842">
        <v>968.625</v>
      </c>
      <c r="BX842">
        <v>0</v>
      </c>
      <c r="BY842">
        <v>0</v>
      </c>
      <c r="BZ842">
        <v>10.879300000000001</v>
      </c>
      <c r="CA842">
        <v>3234.5720000000001</v>
      </c>
      <c r="CB842">
        <v>2559.1729999999998</v>
      </c>
      <c r="CC842">
        <v>340.471</v>
      </c>
      <c r="CD842">
        <v>30.943000000000001</v>
      </c>
      <c r="CE842">
        <v>244.13499999999999</v>
      </c>
      <c r="CF842">
        <v>35.765000000000001</v>
      </c>
      <c r="CG842">
        <v>0</v>
      </c>
      <c r="CH842">
        <v>0</v>
      </c>
      <c r="CI842">
        <v>24.085000000000001</v>
      </c>
      <c r="CJ842">
        <v>2.2350000000000003</v>
      </c>
      <c r="CK842">
        <v>918.68499999999995</v>
      </c>
      <c r="CL842">
        <v>4.6318000000000001</v>
      </c>
      <c r="CM842">
        <v>1280.17</v>
      </c>
      <c r="CN842">
        <v>3.9125000000000001</v>
      </c>
      <c r="CO842">
        <v>1005.5309999999999</v>
      </c>
      <c r="CP842">
        <v>0.1</v>
      </c>
      <c r="CQ842">
        <v>30.186</v>
      </c>
      <c r="CR842">
        <v>24.233099999999997</v>
      </c>
      <c r="CS842">
        <v>12281.895999999999</v>
      </c>
      <c r="CT842">
        <v>9.1571999999999996</v>
      </c>
      <c r="CU842">
        <v>2598.127</v>
      </c>
      <c r="CV842">
        <v>0</v>
      </c>
      <c r="CW842">
        <v>57.201999999999998</v>
      </c>
      <c r="CX842">
        <v>66.960000000000008</v>
      </c>
      <c r="CY842">
        <v>0</v>
      </c>
      <c r="CZ842">
        <v>0</v>
      </c>
      <c r="DA842">
        <v>0.1</v>
      </c>
      <c r="DB842">
        <v>30.186</v>
      </c>
      <c r="DC842">
        <v>15.574999999999999</v>
      </c>
      <c r="DD842">
        <v>0</v>
      </c>
      <c r="DE842">
        <v>36.877000000000002</v>
      </c>
      <c r="DF842">
        <v>6.1783000000000001</v>
      </c>
      <c r="DG842">
        <v>2287.1480000000001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15156.914000000001</v>
      </c>
      <c r="EA842">
        <v>15.574999999999999</v>
      </c>
      <c r="EB842">
        <v>3248.2829999999999</v>
      </c>
      <c r="EC842">
        <v>0</v>
      </c>
      <c r="ED842">
        <v>40.160299999999992</v>
      </c>
      <c r="EE842">
        <v>41.805199999999999</v>
      </c>
      <c r="EF842">
        <v>18662.772999999997</v>
      </c>
      <c r="EG842">
        <v>28.2332</v>
      </c>
      <c r="EH842">
        <v>15050.527</v>
      </c>
      <c r="EI842">
        <v>19.641400000000001</v>
      </c>
      <c r="EJ842">
        <v>11794.754000000001</v>
      </c>
      <c r="EK842">
        <v>2.4135</v>
      </c>
      <c r="EL842">
        <v>968.625</v>
      </c>
      <c r="EM842">
        <v>0</v>
      </c>
      <c r="EN842">
        <v>0</v>
      </c>
      <c r="EO842">
        <v>11.927099999999999</v>
      </c>
      <c r="EP842">
        <v>3612.2460000000001</v>
      </c>
      <c r="EQ842">
        <v>62.825000000000003</v>
      </c>
      <c r="ER842">
        <v>62.825000000000003</v>
      </c>
      <c r="ES842">
        <v>0</v>
      </c>
      <c r="ET842">
        <v>18725.597999999998</v>
      </c>
      <c r="EU842">
        <v>0</v>
      </c>
      <c r="EV842">
        <v>0</v>
      </c>
      <c r="EW842">
        <v>0</v>
      </c>
      <c r="EX842">
        <v>0</v>
      </c>
      <c r="EY842">
        <v>6.1783000000000001</v>
      </c>
      <c r="EZ842">
        <v>2287.1480000000001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0.1</v>
      </c>
      <c r="FJ842">
        <v>97.146000000000001</v>
      </c>
      <c r="FK842">
        <v>0</v>
      </c>
      <c r="FL842">
        <v>66.960000000000008</v>
      </c>
      <c r="FM842">
        <v>0.1</v>
      </c>
      <c r="FN842">
        <v>30.186</v>
      </c>
      <c r="FO842">
        <v>0</v>
      </c>
      <c r="FP842">
        <v>0</v>
      </c>
      <c r="FQ842">
        <v>0</v>
      </c>
      <c r="FR842">
        <v>97.146000000000001</v>
      </c>
      <c r="FS842">
        <v>0</v>
      </c>
      <c r="FT842">
        <v>0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</row>
    <row r="843" spans="1:184" customFormat="1" ht="12.75" x14ac:dyDescent="0.2">
      <c r="A843">
        <v>7254</v>
      </c>
      <c r="B843">
        <f t="shared" si="13"/>
        <v>840</v>
      </c>
      <c r="C843">
        <v>1</v>
      </c>
      <c r="D843" t="s">
        <v>2698</v>
      </c>
      <c r="E843" t="s">
        <v>290</v>
      </c>
      <c r="F843">
        <v>600127699</v>
      </c>
      <c r="G843">
        <v>12</v>
      </c>
      <c r="H843" t="s">
        <v>2553</v>
      </c>
      <c r="I843" t="s">
        <v>100</v>
      </c>
      <c r="J843">
        <v>1</v>
      </c>
      <c r="K843">
        <v>24</v>
      </c>
      <c r="L843" t="s">
        <v>2459</v>
      </c>
      <c r="M843" t="s">
        <v>2699</v>
      </c>
      <c r="N843" t="s">
        <v>2461</v>
      </c>
      <c r="O843">
        <v>2</v>
      </c>
      <c r="P843" t="s">
        <v>2462</v>
      </c>
      <c r="Q843" t="s">
        <v>2523</v>
      </c>
      <c r="R843" s="207">
        <v>45667.526886574073</v>
      </c>
      <c r="S843">
        <v>600127699</v>
      </c>
      <c r="W843">
        <v>16.465199999999999</v>
      </c>
      <c r="X843">
        <v>16.465199999999999</v>
      </c>
      <c r="Y843">
        <v>0</v>
      </c>
      <c r="Z843">
        <v>0</v>
      </c>
      <c r="AA843">
        <v>17.514099999999999</v>
      </c>
      <c r="AB843">
        <v>8383.0589999999993</v>
      </c>
      <c r="AC843">
        <v>8383.0589999999993</v>
      </c>
      <c r="AD843">
        <v>5000.8899999999994</v>
      </c>
      <c r="AE843">
        <v>1478.66</v>
      </c>
      <c r="AF843">
        <v>49.456000000000003</v>
      </c>
      <c r="AG843">
        <v>1489.865</v>
      </c>
      <c r="AH843">
        <v>208.72399999999999</v>
      </c>
      <c r="AI843">
        <v>123.46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49.6</v>
      </c>
      <c r="AP843">
        <v>15.6</v>
      </c>
      <c r="AQ843">
        <v>15.6</v>
      </c>
      <c r="AR843">
        <v>0</v>
      </c>
      <c r="AS843">
        <v>0</v>
      </c>
      <c r="AT843">
        <v>31</v>
      </c>
      <c r="AU843">
        <v>3</v>
      </c>
      <c r="AV843">
        <v>0</v>
      </c>
      <c r="AW843">
        <v>32.003999999999998</v>
      </c>
      <c r="AX843">
        <v>0</v>
      </c>
      <c r="AY843">
        <v>0</v>
      </c>
      <c r="AZ843">
        <v>0</v>
      </c>
      <c r="BA843">
        <v>8459.5589999999993</v>
      </c>
      <c r="BB843">
        <v>15.6</v>
      </c>
      <c r="BC843">
        <v>16</v>
      </c>
      <c r="BD843">
        <v>11</v>
      </c>
      <c r="BE843">
        <v>0</v>
      </c>
      <c r="BF843">
        <v>0</v>
      </c>
      <c r="BG843">
        <v>2</v>
      </c>
      <c r="BH843">
        <v>0</v>
      </c>
      <c r="BI843">
        <v>0</v>
      </c>
      <c r="BJ843">
        <v>14.4284</v>
      </c>
      <c r="BK843">
        <v>7709.884</v>
      </c>
      <c r="BL843">
        <v>4538.2190000000001</v>
      </c>
      <c r="BM843">
        <v>1412.1559999999999</v>
      </c>
      <c r="BN843">
        <v>49.456000000000003</v>
      </c>
      <c r="BO843">
        <v>1345.865</v>
      </c>
      <c r="BP843">
        <v>208.72399999999999</v>
      </c>
      <c r="BQ843">
        <v>123.46</v>
      </c>
      <c r="BR843">
        <v>0</v>
      </c>
      <c r="BS843">
        <v>0</v>
      </c>
      <c r="BT843">
        <v>10.3171</v>
      </c>
      <c r="BU843">
        <v>6341.924</v>
      </c>
      <c r="BV843">
        <v>2.2071999999999998</v>
      </c>
      <c r="BW843">
        <v>644.40300000000002</v>
      </c>
      <c r="BX843">
        <v>0</v>
      </c>
      <c r="BY843">
        <v>0</v>
      </c>
      <c r="BZ843">
        <v>2.0367999999999999</v>
      </c>
      <c r="CA843">
        <v>673.17499999999995</v>
      </c>
      <c r="CB843">
        <v>462.67099999999999</v>
      </c>
      <c r="CC843">
        <v>66.504000000000005</v>
      </c>
      <c r="CD843">
        <v>0</v>
      </c>
      <c r="CE843">
        <v>144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2.0367999999999999</v>
      </c>
      <c r="CM843">
        <v>673.17499999999995</v>
      </c>
      <c r="CN843">
        <v>0</v>
      </c>
      <c r="CO843">
        <v>0</v>
      </c>
      <c r="CP843">
        <v>0</v>
      </c>
      <c r="CQ843">
        <v>0</v>
      </c>
      <c r="CR843">
        <v>12.4284</v>
      </c>
      <c r="CS843">
        <v>6114.6130000000003</v>
      </c>
      <c r="CT843">
        <v>2.0367999999999999</v>
      </c>
      <c r="CU843">
        <v>673.17499999999995</v>
      </c>
      <c r="CV843">
        <v>0</v>
      </c>
      <c r="CW843">
        <v>32.003999999999998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3.6</v>
      </c>
      <c r="DD843">
        <v>12</v>
      </c>
      <c r="DE843">
        <v>0</v>
      </c>
      <c r="DF843">
        <v>1.9040999999999999</v>
      </c>
      <c r="DG843">
        <v>723.55700000000002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7781.5239999999994</v>
      </c>
      <c r="EA843">
        <v>3.6</v>
      </c>
      <c r="EB843">
        <v>678.03499999999997</v>
      </c>
      <c r="EC843">
        <v>12</v>
      </c>
      <c r="ED843">
        <v>16.465199999999999</v>
      </c>
      <c r="EE843">
        <v>17.514099999999999</v>
      </c>
      <c r="EF843">
        <v>8383.0589999999993</v>
      </c>
      <c r="EG843">
        <v>14.4284</v>
      </c>
      <c r="EH843">
        <v>7709.884</v>
      </c>
      <c r="EI843">
        <v>10.3171</v>
      </c>
      <c r="EJ843">
        <v>6341.924</v>
      </c>
      <c r="EK843">
        <v>2.2071999999999998</v>
      </c>
      <c r="EL843">
        <v>644.40300000000002</v>
      </c>
      <c r="EM843">
        <v>0</v>
      </c>
      <c r="EN843">
        <v>0</v>
      </c>
      <c r="EO843">
        <v>2.0367999999999999</v>
      </c>
      <c r="EP843">
        <v>673.17499999999995</v>
      </c>
      <c r="EQ843">
        <v>49.6</v>
      </c>
      <c r="ER843">
        <v>34.6</v>
      </c>
      <c r="ES843">
        <v>15</v>
      </c>
      <c r="ET843">
        <v>8432.6589999999997</v>
      </c>
      <c r="EU843">
        <v>0</v>
      </c>
      <c r="EV843">
        <v>0</v>
      </c>
      <c r="EW843">
        <v>0</v>
      </c>
      <c r="EX843">
        <v>0</v>
      </c>
      <c r="EY843">
        <v>1.9040999999999999</v>
      </c>
      <c r="EZ843">
        <v>723.55700000000002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0</v>
      </c>
      <c r="GA843">
        <v>0</v>
      </c>
      <c r="GB843">
        <v>0</v>
      </c>
    </row>
    <row r="844" spans="1:184" customFormat="1" ht="12.75" x14ac:dyDescent="0.2">
      <c r="A844">
        <v>7255</v>
      </c>
      <c r="B844">
        <f t="shared" si="13"/>
        <v>841</v>
      </c>
      <c r="C844">
        <v>1</v>
      </c>
      <c r="D844" t="s">
        <v>2700</v>
      </c>
      <c r="E844" t="s">
        <v>290</v>
      </c>
      <c r="F844">
        <v>650041135</v>
      </c>
      <c r="G844">
        <v>12</v>
      </c>
      <c r="H844" t="s">
        <v>2701</v>
      </c>
      <c r="I844" t="s">
        <v>378</v>
      </c>
      <c r="J844">
        <v>1</v>
      </c>
      <c r="K844">
        <v>24</v>
      </c>
      <c r="L844" t="s">
        <v>2459</v>
      </c>
      <c r="M844" t="s">
        <v>2625</v>
      </c>
      <c r="N844" t="s">
        <v>2461</v>
      </c>
      <c r="O844">
        <v>2</v>
      </c>
      <c r="P844" t="s">
        <v>2462</v>
      </c>
      <c r="Q844" t="s">
        <v>2475</v>
      </c>
      <c r="R844" s="207">
        <v>45669.740347222221</v>
      </c>
      <c r="S844">
        <v>650041135</v>
      </c>
      <c r="W844">
        <v>54.769100000000002</v>
      </c>
      <c r="X844">
        <v>53.830600000000004</v>
      </c>
      <c r="Y844">
        <v>0.8337</v>
      </c>
      <c r="Z844">
        <v>0.1048</v>
      </c>
      <c r="AA844">
        <v>56.029900000000005</v>
      </c>
      <c r="AB844">
        <v>26311.623999999996</v>
      </c>
      <c r="AC844">
        <v>26005.337</v>
      </c>
      <c r="AD844">
        <v>16828.162999999997</v>
      </c>
      <c r="AE844">
        <v>4147.2650000000003</v>
      </c>
      <c r="AF844">
        <v>1607.4560000000001</v>
      </c>
      <c r="AG844">
        <v>2390.7870000000003</v>
      </c>
      <c r="AH844">
        <v>559.72500000000014</v>
      </c>
      <c r="AI844">
        <v>235.75800000000001</v>
      </c>
      <c r="AJ844">
        <v>24.420999999999999</v>
      </c>
      <c r="AK844">
        <v>36.646000000000001</v>
      </c>
      <c r="AL844">
        <v>282.63299999999998</v>
      </c>
      <c r="AM844">
        <v>0</v>
      </c>
      <c r="AN844">
        <v>23.654</v>
      </c>
      <c r="AO844">
        <v>552</v>
      </c>
      <c r="AP844">
        <v>544.80000000000007</v>
      </c>
      <c r="AQ844">
        <v>544.80000000000007</v>
      </c>
      <c r="AR844">
        <v>0</v>
      </c>
      <c r="AS844">
        <v>0</v>
      </c>
      <c r="AT844">
        <v>0</v>
      </c>
      <c r="AU844">
        <v>7.2</v>
      </c>
      <c r="AV844">
        <v>0.56850000000000001</v>
      </c>
      <c r="AW844">
        <v>150.06900000000002</v>
      </c>
      <c r="AX844">
        <v>160.73699999999999</v>
      </c>
      <c r="AY844">
        <v>524.80000000000007</v>
      </c>
      <c r="AZ844">
        <v>25.047000000000001</v>
      </c>
      <c r="BA844">
        <v>26199.555</v>
      </c>
      <c r="BB844">
        <v>544.80000000000007</v>
      </c>
      <c r="BC844">
        <v>59</v>
      </c>
      <c r="BD844">
        <v>54</v>
      </c>
      <c r="BE844">
        <v>1</v>
      </c>
      <c r="BF844">
        <v>1</v>
      </c>
      <c r="BG844">
        <v>2</v>
      </c>
      <c r="BH844">
        <v>0</v>
      </c>
      <c r="BI844">
        <v>0</v>
      </c>
      <c r="BJ844">
        <v>39.7301</v>
      </c>
      <c r="BK844">
        <v>21463.382999999998</v>
      </c>
      <c r="BL844">
        <v>13490.429</v>
      </c>
      <c r="BM844">
        <v>3699.1869999999999</v>
      </c>
      <c r="BN844">
        <v>1279.942</v>
      </c>
      <c r="BO844">
        <v>2045.287</v>
      </c>
      <c r="BP844">
        <v>537.66399999999999</v>
      </c>
      <c r="BQ844">
        <v>235.75800000000001</v>
      </c>
      <c r="BR844">
        <v>0</v>
      </c>
      <c r="BS844">
        <v>0</v>
      </c>
      <c r="BT844">
        <v>29.825500000000002</v>
      </c>
      <c r="BU844">
        <v>17321.811000000002</v>
      </c>
      <c r="BV844">
        <v>3.7073999999999998</v>
      </c>
      <c r="BW844">
        <v>1714.7819999999999</v>
      </c>
      <c r="BX844">
        <v>0</v>
      </c>
      <c r="BY844">
        <v>0</v>
      </c>
      <c r="BZ844">
        <v>14.1005</v>
      </c>
      <c r="CA844">
        <v>4541.9539999999997</v>
      </c>
      <c r="CB844">
        <v>3337.7339999999995</v>
      </c>
      <c r="CC844">
        <v>448.07799999999997</v>
      </c>
      <c r="CD844">
        <v>327.51400000000001</v>
      </c>
      <c r="CE844">
        <v>345.5</v>
      </c>
      <c r="CF844">
        <v>22.061</v>
      </c>
      <c r="CG844">
        <v>0</v>
      </c>
      <c r="CH844">
        <v>24.420999999999999</v>
      </c>
      <c r="CI844">
        <v>36.646000000000001</v>
      </c>
      <c r="CJ844">
        <v>1.4016999999999999</v>
      </c>
      <c r="CK844">
        <v>675.39700000000005</v>
      </c>
      <c r="CL844">
        <v>6.4001000000000001</v>
      </c>
      <c r="CM844">
        <v>1962.0659999999998</v>
      </c>
      <c r="CN844">
        <v>5.7302</v>
      </c>
      <c r="CO844">
        <v>1743.7539999999999</v>
      </c>
      <c r="CP844">
        <v>0.56850000000000001</v>
      </c>
      <c r="CQ844">
        <v>160.73699999999999</v>
      </c>
      <c r="CR844">
        <v>34.7301</v>
      </c>
      <c r="CS844">
        <v>17430.036</v>
      </c>
      <c r="CT844">
        <v>13.114100000000001</v>
      </c>
      <c r="CU844">
        <v>4195.6279999999997</v>
      </c>
      <c r="CV844">
        <v>0</v>
      </c>
      <c r="CW844">
        <v>150.06900000000002</v>
      </c>
      <c r="CX844">
        <v>0</v>
      </c>
      <c r="CY844">
        <v>0</v>
      </c>
      <c r="CZ844">
        <v>0</v>
      </c>
      <c r="DA844">
        <v>0.56850000000000001</v>
      </c>
      <c r="DB844">
        <v>160.73699999999999</v>
      </c>
      <c r="DC844">
        <v>329.3</v>
      </c>
      <c r="DD844">
        <v>215.5</v>
      </c>
      <c r="DE844">
        <v>25.047000000000001</v>
      </c>
      <c r="DF844">
        <v>6.1971999999999996</v>
      </c>
      <c r="DG844">
        <v>2426.79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21622.337</v>
      </c>
      <c r="EA844">
        <v>329.3</v>
      </c>
      <c r="EB844">
        <v>4577.2179999999998</v>
      </c>
      <c r="EC844">
        <v>215.5</v>
      </c>
      <c r="ED844">
        <v>54.769100000000002</v>
      </c>
      <c r="EE844">
        <v>56.029900000000005</v>
      </c>
      <c r="EF844">
        <v>26311.623999999996</v>
      </c>
      <c r="EG844">
        <v>39.7301</v>
      </c>
      <c r="EH844">
        <v>21463.382999999998</v>
      </c>
      <c r="EI844">
        <v>29.825500000000002</v>
      </c>
      <c r="EJ844">
        <v>17321.811000000002</v>
      </c>
      <c r="EK844">
        <v>3.7073999999999998</v>
      </c>
      <c r="EL844">
        <v>1714.7819999999999</v>
      </c>
      <c r="EM844">
        <v>0</v>
      </c>
      <c r="EN844">
        <v>0</v>
      </c>
      <c r="EO844">
        <v>15.039000000000001</v>
      </c>
      <c r="EP844">
        <v>4848.241</v>
      </c>
      <c r="EQ844">
        <v>552</v>
      </c>
      <c r="ER844">
        <v>336.5</v>
      </c>
      <c r="ES844">
        <v>215.5</v>
      </c>
      <c r="ET844">
        <v>26863.624000000003</v>
      </c>
      <c r="EU844">
        <v>0</v>
      </c>
      <c r="EV844">
        <v>0</v>
      </c>
      <c r="EW844">
        <v>0</v>
      </c>
      <c r="EX844">
        <v>0</v>
      </c>
      <c r="EY844">
        <v>6.1971999999999996</v>
      </c>
      <c r="EZ844">
        <v>2426.79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0.56850000000000001</v>
      </c>
      <c r="FJ844">
        <v>160.73699999999999</v>
      </c>
      <c r="FK844">
        <v>0</v>
      </c>
      <c r="FL844">
        <v>0</v>
      </c>
      <c r="FM844">
        <v>0.56850000000000001</v>
      </c>
      <c r="FN844">
        <v>160.73699999999999</v>
      </c>
      <c r="FO844">
        <v>524.80000000000007</v>
      </c>
      <c r="FP844">
        <v>319.2</v>
      </c>
      <c r="FQ844">
        <v>205.6</v>
      </c>
      <c r="FR844">
        <v>685.53700000000003</v>
      </c>
      <c r="FS844">
        <v>0</v>
      </c>
      <c r="FT844">
        <v>0</v>
      </c>
      <c r="FU844">
        <v>0</v>
      </c>
      <c r="FV844">
        <v>0</v>
      </c>
      <c r="FW844">
        <v>0</v>
      </c>
      <c r="FX844">
        <v>0</v>
      </c>
      <c r="FY844">
        <v>0</v>
      </c>
      <c r="FZ844">
        <v>0</v>
      </c>
      <c r="GA844">
        <v>0</v>
      </c>
      <c r="GB844">
        <v>0</v>
      </c>
    </row>
    <row r="845" spans="1:184" customFormat="1" ht="12.75" x14ac:dyDescent="0.2">
      <c r="A845">
        <v>7258</v>
      </c>
      <c r="B845">
        <f t="shared" si="13"/>
        <v>842</v>
      </c>
      <c r="C845">
        <v>1</v>
      </c>
      <c r="D845" t="s">
        <v>2702</v>
      </c>
      <c r="E845" t="s">
        <v>290</v>
      </c>
      <c r="F845">
        <v>600127745</v>
      </c>
      <c r="G845">
        <v>12</v>
      </c>
      <c r="H845" t="s">
        <v>2557</v>
      </c>
      <c r="I845" t="s">
        <v>100</v>
      </c>
      <c r="J845">
        <v>1</v>
      </c>
      <c r="K845">
        <v>24</v>
      </c>
      <c r="L845" t="s">
        <v>2459</v>
      </c>
      <c r="M845" t="s">
        <v>2703</v>
      </c>
      <c r="N845" t="s">
        <v>2461</v>
      </c>
      <c r="O845">
        <v>2</v>
      </c>
      <c r="P845" t="s">
        <v>2462</v>
      </c>
      <c r="Q845" t="s">
        <v>3361</v>
      </c>
      <c r="R845" s="207">
        <v>45672.643564814818</v>
      </c>
      <c r="S845">
        <v>600127745</v>
      </c>
      <c r="W845">
        <v>88.271100000000018</v>
      </c>
      <c r="X845">
        <v>87.318300000000008</v>
      </c>
      <c r="Y845">
        <v>0</v>
      </c>
      <c r="Z845">
        <v>0.95279999999999998</v>
      </c>
      <c r="AA845">
        <v>94.578499999999991</v>
      </c>
      <c r="AB845">
        <v>48786.111000000004</v>
      </c>
      <c r="AC845">
        <v>48311.083000000006</v>
      </c>
      <c r="AD845">
        <v>28314.383999999998</v>
      </c>
      <c r="AE845">
        <v>8244.3630000000012</v>
      </c>
      <c r="AF845">
        <v>1382.8529999999998</v>
      </c>
      <c r="AG845">
        <v>7942.2220000000007</v>
      </c>
      <c r="AH845">
        <v>536.65600000000006</v>
      </c>
      <c r="AI845">
        <v>747.11400000000003</v>
      </c>
      <c r="AJ845">
        <v>0</v>
      </c>
      <c r="AK845">
        <v>93.156999999999996</v>
      </c>
      <c r="AL845">
        <v>0</v>
      </c>
      <c r="AM845">
        <v>0</v>
      </c>
      <c r="AN845">
        <v>475.02800000000002</v>
      </c>
      <c r="AO845">
        <v>94.248000000000005</v>
      </c>
      <c r="AP845">
        <v>93.048000000000002</v>
      </c>
      <c r="AQ845">
        <v>93.048000000000002</v>
      </c>
      <c r="AR845">
        <v>0</v>
      </c>
      <c r="AS845">
        <v>0</v>
      </c>
      <c r="AT845">
        <v>0</v>
      </c>
      <c r="AU845">
        <v>1.2</v>
      </c>
      <c r="AV845">
        <v>0.5</v>
      </c>
      <c r="AW845">
        <v>1014.285</v>
      </c>
      <c r="AX845">
        <v>588.61</v>
      </c>
      <c r="AY845">
        <v>0</v>
      </c>
      <c r="AZ845">
        <v>36.048999999999999</v>
      </c>
      <c r="BA845">
        <v>48714.313000000002</v>
      </c>
      <c r="BB845">
        <v>93.048000000000002</v>
      </c>
      <c r="BC845">
        <v>97</v>
      </c>
      <c r="BD845">
        <v>90</v>
      </c>
      <c r="BE845">
        <v>4</v>
      </c>
      <c r="BF845">
        <v>2</v>
      </c>
      <c r="BG845">
        <v>1</v>
      </c>
      <c r="BH845">
        <v>0</v>
      </c>
      <c r="BI845">
        <v>0</v>
      </c>
      <c r="BJ845">
        <v>66.733800000000002</v>
      </c>
      <c r="BK845">
        <v>40733.840000000004</v>
      </c>
      <c r="BL845">
        <v>23404.241000000002</v>
      </c>
      <c r="BM845">
        <v>7516.71</v>
      </c>
      <c r="BN845">
        <v>991.78099999999995</v>
      </c>
      <c r="BO845">
        <v>6631.2809999999999</v>
      </c>
      <c r="BP845">
        <v>384.24</v>
      </c>
      <c r="BQ845">
        <v>747.11400000000003</v>
      </c>
      <c r="BR845">
        <v>0</v>
      </c>
      <c r="BS845">
        <v>8.1389999999999993</v>
      </c>
      <c r="BT845">
        <v>50.392800000000001</v>
      </c>
      <c r="BU845">
        <v>33367.358</v>
      </c>
      <c r="BV845">
        <v>5.1666999999999996</v>
      </c>
      <c r="BW845">
        <v>2704.23</v>
      </c>
      <c r="BX845">
        <v>0</v>
      </c>
      <c r="BY845">
        <v>0</v>
      </c>
      <c r="BZ845">
        <v>20.584499999999998</v>
      </c>
      <c r="CA845">
        <v>7577.2430000000004</v>
      </c>
      <c r="CB845">
        <v>4910.143</v>
      </c>
      <c r="CC845">
        <v>727.65300000000002</v>
      </c>
      <c r="CD845">
        <v>391.072</v>
      </c>
      <c r="CE845">
        <v>1310.941</v>
      </c>
      <c r="CF845">
        <v>152.416</v>
      </c>
      <c r="CG845">
        <v>0</v>
      </c>
      <c r="CH845">
        <v>0</v>
      </c>
      <c r="CI845">
        <v>85.018000000000001</v>
      </c>
      <c r="CJ845">
        <v>2.5</v>
      </c>
      <c r="CK845">
        <v>1629.93</v>
      </c>
      <c r="CL845">
        <v>8.7760999999999996</v>
      </c>
      <c r="CM845">
        <v>3121.9780000000001</v>
      </c>
      <c r="CN845">
        <v>8.8084000000000007</v>
      </c>
      <c r="CO845">
        <v>2672.1750000000002</v>
      </c>
      <c r="CP845">
        <v>0.5</v>
      </c>
      <c r="CQ845">
        <v>153.16</v>
      </c>
      <c r="CR845">
        <v>61.733599999999996</v>
      </c>
      <c r="CS845">
        <v>36286.676999999996</v>
      </c>
      <c r="CT845">
        <v>16.584499999999998</v>
      </c>
      <c r="CU845">
        <v>5317.7919999999995</v>
      </c>
      <c r="CV845">
        <v>0</v>
      </c>
      <c r="CW845">
        <v>1014.285</v>
      </c>
      <c r="CX845">
        <v>399.45</v>
      </c>
      <c r="CY845">
        <v>0</v>
      </c>
      <c r="CZ845">
        <v>0</v>
      </c>
      <c r="DA845">
        <v>0.5</v>
      </c>
      <c r="DB845">
        <v>189.16</v>
      </c>
      <c r="DC845">
        <v>93.048000000000002</v>
      </c>
      <c r="DD845">
        <v>0</v>
      </c>
      <c r="DE845">
        <v>36.048999999999999</v>
      </c>
      <c r="DF845">
        <v>10.1584</v>
      </c>
      <c r="DG845">
        <v>4129.241</v>
      </c>
      <c r="DH845">
        <v>0.5</v>
      </c>
      <c r="DI845">
        <v>323.36200000000002</v>
      </c>
      <c r="DJ845">
        <v>0.51590000000000003</v>
      </c>
      <c r="DK845">
        <v>209.649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41041.079999999994</v>
      </c>
      <c r="EA845">
        <v>93.048000000000002</v>
      </c>
      <c r="EB845">
        <v>7673.2330000000002</v>
      </c>
      <c r="EC845">
        <v>0</v>
      </c>
      <c r="ED845">
        <v>88.271100000000018</v>
      </c>
      <c r="EE845">
        <v>94.578499999999991</v>
      </c>
      <c r="EF845">
        <v>48786.111000000004</v>
      </c>
      <c r="EG845">
        <v>67.155600000000007</v>
      </c>
      <c r="EH845">
        <v>41030.031000000003</v>
      </c>
      <c r="EI845">
        <v>50.393000000000001</v>
      </c>
      <c r="EJ845">
        <v>33377.858</v>
      </c>
      <c r="EK845">
        <v>5.1666999999999996</v>
      </c>
      <c r="EL845">
        <v>2704.23</v>
      </c>
      <c r="EM845">
        <v>0</v>
      </c>
      <c r="EN845">
        <v>0</v>
      </c>
      <c r="EO845">
        <v>21.115500000000001</v>
      </c>
      <c r="EP845">
        <v>7756.08</v>
      </c>
      <c r="EQ845">
        <v>94.248000000000005</v>
      </c>
      <c r="ER845">
        <v>93.048000000000002</v>
      </c>
      <c r="ES845">
        <v>1.2</v>
      </c>
      <c r="ET845">
        <v>48880.359000000004</v>
      </c>
      <c r="EU845">
        <v>0</v>
      </c>
      <c r="EV845">
        <v>0</v>
      </c>
      <c r="EW845">
        <v>0</v>
      </c>
      <c r="EX845">
        <v>0</v>
      </c>
      <c r="EY845">
        <v>10.1584</v>
      </c>
      <c r="EZ845">
        <v>4129.241</v>
      </c>
      <c r="FA845">
        <v>0.5</v>
      </c>
      <c r="FB845">
        <v>323.36200000000002</v>
      </c>
      <c r="FC845">
        <v>0.9375</v>
      </c>
      <c r="FD845">
        <v>495.34</v>
      </c>
      <c r="FE845">
        <v>0</v>
      </c>
      <c r="FF845">
        <v>0</v>
      </c>
      <c r="FG845">
        <v>0</v>
      </c>
      <c r="FH845">
        <v>0</v>
      </c>
      <c r="FI845">
        <v>0.5</v>
      </c>
      <c r="FJ845">
        <v>588.61</v>
      </c>
      <c r="FK845">
        <v>0</v>
      </c>
      <c r="FL845">
        <v>399.45</v>
      </c>
      <c r="FM845">
        <v>0.5</v>
      </c>
      <c r="FN845">
        <v>189.16</v>
      </c>
      <c r="FO845">
        <v>0</v>
      </c>
      <c r="FP845">
        <v>0</v>
      </c>
      <c r="FQ845">
        <v>0</v>
      </c>
      <c r="FR845">
        <v>588.61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0</v>
      </c>
    </row>
    <row r="846" spans="1:184" customFormat="1" ht="12.75" x14ac:dyDescent="0.2">
      <c r="A846">
        <v>7259</v>
      </c>
      <c r="B846">
        <f t="shared" si="13"/>
        <v>843</v>
      </c>
      <c r="C846">
        <v>1</v>
      </c>
      <c r="D846" t="s">
        <v>2704</v>
      </c>
      <c r="E846" t="s">
        <v>290</v>
      </c>
      <c r="F846">
        <v>600127737</v>
      </c>
      <c r="G846">
        <v>12</v>
      </c>
      <c r="H846" t="s">
        <v>2557</v>
      </c>
      <c r="I846" t="s">
        <v>100</v>
      </c>
      <c r="J846">
        <v>1</v>
      </c>
      <c r="K846">
        <v>24</v>
      </c>
      <c r="L846" t="s">
        <v>2459</v>
      </c>
      <c r="M846" t="s">
        <v>2705</v>
      </c>
      <c r="N846" t="s">
        <v>2461</v>
      </c>
      <c r="O846">
        <v>2</v>
      </c>
      <c r="P846" t="s">
        <v>2462</v>
      </c>
      <c r="Q846" t="s">
        <v>3360</v>
      </c>
      <c r="R846" s="207">
        <v>45671.455138888887</v>
      </c>
      <c r="S846">
        <v>600127737</v>
      </c>
      <c r="W846">
        <v>73.629900000000006</v>
      </c>
      <c r="X846">
        <v>70.774100000000004</v>
      </c>
      <c r="Y846">
        <v>1.2807999999999999</v>
      </c>
      <c r="Z846">
        <v>1.575</v>
      </c>
      <c r="AA846">
        <v>80.233800000000002</v>
      </c>
      <c r="AB846">
        <v>41768.368999999992</v>
      </c>
      <c r="AC846">
        <v>40904.188999999998</v>
      </c>
      <c r="AD846">
        <v>22661.097999999998</v>
      </c>
      <c r="AE846">
        <v>7210.4210000000003</v>
      </c>
      <c r="AF846">
        <v>1494.0180000000003</v>
      </c>
      <c r="AG846">
        <v>8227.0079999999998</v>
      </c>
      <c r="AH846">
        <v>347.59799999999996</v>
      </c>
      <c r="AI846">
        <v>538.24599999999998</v>
      </c>
      <c r="AJ846">
        <v>0</v>
      </c>
      <c r="AK846">
        <v>82.688000000000002</v>
      </c>
      <c r="AL846">
        <v>435.85899999999998</v>
      </c>
      <c r="AM846">
        <v>0</v>
      </c>
      <c r="AN846">
        <v>428.32100000000003</v>
      </c>
      <c r="AO846">
        <v>736.65</v>
      </c>
      <c r="AP846">
        <v>610.1</v>
      </c>
      <c r="AQ846">
        <v>610.1</v>
      </c>
      <c r="AR846">
        <v>0</v>
      </c>
      <c r="AS846">
        <v>0</v>
      </c>
      <c r="AT846">
        <v>0</v>
      </c>
      <c r="AU846">
        <v>126.55</v>
      </c>
      <c r="AV846">
        <v>0.5</v>
      </c>
      <c r="AW846">
        <v>328.34200000000004</v>
      </c>
      <c r="AX846">
        <v>511.24</v>
      </c>
      <c r="AY846">
        <v>2</v>
      </c>
      <c r="AZ846">
        <v>14.77</v>
      </c>
      <c r="BA846">
        <v>41115.895999999993</v>
      </c>
      <c r="BB846">
        <v>610.1</v>
      </c>
      <c r="BC846">
        <v>83</v>
      </c>
      <c r="BD846">
        <v>76</v>
      </c>
      <c r="BE846">
        <v>0</v>
      </c>
      <c r="BF846">
        <v>0</v>
      </c>
      <c r="BG846">
        <v>4</v>
      </c>
      <c r="BH846">
        <v>0</v>
      </c>
      <c r="BI846">
        <v>0</v>
      </c>
      <c r="BJ846">
        <v>56.95</v>
      </c>
      <c r="BK846">
        <v>36258.28</v>
      </c>
      <c r="BL846">
        <v>19630.302</v>
      </c>
      <c r="BM846">
        <v>6722.6350000000002</v>
      </c>
      <c r="BN846">
        <v>1241.7330000000002</v>
      </c>
      <c r="BO846">
        <v>7440.6009999999997</v>
      </c>
      <c r="BP846">
        <v>314.96899999999999</v>
      </c>
      <c r="BQ846">
        <v>538.24599999999998</v>
      </c>
      <c r="BR846">
        <v>0</v>
      </c>
      <c r="BS846">
        <v>26.681999999999999</v>
      </c>
      <c r="BT846">
        <v>39.3992</v>
      </c>
      <c r="BU846">
        <v>28424.144</v>
      </c>
      <c r="BV846">
        <v>5.6428000000000003</v>
      </c>
      <c r="BW846">
        <v>2872.3270000000002</v>
      </c>
      <c r="BX846">
        <v>0</v>
      </c>
      <c r="BY846">
        <v>0</v>
      </c>
      <c r="BZ846">
        <v>13.824100000000001</v>
      </c>
      <c r="CA846">
        <v>4645.9089999999997</v>
      </c>
      <c r="CB846">
        <v>3030.7960000000003</v>
      </c>
      <c r="CC846">
        <v>487.786</v>
      </c>
      <c r="CD846">
        <v>252.285</v>
      </c>
      <c r="CE846">
        <v>786.40699999999993</v>
      </c>
      <c r="CF846">
        <v>32.628999999999998</v>
      </c>
      <c r="CG846">
        <v>0</v>
      </c>
      <c r="CH846">
        <v>0</v>
      </c>
      <c r="CI846">
        <v>56.006</v>
      </c>
      <c r="CJ846">
        <v>0.29170000000000001</v>
      </c>
      <c r="CK846">
        <v>77.805999999999997</v>
      </c>
      <c r="CL846">
        <v>7.9042999999999992</v>
      </c>
      <c r="CM846">
        <v>2681.1320000000001</v>
      </c>
      <c r="CN846">
        <v>5.6280999999999999</v>
      </c>
      <c r="CO846">
        <v>1886.971</v>
      </c>
      <c r="CP846">
        <v>0</v>
      </c>
      <c r="CQ846">
        <v>0</v>
      </c>
      <c r="CR846">
        <v>51.95</v>
      </c>
      <c r="CS846">
        <v>31507.582000000002</v>
      </c>
      <c r="CT846">
        <v>12.008100000000001</v>
      </c>
      <c r="CU846">
        <v>3680.5149999999999</v>
      </c>
      <c r="CV846">
        <v>0.5</v>
      </c>
      <c r="CW846">
        <v>328.34200000000004</v>
      </c>
      <c r="CX846">
        <v>511.24</v>
      </c>
      <c r="CY846">
        <v>0</v>
      </c>
      <c r="CZ846">
        <v>0</v>
      </c>
      <c r="DA846">
        <v>0</v>
      </c>
      <c r="DB846">
        <v>0</v>
      </c>
      <c r="DC846">
        <v>67.078000000000003</v>
      </c>
      <c r="DD846">
        <v>543.02200000000005</v>
      </c>
      <c r="DE846">
        <v>14.77</v>
      </c>
      <c r="DF846">
        <v>10.4466</v>
      </c>
      <c r="DG846">
        <v>4048.2779999999998</v>
      </c>
      <c r="DH846">
        <v>0.96140000000000003</v>
      </c>
      <c r="DI846">
        <v>575.09100000000001</v>
      </c>
      <c r="DJ846">
        <v>0.5</v>
      </c>
      <c r="DK846">
        <v>338.44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36418.703999999998</v>
      </c>
      <c r="EA846">
        <v>67.078000000000003</v>
      </c>
      <c r="EB846">
        <v>4697.192</v>
      </c>
      <c r="EC846">
        <v>543.02200000000005</v>
      </c>
      <c r="ED846">
        <v>73.629900000000006</v>
      </c>
      <c r="EE846">
        <v>80.233800000000002</v>
      </c>
      <c r="EF846">
        <v>41768.368999999992</v>
      </c>
      <c r="EG846">
        <v>56.950099999999999</v>
      </c>
      <c r="EH846">
        <v>36258.28</v>
      </c>
      <c r="EI846">
        <v>39.399299999999997</v>
      </c>
      <c r="EJ846">
        <v>28424.144</v>
      </c>
      <c r="EK846">
        <v>5.6428000000000003</v>
      </c>
      <c r="EL846">
        <v>2872.3270000000002</v>
      </c>
      <c r="EM846">
        <v>0</v>
      </c>
      <c r="EN846">
        <v>0</v>
      </c>
      <c r="EO846">
        <v>16.6798</v>
      </c>
      <c r="EP846">
        <v>5510.0889999999999</v>
      </c>
      <c r="EQ846">
        <v>736.65</v>
      </c>
      <c r="ER846">
        <v>193.62799999999999</v>
      </c>
      <c r="ES846">
        <v>543.02200000000005</v>
      </c>
      <c r="ET846">
        <v>42505.018999999993</v>
      </c>
      <c r="EU846">
        <v>0</v>
      </c>
      <c r="EV846">
        <v>0</v>
      </c>
      <c r="EW846">
        <v>0</v>
      </c>
      <c r="EX846">
        <v>0</v>
      </c>
      <c r="EY846">
        <v>10.4466</v>
      </c>
      <c r="EZ846">
        <v>4048.2779999999998</v>
      </c>
      <c r="FA846">
        <v>0.96140000000000003</v>
      </c>
      <c r="FB846">
        <v>575.09100000000001</v>
      </c>
      <c r="FC846">
        <v>0.5</v>
      </c>
      <c r="FD846">
        <v>338.44</v>
      </c>
      <c r="FE846">
        <v>0</v>
      </c>
      <c r="FF846">
        <v>0</v>
      </c>
      <c r="FG846">
        <v>0</v>
      </c>
      <c r="FH846">
        <v>0</v>
      </c>
      <c r="FI846">
        <v>0.5</v>
      </c>
      <c r="FJ846">
        <v>511.24</v>
      </c>
      <c r="FK846">
        <v>0.5</v>
      </c>
      <c r="FL846">
        <v>511.24</v>
      </c>
      <c r="FM846">
        <v>0</v>
      </c>
      <c r="FN846">
        <v>0</v>
      </c>
      <c r="FO846">
        <v>2</v>
      </c>
      <c r="FP846">
        <v>2</v>
      </c>
      <c r="FQ846">
        <v>0</v>
      </c>
      <c r="FR846">
        <v>513.24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0</v>
      </c>
      <c r="FY846">
        <v>0</v>
      </c>
      <c r="FZ846">
        <v>0</v>
      </c>
      <c r="GA846">
        <v>0</v>
      </c>
      <c r="GB846">
        <v>0</v>
      </c>
    </row>
    <row r="847" spans="1:184" customFormat="1" ht="12.75" x14ac:dyDescent="0.2">
      <c r="A847">
        <v>7260</v>
      </c>
      <c r="B847">
        <f t="shared" si="13"/>
        <v>844</v>
      </c>
      <c r="C847">
        <v>1</v>
      </c>
      <c r="D847" t="s">
        <v>2706</v>
      </c>
      <c r="E847" t="s">
        <v>290</v>
      </c>
      <c r="F847">
        <v>600127729</v>
      </c>
      <c r="G847">
        <v>12</v>
      </c>
      <c r="H847" t="s">
        <v>2557</v>
      </c>
      <c r="I847" t="s">
        <v>378</v>
      </c>
      <c r="J847">
        <v>1</v>
      </c>
      <c r="K847">
        <v>24</v>
      </c>
      <c r="L847" t="s">
        <v>2459</v>
      </c>
      <c r="M847" t="s">
        <v>2707</v>
      </c>
      <c r="N847" t="s">
        <v>2461</v>
      </c>
      <c r="O847">
        <v>2</v>
      </c>
      <c r="P847" t="s">
        <v>2462</v>
      </c>
      <c r="Q847" t="s">
        <v>2569</v>
      </c>
      <c r="R847" s="207">
        <v>45659.778738425928</v>
      </c>
      <c r="S847">
        <v>600127729</v>
      </c>
      <c r="T847" t="s">
        <v>3359</v>
      </c>
      <c r="U847" s="207">
        <v>45667.330868055556</v>
      </c>
      <c r="V847">
        <v>600127729</v>
      </c>
      <c r="W847">
        <v>94.959199999999996</v>
      </c>
      <c r="X847">
        <v>91.861499999999992</v>
      </c>
      <c r="Y847">
        <v>2.0977000000000001</v>
      </c>
      <c r="Z847">
        <v>1</v>
      </c>
      <c r="AA847">
        <v>97.518500000000003</v>
      </c>
      <c r="AB847">
        <v>44625.822</v>
      </c>
      <c r="AC847">
        <v>43638.89</v>
      </c>
      <c r="AD847">
        <v>26840.255000000001</v>
      </c>
      <c r="AE847">
        <v>7324.1639999999998</v>
      </c>
      <c r="AF847">
        <v>1041.7449999999999</v>
      </c>
      <c r="AG847">
        <v>6685.9159999999993</v>
      </c>
      <c r="AH847">
        <v>386.83499999999998</v>
      </c>
      <c r="AI847">
        <v>729.18399999999997</v>
      </c>
      <c r="AJ847">
        <v>0</v>
      </c>
      <c r="AK847">
        <v>49.471000000000004</v>
      </c>
      <c r="AL847">
        <v>545.47900000000004</v>
      </c>
      <c r="AM847">
        <v>0</v>
      </c>
      <c r="AN847">
        <v>441.45299999999997</v>
      </c>
      <c r="AO847">
        <v>473.63600000000002</v>
      </c>
      <c r="AP847">
        <v>201.04599999999999</v>
      </c>
      <c r="AQ847">
        <v>140</v>
      </c>
      <c r="AR847">
        <v>61.045999999999999</v>
      </c>
      <c r="AS847">
        <v>0</v>
      </c>
      <c r="AT847">
        <v>0</v>
      </c>
      <c r="AU847">
        <v>272.59000000000003</v>
      </c>
      <c r="AV847">
        <v>2.1876000000000002</v>
      </c>
      <c r="AW847">
        <v>506.44900000000001</v>
      </c>
      <c r="AX847">
        <v>729.84499999999991</v>
      </c>
      <c r="AY847">
        <v>0</v>
      </c>
      <c r="AZ847">
        <v>74.870999999999995</v>
      </c>
      <c r="BA847">
        <v>44213.945999999996</v>
      </c>
      <c r="BB847">
        <v>201.04599999999999</v>
      </c>
      <c r="BC847">
        <v>102</v>
      </c>
      <c r="BD847">
        <v>89</v>
      </c>
      <c r="BE847">
        <v>0</v>
      </c>
      <c r="BF847">
        <v>1</v>
      </c>
      <c r="BG847">
        <v>11</v>
      </c>
      <c r="BH847">
        <v>0</v>
      </c>
      <c r="BI847">
        <v>0</v>
      </c>
      <c r="BJ847">
        <v>64.977800000000002</v>
      </c>
      <c r="BK847">
        <v>35057.469000000005</v>
      </c>
      <c r="BL847">
        <v>20973.611000000001</v>
      </c>
      <c r="BM847">
        <v>6432.4509999999991</v>
      </c>
      <c r="BN847">
        <v>806.01800000000003</v>
      </c>
      <c r="BO847">
        <v>5231.2599999999993</v>
      </c>
      <c r="BP847">
        <v>325.22299999999996</v>
      </c>
      <c r="BQ847">
        <v>705.35500000000002</v>
      </c>
      <c r="BR847">
        <v>0</v>
      </c>
      <c r="BS847">
        <v>2.2309999999999999</v>
      </c>
      <c r="BT847">
        <v>46.961100000000002</v>
      </c>
      <c r="BU847">
        <v>27049.728999999999</v>
      </c>
      <c r="BV847">
        <v>6.7728999999999999</v>
      </c>
      <c r="BW847">
        <v>3333.8110000000001</v>
      </c>
      <c r="BX847">
        <v>0</v>
      </c>
      <c r="BY847">
        <v>0</v>
      </c>
      <c r="BZ847">
        <v>26.883700000000001</v>
      </c>
      <c r="CA847">
        <v>8581.4210000000003</v>
      </c>
      <c r="CB847">
        <v>5866.6440000000002</v>
      </c>
      <c r="CC847">
        <v>891.71299999999997</v>
      </c>
      <c r="CD847">
        <v>235.727</v>
      </c>
      <c r="CE847">
        <v>1454.6559999999999</v>
      </c>
      <c r="CF847">
        <v>61.612000000000002</v>
      </c>
      <c r="CG847">
        <v>23.829000000000001</v>
      </c>
      <c r="CH847">
        <v>0</v>
      </c>
      <c r="CI847">
        <v>47.24</v>
      </c>
      <c r="CJ847">
        <v>3</v>
      </c>
      <c r="CK847">
        <v>1680.329</v>
      </c>
      <c r="CL847">
        <v>9.8311999999999991</v>
      </c>
      <c r="CM847">
        <v>2875.0550000000003</v>
      </c>
      <c r="CN847">
        <v>11.1982</v>
      </c>
      <c r="CO847">
        <v>3145.7530000000002</v>
      </c>
      <c r="CP847">
        <v>2.8542999999999998</v>
      </c>
      <c r="CQ847">
        <v>880.28399999999999</v>
      </c>
      <c r="CR847">
        <v>59.598999999999997</v>
      </c>
      <c r="CS847">
        <v>31263.214</v>
      </c>
      <c r="CT847">
        <v>22.985800000000001</v>
      </c>
      <c r="CU847">
        <v>6961.6779999999999</v>
      </c>
      <c r="CV847">
        <v>0</v>
      </c>
      <c r="CW847">
        <v>506.44900000000001</v>
      </c>
      <c r="CX847">
        <v>63.9</v>
      </c>
      <c r="CY847">
        <v>0</v>
      </c>
      <c r="CZ847">
        <v>0</v>
      </c>
      <c r="DA847">
        <v>2.1876000000000002</v>
      </c>
      <c r="DB847">
        <v>665.94499999999994</v>
      </c>
      <c r="DC847">
        <v>105.997</v>
      </c>
      <c r="DD847">
        <v>95.049000000000007</v>
      </c>
      <c r="DE847">
        <v>74.870999999999995</v>
      </c>
      <c r="DF847">
        <v>10.5771</v>
      </c>
      <c r="DG847">
        <v>4162.0550000000003</v>
      </c>
      <c r="DH847">
        <v>0.66669999999999996</v>
      </c>
      <c r="DI847">
        <v>511.87400000000002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35434.682000000001</v>
      </c>
      <c r="EA847">
        <v>105.997</v>
      </c>
      <c r="EB847">
        <v>8779.2639999999992</v>
      </c>
      <c r="EC847">
        <v>95.049000000000007</v>
      </c>
      <c r="ED847">
        <v>94.959199999999996</v>
      </c>
      <c r="EE847">
        <v>97.518500000000003</v>
      </c>
      <c r="EF847">
        <v>44625.822</v>
      </c>
      <c r="EG847">
        <v>65.977800000000002</v>
      </c>
      <c r="EH847">
        <v>35498.921999999999</v>
      </c>
      <c r="EI847">
        <v>46.961100000000002</v>
      </c>
      <c r="EJ847">
        <v>27049.728999999999</v>
      </c>
      <c r="EK847">
        <v>6.7728999999999999</v>
      </c>
      <c r="EL847">
        <v>3333.8110000000001</v>
      </c>
      <c r="EM847">
        <v>0</v>
      </c>
      <c r="EN847">
        <v>0</v>
      </c>
      <c r="EO847">
        <v>28.981399999999997</v>
      </c>
      <c r="EP847">
        <v>9126.9</v>
      </c>
      <c r="EQ847">
        <v>473.63600000000002</v>
      </c>
      <c r="ER847">
        <v>298.79700000000003</v>
      </c>
      <c r="ES847">
        <v>174.839</v>
      </c>
      <c r="ET847">
        <v>45099.458000000013</v>
      </c>
      <c r="EU847">
        <v>0</v>
      </c>
      <c r="EV847">
        <v>0</v>
      </c>
      <c r="EW847">
        <v>0</v>
      </c>
      <c r="EX847">
        <v>0</v>
      </c>
      <c r="EY847">
        <v>10.5771</v>
      </c>
      <c r="EZ847">
        <v>4162.0550000000003</v>
      </c>
      <c r="FA847">
        <v>0.66669999999999996</v>
      </c>
      <c r="FB847">
        <v>511.87400000000002</v>
      </c>
      <c r="FC847">
        <v>0</v>
      </c>
      <c r="FD847">
        <v>0</v>
      </c>
      <c r="FE847">
        <v>0</v>
      </c>
      <c r="FF847">
        <v>0</v>
      </c>
      <c r="FG847">
        <v>1</v>
      </c>
      <c r="FH847">
        <v>441.45299999999997</v>
      </c>
      <c r="FI847">
        <v>2.1876000000000002</v>
      </c>
      <c r="FJ847">
        <v>729.84499999999991</v>
      </c>
      <c r="FK847">
        <v>0</v>
      </c>
      <c r="FL847">
        <v>63.9</v>
      </c>
      <c r="FM847">
        <v>2.1876000000000002</v>
      </c>
      <c r="FN847">
        <v>665.94499999999994</v>
      </c>
      <c r="FO847">
        <v>0</v>
      </c>
      <c r="FP847">
        <v>0</v>
      </c>
      <c r="FQ847">
        <v>0</v>
      </c>
      <c r="FR847">
        <v>729.84499999999991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</row>
    <row r="848" spans="1:184" customFormat="1" ht="12.75" x14ac:dyDescent="0.2">
      <c r="A848">
        <v>7261</v>
      </c>
      <c r="B848">
        <f t="shared" si="13"/>
        <v>845</v>
      </c>
      <c r="C848">
        <v>1</v>
      </c>
      <c r="D848" t="s">
        <v>2708</v>
      </c>
      <c r="E848" t="s">
        <v>290</v>
      </c>
      <c r="F848">
        <v>600127826</v>
      </c>
      <c r="G848">
        <v>12</v>
      </c>
      <c r="H848" t="s">
        <v>2557</v>
      </c>
      <c r="I848" t="s">
        <v>2709</v>
      </c>
      <c r="J848">
        <v>1</v>
      </c>
      <c r="K848">
        <v>24</v>
      </c>
      <c r="L848" t="s">
        <v>2459</v>
      </c>
      <c r="M848" t="s">
        <v>2710</v>
      </c>
      <c r="N848" t="s">
        <v>2461</v>
      </c>
      <c r="O848">
        <v>2</v>
      </c>
      <c r="P848" t="s">
        <v>2462</v>
      </c>
      <c r="Q848" t="s">
        <v>2711</v>
      </c>
      <c r="R848" s="207">
        <v>45665.366585648146</v>
      </c>
      <c r="S848">
        <v>600127826</v>
      </c>
      <c r="W848">
        <v>85.290700000000001</v>
      </c>
      <c r="X848">
        <v>80.753799999999984</v>
      </c>
      <c r="Y848">
        <v>0.2</v>
      </c>
      <c r="Z848">
        <v>4.3369</v>
      </c>
      <c r="AA848">
        <v>86.15079999999999</v>
      </c>
      <c r="AB848">
        <v>42879.266000000003</v>
      </c>
      <c r="AC848">
        <v>41687.196000000004</v>
      </c>
      <c r="AD848">
        <v>26960.944</v>
      </c>
      <c r="AE848">
        <v>5746.5689999999995</v>
      </c>
      <c r="AF848">
        <v>2665.2669999999998</v>
      </c>
      <c r="AG848">
        <v>5128.1399999999994</v>
      </c>
      <c r="AH848">
        <v>309.072</v>
      </c>
      <c r="AI848">
        <v>676.93299999999999</v>
      </c>
      <c r="AJ848">
        <v>0</v>
      </c>
      <c r="AK848">
        <v>17.255000000000003</v>
      </c>
      <c r="AL848">
        <v>59.677</v>
      </c>
      <c r="AM848">
        <v>0</v>
      </c>
      <c r="AN848">
        <v>1132.393</v>
      </c>
      <c r="AO848">
        <v>231.714</v>
      </c>
      <c r="AP848">
        <v>45.2</v>
      </c>
      <c r="AQ848">
        <v>45.2</v>
      </c>
      <c r="AR848">
        <v>0</v>
      </c>
      <c r="AS848">
        <v>0</v>
      </c>
      <c r="AT848">
        <v>4.9000000000000004</v>
      </c>
      <c r="AU848">
        <v>181.614</v>
      </c>
      <c r="AV848">
        <v>0.6</v>
      </c>
      <c r="AW848">
        <v>172.74600000000001</v>
      </c>
      <c r="AX848">
        <v>357.77500000000003</v>
      </c>
      <c r="AY848">
        <v>7.2</v>
      </c>
      <c r="AZ848">
        <v>10.27</v>
      </c>
      <c r="BA848">
        <v>42011.414000000004</v>
      </c>
      <c r="BB848">
        <v>45.2</v>
      </c>
      <c r="BC848">
        <v>89</v>
      </c>
      <c r="BD848">
        <v>75</v>
      </c>
      <c r="BE848">
        <v>4</v>
      </c>
      <c r="BF848">
        <v>1</v>
      </c>
      <c r="BG848">
        <v>1</v>
      </c>
      <c r="BH848">
        <v>0</v>
      </c>
      <c r="BI848">
        <v>0</v>
      </c>
      <c r="BJ848">
        <v>62.586100000000002</v>
      </c>
      <c r="BK848">
        <v>34869.654999999999</v>
      </c>
      <c r="BL848">
        <v>22630.744999999999</v>
      </c>
      <c r="BM848">
        <v>5120.9529999999995</v>
      </c>
      <c r="BN848">
        <v>2212.6639999999998</v>
      </c>
      <c r="BO848">
        <v>3766.0149999999999</v>
      </c>
      <c r="BP848">
        <v>278.226</v>
      </c>
      <c r="BQ848">
        <v>676.93299999999999</v>
      </c>
      <c r="BR848">
        <v>0</v>
      </c>
      <c r="BS848">
        <v>1.103</v>
      </c>
      <c r="BT848">
        <v>44.873999999999995</v>
      </c>
      <c r="BU848">
        <v>27449.075999999997</v>
      </c>
      <c r="BV848">
        <v>7.1064999999999996</v>
      </c>
      <c r="BW848">
        <v>3333.779</v>
      </c>
      <c r="BX848">
        <v>0</v>
      </c>
      <c r="BY848">
        <v>0</v>
      </c>
      <c r="BZ848">
        <v>18.167699999999996</v>
      </c>
      <c r="CA848">
        <v>6817.5410000000002</v>
      </c>
      <c r="CB848">
        <v>4330.1990000000005</v>
      </c>
      <c r="CC848">
        <v>625.61599999999999</v>
      </c>
      <c r="CD848">
        <v>452.60299999999995</v>
      </c>
      <c r="CE848">
        <v>1362.125</v>
      </c>
      <c r="CF848">
        <v>30.846</v>
      </c>
      <c r="CG848">
        <v>0</v>
      </c>
      <c r="CH848">
        <v>0</v>
      </c>
      <c r="CI848">
        <v>16.152000000000001</v>
      </c>
      <c r="CJ848">
        <v>1.7999999999999998</v>
      </c>
      <c r="CK848">
        <v>966.47900000000004</v>
      </c>
      <c r="CL848">
        <v>7.5440000000000005</v>
      </c>
      <c r="CM848">
        <v>2666.7840000000001</v>
      </c>
      <c r="CN848">
        <v>8.2236999999999991</v>
      </c>
      <c r="CO848">
        <v>2995.2629999999999</v>
      </c>
      <c r="CP848">
        <v>0.6</v>
      </c>
      <c r="CQ848">
        <v>189.01499999999999</v>
      </c>
      <c r="CR848">
        <v>58.586100000000002</v>
      </c>
      <c r="CS848">
        <v>31593.826999999997</v>
      </c>
      <c r="CT848">
        <v>16.1677</v>
      </c>
      <c r="CU848">
        <v>5989.9320000000007</v>
      </c>
      <c r="CV848">
        <v>0</v>
      </c>
      <c r="CW848">
        <v>172.74600000000001</v>
      </c>
      <c r="CX848">
        <v>150.56</v>
      </c>
      <c r="CY848">
        <v>0</v>
      </c>
      <c r="CZ848">
        <v>0</v>
      </c>
      <c r="DA848">
        <v>0.6</v>
      </c>
      <c r="DB848">
        <v>207.21499999999997</v>
      </c>
      <c r="DC848">
        <v>32</v>
      </c>
      <c r="DD848">
        <v>13.2</v>
      </c>
      <c r="DE848">
        <v>10.27</v>
      </c>
      <c r="DF848">
        <v>9.6056000000000008</v>
      </c>
      <c r="DG848">
        <v>3489.79</v>
      </c>
      <c r="DH848">
        <v>1</v>
      </c>
      <c r="DI848">
        <v>597.01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35124.974000000002</v>
      </c>
      <c r="EA848">
        <v>32</v>
      </c>
      <c r="EB848">
        <v>6886.44</v>
      </c>
      <c r="EC848">
        <v>13.2</v>
      </c>
      <c r="ED848">
        <v>85.290700000000001</v>
      </c>
      <c r="EE848">
        <v>86.15079999999999</v>
      </c>
      <c r="EF848">
        <v>42879.266000000003</v>
      </c>
      <c r="EG848">
        <v>63.117400000000004</v>
      </c>
      <c r="EH848">
        <v>35108.887000000002</v>
      </c>
      <c r="EI848">
        <v>44.921499999999995</v>
      </c>
      <c r="EJ848">
        <v>27472.347999999998</v>
      </c>
      <c r="EK848">
        <v>7.1064999999999996</v>
      </c>
      <c r="EL848">
        <v>3333.779</v>
      </c>
      <c r="EM848">
        <v>0</v>
      </c>
      <c r="EN848">
        <v>0</v>
      </c>
      <c r="EO848">
        <v>22.173300000000001</v>
      </c>
      <c r="EP848">
        <v>7770.3789999999999</v>
      </c>
      <c r="EQ848">
        <v>231.714</v>
      </c>
      <c r="ER848">
        <v>123.8</v>
      </c>
      <c r="ES848">
        <v>107.91399999999999</v>
      </c>
      <c r="ET848">
        <v>43110.98</v>
      </c>
      <c r="EU848">
        <v>0</v>
      </c>
      <c r="EV848">
        <v>0</v>
      </c>
      <c r="EW848">
        <v>0</v>
      </c>
      <c r="EX848">
        <v>0</v>
      </c>
      <c r="EY848">
        <v>10.089399999999999</v>
      </c>
      <c r="EZ848">
        <v>3705.75</v>
      </c>
      <c r="FA848">
        <v>1</v>
      </c>
      <c r="FB848">
        <v>597.01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0.6</v>
      </c>
      <c r="FJ848">
        <v>357.77500000000003</v>
      </c>
      <c r="FK848">
        <v>0</v>
      </c>
      <c r="FL848">
        <v>150.56</v>
      </c>
      <c r="FM848">
        <v>0.6</v>
      </c>
      <c r="FN848">
        <v>207.21499999999997</v>
      </c>
      <c r="FO848">
        <v>7.2</v>
      </c>
      <c r="FP848">
        <v>0</v>
      </c>
      <c r="FQ848">
        <v>7.2</v>
      </c>
      <c r="FR848">
        <v>364.97500000000002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</row>
    <row r="849" spans="1:184" customFormat="1" ht="12.75" x14ac:dyDescent="0.2">
      <c r="A849">
        <v>7263</v>
      </c>
      <c r="B849">
        <f t="shared" si="13"/>
        <v>846</v>
      </c>
      <c r="C849">
        <v>1</v>
      </c>
      <c r="D849" t="s">
        <v>2712</v>
      </c>
      <c r="E849" t="s">
        <v>290</v>
      </c>
      <c r="F849">
        <v>600127711</v>
      </c>
      <c r="G849">
        <v>12</v>
      </c>
      <c r="H849" t="s">
        <v>2557</v>
      </c>
      <c r="I849" t="s">
        <v>100</v>
      </c>
      <c r="J849">
        <v>1</v>
      </c>
      <c r="K849">
        <v>24</v>
      </c>
      <c r="L849" t="s">
        <v>2459</v>
      </c>
      <c r="M849" t="s">
        <v>2713</v>
      </c>
      <c r="N849" t="s">
        <v>2461</v>
      </c>
      <c r="O849">
        <v>2</v>
      </c>
      <c r="P849" t="s">
        <v>2462</v>
      </c>
      <c r="Q849" t="s">
        <v>2664</v>
      </c>
      <c r="R849" s="207">
        <v>45670.4846875</v>
      </c>
      <c r="S849">
        <v>600127711</v>
      </c>
      <c r="T849" t="s">
        <v>2664</v>
      </c>
      <c r="U849" s="207">
        <v>45670.489652777775</v>
      </c>
      <c r="V849">
        <v>600127711</v>
      </c>
      <c r="W849">
        <v>81.749499999999998</v>
      </c>
      <c r="X849">
        <v>80.610600000000005</v>
      </c>
      <c r="Y849">
        <v>0.26079999999999998</v>
      </c>
      <c r="Z849">
        <v>0.87809999999999999</v>
      </c>
      <c r="AA849">
        <v>92.3857</v>
      </c>
      <c r="AB849">
        <v>37219.202000000005</v>
      </c>
      <c r="AC849">
        <v>36900.831000000006</v>
      </c>
      <c r="AD849">
        <v>23485.754000000001</v>
      </c>
      <c r="AE849">
        <v>6470.4780000000001</v>
      </c>
      <c r="AF849">
        <v>146.911</v>
      </c>
      <c r="AG849">
        <v>5376.2860000000001</v>
      </c>
      <c r="AH849">
        <v>366.38299999999998</v>
      </c>
      <c r="AI849">
        <v>673.06100000000004</v>
      </c>
      <c r="AJ849">
        <v>0</v>
      </c>
      <c r="AK849">
        <v>2.052</v>
      </c>
      <c r="AL849">
        <v>76.338999999999999</v>
      </c>
      <c r="AM849">
        <v>0</v>
      </c>
      <c r="AN849">
        <v>242.03200000000001</v>
      </c>
      <c r="AO849">
        <v>1547.9509999999998</v>
      </c>
      <c r="AP849">
        <v>1253.96</v>
      </c>
      <c r="AQ849">
        <v>1015.8680000000001</v>
      </c>
      <c r="AR849">
        <v>238.09199999999998</v>
      </c>
      <c r="AS849">
        <v>0</v>
      </c>
      <c r="AT849">
        <v>45.457999999999998</v>
      </c>
      <c r="AU849">
        <v>248.53299999999999</v>
      </c>
      <c r="AV849">
        <v>1</v>
      </c>
      <c r="AW849">
        <v>321.46800000000002</v>
      </c>
      <c r="AX849">
        <v>316.11900000000003</v>
      </c>
      <c r="AY849">
        <v>9.75</v>
      </c>
      <c r="AZ849">
        <v>58.438000000000002</v>
      </c>
      <c r="BA849">
        <v>37347.163000000008</v>
      </c>
      <c r="BB849">
        <v>1253.96</v>
      </c>
      <c r="BC849">
        <v>91</v>
      </c>
      <c r="BD849">
        <v>82</v>
      </c>
      <c r="BE849">
        <v>3</v>
      </c>
      <c r="BF849">
        <v>1</v>
      </c>
      <c r="BG849">
        <v>3</v>
      </c>
      <c r="BH849">
        <v>0</v>
      </c>
      <c r="BI849">
        <v>0</v>
      </c>
      <c r="BJ849">
        <v>63.0884</v>
      </c>
      <c r="BK849">
        <v>31973.787</v>
      </c>
      <c r="BL849">
        <v>19852.682000000001</v>
      </c>
      <c r="BM849">
        <v>5935.2650000000003</v>
      </c>
      <c r="BN849">
        <v>145.233</v>
      </c>
      <c r="BO849">
        <v>4663.25</v>
      </c>
      <c r="BP849">
        <v>322.33800000000002</v>
      </c>
      <c r="BQ849">
        <v>673.06100000000004</v>
      </c>
      <c r="BR849">
        <v>0</v>
      </c>
      <c r="BS849">
        <v>2.052</v>
      </c>
      <c r="BT849">
        <v>40.088799999999999</v>
      </c>
      <c r="BU849">
        <v>22819.434000000001</v>
      </c>
      <c r="BV849">
        <v>5.2409999999999997</v>
      </c>
      <c r="BW849">
        <v>2407.0909999999999</v>
      </c>
      <c r="BX849">
        <v>0</v>
      </c>
      <c r="BY849">
        <v>0</v>
      </c>
      <c r="BZ849">
        <v>17.522199999999998</v>
      </c>
      <c r="CA849">
        <v>4927.0439999999999</v>
      </c>
      <c r="CB849">
        <v>3633.0720000000001</v>
      </c>
      <c r="CC849">
        <v>535.21299999999997</v>
      </c>
      <c r="CD849">
        <v>1.6779999999999999</v>
      </c>
      <c r="CE849">
        <v>713.03600000000006</v>
      </c>
      <c r="CF849">
        <v>44.045000000000002</v>
      </c>
      <c r="CG849">
        <v>0</v>
      </c>
      <c r="CH849">
        <v>0</v>
      </c>
      <c r="CI849">
        <v>0</v>
      </c>
      <c r="CJ849">
        <v>2.2000000000000002</v>
      </c>
      <c r="CK849">
        <v>1006.798</v>
      </c>
      <c r="CL849">
        <v>8.8048999999999999</v>
      </c>
      <c r="CM849">
        <v>2204.1999999999998</v>
      </c>
      <c r="CN849">
        <v>5.5172999999999996</v>
      </c>
      <c r="CO849">
        <v>1399.9269999999999</v>
      </c>
      <c r="CP849">
        <v>1</v>
      </c>
      <c r="CQ849">
        <v>316.11900000000003</v>
      </c>
      <c r="CR849">
        <v>56.838299999999997</v>
      </c>
      <c r="CS849">
        <v>27901.082999999999</v>
      </c>
      <c r="CT849">
        <v>14.4709</v>
      </c>
      <c r="CU849">
        <v>3718.91</v>
      </c>
      <c r="CV849">
        <v>0</v>
      </c>
      <c r="CW849">
        <v>321.46800000000002</v>
      </c>
      <c r="CX849">
        <v>0</v>
      </c>
      <c r="CY849">
        <v>0</v>
      </c>
      <c r="CZ849">
        <v>0</v>
      </c>
      <c r="DA849">
        <v>1</v>
      </c>
      <c r="DB849">
        <v>316.11900000000003</v>
      </c>
      <c r="DC849">
        <v>646.51800000000003</v>
      </c>
      <c r="DD849">
        <v>607.44200000000001</v>
      </c>
      <c r="DE849">
        <v>58.438000000000002</v>
      </c>
      <c r="DF849">
        <v>16.500299999999999</v>
      </c>
      <c r="DG849">
        <v>6315.9260000000004</v>
      </c>
      <c r="DH849">
        <v>1.2583</v>
      </c>
      <c r="DI849">
        <v>431.33600000000001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32347.155999999999</v>
      </c>
      <c r="EA849">
        <v>646.51800000000003</v>
      </c>
      <c r="EB849">
        <v>5000.0069999999996</v>
      </c>
      <c r="EC849">
        <v>607.44200000000001</v>
      </c>
      <c r="ED849">
        <v>81.749499999999998</v>
      </c>
      <c r="EE849">
        <v>92.3857</v>
      </c>
      <c r="EF849">
        <v>37219.202000000005</v>
      </c>
      <c r="EG849">
        <v>63.0884</v>
      </c>
      <c r="EH849">
        <v>31993.787</v>
      </c>
      <c r="EI849">
        <v>40.088799999999999</v>
      </c>
      <c r="EJ849">
        <v>22839.434000000001</v>
      </c>
      <c r="EK849">
        <v>5.2409999999999997</v>
      </c>
      <c r="EL849">
        <v>2407.0909999999999</v>
      </c>
      <c r="EM849">
        <v>0</v>
      </c>
      <c r="EN849">
        <v>0</v>
      </c>
      <c r="EO849">
        <v>18.661099999999998</v>
      </c>
      <c r="EP849">
        <v>5225.415</v>
      </c>
      <c r="EQ849">
        <v>1547.9509999999998</v>
      </c>
      <c r="ER849">
        <v>746.51800000000003</v>
      </c>
      <c r="ES849">
        <v>801.43299999999999</v>
      </c>
      <c r="ET849">
        <v>38767.152999999998</v>
      </c>
      <c r="EU849">
        <v>0</v>
      </c>
      <c r="EV849">
        <v>0</v>
      </c>
      <c r="EW849">
        <v>0</v>
      </c>
      <c r="EX849">
        <v>0</v>
      </c>
      <c r="EY849">
        <v>16.500299999999999</v>
      </c>
      <c r="EZ849">
        <v>6315.9260000000004</v>
      </c>
      <c r="FA849">
        <v>1.2583</v>
      </c>
      <c r="FB849">
        <v>431.33600000000001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1</v>
      </c>
      <c r="FJ849">
        <v>316.11900000000003</v>
      </c>
      <c r="FK849">
        <v>0</v>
      </c>
      <c r="FL849">
        <v>0</v>
      </c>
      <c r="FM849">
        <v>1</v>
      </c>
      <c r="FN849">
        <v>316.11900000000003</v>
      </c>
      <c r="FO849">
        <v>9.75</v>
      </c>
      <c r="FP849">
        <v>0</v>
      </c>
      <c r="FQ849">
        <v>9.75</v>
      </c>
      <c r="FR849">
        <v>325.86900000000003</v>
      </c>
      <c r="FS849">
        <v>0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696.11800000000005</v>
      </c>
      <c r="FZ849">
        <v>646.51800000000003</v>
      </c>
      <c r="GA849">
        <v>49.6</v>
      </c>
      <c r="GB849">
        <v>696.11800000000005</v>
      </c>
    </row>
    <row r="850" spans="1:184" customFormat="1" ht="12.75" x14ac:dyDescent="0.2">
      <c r="A850">
        <v>7265</v>
      </c>
      <c r="B850">
        <f t="shared" si="13"/>
        <v>847</v>
      </c>
      <c r="C850">
        <v>1</v>
      </c>
      <c r="D850" t="s">
        <v>2714</v>
      </c>
      <c r="E850" t="s">
        <v>290</v>
      </c>
      <c r="F850">
        <v>600127516</v>
      </c>
      <c r="G850">
        <v>12</v>
      </c>
      <c r="H850" t="s">
        <v>2715</v>
      </c>
      <c r="I850" t="s">
        <v>100</v>
      </c>
      <c r="J850">
        <v>1</v>
      </c>
      <c r="K850">
        <v>24</v>
      </c>
      <c r="L850" t="s">
        <v>2459</v>
      </c>
      <c r="M850" t="s">
        <v>2716</v>
      </c>
      <c r="N850" t="s">
        <v>2461</v>
      </c>
      <c r="O850">
        <v>2</v>
      </c>
      <c r="P850" t="s">
        <v>2462</v>
      </c>
      <c r="Q850" t="s">
        <v>2475</v>
      </c>
      <c r="R850" s="207">
        <v>45668.920555555553</v>
      </c>
      <c r="S850">
        <v>600127516</v>
      </c>
      <c r="W850">
        <v>22.240300000000001</v>
      </c>
      <c r="X850">
        <v>20.939</v>
      </c>
      <c r="Y850">
        <v>1.3012999999999999</v>
      </c>
      <c r="Z850">
        <v>0</v>
      </c>
      <c r="AA850">
        <v>22.0611</v>
      </c>
      <c r="AB850">
        <v>10778.249</v>
      </c>
      <c r="AC850">
        <v>10412.837</v>
      </c>
      <c r="AD850">
        <v>6739.6350000000002</v>
      </c>
      <c r="AE850">
        <v>1591.44</v>
      </c>
      <c r="AF850">
        <v>218.67300000000003</v>
      </c>
      <c r="AG850">
        <v>1315.0889999999999</v>
      </c>
      <c r="AH850">
        <v>268.13799999999998</v>
      </c>
      <c r="AI850">
        <v>100.434</v>
      </c>
      <c r="AJ850">
        <v>10.26</v>
      </c>
      <c r="AK850">
        <v>0</v>
      </c>
      <c r="AL850">
        <v>365.41199999999998</v>
      </c>
      <c r="AM850">
        <v>0</v>
      </c>
      <c r="AN850">
        <v>0</v>
      </c>
      <c r="AO850">
        <v>44.959999999999994</v>
      </c>
      <c r="AP850">
        <v>3.8</v>
      </c>
      <c r="AQ850">
        <v>3.8</v>
      </c>
      <c r="AR850">
        <v>0</v>
      </c>
      <c r="AS850">
        <v>0</v>
      </c>
      <c r="AT850">
        <v>41.16</v>
      </c>
      <c r="AU850">
        <v>0</v>
      </c>
      <c r="AV850">
        <v>0</v>
      </c>
      <c r="AW850">
        <v>169.16800000000001</v>
      </c>
      <c r="AX850">
        <v>0</v>
      </c>
      <c r="AY850">
        <v>0</v>
      </c>
      <c r="AZ850">
        <v>0</v>
      </c>
      <c r="BA850">
        <v>10447.295</v>
      </c>
      <c r="BB850">
        <v>3.8</v>
      </c>
      <c r="BC850">
        <v>22</v>
      </c>
      <c r="BD850">
        <v>15</v>
      </c>
      <c r="BE850">
        <v>1</v>
      </c>
      <c r="BF850">
        <v>0</v>
      </c>
      <c r="BG850">
        <v>0</v>
      </c>
      <c r="BH850">
        <v>0</v>
      </c>
      <c r="BI850">
        <v>0</v>
      </c>
      <c r="BJ850">
        <v>14.3705</v>
      </c>
      <c r="BK850">
        <v>8636.6679999999997</v>
      </c>
      <c r="BL850">
        <v>5422.6270000000004</v>
      </c>
      <c r="BM850">
        <v>1409.1369999999999</v>
      </c>
      <c r="BN850">
        <v>188.86100000000002</v>
      </c>
      <c r="BO850">
        <v>1096.0889999999999</v>
      </c>
      <c r="BP850">
        <v>250.352</v>
      </c>
      <c r="BQ850">
        <v>100.434</v>
      </c>
      <c r="BR850">
        <v>0</v>
      </c>
      <c r="BS850">
        <v>0</v>
      </c>
      <c r="BT850">
        <v>10.110099999999999</v>
      </c>
      <c r="BU850">
        <v>6828.8860000000004</v>
      </c>
      <c r="BV850">
        <v>1.2146999999999999</v>
      </c>
      <c r="BW850">
        <v>504.18</v>
      </c>
      <c r="BX850">
        <v>0</v>
      </c>
      <c r="BY850">
        <v>0</v>
      </c>
      <c r="BZ850">
        <v>6.5685000000000002</v>
      </c>
      <c r="CA850">
        <v>1776.1689999999999</v>
      </c>
      <c r="CB850">
        <v>1317.008</v>
      </c>
      <c r="CC850">
        <v>182.303</v>
      </c>
      <c r="CD850">
        <v>29.812000000000001</v>
      </c>
      <c r="CE850">
        <v>219</v>
      </c>
      <c r="CF850">
        <v>17.785999999999998</v>
      </c>
      <c r="CG850">
        <v>0</v>
      </c>
      <c r="CH850">
        <v>10.26</v>
      </c>
      <c r="CI850">
        <v>0</v>
      </c>
      <c r="CJ850">
        <v>0</v>
      </c>
      <c r="CK850">
        <v>0</v>
      </c>
      <c r="CL850">
        <v>2.7269999999999999</v>
      </c>
      <c r="CM850">
        <v>569.15599999999995</v>
      </c>
      <c r="CN850">
        <v>3.8414999999999999</v>
      </c>
      <c r="CO850">
        <v>1207.0129999999999</v>
      </c>
      <c r="CP850">
        <v>0</v>
      </c>
      <c r="CQ850">
        <v>0</v>
      </c>
      <c r="CR850">
        <v>12.3705</v>
      </c>
      <c r="CS850">
        <v>6589.6100000000006</v>
      </c>
      <c r="CT850">
        <v>4.8185000000000002</v>
      </c>
      <c r="CU850">
        <v>1380.1759999999999</v>
      </c>
      <c r="CV850">
        <v>0</v>
      </c>
      <c r="CW850">
        <v>169.16800000000001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3.8</v>
      </c>
      <c r="DD850">
        <v>0</v>
      </c>
      <c r="DE850">
        <v>0</v>
      </c>
      <c r="DF850">
        <v>2.5457000000000001</v>
      </c>
      <c r="DG850">
        <v>941.36900000000003</v>
      </c>
      <c r="DH850">
        <v>0.5</v>
      </c>
      <c r="DI850">
        <v>362.233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8657.9940000000006</v>
      </c>
      <c r="EA850">
        <v>3.8</v>
      </c>
      <c r="EB850">
        <v>1789.3009999999999</v>
      </c>
      <c r="EC850">
        <v>0</v>
      </c>
      <c r="ED850">
        <v>22.240300000000001</v>
      </c>
      <c r="EE850">
        <v>22.0611</v>
      </c>
      <c r="EF850">
        <v>10778.249</v>
      </c>
      <c r="EG850">
        <v>14.3705</v>
      </c>
      <c r="EH850">
        <v>8636.6679999999997</v>
      </c>
      <c r="EI850">
        <v>10.110099999999999</v>
      </c>
      <c r="EJ850">
        <v>6828.8860000000004</v>
      </c>
      <c r="EK850">
        <v>1.2146999999999999</v>
      </c>
      <c r="EL850">
        <v>504.18</v>
      </c>
      <c r="EM850">
        <v>0</v>
      </c>
      <c r="EN850">
        <v>0</v>
      </c>
      <c r="EO850">
        <v>7.8697999999999997</v>
      </c>
      <c r="EP850">
        <v>2141.5810000000001</v>
      </c>
      <c r="EQ850">
        <v>44.959999999999994</v>
      </c>
      <c r="ER850">
        <v>3.8</v>
      </c>
      <c r="ES850">
        <v>41.16</v>
      </c>
      <c r="ET850">
        <v>10823.208999999999</v>
      </c>
      <c r="EU850">
        <v>0</v>
      </c>
      <c r="EV850">
        <v>0</v>
      </c>
      <c r="EW850">
        <v>0</v>
      </c>
      <c r="EX850">
        <v>0</v>
      </c>
      <c r="EY850">
        <v>2.5457000000000001</v>
      </c>
      <c r="EZ850">
        <v>941.36900000000003</v>
      </c>
      <c r="FA850">
        <v>0.5</v>
      </c>
      <c r="FB850">
        <v>362.233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0</v>
      </c>
      <c r="GA850">
        <v>0</v>
      </c>
      <c r="GB850">
        <v>0</v>
      </c>
    </row>
    <row r="851" spans="1:184" customFormat="1" ht="12.75" x14ac:dyDescent="0.2">
      <c r="A851">
        <v>7266</v>
      </c>
      <c r="B851">
        <f t="shared" si="13"/>
        <v>848</v>
      </c>
      <c r="C851">
        <v>1</v>
      </c>
      <c r="D851" t="s">
        <v>2717</v>
      </c>
      <c r="E851" t="s">
        <v>290</v>
      </c>
      <c r="F851">
        <v>650071603</v>
      </c>
      <c r="G851">
        <v>12</v>
      </c>
      <c r="H851" t="s">
        <v>2557</v>
      </c>
      <c r="I851" t="s">
        <v>2718</v>
      </c>
      <c r="J851">
        <v>1</v>
      </c>
      <c r="K851">
        <v>24</v>
      </c>
      <c r="L851" t="s">
        <v>2459</v>
      </c>
      <c r="M851" t="s">
        <v>2719</v>
      </c>
      <c r="N851" t="s">
        <v>2461</v>
      </c>
      <c r="O851">
        <v>2</v>
      </c>
      <c r="P851" t="s">
        <v>2462</v>
      </c>
      <c r="Q851" t="s">
        <v>2720</v>
      </c>
      <c r="R851" s="207">
        <v>45670.344930555555</v>
      </c>
      <c r="S851">
        <v>650071603</v>
      </c>
      <c r="T851" t="s">
        <v>2720</v>
      </c>
      <c r="U851" s="207">
        <v>45670.608784722222</v>
      </c>
      <c r="V851">
        <v>650071603</v>
      </c>
      <c r="W851">
        <v>116.69589999999999</v>
      </c>
      <c r="X851">
        <v>115.7332</v>
      </c>
      <c r="Y851">
        <v>0.63070000000000004</v>
      </c>
      <c r="Z851">
        <v>0.33200000000000002</v>
      </c>
      <c r="AA851">
        <v>123.3233</v>
      </c>
      <c r="AB851">
        <v>58825.311999999998</v>
      </c>
      <c r="AC851">
        <v>58547.419000000002</v>
      </c>
      <c r="AD851">
        <v>36014.022000000004</v>
      </c>
      <c r="AE851">
        <v>10028.973</v>
      </c>
      <c r="AF851">
        <v>867.44</v>
      </c>
      <c r="AG851">
        <v>9586.08</v>
      </c>
      <c r="AH851">
        <v>603.13499999999999</v>
      </c>
      <c r="AI851">
        <v>859.47699999999998</v>
      </c>
      <c r="AJ851">
        <v>0.96199999999999997</v>
      </c>
      <c r="AK851">
        <v>111.681</v>
      </c>
      <c r="AL851">
        <v>182.53100000000001</v>
      </c>
      <c r="AM851">
        <v>0</v>
      </c>
      <c r="AN851">
        <v>95.361999999999995</v>
      </c>
      <c r="AO851">
        <v>621.96</v>
      </c>
      <c r="AP851">
        <v>350.1</v>
      </c>
      <c r="AQ851">
        <v>350.1</v>
      </c>
      <c r="AR851">
        <v>0</v>
      </c>
      <c r="AS851">
        <v>0</v>
      </c>
      <c r="AT851">
        <v>37.828000000000003</v>
      </c>
      <c r="AU851">
        <v>234.03200000000001</v>
      </c>
      <c r="AV851">
        <v>1.3662000000000001</v>
      </c>
      <c r="AW851">
        <v>428.541</v>
      </c>
      <c r="AX851">
        <v>913.73300000000006</v>
      </c>
      <c r="AY851">
        <v>228.89999999999998</v>
      </c>
      <c r="AZ851">
        <v>47.107999999999997</v>
      </c>
      <c r="BA851">
        <v>59120.313999999998</v>
      </c>
      <c r="BB851">
        <v>350.1</v>
      </c>
      <c r="BC851">
        <v>124</v>
      </c>
      <c r="BD851">
        <v>110</v>
      </c>
      <c r="BE851">
        <v>2</v>
      </c>
      <c r="BF851">
        <v>1</v>
      </c>
      <c r="BG851">
        <v>5</v>
      </c>
      <c r="BH851">
        <v>0</v>
      </c>
      <c r="BI851">
        <v>0</v>
      </c>
      <c r="BJ851">
        <v>91.111699999999999</v>
      </c>
      <c r="BK851">
        <v>49645.576000000001</v>
      </c>
      <c r="BL851">
        <v>30047.774999999998</v>
      </c>
      <c r="BM851">
        <v>9170.0280000000002</v>
      </c>
      <c r="BN851">
        <v>528.755</v>
      </c>
      <c r="BO851">
        <v>8143.3819999999996</v>
      </c>
      <c r="BP851">
        <v>420.51000000000005</v>
      </c>
      <c r="BQ851">
        <v>859.47699999999998</v>
      </c>
      <c r="BR851">
        <v>0</v>
      </c>
      <c r="BS851">
        <v>0</v>
      </c>
      <c r="BT851">
        <v>62.758099999999999</v>
      </c>
      <c r="BU851">
        <v>37707.94</v>
      </c>
      <c r="BV851">
        <v>9.0998000000000001</v>
      </c>
      <c r="BW851">
        <v>4248.634</v>
      </c>
      <c r="BX851">
        <v>0</v>
      </c>
      <c r="BY851">
        <v>0</v>
      </c>
      <c r="BZ851">
        <v>24.621500000000001</v>
      </c>
      <c r="CA851">
        <v>8901.8430000000008</v>
      </c>
      <c r="CB851">
        <v>5966.2469999999994</v>
      </c>
      <c r="CC851">
        <v>858.94499999999994</v>
      </c>
      <c r="CD851">
        <v>338.685</v>
      </c>
      <c r="CE851">
        <v>1442.6979999999999</v>
      </c>
      <c r="CF851">
        <v>182.625</v>
      </c>
      <c r="CG851">
        <v>0</v>
      </c>
      <c r="CH851">
        <v>0.96199999999999997</v>
      </c>
      <c r="CI851">
        <v>111.681</v>
      </c>
      <c r="CJ851">
        <v>3</v>
      </c>
      <c r="CK851">
        <v>1647.633</v>
      </c>
      <c r="CL851">
        <v>11.4254</v>
      </c>
      <c r="CM851">
        <v>3759.0389999999998</v>
      </c>
      <c r="CN851">
        <v>9.4966000000000008</v>
      </c>
      <c r="CO851">
        <v>3184.2139999999999</v>
      </c>
      <c r="CP851">
        <v>0.69950000000000001</v>
      </c>
      <c r="CQ851">
        <v>310.95699999999999</v>
      </c>
      <c r="CR851">
        <v>84.528300000000016</v>
      </c>
      <c r="CS851">
        <v>44945.584000000003</v>
      </c>
      <c r="CT851">
        <v>20.621500000000001</v>
      </c>
      <c r="CU851">
        <v>6791.6350000000002</v>
      </c>
      <c r="CV851">
        <v>0.66669999999999996</v>
      </c>
      <c r="CW851">
        <v>428.541</v>
      </c>
      <c r="CX851">
        <v>561.976</v>
      </c>
      <c r="CY851">
        <v>0</v>
      </c>
      <c r="CZ851">
        <v>0</v>
      </c>
      <c r="DA851">
        <v>0.69950000000000001</v>
      </c>
      <c r="DB851">
        <v>351.75699999999995</v>
      </c>
      <c r="DC851">
        <v>284.654</v>
      </c>
      <c r="DD851">
        <v>65.445999999999998</v>
      </c>
      <c r="DE851">
        <v>47.107999999999997</v>
      </c>
      <c r="DF851">
        <v>16.738099999999999</v>
      </c>
      <c r="DG851">
        <v>6234.9690000000001</v>
      </c>
      <c r="DH851">
        <v>2.5156999999999998</v>
      </c>
      <c r="DI851">
        <v>1454.0329999999999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50179.753000000004</v>
      </c>
      <c r="EA851">
        <v>284.654</v>
      </c>
      <c r="EB851">
        <v>8940.5609999999997</v>
      </c>
      <c r="EC851">
        <v>65.445999999999998</v>
      </c>
      <c r="ED851">
        <v>116.69589999999999</v>
      </c>
      <c r="EE851">
        <v>123.3233</v>
      </c>
      <c r="EF851">
        <v>58825.311999999998</v>
      </c>
      <c r="EG851">
        <v>91.111800000000002</v>
      </c>
      <c r="EH851">
        <v>49645.578000000001</v>
      </c>
      <c r="EI851">
        <v>62.758200000000002</v>
      </c>
      <c r="EJ851">
        <v>37707.942000000003</v>
      </c>
      <c r="EK851">
        <v>9.0998000000000001</v>
      </c>
      <c r="EL851">
        <v>4248.634</v>
      </c>
      <c r="EM851">
        <v>0</v>
      </c>
      <c r="EN851">
        <v>0</v>
      </c>
      <c r="EO851">
        <v>25.584099999999999</v>
      </c>
      <c r="EP851">
        <v>9179.7340000000004</v>
      </c>
      <c r="EQ851">
        <v>621.96</v>
      </c>
      <c r="ER851">
        <v>476.654</v>
      </c>
      <c r="ES851">
        <v>145.30599999999998</v>
      </c>
      <c r="ET851">
        <v>59447.271999999997</v>
      </c>
      <c r="EU851">
        <v>0</v>
      </c>
      <c r="EV851">
        <v>0</v>
      </c>
      <c r="EW851">
        <v>0</v>
      </c>
      <c r="EX851">
        <v>0</v>
      </c>
      <c r="EY851">
        <v>16.738099999999999</v>
      </c>
      <c r="EZ851">
        <v>6234.9690000000001</v>
      </c>
      <c r="FA851">
        <v>2.5156999999999998</v>
      </c>
      <c r="FB851">
        <v>1454.0329999999999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1.3662000000000001</v>
      </c>
      <c r="FJ851">
        <v>913.73300000000006</v>
      </c>
      <c r="FK851">
        <v>0.66669999999999996</v>
      </c>
      <c r="FL851">
        <v>561.976</v>
      </c>
      <c r="FM851">
        <v>0.69950000000000001</v>
      </c>
      <c r="FN851">
        <v>351.75699999999995</v>
      </c>
      <c r="FO851">
        <v>228.89999999999998</v>
      </c>
      <c r="FP851">
        <v>228.89999999999998</v>
      </c>
      <c r="FQ851">
        <v>0</v>
      </c>
      <c r="FR851">
        <v>1142.633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0</v>
      </c>
      <c r="GB851">
        <v>0</v>
      </c>
    </row>
    <row r="852" spans="1:184" customFormat="1" ht="12.75" x14ac:dyDescent="0.2">
      <c r="A852">
        <v>7267</v>
      </c>
      <c r="B852">
        <f t="shared" si="13"/>
        <v>849</v>
      </c>
      <c r="C852">
        <v>1</v>
      </c>
      <c r="D852" t="s">
        <v>2721</v>
      </c>
      <c r="E852" t="s">
        <v>290</v>
      </c>
      <c r="F852">
        <v>691010927</v>
      </c>
      <c r="G852">
        <v>12</v>
      </c>
      <c r="H852" t="s">
        <v>2575</v>
      </c>
      <c r="I852" t="s">
        <v>100</v>
      </c>
      <c r="J852">
        <v>1</v>
      </c>
      <c r="K852">
        <v>24</v>
      </c>
      <c r="L852" t="s">
        <v>2459</v>
      </c>
      <c r="M852" t="s">
        <v>1996</v>
      </c>
      <c r="N852" t="s">
        <v>2461</v>
      </c>
      <c r="O852">
        <v>2</v>
      </c>
      <c r="P852" t="s">
        <v>2462</v>
      </c>
      <c r="Q852" t="s">
        <v>2475</v>
      </c>
      <c r="R852" s="207">
        <v>45668.94</v>
      </c>
      <c r="S852">
        <v>691010927</v>
      </c>
      <c r="W852">
        <v>13.513199999999999</v>
      </c>
      <c r="X852">
        <v>13.513199999999999</v>
      </c>
      <c r="Y852">
        <v>0</v>
      </c>
      <c r="Z852">
        <v>0</v>
      </c>
      <c r="AA852">
        <v>14.0428</v>
      </c>
      <c r="AB852">
        <v>6942.9229999999998</v>
      </c>
      <c r="AC852">
        <v>6942.9229999999998</v>
      </c>
      <c r="AD852">
        <v>4312.4120000000003</v>
      </c>
      <c r="AE852">
        <v>1114.8919999999998</v>
      </c>
      <c r="AF852">
        <v>107.233</v>
      </c>
      <c r="AG852">
        <v>1057.9960000000001</v>
      </c>
      <c r="AH852">
        <v>143.74600000000001</v>
      </c>
      <c r="AI852">
        <v>72.629000000000005</v>
      </c>
      <c r="AJ852">
        <v>57.014000000000003</v>
      </c>
      <c r="AK852">
        <v>27.295000000000002</v>
      </c>
      <c r="AL852">
        <v>0</v>
      </c>
      <c r="AM852">
        <v>0</v>
      </c>
      <c r="AN852">
        <v>0</v>
      </c>
      <c r="AO852">
        <v>174.048</v>
      </c>
      <c r="AP852">
        <v>72.099999999999994</v>
      </c>
      <c r="AQ852">
        <v>72.099999999999994</v>
      </c>
      <c r="AR852">
        <v>0</v>
      </c>
      <c r="AS852">
        <v>0</v>
      </c>
      <c r="AT852">
        <v>10</v>
      </c>
      <c r="AU852">
        <v>91.947999999999993</v>
      </c>
      <c r="AV852">
        <v>0</v>
      </c>
      <c r="AW852">
        <v>49.706000000000003</v>
      </c>
      <c r="AX852">
        <v>0</v>
      </c>
      <c r="AY852">
        <v>72.099999999999994</v>
      </c>
      <c r="AZ852">
        <v>0</v>
      </c>
      <c r="BA852">
        <v>6956.5869999999995</v>
      </c>
      <c r="BB852">
        <v>72.099999999999994</v>
      </c>
      <c r="BC852">
        <v>14</v>
      </c>
      <c r="BD852">
        <v>12</v>
      </c>
      <c r="BE852">
        <v>1</v>
      </c>
      <c r="BF852">
        <v>0</v>
      </c>
      <c r="BG852">
        <v>1</v>
      </c>
      <c r="BH852">
        <v>0</v>
      </c>
      <c r="BI852">
        <v>0</v>
      </c>
      <c r="BJ852">
        <v>11.379799999999999</v>
      </c>
      <c r="BK852">
        <v>6215.7789999999995</v>
      </c>
      <c r="BL852">
        <v>3815.2529999999997</v>
      </c>
      <c r="BM852">
        <v>1054.9780000000001</v>
      </c>
      <c r="BN852">
        <v>90.738</v>
      </c>
      <c r="BO852">
        <v>916.99600000000009</v>
      </c>
      <c r="BP852">
        <v>131.68199999999999</v>
      </c>
      <c r="BQ852">
        <v>72.629000000000005</v>
      </c>
      <c r="BR852">
        <v>57.014000000000003</v>
      </c>
      <c r="BS852">
        <v>26.783000000000001</v>
      </c>
      <c r="BT852">
        <v>6.1261999999999999</v>
      </c>
      <c r="BU852">
        <v>3941.069</v>
      </c>
      <c r="BV852">
        <v>1.9000999999999999</v>
      </c>
      <c r="BW852">
        <v>968.79899999999998</v>
      </c>
      <c r="BX852">
        <v>0</v>
      </c>
      <c r="BY852">
        <v>0</v>
      </c>
      <c r="BZ852">
        <v>2.1334</v>
      </c>
      <c r="CA852">
        <v>727.14400000000001</v>
      </c>
      <c r="CB852">
        <v>497.15899999999999</v>
      </c>
      <c r="CC852">
        <v>59.914000000000001</v>
      </c>
      <c r="CD852">
        <v>16.495000000000001</v>
      </c>
      <c r="CE852">
        <v>141</v>
      </c>
      <c r="CF852">
        <v>12.064</v>
      </c>
      <c r="CG852">
        <v>0</v>
      </c>
      <c r="CH852">
        <v>0</v>
      </c>
      <c r="CI852">
        <v>0.51200000000000001</v>
      </c>
      <c r="CJ852">
        <v>9.1700000000000004E-2</v>
      </c>
      <c r="CK852">
        <v>38.295000000000002</v>
      </c>
      <c r="CL852">
        <v>1.5729</v>
      </c>
      <c r="CM852">
        <v>574.93100000000004</v>
      </c>
      <c r="CN852">
        <v>0.46879999999999999</v>
      </c>
      <c r="CO852">
        <v>113.91800000000001</v>
      </c>
      <c r="CP852">
        <v>0</v>
      </c>
      <c r="CQ852">
        <v>0</v>
      </c>
      <c r="CR852">
        <v>10.067299999999999</v>
      </c>
      <c r="CS852">
        <v>5169.5909999999994</v>
      </c>
      <c r="CT852">
        <v>1.1334</v>
      </c>
      <c r="CU852">
        <v>349.89800000000002</v>
      </c>
      <c r="CV852">
        <v>0</v>
      </c>
      <c r="CW852">
        <v>49.706000000000003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72.099999999999994</v>
      </c>
      <c r="DE852">
        <v>0</v>
      </c>
      <c r="DF852">
        <v>2.7208000000000001</v>
      </c>
      <c r="DG852">
        <v>940.53700000000003</v>
      </c>
      <c r="DH852">
        <v>0.63270000000000004</v>
      </c>
      <c r="DI852">
        <v>365.37400000000002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6229.4430000000002</v>
      </c>
      <c r="EA852">
        <v>0</v>
      </c>
      <c r="EB852">
        <v>727.14400000000001</v>
      </c>
      <c r="EC852">
        <v>72.099999999999994</v>
      </c>
      <c r="ED852">
        <v>13.513199999999999</v>
      </c>
      <c r="EE852">
        <v>14.0428</v>
      </c>
      <c r="EF852">
        <v>6942.9229999999998</v>
      </c>
      <c r="EG852">
        <v>11.379799999999999</v>
      </c>
      <c r="EH852">
        <v>6215.7789999999995</v>
      </c>
      <c r="EI852">
        <v>6.1261999999999999</v>
      </c>
      <c r="EJ852">
        <v>3941.069</v>
      </c>
      <c r="EK852">
        <v>1.9000999999999999</v>
      </c>
      <c r="EL852">
        <v>968.79899999999998</v>
      </c>
      <c r="EM852">
        <v>0</v>
      </c>
      <c r="EN852">
        <v>0</v>
      </c>
      <c r="EO852">
        <v>2.1334</v>
      </c>
      <c r="EP852">
        <v>727.14400000000001</v>
      </c>
      <c r="EQ852">
        <v>174.048</v>
      </c>
      <c r="ER852">
        <v>76.128</v>
      </c>
      <c r="ES852">
        <v>97.92</v>
      </c>
      <c r="ET852">
        <v>7116.9709999999995</v>
      </c>
      <c r="EU852">
        <v>0</v>
      </c>
      <c r="EV852">
        <v>0</v>
      </c>
      <c r="EW852">
        <v>0</v>
      </c>
      <c r="EX852">
        <v>0</v>
      </c>
      <c r="EY852">
        <v>2.7208000000000001</v>
      </c>
      <c r="EZ852">
        <v>940.53700000000003</v>
      </c>
      <c r="FA852">
        <v>0.63270000000000004</v>
      </c>
      <c r="FB852">
        <v>365.37400000000002</v>
      </c>
      <c r="FC852">
        <v>0</v>
      </c>
      <c r="FD852">
        <v>0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72.099999999999994</v>
      </c>
      <c r="FP852">
        <v>0</v>
      </c>
      <c r="FQ852">
        <v>72.099999999999994</v>
      </c>
      <c r="FR852">
        <v>72.099999999999994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0</v>
      </c>
      <c r="GB852">
        <v>0</v>
      </c>
    </row>
    <row r="853" spans="1:184" customFormat="1" ht="12.75" x14ac:dyDescent="0.2">
      <c r="A853">
        <v>1301</v>
      </c>
      <c r="B853">
        <f t="shared" si="13"/>
        <v>850</v>
      </c>
      <c r="C853">
        <v>1</v>
      </c>
      <c r="D853" t="s">
        <v>2722</v>
      </c>
      <c r="E853" t="s">
        <v>290</v>
      </c>
      <c r="F853">
        <v>600003132</v>
      </c>
      <c r="G853">
        <v>12</v>
      </c>
      <c r="H853" t="s">
        <v>437</v>
      </c>
      <c r="I853" t="s">
        <v>102</v>
      </c>
      <c r="J853">
        <v>1</v>
      </c>
      <c r="K853">
        <v>24</v>
      </c>
      <c r="L853" t="s">
        <v>2723</v>
      </c>
      <c r="M853" t="s">
        <v>2724</v>
      </c>
      <c r="N853" t="s">
        <v>294</v>
      </c>
      <c r="O853">
        <v>7</v>
      </c>
      <c r="P853" t="s">
        <v>295</v>
      </c>
      <c r="Q853" t="s">
        <v>359</v>
      </c>
      <c r="R853" s="207">
        <v>45660.625277777777</v>
      </c>
      <c r="S853">
        <v>600003132</v>
      </c>
      <c r="W853">
        <v>9.6309000000000005</v>
      </c>
      <c r="X853">
        <v>9.6309000000000005</v>
      </c>
      <c r="Y853">
        <v>0</v>
      </c>
      <c r="Z853">
        <v>0</v>
      </c>
      <c r="AA853">
        <v>14.7438</v>
      </c>
      <c r="AB853">
        <v>5349.4340000000002</v>
      </c>
      <c r="AC853">
        <v>5349.4340000000002</v>
      </c>
      <c r="AD853">
        <v>3345.837</v>
      </c>
      <c r="AE853">
        <v>958.38699999999994</v>
      </c>
      <c r="AF853">
        <v>123.12</v>
      </c>
      <c r="AG853">
        <v>814.27099999999996</v>
      </c>
      <c r="AH853">
        <v>107.819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60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60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5384.4179999999997</v>
      </c>
      <c r="BB853">
        <v>0</v>
      </c>
      <c r="BC853">
        <v>14</v>
      </c>
      <c r="BD853">
        <v>9</v>
      </c>
      <c r="BE853">
        <v>1</v>
      </c>
      <c r="BF853">
        <v>1</v>
      </c>
      <c r="BG853">
        <v>1</v>
      </c>
      <c r="BH853">
        <v>0</v>
      </c>
      <c r="BI853">
        <v>0</v>
      </c>
      <c r="BJ853">
        <v>8.6309000000000005</v>
      </c>
      <c r="BK853">
        <v>4848.1009999999997</v>
      </c>
      <c r="BL853">
        <v>3017.4720000000002</v>
      </c>
      <c r="BM853">
        <v>906.58900000000006</v>
      </c>
      <c r="BN853">
        <v>91.052999999999997</v>
      </c>
      <c r="BO853">
        <v>725.16800000000001</v>
      </c>
      <c r="BP853">
        <v>107.819</v>
      </c>
      <c r="BQ853">
        <v>0</v>
      </c>
      <c r="BR853">
        <v>0</v>
      </c>
      <c r="BS853">
        <v>0</v>
      </c>
      <c r="BT853">
        <v>8.6309000000000005</v>
      </c>
      <c r="BU853">
        <v>4848.1009999999997</v>
      </c>
      <c r="BV853">
        <v>0</v>
      </c>
      <c r="BW853">
        <v>0</v>
      </c>
      <c r="BX853">
        <v>0</v>
      </c>
      <c r="BY853">
        <v>0</v>
      </c>
      <c r="BZ853">
        <v>1</v>
      </c>
      <c r="CA853">
        <v>501.33300000000003</v>
      </c>
      <c r="CB853">
        <v>328.36500000000001</v>
      </c>
      <c r="CC853">
        <v>51.798000000000002</v>
      </c>
      <c r="CD853">
        <v>32.067</v>
      </c>
      <c r="CE853">
        <v>89.102999999999994</v>
      </c>
      <c r="CF853">
        <v>0</v>
      </c>
      <c r="CG853">
        <v>0</v>
      </c>
      <c r="CH853">
        <v>0</v>
      </c>
      <c r="CI853">
        <v>0</v>
      </c>
      <c r="CJ853">
        <v>1</v>
      </c>
      <c r="CK853">
        <v>501.33300000000003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7.6308999999999996</v>
      </c>
      <c r="CS853">
        <v>4082.4189999999999</v>
      </c>
      <c r="CT853">
        <v>1</v>
      </c>
      <c r="CU853">
        <v>501.33300000000003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4883.085</v>
      </c>
      <c r="EA853">
        <v>0</v>
      </c>
      <c r="EB853">
        <v>501.33300000000003</v>
      </c>
      <c r="EC853">
        <v>0</v>
      </c>
      <c r="ED853">
        <v>9.6309000000000005</v>
      </c>
      <c r="EE853">
        <v>14.7438</v>
      </c>
      <c r="EF853">
        <v>5349.4340000000002</v>
      </c>
      <c r="EG853">
        <v>8.6309000000000005</v>
      </c>
      <c r="EH853">
        <v>4848.1009999999997</v>
      </c>
      <c r="EI853">
        <v>8.6309000000000005</v>
      </c>
      <c r="EJ853">
        <v>4848.1009999999997</v>
      </c>
      <c r="EK853">
        <v>0</v>
      </c>
      <c r="EL853">
        <v>0</v>
      </c>
      <c r="EM853">
        <v>0</v>
      </c>
      <c r="EN853">
        <v>0</v>
      </c>
      <c r="EO853">
        <v>1</v>
      </c>
      <c r="EP853">
        <v>501.33300000000003</v>
      </c>
      <c r="EQ853">
        <v>60</v>
      </c>
      <c r="ER853">
        <v>0</v>
      </c>
      <c r="ES853">
        <v>60</v>
      </c>
      <c r="ET853">
        <v>5409.4340000000002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0</v>
      </c>
      <c r="FY853">
        <v>0</v>
      </c>
      <c r="FZ853">
        <v>0</v>
      </c>
      <c r="GA853">
        <v>0</v>
      </c>
      <c r="GB853">
        <v>0</v>
      </c>
    </row>
    <row r="854" spans="1:184" customFormat="1" ht="12.75" x14ac:dyDescent="0.2">
      <c r="A854">
        <v>1302</v>
      </c>
      <c r="B854">
        <f t="shared" si="13"/>
        <v>851</v>
      </c>
      <c r="C854">
        <v>1</v>
      </c>
      <c r="D854" t="s">
        <v>2725</v>
      </c>
      <c r="E854" t="s">
        <v>290</v>
      </c>
      <c r="F854">
        <v>600003124</v>
      </c>
      <c r="G854">
        <v>12</v>
      </c>
      <c r="H854" t="s">
        <v>291</v>
      </c>
      <c r="I854" t="s">
        <v>102</v>
      </c>
      <c r="J854">
        <v>1</v>
      </c>
      <c r="K854">
        <v>24</v>
      </c>
      <c r="L854" t="s">
        <v>2723</v>
      </c>
      <c r="M854" t="s">
        <v>2726</v>
      </c>
      <c r="N854" t="s">
        <v>294</v>
      </c>
      <c r="O854">
        <v>7</v>
      </c>
      <c r="P854" t="s">
        <v>295</v>
      </c>
      <c r="Q854" t="s">
        <v>2768</v>
      </c>
      <c r="R854" s="207">
        <v>45663.333287037036</v>
      </c>
      <c r="S854">
        <v>600003124</v>
      </c>
      <c r="W854">
        <v>30.733899999999998</v>
      </c>
      <c r="X854">
        <v>30.4589</v>
      </c>
      <c r="Y854">
        <v>0</v>
      </c>
      <c r="Z854">
        <v>0.27500000000000002</v>
      </c>
      <c r="AA854">
        <v>39.996299999999998</v>
      </c>
      <c r="AB854">
        <v>18288.031999999999</v>
      </c>
      <c r="AC854">
        <v>18175.031999999999</v>
      </c>
      <c r="AD854">
        <v>10701.245999999999</v>
      </c>
      <c r="AE854">
        <v>3213.634</v>
      </c>
      <c r="AF854">
        <v>389.32900000000001</v>
      </c>
      <c r="AG854">
        <v>3001.0709999999999</v>
      </c>
      <c r="AH854">
        <v>412.86099999999999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113</v>
      </c>
      <c r="AO854">
        <v>120.1</v>
      </c>
      <c r="AP854">
        <v>109.1</v>
      </c>
      <c r="AQ854">
        <v>109.1</v>
      </c>
      <c r="AR854">
        <v>0</v>
      </c>
      <c r="AS854">
        <v>0</v>
      </c>
      <c r="AT854">
        <v>0</v>
      </c>
      <c r="AU854">
        <v>11</v>
      </c>
      <c r="AV854">
        <v>0</v>
      </c>
      <c r="AW854">
        <v>456.89100000000002</v>
      </c>
      <c r="AX854">
        <v>0</v>
      </c>
      <c r="AY854">
        <v>0</v>
      </c>
      <c r="AZ854">
        <v>0</v>
      </c>
      <c r="BA854">
        <v>18242.965</v>
      </c>
      <c r="BB854">
        <v>109.1</v>
      </c>
      <c r="BC854">
        <v>43</v>
      </c>
      <c r="BD854">
        <v>29</v>
      </c>
      <c r="BE854">
        <v>1</v>
      </c>
      <c r="BF854">
        <v>0</v>
      </c>
      <c r="BG854">
        <v>1</v>
      </c>
      <c r="BH854">
        <v>0</v>
      </c>
      <c r="BI854">
        <v>0</v>
      </c>
      <c r="BJ854">
        <v>26.433900000000001</v>
      </c>
      <c r="BK854">
        <v>16707.556</v>
      </c>
      <c r="BL854">
        <v>9744.8970000000008</v>
      </c>
      <c r="BM854">
        <v>3055.99</v>
      </c>
      <c r="BN854">
        <v>278.31700000000001</v>
      </c>
      <c r="BO854">
        <v>2758.6</v>
      </c>
      <c r="BP854">
        <v>412.86099999999999</v>
      </c>
      <c r="BQ854">
        <v>0</v>
      </c>
      <c r="BR854">
        <v>0</v>
      </c>
      <c r="BS854">
        <v>0</v>
      </c>
      <c r="BT854">
        <v>26.433900000000001</v>
      </c>
      <c r="BU854">
        <v>16707.556</v>
      </c>
      <c r="BV854">
        <v>0</v>
      </c>
      <c r="BW854">
        <v>0</v>
      </c>
      <c r="BX854">
        <v>0</v>
      </c>
      <c r="BY854">
        <v>0</v>
      </c>
      <c r="BZ854">
        <v>4.0250000000000004</v>
      </c>
      <c r="CA854">
        <v>1467.4760000000001</v>
      </c>
      <c r="CB854">
        <v>956.34900000000005</v>
      </c>
      <c r="CC854">
        <v>157.64400000000001</v>
      </c>
      <c r="CD854">
        <v>111.012</v>
      </c>
      <c r="CE854">
        <v>242.471</v>
      </c>
      <c r="CF854">
        <v>0</v>
      </c>
      <c r="CG854">
        <v>0</v>
      </c>
      <c r="CH854">
        <v>0</v>
      </c>
      <c r="CI854">
        <v>0</v>
      </c>
      <c r="CJ854">
        <v>1.6875</v>
      </c>
      <c r="CK854">
        <v>740.596</v>
      </c>
      <c r="CL854">
        <v>2.3374999999999999</v>
      </c>
      <c r="CM854">
        <v>726.88</v>
      </c>
      <c r="CN854">
        <v>0</v>
      </c>
      <c r="CO854">
        <v>0</v>
      </c>
      <c r="CP854">
        <v>0</v>
      </c>
      <c r="CQ854">
        <v>0</v>
      </c>
      <c r="CR854">
        <v>14.728</v>
      </c>
      <c r="CS854">
        <v>8038.7430000000004</v>
      </c>
      <c r="CT854">
        <v>4.0250000000000004</v>
      </c>
      <c r="CU854">
        <v>1467.4760000000001</v>
      </c>
      <c r="CV854">
        <v>0</v>
      </c>
      <c r="CW854">
        <v>456.89100000000002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109.1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16764.826000000001</v>
      </c>
      <c r="EA854">
        <v>109.1</v>
      </c>
      <c r="EB854">
        <v>1478.1389999999999</v>
      </c>
      <c r="EC854">
        <v>0</v>
      </c>
      <c r="ED854">
        <v>30.733899999999998</v>
      </c>
      <c r="EE854">
        <v>39.996299999999998</v>
      </c>
      <c r="EF854">
        <v>18288.031999999999</v>
      </c>
      <c r="EG854">
        <v>26.433900000000001</v>
      </c>
      <c r="EH854">
        <v>16707.556</v>
      </c>
      <c r="EI854">
        <v>26.433900000000001</v>
      </c>
      <c r="EJ854">
        <v>16707.556</v>
      </c>
      <c r="EK854">
        <v>0</v>
      </c>
      <c r="EL854">
        <v>0</v>
      </c>
      <c r="EM854">
        <v>0</v>
      </c>
      <c r="EN854">
        <v>0</v>
      </c>
      <c r="EO854">
        <v>4.3</v>
      </c>
      <c r="EP854">
        <v>1580.4760000000001</v>
      </c>
      <c r="EQ854">
        <v>120.1</v>
      </c>
      <c r="ER854">
        <v>120.1</v>
      </c>
      <c r="ES854">
        <v>0</v>
      </c>
      <c r="ET854">
        <v>18408.132000000001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</row>
    <row r="855" spans="1:184" customFormat="1" ht="12.75" x14ac:dyDescent="0.2">
      <c r="A855">
        <v>1303</v>
      </c>
      <c r="B855">
        <f t="shared" si="13"/>
        <v>852</v>
      </c>
      <c r="C855">
        <v>1</v>
      </c>
      <c r="D855" t="s">
        <v>2727</v>
      </c>
      <c r="E855" t="s">
        <v>290</v>
      </c>
      <c r="F855">
        <v>600003175</v>
      </c>
      <c r="G855">
        <v>12</v>
      </c>
      <c r="H855" t="s">
        <v>311</v>
      </c>
      <c r="I855" t="s">
        <v>102</v>
      </c>
      <c r="J855">
        <v>1</v>
      </c>
      <c r="K855">
        <v>24</v>
      </c>
      <c r="L855" t="s">
        <v>2723</v>
      </c>
      <c r="M855" t="s">
        <v>2728</v>
      </c>
      <c r="N855" t="s">
        <v>294</v>
      </c>
      <c r="O855">
        <v>7</v>
      </c>
      <c r="P855" t="s">
        <v>295</v>
      </c>
      <c r="Q855" t="s">
        <v>393</v>
      </c>
      <c r="R855" s="207">
        <v>45664.49832175926</v>
      </c>
      <c r="S855">
        <v>600003175</v>
      </c>
      <c r="W855">
        <v>33.530299999999997</v>
      </c>
      <c r="X855">
        <v>33.530299999999997</v>
      </c>
      <c r="Y855">
        <v>0</v>
      </c>
      <c r="Z855">
        <v>0</v>
      </c>
      <c r="AA855">
        <v>42.073500000000003</v>
      </c>
      <c r="AB855">
        <v>19031.056</v>
      </c>
      <c r="AC855">
        <v>19010.393</v>
      </c>
      <c r="AD855">
        <v>11814.829</v>
      </c>
      <c r="AE855">
        <v>3470.4609999999998</v>
      </c>
      <c r="AF855">
        <v>747.48699999999997</v>
      </c>
      <c r="AG855">
        <v>2605.357</v>
      </c>
      <c r="AH855">
        <v>207.81899999999999</v>
      </c>
      <c r="AI855">
        <v>0</v>
      </c>
      <c r="AJ855">
        <v>4.2069999999999999</v>
      </c>
      <c r="AK855">
        <v>26.943999999999999</v>
      </c>
      <c r="AL855">
        <v>0</v>
      </c>
      <c r="AM855">
        <v>0</v>
      </c>
      <c r="AN855">
        <v>20.663</v>
      </c>
      <c r="AO855">
        <v>10.85</v>
      </c>
      <c r="AP855">
        <v>3.2</v>
      </c>
      <c r="AQ855">
        <v>3.2</v>
      </c>
      <c r="AR855">
        <v>0</v>
      </c>
      <c r="AS855">
        <v>0</v>
      </c>
      <c r="AT855">
        <v>0</v>
      </c>
      <c r="AU855">
        <v>7.65</v>
      </c>
      <c r="AV855">
        <v>0</v>
      </c>
      <c r="AW855">
        <v>133.28899999999999</v>
      </c>
      <c r="AX855">
        <v>0</v>
      </c>
      <c r="AY855">
        <v>3.2</v>
      </c>
      <c r="AZ855">
        <v>0</v>
      </c>
      <c r="BA855">
        <v>19179.145</v>
      </c>
      <c r="BB855">
        <v>3.2</v>
      </c>
      <c r="BC855">
        <v>44</v>
      </c>
      <c r="BD855">
        <v>29</v>
      </c>
      <c r="BE855">
        <v>2</v>
      </c>
      <c r="BF855">
        <v>0</v>
      </c>
      <c r="BG855">
        <v>2</v>
      </c>
      <c r="BH855">
        <v>0</v>
      </c>
      <c r="BI855">
        <v>0</v>
      </c>
      <c r="BJ855">
        <v>30.0761</v>
      </c>
      <c r="BK855">
        <v>17479.723999999998</v>
      </c>
      <c r="BL855">
        <v>10939.132</v>
      </c>
      <c r="BM855">
        <v>3299.8389999999999</v>
      </c>
      <c r="BN855">
        <v>576.13699999999994</v>
      </c>
      <c r="BO855">
        <v>2292.357</v>
      </c>
      <c r="BP855">
        <v>207.81899999999999</v>
      </c>
      <c r="BQ855">
        <v>0</v>
      </c>
      <c r="BR855">
        <v>4.2069999999999999</v>
      </c>
      <c r="BS855">
        <v>26.943999999999999</v>
      </c>
      <c r="BT855">
        <v>30.0761</v>
      </c>
      <c r="BU855">
        <v>17479.723999999998</v>
      </c>
      <c r="BV855">
        <v>0</v>
      </c>
      <c r="BW855">
        <v>0</v>
      </c>
      <c r="BX855">
        <v>0</v>
      </c>
      <c r="BY855">
        <v>0</v>
      </c>
      <c r="BZ855">
        <v>3.4542000000000002</v>
      </c>
      <c r="CA855">
        <v>1530.6690000000001</v>
      </c>
      <c r="CB855">
        <v>875.697</v>
      </c>
      <c r="CC855">
        <v>170.62200000000001</v>
      </c>
      <c r="CD855">
        <v>171.35</v>
      </c>
      <c r="CE855">
        <v>313</v>
      </c>
      <c r="CF855">
        <v>0</v>
      </c>
      <c r="CG855">
        <v>0</v>
      </c>
      <c r="CH855">
        <v>0</v>
      </c>
      <c r="CI855">
        <v>0</v>
      </c>
      <c r="CJ855">
        <v>1.4</v>
      </c>
      <c r="CK855">
        <v>744.93499999999995</v>
      </c>
      <c r="CL855">
        <v>2.0541999999999998</v>
      </c>
      <c r="CM855">
        <v>785.73400000000004</v>
      </c>
      <c r="CN855">
        <v>0</v>
      </c>
      <c r="CO855">
        <v>0</v>
      </c>
      <c r="CP855">
        <v>0</v>
      </c>
      <c r="CQ855">
        <v>0</v>
      </c>
      <c r="CR855">
        <v>27.0761</v>
      </c>
      <c r="CS855">
        <v>15039.978999999999</v>
      </c>
      <c r="CT855">
        <v>3.4542000000000002</v>
      </c>
      <c r="CU855">
        <v>1530.6690000000001</v>
      </c>
      <c r="CV855">
        <v>0</v>
      </c>
      <c r="CW855">
        <v>133.28899999999999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3.2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17608.858</v>
      </c>
      <c r="EA855">
        <v>3.2</v>
      </c>
      <c r="EB855">
        <v>1570.287</v>
      </c>
      <c r="EC855">
        <v>0</v>
      </c>
      <c r="ED855">
        <v>33.530299999999997</v>
      </c>
      <c r="EE855">
        <v>42.073500000000003</v>
      </c>
      <c r="EF855">
        <v>19031.056</v>
      </c>
      <c r="EG855">
        <v>30.0761</v>
      </c>
      <c r="EH855">
        <v>17500.386999999999</v>
      </c>
      <c r="EI855">
        <v>30.0761</v>
      </c>
      <c r="EJ855">
        <v>17500.386999999999</v>
      </c>
      <c r="EK855">
        <v>0</v>
      </c>
      <c r="EL855">
        <v>0</v>
      </c>
      <c r="EM855">
        <v>0</v>
      </c>
      <c r="EN855">
        <v>0</v>
      </c>
      <c r="EO855">
        <v>3.4542000000000002</v>
      </c>
      <c r="EP855">
        <v>1530.6690000000001</v>
      </c>
      <c r="EQ855">
        <v>10.85</v>
      </c>
      <c r="ER855">
        <v>3.2</v>
      </c>
      <c r="ES855">
        <v>7.65</v>
      </c>
      <c r="ET855">
        <v>19041.905999999999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3.2</v>
      </c>
      <c r="FP855">
        <v>3.2</v>
      </c>
      <c r="FQ855">
        <v>0</v>
      </c>
      <c r="FR855">
        <v>3.2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</row>
    <row r="856" spans="1:184" customFormat="1" ht="12.75" x14ac:dyDescent="0.2">
      <c r="A856">
        <v>1304</v>
      </c>
      <c r="B856">
        <f t="shared" si="13"/>
        <v>853</v>
      </c>
      <c r="C856">
        <v>1</v>
      </c>
      <c r="D856" t="s">
        <v>2729</v>
      </c>
      <c r="E856" t="s">
        <v>290</v>
      </c>
      <c r="F856">
        <v>600003141</v>
      </c>
      <c r="G856">
        <v>12</v>
      </c>
      <c r="H856" t="s">
        <v>340</v>
      </c>
      <c r="I856" t="s">
        <v>2730</v>
      </c>
      <c r="J856">
        <v>1</v>
      </c>
      <c r="K856">
        <v>24</v>
      </c>
      <c r="L856" t="s">
        <v>2723</v>
      </c>
      <c r="M856" t="s">
        <v>2731</v>
      </c>
      <c r="N856" t="s">
        <v>294</v>
      </c>
      <c r="O856">
        <v>7</v>
      </c>
      <c r="P856" t="s">
        <v>295</v>
      </c>
      <c r="Q856" t="s">
        <v>421</v>
      </c>
      <c r="R856" s="207">
        <v>45660.70952546296</v>
      </c>
      <c r="S856">
        <v>600003141</v>
      </c>
      <c r="T856" t="s">
        <v>342</v>
      </c>
      <c r="U856" s="207">
        <v>45661.697997685187</v>
      </c>
      <c r="V856">
        <v>600003141</v>
      </c>
      <c r="W856">
        <v>21.007899999999999</v>
      </c>
      <c r="X856">
        <v>21.007899999999999</v>
      </c>
      <c r="Y856">
        <v>0</v>
      </c>
      <c r="Z856">
        <v>0</v>
      </c>
      <c r="AA856">
        <v>29.3005</v>
      </c>
      <c r="AB856">
        <v>12144.425999999999</v>
      </c>
      <c r="AC856">
        <v>11742.821</v>
      </c>
      <c r="AD856">
        <v>7855.3649999999998</v>
      </c>
      <c r="AE856">
        <v>1795.386</v>
      </c>
      <c r="AF856">
        <v>464.17</v>
      </c>
      <c r="AG856">
        <v>1372.7729999999999</v>
      </c>
      <c r="AH856">
        <v>255.12700000000001</v>
      </c>
      <c r="AI856">
        <v>0</v>
      </c>
      <c r="AJ856">
        <v>0</v>
      </c>
      <c r="AK856">
        <v>0</v>
      </c>
      <c r="AL856">
        <v>386.755</v>
      </c>
      <c r="AM856">
        <v>0</v>
      </c>
      <c r="AN856">
        <v>14.85</v>
      </c>
      <c r="AO856">
        <v>196.34800000000001</v>
      </c>
      <c r="AP856">
        <v>41.951999999999998</v>
      </c>
      <c r="AQ856">
        <v>41.951999999999998</v>
      </c>
      <c r="AR856">
        <v>0</v>
      </c>
      <c r="AS856">
        <v>0</v>
      </c>
      <c r="AT856">
        <v>28.007000000000001</v>
      </c>
      <c r="AU856">
        <v>126.389</v>
      </c>
      <c r="AV856">
        <v>0</v>
      </c>
      <c r="AW856">
        <v>0</v>
      </c>
      <c r="AX856">
        <v>0</v>
      </c>
      <c r="AY856">
        <v>5.952</v>
      </c>
      <c r="AZ856">
        <v>0</v>
      </c>
      <c r="BA856">
        <v>11804.896000000001</v>
      </c>
      <c r="BB856">
        <v>41.951999999999998</v>
      </c>
      <c r="BC856">
        <v>30</v>
      </c>
      <c r="BD856">
        <v>21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19.257899999999999</v>
      </c>
      <c r="BK856">
        <v>10833.912</v>
      </c>
      <c r="BL856">
        <v>7331.0990000000002</v>
      </c>
      <c r="BM856">
        <v>1724.21</v>
      </c>
      <c r="BN856">
        <v>382.98399999999998</v>
      </c>
      <c r="BO856">
        <v>1203.7439999999999</v>
      </c>
      <c r="BP856">
        <v>191.875</v>
      </c>
      <c r="BQ856">
        <v>0</v>
      </c>
      <c r="BR856">
        <v>0</v>
      </c>
      <c r="BS856">
        <v>0</v>
      </c>
      <c r="BT856">
        <v>19.257899999999999</v>
      </c>
      <c r="BU856">
        <v>10833.912</v>
      </c>
      <c r="BV856">
        <v>0</v>
      </c>
      <c r="BW856">
        <v>0</v>
      </c>
      <c r="BX856">
        <v>0</v>
      </c>
      <c r="BY856">
        <v>0</v>
      </c>
      <c r="BZ856">
        <v>1.75</v>
      </c>
      <c r="CA856">
        <v>908.90899999999999</v>
      </c>
      <c r="CB856">
        <v>524.26599999999996</v>
      </c>
      <c r="CC856">
        <v>71.176000000000002</v>
      </c>
      <c r="CD856">
        <v>81.186000000000007</v>
      </c>
      <c r="CE856">
        <v>169.029</v>
      </c>
      <c r="CF856">
        <v>63.252000000000002</v>
      </c>
      <c r="CG856">
        <v>0</v>
      </c>
      <c r="CH856">
        <v>0</v>
      </c>
      <c r="CI856">
        <v>0</v>
      </c>
      <c r="CJ856">
        <v>1</v>
      </c>
      <c r="CK856">
        <v>686.83799999999997</v>
      </c>
      <c r="CL856">
        <v>0.75</v>
      </c>
      <c r="CM856">
        <v>222.071</v>
      </c>
      <c r="CN856">
        <v>0</v>
      </c>
      <c r="CO856">
        <v>0</v>
      </c>
      <c r="CP856">
        <v>0</v>
      </c>
      <c r="CQ856">
        <v>0</v>
      </c>
      <c r="CR856">
        <v>17.257899999999999</v>
      </c>
      <c r="CS856">
        <v>9127.6929999999993</v>
      </c>
      <c r="CT856">
        <v>0.75</v>
      </c>
      <c r="CU856">
        <v>222.071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38.351999999999997</v>
      </c>
      <c r="DD856">
        <v>3.6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10894.777</v>
      </c>
      <c r="EA856">
        <v>38.351999999999997</v>
      </c>
      <c r="EB856">
        <v>910.11900000000003</v>
      </c>
      <c r="EC856">
        <v>3.6</v>
      </c>
      <c r="ED856">
        <v>21.007899999999999</v>
      </c>
      <c r="EE856">
        <v>29.3005</v>
      </c>
      <c r="EF856">
        <v>12144.425999999999</v>
      </c>
      <c r="EG856">
        <v>19.257899999999999</v>
      </c>
      <c r="EH856">
        <v>11231.467000000001</v>
      </c>
      <c r="EI856">
        <v>19.257899999999999</v>
      </c>
      <c r="EJ856">
        <v>11231.467000000001</v>
      </c>
      <c r="EK856">
        <v>0</v>
      </c>
      <c r="EL856">
        <v>0</v>
      </c>
      <c r="EM856">
        <v>0</v>
      </c>
      <c r="EN856">
        <v>0</v>
      </c>
      <c r="EO856">
        <v>1.75</v>
      </c>
      <c r="EP856">
        <v>912.95899999999995</v>
      </c>
      <c r="EQ856">
        <v>196.34800000000001</v>
      </c>
      <c r="ER856">
        <v>146.59399999999999</v>
      </c>
      <c r="ES856">
        <v>49.753999999999998</v>
      </c>
      <c r="ET856">
        <v>12340.773999999999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5.952</v>
      </c>
      <c r="FP856">
        <v>2.3519999999999999</v>
      </c>
      <c r="FQ856">
        <v>3.6</v>
      </c>
      <c r="FR856">
        <v>5.952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0</v>
      </c>
    </row>
    <row r="857" spans="1:184" customFormat="1" ht="12.75" x14ac:dyDescent="0.2">
      <c r="A857">
        <v>1305</v>
      </c>
      <c r="B857">
        <f t="shared" si="13"/>
        <v>854</v>
      </c>
      <c r="C857">
        <v>1</v>
      </c>
      <c r="D857" t="s">
        <v>2732</v>
      </c>
      <c r="E857" t="s">
        <v>290</v>
      </c>
      <c r="F857">
        <v>600003159</v>
      </c>
      <c r="G857">
        <v>12</v>
      </c>
      <c r="H857" t="s">
        <v>349</v>
      </c>
      <c r="I857" t="s">
        <v>102</v>
      </c>
      <c r="J857">
        <v>1</v>
      </c>
      <c r="K857">
        <v>24</v>
      </c>
      <c r="L857" t="s">
        <v>2723</v>
      </c>
      <c r="M857" t="s">
        <v>2733</v>
      </c>
      <c r="N857" t="s">
        <v>294</v>
      </c>
      <c r="O857">
        <v>7</v>
      </c>
      <c r="P857" t="s">
        <v>295</v>
      </c>
      <c r="Q857" t="s">
        <v>3337</v>
      </c>
      <c r="R857" s="207">
        <v>45667.589050925926</v>
      </c>
      <c r="S857">
        <v>600003159</v>
      </c>
      <c r="T857" t="s">
        <v>3337</v>
      </c>
      <c r="U857" s="207">
        <v>45667.598032407404</v>
      </c>
      <c r="V857">
        <v>600003159</v>
      </c>
      <c r="W857">
        <v>35.376300000000001</v>
      </c>
      <c r="X857">
        <v>35.376300000000001</v>
      </c>
      <c r="Y857">
        <v>0</v>
      </c>
      <c r="Z857">
        <v>0</v>
      </c>
      <c r="AA857">
        <v>42.243200000000002</v>
      </c>
      <c r="AB857">
        <v>19560.517</v>
      </c>
      <c r="AC857">
        <v>19560.517</v>
      </c>
      <c r="AD857">
        <v>13555.3</v>
      </c>
      <c r="AE857">
        <v>3116.0160000000001</v>
      </c>
      <c r="AF857">
        <v>934.06899999999996</v>
      </c>
      <c r="AG857">
        <v>1782.182</v>
      </c>
      <c r="AH857">
        <v>172.84</v>
      </c>
      <c r="AI857">
        <v>0</v>
      </c>
      <c r="AJ857">
        <v>0</v>
      </c>
      <c r="AK857">
        <v>0.11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19652.445</v>
      </c>
      <c r="BB857">
        <v>0</v>
      </c>
      <c r="BC857">
        <v>44</v>
      </c>
      <c r="BD857">
        <v>27</v>
      </c>
      <c r="BE857">
        <v>1</v>
      </c>
      <c r="BF857">
        <v>0</v>
      </c>
      <c r="BG857">
        <v>0</v>
      </c>
      <c r="BH857">
        <v>0</v>
      </c>
      <c r="BI857">
        <v>0</v>
      </c>
      <c r="BJ857">
        <v>31.297000000000001</v>
      </c>
      <c r="BK857">
        <v>18032.388999999999</v>
      </c>
      <c r="BL857">
        <v>12463.714</v>
      </c>
      <c r="BM857">
        <v>2965.8719999999998</v>
      </c>
      <c r="BN857">
        <v>792.07100000000003</v>
      </c>
      <c r="BO857">
        <v>1637.8920000000001</v>
      </c>
      <c r="BP857">
        <v>172.84</v>
      </c>
      <c r="BQ857">
        <v>0</v>
      </c>
      <c r="BR857">
        <v>0</v>
      </c>
      <c r="BS857">
        <v>0</v>
      </c>
      <c r="BT857">
        <v>31.297000000000001</v>
      </c>
      <c r="BU857">
        <v>18032.388999999999</v>
      </c>
      <c r="BV857">
        <v>0</v>
      </c>
      <c r="BW857">
        <v>0</v>
      </c>
      <c r="BX857">
        <v>0</v>
      </c>
      <c r="BY857">
        <v>0</v>
      </c>
      <c r="BZ857">
        <v>4.0792999999999999</v>
      </c>
      <c r="CA857">
        <v>1528.1279999999999</v>
      </c>
      <c r="CB857">
        <v>1091.586</v>
      </c>
      <c r="CC857">
        <v>150.14400000000001</v>
      </c>
      <c r="CD857">
        <v>141.99799999999999</v>
      </c>
      <c r="CE857">
        <v>144.29</v>
      </c>
      <c r="CF857">
        <v>0</v>
      </c>
      <c r="CG857">
        <v>0</v>
      </c>
      <c r="CH857">
        <v>0</v>
      </c>
      <c r="CI857">
        <v>0.11</v>
      </c>
      <c r="CJ857">
        <v>2</v>
      </c>
      <c r="CK857">
        <v>1023.252</v>
      </c>
      <c r="CL857">
        <v>2.0792999999999999</v>
      </c>
      <c r="CM857">
        <v>504.87599999999998</v>
      </c>
      <c r="CN857">
        <v>0</v>
      </c>
      <c r="CO857">
        <v>0</v>
      </c>
      <c r="CP857">
        <v>0</v>
      </c>
      <c r="CQ857">
        <v>0</v>
      </c>
      <c r="CR857">
        <v>29.297000000000001</v>
      </c>
      <c r="CS857">
        <v>16425.317999999999</v>
      </c>
      <c r="CT857">
        <v>4.0792999999999999</v>
      </c>
      <c r="CU857">
        <v>1528.1279999999999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18119.456999999999</v>
      </c>
      <c r="EA857">
        <v>0</v>
      </c>
      <c r="EB857">
        <v>1532.9880000000001</v>
      </c>
      <c r="EC857">
        <v>0</v>
      </c>
      <c r="ED857">
        <v>35.376300000000001</v>
      </c>
      <c r="EE857">
        <v>42.243200000000002</v>
      </c>
      <c r="EF857">
        <v>19560.517</v>
      </c>
      <c r="EG857">
        <v>31.297000000000001</v>
      </c>
      <c r="EH857">
        <v>18032.388999999999</v>
      </c>
      <c r="EI857">
        <v>31.297000000000001</v>
      </c>
      <c r="EJ857">
        <v>18032.388999999999</v>
      </c>
      <c r="EK857">
        <v>0</v>
      </c>
      <c r="EL857">
        <v>0</v>
      </c>
      <c r="EM857">
        <v>0</v>
      </c>
      <c r="EN857">
        <v>0</v>
      </c>
      <c r="EO857">
        <v>4.0792999999999999</v>
      </c>
      <c r="EP857">
        <v>1528.1279999999999</v>
      </c>
      <c r="EQ857">
        <v>0</v>
      </c>
      <c r="ER857">
        <v>0</v>
      </c>
      <c r="ES857">
        <v>0</v>
      </c>
      <c r="ET857">
        <v>19560.517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</row>
    <row r="858" spans="1:184" customFormat="1" ht="12.75" x14ac:dyDescent="0.2">
      <c r="A858">
        <v>1306</v>
      </c>
      <c r="B858">
        <f t="shared" si="13"/>
        <v>855</v>
      </c>
      <c r="C858">
        <v>1</v>
      </c>
      <c r="D858" t="s">
        <v>2735</v>
      </c>
      <c r="E858" t="s">
        <v>290</v>
      </c>
      <c r="F858">
        <v>600003167</v>
      </c>
      <c r="G858">
        <v>12</v>
      </c>
      <c r="H858" t="s">
        <v>404</v>
      </c>
      <c r="I858" t="s">
        <v>102</v>
      </c>
      <c r="J858">
        <v>1</v>
      </c>
      <c r="K858">
        <v>24</v>
      </c>
      <c r="L858" t="s">
        <v>2723</v>
      </c>
      <c r="M858" t="s">
        <v>563</v>
      </c>
      <c r="N858" t="s">
        <v>294</v>
      </c>
      <c r="O858">
        <v>7</v>
      </c>
      <c r="P858" t="s">
        <v>295</v>
      </c>
      <c r="Q858" t="s">
        <v>2736</v>
      </c>
      <c r="R858" s="207">
        <v>45665.508009259262</v>
      </c>
      <c r="S858">
        <v>600003167</v>
      </c>
      <c r="T858" t="s">
        <v>2736</v>
      </c>
      <c r="U858" s="207">
        <v>45667.542071759257</v>
      </c>
      <c r="V858">
        <v>600003167</v>
      </c>
      <c r="W858">
        <v>16.1066</v>
      </c>
      <c r="X858">
        <v>16.1066</v>
      </c>
      <c r="Y858">
        <v>0</v>
      </c>
      <c r="Z858">
        <v>0</v>
      </c>
      <c r="AA858">
        <v>26</v>
      </c>
      <c r="AB858">
        <v>9445.2819999999992</v>
      </c>
      <c r="AC858">
        <v>9445.2819999999992</v>
      </c>
      <c r="AD858">
        <v>5501.8</v>
      </c>
      <c r="AE858">
        <v>1367.885</v>
      </c>
      <c r="AF858">
        <v>1058.258</v>
      </c>
      <c r="AG858">
        <v>1304.277</v>
      </c>
      <c r="AH858">
        <v>177.58199999999999</v>
      </c>
      <c r="AI858">
        <v>0</v>
      </c>
      <c r="AJ858">
        <v>2.7639999999999998</v>
      </c>
      <c r="AK858">
        <v>18.858000000000001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4.8789999999999996</v>
      </c>
      <c r="AX858">
        <v>208</v>
      </c>
      <c r="AY858">
        <v>0</v>
      </c>
      <c r="AZ858">
        <v>8.9789999999999992</v>
      </c>
      <c r="BA858">
        <v>9508.7260000000006</v>
      </c>
      <c r="BB858">
        <v>0</v>
      </c>
      <c r="BC858">
        <v>25</v>
      </c>
      <c r="BD858">
        <v>16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13.914899999999999</v>
      </c>
      <c r="BK858">
        <v>8490.5010000000002</v>
      </c>
      <c r="BL858">
        <v>4869.8959999999997</v>
      </c>
      <c r="BM858">
        <v>1285.566</v>
      </c>
      <c r="BN858">
        <v>958.12300000000005</v>
      </c>
      <c r="BO858">
        <v>1172.4000000000001</v>
      </c>
      <c r="BP858">
        <v>177.58199999999999</v>
      </c>
      <c r="BQ858">
        <v>0</v>
      </c>
      <c r="BR858">
        <v>2.7639999999999998</v>
      </c>
      <c r="BS858">
        <v>10.311999999999999</v>
      </c>
      <c r="BT858">
        <v>13.914899999999999</v>
      </c>
      <c r="BU858">
        <v>8490.5010000000002</v>
      </c>
      <c r="BV858">
        <v>0</v>
      </c>
      <c r="BW858">
        <v>0</v>
      </c>
      <c r="BX858">
        <v>0</v>
      </c>
      <c r="BY858">
        <v>0</v>
      </c>
      <c r="BZ858">
        <v>2.1917</v>
      </c>
      <c r="CA858">
        <v>954.78099999999995</v>
      </c>
      <c r="CB858">
        <v>631.904</v>
      </c>
      <c r="CC858">
        <v>82.319000000000003</v>
      </c>
      <c r="CD858">
        <v>100.13500000000001</v>
      </c>
      <c r="CE858">
        <v>131.87700000000001</v>
      </c>
      <c r="CF858">
        <v>0</v>
      </c>
      <c r="CG858">
        <v>0</v>
      </c>
      <c r="CH858">
        <v>0</v>
      </c>
      <c r="CI858">
        <v>8.5459999999999994</v>
      </c>
      <c r="CJ858">
        <v>1.4</v>
      </c>
      <c r="CK858">
        <v>702.36500000000001</v>
      </c>
      <c r="CL858">
        <v>0.79169999999999996</v>
      </c>
      <c r="CM858">
        <v>252.416</v>
      </c>
      <c r="CN858">
        <v>0</v>
      </c>
      <c r="CO858">
        <v>0</v>
      </c>
      <c r="CP858">
        <v>0</v>
      </c>
      <c r="CQ858">
        <v>0</v>
      </c>
      <c r="CR858">
        <v>10.925800000000001</v>
      </c>
      <c r="CS858">
        <v>6512.1319999999996</v>
      </c>
      <c r="CT858">
        <v>2.1917</v>
      </c>
      <c r="CU858">
        <v>954.78099999999995</v>
      </c>
      <c r="CV858">
        <v>0</v>
      </c>
      <c r="CW858">
        <v>4.8789999999999996</v>
      </c>
      <c r="CX858">
        <v>201</v>
      </c>
      <c r="CY858">
        <v>0</v>
      </c>
      <c r="CZ858">
        <v>0</v>
      </c>
      <c r="DA858">
        <v>0</v>
      </c>
      <c r="DB858">
        <v>7</v>
      </c>
      <c r="DC858">
        <v>0</v>
      </c>
      <c r="DD858">
        <v>0</v>
      </c>
      <c r="DE858">
        <v>8.9789999999999992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8553.9449999999997</v>
      </c>
      <c r="EA858">
        <v>0</v>
      </c>
      <c r="EB858">
        <v>954.78099999999995</v>
      </c>
      <c r="EC858">
        <v>0</v>
      </c>
      <c r="ED858">
        <v>16.1066</v>
      </c>
      <c r="EE858">
        <v>26</v>
      </c>
      <c r="EF858">
        <v>9445.2819999999992</v>
      </c>
      <c r="EG858">
        <v>13.914899999999999</v>
      </c>
      <c r="EH858">
        <v>8490.5010000000002</v>
      </c>
      <c r="EI858">
        <v>13.914899999999999</v>
      </c>
      <c r="EJ858">
        <v>8490.5010000000002</v>
      </c>
      <c r="EK858">
        <v>0</v>
      </c>
      <c r="EL858">
        <v>0</v>
      </c>
      <c r="EM858">
        <v>0</v>
      </c>
      <c r="EN858">
        <v>0</v>
      </c>
      <c r="EO858">
        <v>2.1917</v>
      </c>
      <c r="EP858">
        <v>954.78099999999995</v>
      </c>
      <c r="EQ858">
        <v>0</v>
      </c>
      <c r="ER858">
        <v>0</v>
      </c>
      <c r="ES858">
        <v>0</v>
      </c>
      <c r="ET858">
        <v>9445.2819999999992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208</v>
      </c>
      <c r="FK858">
        <v>0</v>
      </c>
      <c r="FL858">
        <v>201</v>
      </c>
      <c r="FM858">
        <v>0</v>
      </c>
      <c r="FN858">
        <v>7</v>
      </c>
      <c r="FO858">
        <v>0</v>
      </c>
      <c r="FP858">
        <v>0</v>
      </c>
      <c r="FQ858">
        <v>0</v>
      </c>
      <c r="FR858">
        <v>208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</row>
    <row r="859" spans="1:184" customFormat="1" ht="12.75" x14ac:dyDescent="0.2">
      <c r="A859">
        <v>1321</v>
      </c>
      <c r="B859">
        <f t="shared" si="13"/>
        <v>856</v>
      </c>
      <c r="C859">
        <v>1</v>
      </c>
      <c r="D859" t="s">
        <v>2737</v>
      </c>
      <c r="E859" t="s">
        <v>290</v>
      </c>
      <c r="F859">
        <v>600030032</v>
      </c>
      <c r="G859">
        <v>12</v>
      </c>
      <c r="H859" t="s">
        <v>291</v>
      </c>
      <c r="I859" t="s">
        <v>3351</v>
      </c>
      <c r="J859">
        <v>1</v>
      </c>
      <c r="K859">
        <v>24</v>
      </c>
      <c r="L859" t="s">
        <v>2723</v>
      </c>
      <c r="M859" t="s">
        <v>2738</v>
      </c>
      <c r="N859" t="s">
        <v>294</v>
      </c>
      <c r="O859">
        <v>7</v>
      </c>
      <c r="P859" t="s">
        <v>295</v>
      </c>
      <c r="Q859" t="s">
        <v>2739</v>
      </c>
      <c r="R859" s="207">
        <v>45671.452430555553</v>
      </c>
      <c r="S859">
        <v>600030032</v>
      </c>
      <c r="T859" t="s">
        <v>2739</v>
      </c>
      <c r="U859" s="207">
        <v>45671.505416666667</v>
      </c>
      <c r="V859">
        <v>600030032</v>
      </c>
      <c r="W859">
        <v>13.0915</v>
      </c>
      <c r="X859">
        <v>13.0915</v>
      </c>
      <c r="Y859">
        <v>0</v>
      </c>
      <c r="Z859">
        <v>0</v>
      </c>
      <c r="AA859">
        <v>13.852499999999999</v>
      </c>
      <c r="AB859">
        <v>6179.2380000000003</v>
      </c>
      <c r="AC859">
        <v>5855.6120000000001</v>
      </c>
      <c r="AD859">
        <v>3815.9780000000001</v>
      </c>
      <c r="AE859">
        <v>924.78599999999994</v>
      </c>
      <c r="AF859">
        <v>156.797</v>
      </c>
      <c r="AG859">
        <v>586.59400000000005</v>
      </c>
      <c r="AH859">
        <v>309.13600000000002</v>
      </c>
      <c r="AI859">
        <v>0</v>
      </c>
      <c r="AJ859">
        <v>0</v>
      </c>
      <c r="AK859">
        <v>62.320999999999998</v>
      </c>
      <c r="AL859">
        <v>40</v>
      </c>
      <c r="AM859">
        <v>0</v>
      </c>
      <c r="AN859">
        <v>283.62599999999998</v>
      </c>
      <c r="AO859">
        <v>1684.3040000000001</v>
      </c>
      <c r="AP859">
        <v>756.92</v>
      </c>
      <c r="AQ859">
        <v>756.92</v>
      </c>
      <c r="AR859">
        <v>0</v>
      </c>
      <c r="AS859">
        <v>0</v>
      </c>
      <c r="AT859">
        <v>28.8</v>
      </c>
      <c r="AU859">
        <v>898.58399999999995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5884.36</v>
      </c>
      <c r="BB859">
        <v>756.92</v>
      </c>
      <c r="BC859">
        <v>14</v>
      </c>
      <c r="BD859">
        <v>6</v>
      </c>
      <c r="BE859">
        <v>1</v>
      </c>
      <c r="BF859">
        <v>1</v>
      </c>
      <c r="BG859">
        <v>1</v>
      </c>
      <c r="BH859">
        <v>0</v>
      </c>
      <c r="BI859">
        <v>0</v>
      </c>
      <c r="BJ859">
        <v>8.0005000000000006</v>
      </c>
      <c r="BK859">
        <v>4072.752</v>
      </c>
      <c r="BL859">
        <v>2445.0819999999999</v>
      </c>
      <c r="BM859">
        <v>757.04899999999998</v>
      </c>
      <c r="BN859">
        <v>91.055000000000007</v>
      </c>
      <c r="BO859">
        <v>467.2</v>
      </c>
      <c r="BP859">
        <v>257.70100000000002</v>
      </c>
      <c r="BQ859">
        <v>0</v>
      </c>
      <c r="BR859">
        <v>0</v>
      </c>
      <c r="BS859">
        <v>54.664999999999999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5.0910000000000002</v>
      </c>
      <c r="CA859">
        <v>1782.86</v>
      </c>
      <c r="CB859">
        <v>1370.896</v>
      </c>
      <c r="CC859">
        <v>167.73699999999999</v>
      </c>
      <c r="CD859">
        <v>65.742000000000004</v>
      </c>
      <c r="CE859">
        <v>119.39400000000001</v>
      </c>
      <c r="CF859">
        <v>51.435000000000002</v>
      </c>
      <c r="CG859">
        <v>0</v>
      </c>
      <c r="CH859">
        <v>0</v>
      </c>
      <c r="CI859">
        <v>7.6559999999999997</v>
      </c>
      <c r="CJ859">
        <v>2.0402</v>
      </c>
      <c r="CK859">
        <v>865.85199999999998</v>
      </c>
      <c r="CL859">
        <v>3.0508000000000002</v>
      </c>
      <c r="CM859">
        <v>917.00800000000004</v>
      </c>
      <c r="CN859">
        <v>0</v>
      </c>
      <c r="CO859">
        <v>0</v>
      </c>
      <c r="CP859">
        <v>0</v>
      </c>
      <c r="CQ859">
        <v>0</v>
      </c>
      <c r="CR859">
        <v>0.42899999999999999</v>
      </c>
      <c r="CS859">
        <v>245.12799999999999</v>
      </c>
      <c r="CT859">
        <v>4.0910000000000002</v>
      </c>
      <c r="CU859">
        <v>1276.972</v>
      </c>
      <c r="CV859">
        <v>0</v>
      </c>
      <c r="CW859">
        <v>0</v>
      </c>
      <c r="CX859">
        <v>0</v>
      </c>
      <c r="CY859">
        <v>8.0005000000000006</v>
      </c>
      <c r="CZ859">
        <v>4072.752</v>
      </c>
      <c r="DA859">
        <v>0</v>
      </c>
      <c r="DB859">
        <v>0</v>
      </c>
      <c r="DC859">
        <v>58.46</v>
      </c>
      <c r="DD859">
        <v>698.46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4081.8510000000001</v>
      </c>
      <c r="EA859">
        <v>58.46</v>
      </c>
      <c r="EB859">
        <v>1802.509</v>
      </c>
      <c r="EC859">
        <v>698.46</v>
      </c>
      <c r="ED859">
        <v>13.0915</v>
      </c>
      <c r="EE859">
        <v>13.852499999999999</v>
      </c>
      <c r="EF859">
        <v>6179.2380000000003</v>
      </c>
      <c r="EG859">
        <v>8.0005000000000006</v>
      </c>
      <c r="EH859">
        <v>4276.7520000000004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5.0910000000000002</v>
      </c>
      <c r="EP859">
        <v>1902.4860000000001</v>
      </c>
      <c r="EQ859">
        <v>1684.3040000000001</v>
      </c>
      <c r="ER859">
        <v>104.327</v>
      </c>
      <c r="ES859">
        <v>1579.9770000000001</v>
      </c>
      <c r="ET859">
        <v>7863.5420000000004</v>
      </c>
      <c r="EU859">
        <v>0</v>
      </c>
      <c r="EV859">
        <v>0</v>
      </c>
      <c r="EW859">
        <v>8.0005000000000006</v>
      </c>
      <c r="EX859">
        <v>4276.7520000000004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</row>
    <row r="860" spans="1:184" customFormat="1" ht="12.75" x14ac:dyDescent="0.2">
      <c r="A860">
        <v>1322</v>
      </c>
      <c r="B860">
        <f t="shared" si="13"/>
        <v>857</v>
      </c>
      <c r="C860">
        <v>1</v>
      </c>
      <c r="D860" t="s">
        <v>2740</v>
      </c>
      <c r="E860" t="s">
        <v>290</v>
      </c>
      <c r="F860">
        <v>600030041</v>
      </c>
      <c r="G860">
        <v>12</v>
      </c>
      <c r="H860" t="s">
        <v>311</v>
      </c>
      <c r="I860" t="s">
        <v>1566</v>
      </c>
      <c r="J860">
        <v>1</v>
      </c>
      <c r="K860">
        <v>24</v>
      </c>
      <c r="L860" t="s">
        <v>2723</v>
      </c>
      <c r="M860" t="s">
        <v>2741</v>
      </c>
      <c r="N860" t="s">
        <v>294</v>
      </c>
      <c r="O860">
        <v>7</v>
      </c>
      <c r="P860" t="s">
        <v>295</v>
      </c>
      <c r="Q860" t="s">
        <v>359</v>
      </c>
      <c r="R860" s="207">
        <v>45667.3128125</v>
      </c>
      <c r="S860">
        <v>600030041</v>
      </c>
      <c r="T860" t="s">
        <v>359</v>
      </c>
      <c r="U860" s="207">
        <v>45672.523587962962</v>
      </c>
      <c r="V860">
        <v>600030041</v>
      </c>
      <c r="W860">
        <v>9.6290999999999993</v>
      </c>
      <c r="X860">
        <v>9.6290999999999993</v>
      </c>
      <c r="Y860">
        <v>0</v>
      </c>
      <c r="Z860">
        <v>0</v>
      </c>
      <c r="AA860">
        <v>12.75</v>
      </c>
      <c r="AB860">
        <v>4476.6620000000003</v>
      </c>
      <c r="AC860">
        <v>4476.1130000000003</v>
      </c>
      <c r="AD860">
        <v>2838.8850000000002</v>
      </c>
      <c r="AE860">
        <v>520.78300000000002</v>
      </c>
      <c r="AF860">
        <v>145.50299999999999</v>
      </c>
      <c r="AG860">
        <v>681.10400000000004</v>
      </c>
      <c r="AH860">
        <v>242.66300000000001</v>
      </c>
      <c r="AI860">
        <v>0</v>
      </c>
      <c r="AJ860">
        <v>39.622</v>
      </c>
      <c r="AK860">
        <v>7.5529999999999999</v>
      </c>
      <c r="AL860">
        <v>0</v>
      </c>
      <c r="AM860">
        <v>0</v>
      </c>
      <c r="AN860">
        <v>0.54900000000000004</v>
      </c>
      <c r="AO860">
        <v>1207.4480000000001</v>
      </c>
      <c r="AP860">
        <v>600</v>
      </c>
      <c r="AQ860">
        <v>600</v>
      </c>
      <c r="AR860">
        <v>0</v>
      </c>
      <c r="AS860">
        <v>0</v>
      </c>
      <c r="AT860">
        <v>0</v>
      </c>
      <c r="AU860">
        <v>607.44799999999998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4504.2929999999997</v>
      </c>
      <c r="BB860">
        <v>600</v>
      </c>
      <c r="BC860">
        <v>13</v>
      </c>
      <c r="BD860">
        <v>8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6.2165999999999997</v>
      </c>
      <c r="BK860">
        <v>3479.152</v>
      </c>
      <c r="BL860">
        <v>2009.595</v>
      </c>
      <c r="BM860">
        <v>429.43099999999998</v>
      </c>
      <c r="BN860">
        <v>134.64599999999999</v>
      </c>
      <c r="BO860">
        <v>615.64200000000005</v>
      </c>
      <c r="BP860">
        <v>242.66300000000001</v>
      </c>
      <c r="BQ860">
        <v>0</v>
      </c>
      <c r="BR860">
        <v>39.622</v>
      </c>
      <c r="BS860">
        <v>7.5529999999999999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3.4125000000000001</v>
      </c>
      <c r="CA860">
        <v>996.96100000000001</v>
      </c>
      <c r="CB860">
        <v>829.29</v>
      </c>
      <c r="CC860">
        <v>91.352000000000004</v>
      </c>
      <c r="CD860">
        <v>10.856999999999999</v>
      </c>
      <c r="CE860">
        <v>65.462000000000003</v>
      </c>
      <c r="CF860">
        <v>0</v>
      </c>
      <c r="CG860">
        <v>0</v>
      </c>
      <c r="CH860">
        <v>0</v>
      </c>
      <c r="CI860">
        <v>0</v>
      </c>
      <c r="CJ860">
        <v>1.3957999999999999</v>
      </c>
      <c r="CK860">
        <v>468.97300000000001</v>
      </c>
      <c r="CL860">
        <v>1.65</v>
      </c>
      <c r="CM860">
        <v>418.69799999999998</v>
      </c>
      <c r="CN860">
        <v>0</v>
      </c>
      <c r="CO860">
        <v>0</v>
      </c>
      <c r="CP860">
        <v>0.36670000000000003</v>
      </c>
      <c r="CQ860">
        <v>109.29</v>
      </c>
      <c r="CR860">
        <v>1.2999000000000001</v>
      </c>
      <c r="CS860">
        <v>422.59399999999999</v>
      </c>
      <c r="CT860">
        <v>3.4125000000000001</v>
      </c>
      <c r="CU860">
        <v>996.96100000000001</v>
      </c>
      <c r="CV860">
        <v>0</v>
      </c>
      <c r="CW860">
        <v>0</v>
      </c>
      <c r="CX860">
        <v>0</v>
      </c>
      <c r="CY860">
        <v>6.2165999999999997</v>
      </c>
      <c r="CZ860">
        <v>3479.152</v>
      </c>
      <c r="DA860">
        <v>0</v>
      </c>
      <c r="DB860">
        <v>0</v>
      </c>
      <c r="DC860">
        <v>600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3499.7919999999999</v>
      </c>
      <c r="EA860">
        <v>600</v>
      </c>
      <c r="EB860">
        <v>1004.501</v>
      </c>
      <c r="EC860">
        <v>0</v>
      </c>
      <c r="ED860">
        <v>9.6290999999999993</v>
      </c>
      <c r="EE860">
        <v>12.75</v>
      </c>
      <c r="EF860">
        <v>4476.6620000000003</v>
      </c>
      <c r="EG860">
        <v>6.2165999999999997</v>
      </c>
      <c r="EH860">
        <v>3479.152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3.4125000000000001</v>
      </c>
      <c r="EP860">
        <v>997.51</v>
      </c>
      <c r="EQ860">
        <v>1207.4480000000001</v>
      </c>
      <c r="ER860">
        <v>1154.048</v>
      </c>
      <c r="ES860">
        <v>53.4</v>
      </c>
      <c r="ET860">
        <v>5684.11</v>
      </c>
      <c r="EU860">
        <v>0</v>
      </c>
      <c r="EV860">
        <v>0</v>
      </c>
      <c r="EW860">
        <v>6.2165999999999997</v>
      </c>
      <c r="EX860">
        <v>3479.152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0</v>
      </c>
      <c r="GA860">
        <v>0</v>
      </c>
      <c r="GB860">
        <v>0</v>
      </c>
    </row>
    <row r="861" spans="1:184" customFormat="1" ht="12.75" x14ac:dyDescent="0.2">
      <c r="A861">
        <v>1323</v>
      </c>
      <c r="B861">
        <f t="shared" si="13"/>
        <v>858</v>
      </c>
      <c r="C861">
        <v>1</v>
      </c>
      <c r="D861" t="s">
        <v>2742</v>
      </c>
      <c r="E861" t="s">
        <v>290</v>
      </c>
      <c r="F861">
        <v>600030067</v>
      </c>
      <c r="G861">
        <v>12</v>
      </c>
      <c r="H861" t="s">
        <v>349</v>
      </c>
      <c r="I861" t="s">
        <v>2743</v>
      </c>
      <c r="J861">
        <v>1</v>
      </c>
      <c r="K861">
        <v>24</v>
      </c>
      <c r="L861" t="s">
        <v>2723</v>
      </c>
      <c r="M861" t="s">
        <v>2744</v>
      </c>
      <c r="N861" t="s">
        <v>294</v>
      </c>
      <c r="O861">
        <v>7</v>
      </c>
      <c r="P861" t="s">
        <v>295</v>
      </c>
      <c r="Q861" t="s">
        <v>3338</v>
      </c>
      <c r="R861" s="207">
        <v>45671.649513888886</v>
      </c>
      <c r="S861">
        <v>600030067</v>
      </c>
      <c r="T861" t="s">
        <v>3338</v>
      </c>
      <c r="U861" s="207">
        <v>45671.683252314811</v>
      </c>
      <c r="V861">
        <v>600030067</v>
      </c>
      <c r="W861">
        <v>5.9447000000000001</v>
      </c>
      <c r="X861">
        <v>3.8738999999999999</v>
      </c>
      <c r="Y861">
        <v>0</v>
      </c>
      <c r="Z861">
        <v>2.0708000000000002</v>
      </c>
      <c r="AA861">
        <v>6</v>
      </c>
      <c r="AB861">
        <v>3060.8679999999999</v>
      </c>
      <c r="AC861">
        <v>2309.5940000000001</v>
      </c>
      <c r="AD861">
        <v>1290.491</v>
      </c>
      <c r="AE861">
        <v>326.11900000000003</v>
      </c>
      <c r="AF861">
        <v>194.881</v>
      </c>
      <c r="AG861">
        <v>272.80399999999997</v>
      </c>
      <c r="AH861">
        <v>209.24199999999999</v>
      </c>
      <c r="AI861">
        <v>0</v>
      </c>
      <c r="AJ861">
        <v>0</v>
      </c>
      <c r="AK861">
        <v>16.056999999999999</v>
      </c>
      <c r="AL861">
        <v>0</v>
      </c>
      <c r="AM861">
        <v>0</v>
      </c>
      <c r="AN861">
        <v>751.274</v>
      </c>
      <c r="AO861">
        <v>626.91899999999998</v>
      </c>
      <c r="AP861">
        <v>414</v>
      </c>
      <c r="AQ861">
        <v>414</v>
      </c>
      <c r="AR861">
        <v>0</v>
      </c>
      <c r="AS861">
        <v>0</v>
      </c>
      <c r="AT861">
        <v>0</v>
      </c>
      <c r="AU861">
        <v>212.91900000000001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2309.5940000000001</v>
      </c>
      <c r="BB861">
        <v>414</v>
      </c>
      <c r="BC861">
        <v>7</v>
      </c>
      <c r="BD861">
        <v>6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2.8738999999999999</v>
      </c>
      <c r="BK861">
        <v>1770.8</v>
      </c>
      <c r="BL861">
        <v>1019.558</v>
      </c>
      <c r="BM861">
        <v>275.96100000000001</v>
      </c>
      <c r="BN861">
        <v>99.789000000000001</v>
      </c>
      <c r="BO861">
        <v>208.804</v>
      </c>
      <c r="BP861">
        <v>150.631</v>
      </c>
      <c r="BQ861">
        <v>0</v>
      </c>
      <c r="BR861">
        <v>0</v>
      </c>
      <c r="BS861">
        <v>16.056999999999999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1</v>
      </c>
      <c r="CA861">
        <v>538.79399999999998</v>
      </c>
      <c r="CB861">
        <v>270.93299999999999</v>
      </c>
      <c r="CC861">
        <v>50.158000000000001</v>
      </c>
      <c r="CD861">
        <v>95.091999999999999</v>
      </c>
      <c r="CE861">
        <v>64</v>
      </c>
      <c r="CF861">
        <v>58.610999999999997</v>
      </c>
      <c r="CG861">
        <v>0</v>
      </c>
      <c r="CH861">
        <v>0</v>
      </c>
      <c r="CI861">
        <v>0</v>
      </c>
      <c r="CJ861">
        <v>1</v>
      </c>
      <c r="CK861">
        <v>538.79399999999998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0.36559999999999998</v>
      </c>
      <c r="CS861">
        <v>182.17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2.8738999999999999</v>
      </c>
      <c r="CZ861">
        <v>1770.8</v>
      </c>
      <c r="DA861">
        <v>0</v>
      </c>
      <c r="DB861">
        <v>0</v>
      </c>
      <c r="DC861">
        <v>387.84</v>
      </c>
      <c r="DD861">
        <v>26.16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1770.8</v>
      </c>
      <c r="EA861">
        <v>387.84</v>
      </c>
      <c r="EB861">
        <v>538.79399999999998</v>
      </c>
      <c r="EC861">
        <v>26.16</v>
      </c>
      <c r="ED861">
        <v>5.9447000000000001</v>
      </c>
      <c r="EE861">
        <v>6</v>
      </c>
      <c r="EF861">
        <v>3060.8679999999999</v>
      </c>
      <c r="EG861">
        <v>2.8738999999999999</v>
      </c>
      <c r="EH861">
        <v>1778.8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3.0708000000000002</v>
      </c>
      <c r="EP861">
        <v>1282.068</v>
      </c>
      <c r="EQ861">
        <v>626.91899999999998</v>
      </c>
      <c r="ER861">
        <v>544.31899999999996</v>
      </c>
      <c r="ES861">
        <v>82.6</v>
      </c>
      <c r="ET861">
        <v>3687.7869999999998</v>
      </c>
      <c r="EU861">
        <v>0</v>
      </c>
      <c r="EV861">
        <v>0</v>
      </c>
      <c r="EW861">
        <v>2.8738999999999999</v>
      </c>
      <c r="EX861">
        <v>1778.8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0</v>
      </c>
      <c r="FW861">
        <v>0</v>
      </c>
      <c r="FX861">
        <v>0</v>
      </c>
      <c r="FY861">
        <v>0</v>
      </c>
      <c r="FZ861">
        <v>0</v>
      </c>
      <c r="GA861">
        <v>0</v>
      </c>
      <c r="GB861">
        <v>0</v>
      </c>
    </row>
    <row r="862" spans="1:184" customFormat="1" ht="12.75" x14ac:dyDescent="0.2">
      <c r="A862">
        <v>1330</v>
      </c>
      <c r="B862">
        <f t="shared" si="13"/>
        <v>859</v>
      </c>
      <c r="C862">
        <v>1</v>
      </c>
      <c r="D862" t="s">
        <v>2745</v>
      </c>
      <c r="E862" t="s">
        <v>290</v>
      </c>
      <c r="F862">
        <v>600024831</v>
      </c>
      <c r="G862">
        <v>12</v>
      </c>
      <c r="H862" t="s">
        <v>291</v>
      </c>
      <c r="I862" t="s">
        <v>100</v>
      </c>
      <c r="J862">
        <v>1</v>
      </c>
      <c r="K862">
        <v>24</v>
      </c>
      <c r="L862" t="s">
        <v>2723</v>
      </c>
      <c r="M862" t="s">
        <v>2746</v>
      </c>
      <c r="N862" t="s">
        <v>294</v>
      </c>
      <c r="O862">
        <v>7</v>
      </c>
      <c r="P862" t="s">
        <v>295</v>
      </c>
      <c r="Q862" t="s">
        <v>2747</v>
      </c>
      <c r="R862" s="207">
        <v>45660.38422453704</v>
      </c>
      <c r="S862">
        <v>600024831</v>
      </c>
      <c r="T862" t="s">
        <v>3405</v>
      </c>
      <c r="U862" s="207">
        <v>45670.409270833334</v>
      </c>
      <c r="V862">
        <v>600024831</v>
      </c>
      <c r="W862">
        <v>28.652000000000001</v>
      </c>
      <c r="X862">
        <v>27.652000000000001</v>
      </c>
      <c r="Y862">
        <v>0.5</v>
      </c>
      <c r="Z862">
        <v>0.5</v>
      </c>
      <c r="AA862">
        <v>35.180300000000003</v>
      </c>
      <c r="AB862">
        <v>13946.4</v>
      </c>
      <c r="AC862">
        <v>13444.115999999998</v>
      </c>
      <c r="AD862">
        <v>8275.3649999999998</v>
      </c>
      <c r="AE862">
        <v>1906.7919999999999</v>
      </c>
      <c r="AF862">
        <v>302.13900000000001</v>
      </c>
      <c r="AG862">
        <v>2379.386</v>
      </c>
      <c r="AH862">
        <v>369.49600000000004</v>
      </c>
      <c r="AI862">
        <v>186.83599999999998</v>
      </c>
      <c r="AJ862">
        <v>0</v>
      </c>
      <c r="AK862">
        <v>3.637</v>
      </c>
      <c r="AL862">
        <v>140.488</v>
      </c>
      <c r="AM862">
        <v>0</v>
      </c>
      <c r="AN862">
        <v>361.79599999999999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12.438000000000001</v>
      </c>
      <c r="AX862">
        <v>0</v>
      </c>
      <c r="AY862">
        <v>0</v>
      </c>
      <c r="AZ862">
        <v>8.0269999999999992</v>
      </c>
      <c r="BA862">
        <v>13536.944</v>
      </c>
      <c r="BB862">
        <v>0</v>
      </c>
      <c r="BC862">
        <v>34</v>
      </c>
      <c r="BD862">
        <v>27</v>
      </c>
      <c r="BE862">
        <v>1</v>
      </c>
      <c r="BF862">
        <v>0</v>
      </c>
      <c r="BG862">
        <v>0</v>
      </c>
      <c r="BH862">
        <v>0</v>
      </c>
      <c r="BI862">
        <v>0</v>
      </c>
      <c r="BJ862">
        <v>18.244300000000003</v>
      </c>
      <c r="BK862">
        <v>9572.2019999999993</v>
      </c>
      <c r="BL862">
        <v>5827.9629999999997</v>
      </c>
      <c r="BM862">
        <v>1589.136</v>
      </c>
      <c r="BN862">
        <v>146.49600000000001</v>
      </c>
      <c r="BO862">
        <v>1589.0509999999999</v>
      </c>
      <c r="BP862">
        <v>212.255</v>
      </c>
      <c r="BQ862">
        <v>186.83599999999998</v>
      </c>
      <c r="BR862">
        <v>0</v>
      </c>
      <c r="BS862">
        <v>0</v>
      </c>
      <c r="BT862">
        <v>13.9137</v>
      </c>
      <c r="BU862">
        <v>7814.7190000000001</v>
      </c>
      <c r="BV862">
        <v>1.1000000000000001</v>
      </c>
      <c r="BW862">
        <v>423.54300000000001</v>
      </c>
      <c r="BX862">
        <v>0</v>
      </c>
      <c r="BY862">
        <v>0</v>
      </c>
      <c r="BZ862">
        <v>9.4076999999999984</v>
      </c>
      <c r="CA862">
        <v>3871.9139999999998</v>
      </c>
      <c r="CB862">
        <v>2447.402</v>
      </c>
      <c r="CC862">
        <v>317.65600000000001</v>
      </c>
      <c r="CD862">
        <v>155.643</v>
      </c>
      <c r="CE862">
        <v>790.33499999999992</v>
      </c>
      <c r="CF862">
        <v>157.24099999999999</v>
      </c>
      <c r="CG862">
        <v>0</v>
      </c>
      <c r="CH862">
        <v>0</v>
      </c>
      <c r="CI862">
        <v>3.637</v>
      </c>
      <c r="CJ862">
        <v>1</v>
      </c>
      <c r="CK862">
        <v>562.36199999999997</v>
      </c>
      <c r="CL862">
        <v>4.2150999999999996</v>
      </c>
      <c r="CM862">
        <v>1668.4749999999999</v>
      </c>
      <c r="CN862">
        <v>4.1925999999999997</v>
      </c>
      <c r="CO862">
        <v>1641.077</v>
      </c>
      <c r="CP862">
        <v>0</v>
      </c>
      <c r="CQ862">
        <v>0</v>
      </c>
      <c r="CR862">
        <v>16.871400000000001</v>
      </c>
      <c r="CS862">
        <v>7837.5949999999993</v>
      </c>
      <c r="CT862">
        <v>6.9077000000000002</v>
      </c>
      <c r="CU862">
        <v>2315.2139999999999</v>
      </c>
      <c r="CV862">
        <v>0</v>
      </c>
      <c r="CW862">
        <v>12.438000000000001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8.0269999999999992</v>
      </c>
      <c r="DF862">
        <v>3.2305999999999999</v>
      </c>
      <c r="DG862">
        <v>1333.94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9646.9429999999993</v>
      </c>
      <c r="EA862">
        <v>0</v>
      </c>
      <c r="EB862">
        <v>3890.0010000000002</v>
      </c>
      <c r="EC862">
        <v>0</v>
      </c>
      <c r="ED862">
        <v>28.652000000000001</v>
      </c>
      <c r="EE862">
        <v>35.180300000000003</v>
      </c>
      <c r="EF862">
        <v>13946.4</v>
      </c>
      <c r="EG862">
        <v>18.744300000000003</v>
      </c>
      <c r="EH862">
        <v>9933.9979999999996</v>
      </c>
      <c r="EI862">
        <v>13.9137</v>
      </c>
      <c r="EJ862">
        <v>7880.4470000000001</v>
      </c>
      <c r="EK862">
        <v>1.1000000000000001</v>
      </c>
      <c r="EL862">
        <v>423.54300000000001</v>
      </c>
      <c r="EM862">
        <v>0</v>
      </c>
      <c r="EN862">
        <v>0</v>
      </c>
      <c r="EO862">
        <v>9.9076999999999984</v>
      </c>
      <c r="EP862">
        <v>4012.402</v>
      </c>
      <c r="EQ862">
        <v>0</v>
      </c>
      <c r="ER862">
        <v>0</v>
      </c>
      <c r="ES862">
        <v>0</v>
      </c>
      <c r="ET862">
        <v>13946.4</v>
      </c>
      <c r="EU862">
        <v>0</v>
      </c>
      <c r="EV862">
        <v>0</v>
      </c>
      <c r="EW862">
        <v>0</v>
      </c>
      <c r="EX862">
        <v>0</v>
      </c>
      <c r="EY862">
        <v>3.2305999999999999</v>
      </c>
      <c r="EZ862">
        <v>1333.94</v>
      </c>
      <c r="FA862">
        <v>0.5</v>
      </c>
      <c r="FB862">
        <v>296.06799999999998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0</v>
      </c>
      <c r="FZ862">
        <v>0</v>
      </c>
      <c r="GA862">
        <v>0</v>
      </c>
      <c r="GB862">
        <v>0</v>
      </c>
    </row>
    <row r="863" spans="1:184" customFormat="1" ht="12.75" x14ac:dyDescent="0.2">
      <c r="A863">
        <v>1331</v>
      </c>
      <c r="B863">
        <f t="shared" si="13"/>
        <v>860</v>
      </c>
      <c r="C863">
        <v>1</v>
      </c>
      <c r="D863" t="s">
        <v>2748</v>
      </c>
      <c r="E863" t="s">
        <v>290</v>
      </c>
      <c r="F863">
        <v>600024865</v>
      </c>
      <c r="G863">
        <v>12</v>
      </c>
      <c r="H863" t="s">
        <v>291</v>
      </c>
      <c r="I863" t="s">
        <v>2749</v>
      </c>
      <c r="J863">
        <v>1</v>
      </c>
      <c r="K863">
        <v>24</v>
      </c>
      <c r="L863" t="s">
        <v>2723</v>
      </c>
      <c r="M863" t="s">
        <v>2750</v>
      </c>
      <c r="N863" t="s">
        <v>294</v>
      </c>
      <c r="O863">
        <v>7</v>
      </c>
      <c r="P863" t="s">
        <v>295</v>
      </c>
      <c r="Q863" t="s">
        <v>359</v>
      </c>
      <c r="R863" s="207">
        <v>45667.313310185185</v>
      </c>
      <c r="S863">
        <v>600024865</v>
      </c>
      <c r="W863">
        <v>33.389800000000001</v>
      </c>
      <c r="X863">
        <v>33.189800000000005</v>
      </c>
      <c r="Y863">
        <v>0</v>
      </c>
      <c r="Z863">
        <v>0.2</v>
      </c>
      <c r="AA863">
        <v>36.2331</v>
      </c>
      <c r="AB863">
        <v>16423.481</v>
      </c>
      <c r="AC863">
        <v>16285.324000000001</v>
      </c>
      <c r="AD863">
        <v>10359.697999999999</v>
      </c>
      <c r="AE863">
        <v>3063.8619999999996</v>
      </c>
      <c r="AF863">
        <v>292.577</v>
      </c>
      <c r="AG863">
        <v>1572.4259999999999</v>
      </c>
      <c r="AH863">
        <v>294.363</v>
      </c>
      <c r="AI863">
        <v>410.28699999999998</v>
      </c>
      <c r="AJ863">
        <v>0.997</v>
      </c>
      <c r="AK863">
        <v>53.165000000000006</v>
      </c>
      <c r="AL863">
        <v>0</v>
      </c>
      <c r="AM863">
        <v>0</v>
      </c>
      <c r="AN863">
        <v>138.15699999999998</v>
      </c>
      <c r="AO863">
        <v>472.7</v>
      </c>
      <c r="AP863">
        <v>101</v>
      </c>
      <c r="AQ863">
        <v>101</v>
      </c>
      <c r="AR863">
        <v>0</v>
      </c>
      <c r="AS863">
        <v>0</v>
      </c>
      <c r="AT863">
        <v>0</v>
      </c>
      <c r="AU863">
        <v>371.7</v>
      </c>
      <c r="AV863">
        <v>0</v>
      </c>
      <c r="AW863">
        <v>237.94900000000001</v>
      </c>
      <c r="AX863">
        <v>0</v>
      </c>
      <c r="AY863">
        <v>0</v>
      </c>
      <c r="AZ863">
        <v>0</v>
      </c>
      <c r="BA863">
        <v>16401.841999999997</v>
      </c>
      <c r="BB863">
        <v>101</v>
      </c>
      <c r="BC863">
        <v>36</v>
      </c>
      <c r="BD863">
        <v>32</v>
      </c>
      <c r="BE863">
        <v>5</v>
      </c>
      <c r="BF863">
        <v>0</v>
      </c>
      <c r="BG863">
        <v>1</v>
      </c>
      <c r="BH863">
        <v>0</v>
      </c>
      <c r="BI863">
        <v>0</v>
      </c>
      <c r="BJ863">
        <v>27.274000000000001</v>
      </c>
      <c r="BK863">
        <v>14003.641</v>
      </c>
      <c r="BL863">
        <v>8714.0300000000007</v>
      </c>
      <c r="BM863">
        <v>2825.1709999999998</v>
      </c>
      <c r="BN863">
        <v>246.73599999999999</v>
      </c>
      <c r="BO863">
        <v>1305.4259999999999</v>
      </c>
      <c r="BP863">
        <v>231.85599999999999</v>
      </c>
      <c r="BQ863">
        <v>402.77299999999997</v>
      </c>
      <c r="BR863">
        <v>0</v>
      </c>
      <c r="BS863">
        <v>39.700000000000003</v>
      </c>
      <c r="BT863">
        <v>8</v>
      </c>
      <c r="BU863">
        <v>5132.7470000000003</v>
      </c>
      <c r="BV863">
        <v>6.6219999999999999</v>
      </c>
      <c r="BW863">
        <v>3236.0529999999999</v>
      </c>
      <c r="BX863">
        <v>0</v>
      </c>
      <c r="BY863">
        <v>0</v>
      </c>
      <c r="BZ863">
        <v>5.9157999999999999</v>
      </c>
      <c r="CA863">
        <v>2281.683</v>
      </c>
      <c r="CB863">
        <v>1645.6679999999999</v>
      </c>
      <c r="CC863">
        <v>238.691</v>
      </c>
      <c r="CD863">
        <v>45.840999999999994</v>
      </c>
      <c r="CE863">
        <v>267</v>
      </c>
      <c r="CF863">
        <v>62.506999999999998</v>
      </c>
      <c r="CG863">
        <v>7.5140000000000002</v>
      </c>
      <c r="CH863">
        <v>0.997</v>
      </c>
      <c r="CI863">
        <v>13.465</v>
      </c>
      <c r="CJ863">
        <v>1.0165999999999999</v>
      </c>
      <c r="CK863">
        <v>597.15099999999995</v>
      </c>
      <c r="CL863">
        <v>2.2991999999999999</v>
      </c>
      <c r="CM863">
        <v>756.29399999999998</v>
      </c>
      <c r="CN863">
        <v>2</v>
      </c>
      <c r="CO863">
        <v>608.64499999999998</v>
      </c>
      <c r="CP863">
        <v>0.6</v>
      </c>
      <c r="CQ863">
        <v>319.59300000000002</v>
      </c>
      <c r="CR863">
        <v>23.123999999999999</v>
      </c>
      <c r="CS863">
        <v>11043.974</v>
      </c>
      <c r="CT863">
        <v>4.5991999999999997</v>
      </c>
      <c r="CU863">
        <v>1580.2059999999999</v>
      </c>
      <c r="CV863">
        <v>0</v>
      </c>
      <c r="CW863">
        <v>237.94900000000001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101</v>
      </c>
      <c r="DE863">
        <v>0</v>
      </c>
      <c r="DF863">
        <v>8.652000000000001</v>
      </c>
      <c r="DG863">
        <v>3458.4560000000001</v>
      </c>
      <c r="DH863">
        <v>3</v>
      </c>
      <c r="DI863">
        <v>1666.105</v>
      </c>
      <c r="DJ863">
        <v>1</v>
      </c>
      <c r="DK863">
        <v>510.28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14096.364</v>
      </c>
      <c r="EA863">
        <v>0</v>
      </c>
      <c r="EB863">
        <v>2305.4780000000001</v>
      </c>
      <c r="EC863">
        <v>101</v>
      </c>
      <c r="ED863">
        <v>33.389800000000001</v>
      </c>
      <c r="EE863">
        <v>36.2331</v>
      </c>
      <c r="EF863">
        <v>16423.481</v>
      </c>
      <c r="EG863">
        <v>27.274000000000001</v>
      </c>
      <c r="EH863">
        <v>14069.369000000001</v>
      </c>
      <c r="EI863">
        <v>8</v>
      </c>
      <c r="EJ863">
        <v>5198.4750000000004</v>
      </c>
      <c r="EK863">
        <v>6.6219999999999999</v>
      </c>
      <c r="EL863">
        <v>3236.0529999999999</v>
      </c>
      <c r="EM863">
        <v>0</v>
      </c>
      <c r="EN863">
        <v>0</v>
      </c>
      <c r="EO863">
        <v>6.1158000000000001</v>
      </c>
      <c r="EP863">
        <v>2354.1120000000001</v>
      </c>
      <c r="EQ863">
        <v>472.7</v>
      </c>
      <c r="ER863">
        <v>371.7</v>
      </c>
      <c r="ES863">
        <v>101</v>
      </c>
      <c r="ET863">
        <v>16896.181</v>
      </c>
      <c r="EU863">
        <v>0</v>
      </c>
      <c r="EV863">
        <v>0</v>
      </c>
      <c r="EW863">
        <v>0</v>
      </c>
      <c r="EX863">
        <v>0</v>
      </c>
      <c r="EY863">
        <v>8.652000000000001</v>
      </c>
      <c r="EZ863">
        <v>3458.4560000000001</v>
      </c>
      <c r="FA863">
        <v>3</v>
      </c>
      <c r="FB863">
        <v>1666.105</v>
      </c>
      <c r="FC863">
        <v>1</v>
      </c>
      <c r="FD863">
        <v>510.28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</row>
    <row r="864" spans="1:184" customFormat="1" ht="12.75" x14ac:dyDescent="0.2">
      <c r="A864">
        <v>1334</v>
      </c>
      <c r="B864">
        <f t="shared" si="13"/>
        <v>861</v>
      </c>
      <c r="C864">
        <v>1</v>
      </c>
      <c r="D864" t="s">
        <v>2751</v>
      </c>
      <c r="E864" t="s">
        <v>290</v>
      </c>
      <c r="F864">
        <v>600024873</v>
      </c>
      <c r="G864">
        <v>12</v>
      </c>
      <c r="H864" t="s">
        <v>491</v>
      </c>
      <c r="I864" t="s">
        <v>2752</v>
      </c>
      <c r="J864">
        <v>1</v>
      </c>
      <c r="K864">
        <v>24</v>
      </c>
      <c r="L864" t="s">
        <v>2723</v>
      </c>
      <c r="M864" t="s">
        <v>1329</v>
      </c>
      <c r="N864" t="s">
        <v>294</v>
      </c>
      <c r="O864">
        <v>7</v>
      </c>
      <c r="P864" t="s">
        <v>295</v>
      </c>
      <c r="Q864" t="s">
        <v>393</v>
      </c>
      <c r="R864" s="207">
        <v>45671.463692129626</v>
      </c>
      <c r="S864">
        <v>600024873</v>
      </c>
      <c r="W864">
        <v>5.3563999999999998</v>
      </c>
      <c r="X864">
        <v>5.3563999999999998</v>
      </c>
      <c r="Y864">
        <v>0</v>
      </c>
      <c r="Z864">
        <v>0</v>
      </c>
      <c r="AA864">
        <v>7</v>
      </c>
      <c r="AB864">
        <v>3459.2849999999999</v>
      </c>
      <c r="AC864">
        <v>3393.5569999999998</v>
      </c>
      <c r="AD864">
        <v>1930.9379999999999</v>
      </c>
      <c r="AE864">
        <v>565.11</v>
      </c>
      <c r="AF864">
        <v>444.70499999999998</v>
      </c>
      <c r="AG864">
        <v>241.12200000000001</v>
      </c>
      <c r="AH864">
        <v>115.90300000000001</v>
      </c>
      <c r="AI864">
        <v>80.984999999999999</v>
      </c>
      <c r="AJ864">
        <v>0</v>
      </c>
      <c r="AK864">
        <v>0</v>
      </c>
      <c r="AL864">
        <v>0</v>
      </c>
      <c r="AM864">
        <v>0</v>
      </c>
      <c r="AN864">
        <v>65.727999999999994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14.794</v>
      </c>
      <c r="BA864">
        <v>3393.5569999999998</v>
      </c>
      <c r="BB864">
        <v>0</v>
      </c>
      <c r="BC864">
        <v>7</v>
      </c>
      <c r="BD864">
        <v>5</v>
      </c>
      <c r="BE864">
        <v>1</v>
      </c>
      <c r="BF864">
        <v>1</v>
      </c>
      <c r="BG864">
        <v>0</v>
      </c>
      <c r="BH864">
        <v>0</v>
      </c>
      <c r="BI864">
        <v>0</v>
      </c>
      <c r="BJ864">
        <v>4.3064</v>
      </c>
      <c r="BK864">
        <v>2976.2479999999996</v>
      </c>
      <c r="BL864">
        <v>1670.2760000000001</v>
      </c>
      <c r="BM864">
        <v>525.74699999999996</v>
      </c>
      <c r="BN864">
        <v>343.42099999999999</v>
      </c>
      <c r="BO864">
        <v>225.12200000000001</v>
      </c>
      <c r="BP864">
        <v>115.90300000000001</v>
      </c>
      <c r="BQ864">
        <v>80.984999999999999</v>
      </c>
      <c r="BR864">
        <v>0</v>
      </c>
      <c r="BS864">
        <v>0</v>
      </c>
      <c r="BT864">
        <v>4.3064</v>
      </c>
      <c r="BU864">
        <v>2976.2479999999996</v>
      </c>
      <c r="BV864">
        <v>0</v>
      </c>
      <c r="BW864">
        <v>0</v>
      </c>
      <c r="BX864">
        <v>0</v>
      </c>
      <c r="BY864">
        <v>0</v>
      </c>
      <c r="BZ864">
        <v>1.05</v>
      </c>
      <c r="CA864">
        <v>417.30900000000003</v>
      </c>
      <c r="CB864">
        <v>260.66199999999998</v>
      </c>
      <c r="CC864">
        <v>39.363</v>
      </c>
      <c r="CD864">
        <v>101.28400000000001</v>
      </c>
      <c r="CE864">
        <v>16</v>
      </c>
      <c r="CF864">
        <v>0</v>
      </c>
      <c r="CG864">
        <v>0</v>
      </c>
      <c r="CH864">
        <v>0</v>
      </c>
      <c r="CI864">
        <v>0</v>
      </c>
      <c r="CJ864">
        <v>0.3</v>
      </c>
      <c r="CK864">
        <v>159.22300000000001</v>
      </c>
      <c r="CL864">
        <v>0.55000000000000004</v>
      </c>
      <c r="CM864">
        <v>166.42699999999999</v>
      </c>
      <c r="CN864">
        <v>0</v>
      </c>
      <c r="CO864">
        <v>0</v>
      </c>
      <c r="CP864">
        <v>0.2</v>
      </c>
      <c r="CQ864">
        <v>91.659000000000006</v>
      </c>
      <c r="CR864">
        <v>3.3064</v>
      </c>
      <c r="CS864">
        <v>2049.4359999999997</v>
      </c>
      <c r="CT864">
        <v>1.05</v>
      </c>
      <c r="CU864">
        <v>417.30900000000003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14.794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2976.2479999999996</v>
      </c>
      <c r="EA864">
        <v>0</v>
      </c>
      <c r="EB864">
        <v>417.30900000000003</v>
      </c>
      <c r="EC864">
        <v>0</v>
      </c>
      <c r="ED864">
        <v>5.3563999999999998</v>
      </c>
      <c r="EE864">
        <v>7</v>
      </c>
      <c r="EF864">
        <v>3459.2849999999999</v>
      </c>
      <c r="EG864">
        <v>4.3064</v>
      </c>
      <c r="EH864">
        <v>3041.9759999999997</v>
      </c>
      <c r="EI864">
        <v>4.3064</v>
      </c>
      <c r="EJ864">
        <v>3041.9759999999997</v>
      </c>
      <c r="EK864">
        <v>0</v>
      </c>
      <c r="EL864">
        <v>0</v>
      </c>
      <c r="EM864">
        <v>0</v>
      </c>
      <c r="EN864">
        <v>0</v>
      </c>
      <c r="EO864">
        <v>1.05</v>
      </c>
      <c r="EP864">
        <v>417.30900000000003</v>
      </c>
      <c r="EQ864">
        <v>0</v>
      </c>
      <c r="ER864">
        <v>0</v>
      </c>
      <c r="ES864">
        <v>0</v>
      </c>
      <c r="ET864">
        <v>3459.2849999999999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0</v>
      </c>
      <c r="FX864">
        <v>0</v>
      </c>
      <c r="FY864">
        <v>0</v>
      </c>
      <c r="FZ864">
        <v>0</v>
      </c>
      <c r="GA864">
        <v>0</v>
      </c>
      <c r="GB864">
        <v>0</v>
      </c>
    </row>
    <row r="865" spans="1:184" customFormat="1" ht="12.75" x14ac:dyDescent="0.2">
      <c r="A865">
        <v>1335</v>
      </c>
      <c r="B865">
        <f t="shared" si="13"/>
        <v>862</v>
      </c>
      <c r="C865">
        <v>1</v>
      </c>
      <c r="D865" t="s">
        <v>2753</v>
      </c>
      <c r="E865" t="s">
        <v>290</v>
      </c>
      <c r="F865">
        <v>600024849</v>
      </c>
      <c r="G865">
        <v>12</v>
      </c>
      <c r="H865" t="s">
        <v>311</v>
      </c>
      <c r="I865" t="s">
        <v>2754</v>
      </c>
      <c r="J865">
        <v>1</v>
      </c>
      <c r="K865">
        <v>24</v>
      </c>
      <c r="L865" t="s">
        <v>2723</v>
      </c>
      <c r="M865" t="s">
        <v>2755</v>
      </c>
      <c r="N865" t="s">
        <v>294</v>
      </c>
      <c r="O865">
        <v>7</v>
      </c>
      <c r="P865" t="s">
        <v>295</v>
      </c>
      <c r="Q865" t="s">
        <v>2756</v>
      </c>
      <c r="R865" s="207">
        <v>45665.443912037037</v>
      </c>
      <c r="S865">
        <v>600024849</v>
      </c>
      <c r="W865">
        <v>37.862700000000004</v>
      </c>
      <c r="X865">
        <v>37.064</v>
      </c>
      <c r="Y865">
        <v>0.12959999999999999</v>
      </c>
      <c r="Z865">
        <v>0.66910000000000003</v>
      </c>
      <c r="AA865">
        <v>42.1541</v>
      </c>
      <c r="AB865">
        <v>19309.832000000002</v>
      </c>
      <c r="AC865">
        <v>18866.096000000001</v>
      </c>
      <c r="AD865">
        <v>11630.969000000001</v>
      </c>
      <c r="AE865">
        <v>3462.665</v>
      </c>
      <c r="AF865">
        <v>1275.4879999999998</v>
      </c>
      <c r="AG865">
        <v>1641.326</v>
      </c>
      <c r="AH865">
        <v>252.767</v>
      </c>
      <c r="AI865">
        <v>520.59799999999996</v>
      </c>
      <c r="AJ865">
        <v>0</v>
      </c>
      <c r="AK865">
        <v>73.61099999999999</v>
      </c>
      <c r="AL865">
        <v>50.825000000000003</v>
      </c>
      <c r="AM865">
        <v>0</v>
      </c>
      <c r="AN865">
        <v>392.911</v>
      </c>
      <c r="AO865">
        <v>124.25</v>
      </c>
      <c r="AP865">
        <v>124.25</v>
      </c>
      <c r="AQ865">
        <v>124.25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133.75</v>
      </c>
      <c r="AY865">
        <v>104.25</v>
      </c>
      <c r="AZ865">
        <v>8.6720000000000006</v>
      </c>
      <c r="BA865">
        <v>18989.251</v>
      </c>
      <c r="BB865">
        <v>124.25</v>
      </c>
      <c r="BC865">
        <v>43</v>
      </c>
      <c r="BD865">
        <v>38</v>
      </c>
      <c r="BE865">
        <v>0</v>
      </c>
      <c r="BF865">
        <v>0</v>
      </c>
      <c r="BG865">
        <v>1</v>
      </c>
      <c r="BH865">
        <v>0</v>
      </c>
      <c r="BI865">
        <v>0</v>
      </c>
      <c r="BJ865">
        <v>30.058399999999999</v>
      </c>
      <c r="BK865">
        <v>15711.358</v>
      </c>
      <c r="BL865">
        <v>9772.2880000000005</v>
      </c>
      <c r="BM865">
        <v>3129.6230000000005</v>
      </c>
      <c r="BN865">
        <v>832.95899999999995</v>
      </c>
      <c r="BO865">
        <v>1148.835</v>
      </c>
      <c r="BP865">
        <v>224.77199999999999</v>
      </c>
      <c r="BQ865">
        <v>520.59799999999996</v>
      </c>
      <c r="BR865">
        <v>0</v>
      </c>
      <c r="BS865">
        <v>73.61099999999999</v>
      </c>
      <c r="BT865">
        <v>17.398500000000002</v>
      </c>
      <c r="BU865">
        <v>10700.932000000001</v>
      </c>
      <c r="BV865">
        <v>4.1444000000000001</v>
      </c>
      <c r="BW865">
        <v>1907.1970000000001</v>
      </c>
      <c r="BX865">
        <v>0</v>
      </c>
      <c r="BY865">
        <v>0</v>
      </c>
      <c r="BZ865">
        <v>7.0055999999999994</v>
      </c>
      <c r="CA865">
        <v>3154.7379999999998</v>
      </c>
      <c r="CB865">
        <v>1858.681</v>
      </c>
      <c r="CC865">
        <v>333.04200000000003</v>
      </c>
      <c r="CD865">
        <v>442.529</v>
      </c>
      <c r="CE865">
        <v>492.49099999999999</v>
      </c>
      <c r="CF865">
        <v>27.995000000000001</v>
      </c>
      <c r="CG865">
        <v>0</v>
      </c>
      <c r="CH865">
        <v>0</v>
      </c>
      <c r="CI865">
        <v>0</v>
      </c>
      <c r="CJ865">
        <v>2.5485000000000002</v>
      </c>
      <c r="CK865">
        <v>1583.8519999999999</v>
      </c>
      <c r="CL865">
        <v>2.6364000000000001</v>
      </c>
      <c r="CM865">
        <v>855.43700000000001</v>
      </c>
      <c r="CN865">
        <v>1.8207</v>
      </c>
      <c r="CO865">
        <v>715.44899999999996</v>
      </c>
      <c r="CP865">
        <v>0</v>
      </c>
      <c r="CQ865">
        <v>0</v>
      </c>
      <c r="CR865">
        <v>28.058399999999999</v>
      </c>
      <c r="CS865">
        <v>13642.584999999999</v>
      </c>
      <c r="CT865">
        <v>6.0244999999999997</v>
      </c>
      <c r="CU865">
        <v>2596.1880000000001</v>
      </c>
      <c r="CV865">
        <v>0</v>
      </c>
      <c r="CW865">
        <v>0</v>
      </c>
      <c r="CX865">
        <v>109.75</v>
      </c>
      <c r="CY865">
        <v>0</v>
      </c>
      <c r="CZ865">
        <v>0</v>
      </c>
      <c r="DA865">
        <v>0</v>
      </c>
      <c r="DB865">
        <v>24</v>
      </c>
      <c r="DC865">
        <v>124.25</v>
      </c>
      <c r="DD865">
        <v>0</v>
      </c>
      <c r="DE865">
        <v>8.6720000000000006</v>
      </c>
      <c r="DF865">
        <v>8.5154999999999994</v>
      </c>
      <c r="DG865">
        <v>3103.2290000000003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15823.232000000002</v>
      </c>
      <c r="EA865">
        <v>124.25</v>
      </c>
      <c r="EB865">
        <v>3166.0190000000002</v>
      </c>
      <c r="EC865">
        <v>0</v>
      </c>
      <c r="ED865">
        <v>37.862700000000004</v>
      </c>
      <c r="EE865">
        <v>42.1541</v>
      </c>
      <c r="EF865">
        <v>19309.832000000002</v>
      </c>
      <c r="EG865">
        <v>30.6494</v>
      </c>
      <c r="EH865">
        <v>16071.888999999999</v>
      </c>
      <c r="EI865">
        <v>17.4895</v>
      </c>
      <c r="EJ865">
        <v>10766.660000000002</v>
      </c>
      <c r="EK865">
        <v>4.1444000000000001</v>
      </c>
      <c r="EL865">
        <v>1907.1970000000001</v>
      </c>
      <c r="EM865">
        <v>0</v>
      </c>
      <c r="EN865">
        <v>0</v>
      </c>
      <c r="EO865">
        <v>7.2132999999999994</v>
      </c>
      <c r="EP865">
        <v>3237.9429999999998</v>
      </c>
      <c r="EQ865">
        <v>124.25</v>
      </c>
      <c r="ER865">
        <v>124.25</v>
      </c>
      <c r="ES865">
        <v>0</v>
      </c>
      <c r="ET865">
        <v>19434.082000000002</v>
      </c>
      <c r="EU865">
        <v>0</v>
      </c>
      <c r="EV865">
        <v>0</v>
      </c>
      <c r="EW865">
        <v>0</v>
      </c>
      <c r="EX865">
        <v>0</v>
      </c>
      <c r="EY865">
        <v>8.5154999999999994</v>
      </c>
      <c r="EZ865">
        <v>3103.2290000000003</v>
      </c>
      <c r="FA865">
        <v>0.5</v>
      </c>
      <c r="FB865">
        <v>294.803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133.75</v>
      </c>
      <c r="FK865">
        <v>0</v>
      </c>
      <c r="FL865">
        <v>109.75</v>
      </c>
      <c r="FM865">
        <v>0</v>
      </c>
      <c r="FN865">
        <v>24</v>
      </c>
      <c r="FO865">
        <v>104.25</v>
      </c>
      <c r="FP865">
        <v>104.25</v>
      </c>
      <c r="FQ865">
        <v>0</v>
      </c>
      <c r="FR865">
        <v>238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</row>
    <row r="866" spans="1:184" customFormat="1" ht="12.75" x14ac:dyDescent="0.2">
      <c r="A866">
        <v>1336</v>
      </c>
      <c r="B866">
        <f t="shared" si="13"/>
        <v>863</v>
      </c>
      <c r="C866">
        <v>1</v>
      </c>
      <c r="D866" t="s">
        <v>2757</v>
      </c>
      <c r="E866" t="s">
        <v>290</v>
      </c>
      <c r="F866">
        <v>600024881</v>
      </c>
      <c r="G866">
        <v>12</v>
      </c>
      <c r="H866" t="s">
        <v>522</v>
      </c>
      <c r="I866" t="s">
        <v>2758</v>
      </c>
      <c r="J866">
        <v>1</v>
      </c>
      <c r="K866">
        <v>24</v>
      </c>
      <c r="L866" t="s">
        <v>2723</v>
      </c>
      <c r="M866" t="s">
        <v>2759</v>
      </c>
      <c r="N866" t="s">
        <v>294</v>
      </c>
      <c r="O866">
        <v>7</v>
      </c>
      <c r="P866" t="s">
        <v>295</v>
      </c>
      <c r="Q866" t="s">
        <v>359</v>
      </c>
      <c r="R866" s="207">
        <v>45660.62572916667</v>
      </c>
      <c r="S866">
        <v>600024881</v>
      </c>
      <c r="T866" t="s">
        <v>359</v>
      </c>
      <c r="U866" s="207">
        <v>45663.465046296296</v>
      </c>
      <c r="V866">
        <v>600024881</v>
      </c>
      <c r="W866">
        <v>4.4631999999999996</v>
      </c>
      <c r="X866">
        <v>4.4631999999999996</v>
      </c>
      <c r="Y866">
        <v>0</v>
      </c>
      <c r="Z866">
        <v>0</v>
      </c>
      <c r="AA866">
        <v>5.1074999999999999</v>
      </c>
      <c r="AB866">
        <v>3059.913</v>
      </c>
      <c r="AC866">
        <v>2994.1849999999999</v>
      </c>
      <c r="AD866">
        <v>1539.1510000000001</v>
      </c>
      <c r="AE866">
        <v>491.49099999999999</v>
      </c>
      <c r="AF866">
        <v>233.131</v>
      </c>
      <c r="AG866">
        <v>477.90600000000001</v>
      </c>
      <c r="AH866">
        <v>107.619</v>
      </c>
      <c r="AI866">
        <v>66.430000000000007</v>
      </c>
      <c r="AJ866">
        <v>0</v>
      </c>
      <c r="AK866">
        <v>0</v>
      </c>
      <c r="AL866">
        <v>0</v>
      </c>
      <c r="AM866">
        <v>0</v>
      </c>
      <c r="AN866">
        <v>65.727999999999994</v>
      </c>
      <c r="AO866">
        <v>163.04</v>
      </c>
      <c r="AP866">
        <v>163.04</v>
      </c>
      <c r="AQ866">
        <v>163.04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65.078999999999994</v>
      </c>
      <c r="AX866">
        <v>0</v>
      </c>
      <c r="AY866">
        <v>109.04</v>
      </c>
      <c r="AZ866">
        <v>13.378</v>
      </c>
      <c r="BA866">
        <v>3007.761</v>
      </c>
      <c r="BB866">
        <v>163.04</v>
      </c>
      <c r="BC866">
        <v>5</v>
      </c>
      <c r="BD866">
        <v>4</v>
      </c>
      <c r="BE866">
        <v>0</v>
      </c>
      <c r="BF866">
        <v>0</v>
      </c>
      <c r="BG866">
        <v>1</v>
      </c>
      <c r="BH866">
        <v>0</v>
      </c>
      <c r="BI866">
        <v>0</v>
      </c>
      <c r="BJ866">
        <v>3.7631999999999999</v>
      </c>
      <c r="BK866">
        <v>2725.3330000000001</v>
      </c>
      <c r="BL866">
        <v>1389.645</v>
      </c>
      <c r="BM866">
        <v>468.178</v>
      </c>
      <c r="BN866">
        <v>208.10400000000001</v>
      </c>
      <c r="BO866">
        <v>406.9</v>
      </c>
      <c r="BP866">
        <v>107.619</v>
      </c>
      <c r="BQ866">
        <v>66.430000000000007</v>
      </c>
      <c r="BR866">
        <v>0</v>
      </c>
      <c r="BS866">
        <v>0</v>
      </c>
      <c r="BT866">
        <v>3.7631999999999999</v>
      </c>
      <c r="BU866">
        <v>2725.3330000000001</v>
      </c>
      <c r="BV866">
        <v>0</v>
      </c>
      <c r="BW866">
        <v>0</v>
      </c>
      <c r="BX866">
        <v>0</v>
      </c>
      <c r="BY866">
        <v>0</v>
      </c>
      <c r="BZ866">
        <v>0.7</v>
      </c>
      <c r="CA866">
        <v>268.85199999999998</v>
      </c>
      <c r="CB866">
        <v>149.506</v>
      </c>
      <c r="CC866">
        <v>23.312999999999999</v>
      </c>
      <c r="CD866">
        <v>25.027000000000001</v>
      </c>
      <c r="CE866">
        <v>71.006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0.7</v>
      </c>
      <c r="CM866">
        <v>268.85199999999998</v>
      </c>
      <c r="CN866">
        <v>0</v>
      </c>
      <c r="CO866">
        <v>0</v>
      </c>
      <c r="CP866">
        <v>0</v>
      </c>
      <c r="CQ866">
        <v>0</v>
      </c>
      <c r="CR866">
        <v>2.7631999999999999</v>
      </c>
      <c r="CS866">
        <v>1757.7159999999999</v>
      </c>
      <c r="CT866">
        <v>0.7</v>
      </c>
      <c r="CU866">
        <v>268.85199999999998</v>
      </c>
      <c r="CV866">
        <v>0</v>
      </c>
      <c r="CW866">
        <v>65.078999999999994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86.94</v>
      </c>
      <c r="DD866">
        <v>76.099999999999994</v>
      </c>
      <c r="DE866">
        <v>13.378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2738.9090000000001</v>
      </c>
      <c r="EA866">
        <v>86.94</v>
      </c>
      <c r="EB866">
        <v>268.85199999999998</v>
      </c>
      <c r="EC866">
        <v>76.099999999999994</v>
      </c>
      <c r="ED866">
        <v>4.4631999999999996</v>
      </c>
      <c r="EE866">
        <v>5.1074999999999999</v>
      </c>
      <c r="EF866">
        <v>3059.913</v>
      </c>
      <c r="EG866">
        <v>3.7631999999999999</v>
      </c>
      <c r="EH866">
        <v>2791.0610000000001</v>
      </c>
      <c r="EI866">
        <v>3.7631999999999999</v>
      </c>
      <c r="EJ866">
        <v>2791.0610000000001</v>
      </c>
      <c r="EK866">
        <v>0</v>
      </c>
      <c r="EL866">
        <v>0</v>
      </c>
      <c r="EM866">
        <v>0</v>
      </c>
      <c r="EN866">
        <v>0</v>
      </c>
      <c r="EO866">
        <v>0.7</v>
      </c>
      <c r="EP866">
        <v>268.85199999999998</v>
      </c>
      <c r="EQ866">
        <v>163.04</v>
      </c>
      <c r="ER866">
        <v>86.94</v>
      </c>
      <c r="ES866">
        <v>76.099999999999994</v>
      </c>
      <c r="ET866">
        <v>3222.953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109.04</v>
      </c>
      <c r="FP866">
        <v>86.94</v>
      </c>
      <c r="FQ866">
        <v>22.1</v>
      </c>
      <c r="FR866">
        <v>109.04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</row>
    <row r="867" spans="1:184" customFormat="1" ht="12.75" x14ac:dyDescent="0.2">
      <c r="A867">
        <v>1380</v>
      </c>
      <c r="B867">
        <f t="shared" si="13"/>
        <v>864</v>
      </c>
      <c r="C867">
        <v>1</v>
      </c>
      <c r="D867" t="s">
        <v>2760</v>
      </c>
      <c r="E867" t="s">
        <v>290</v>
      </c>
      <c r="F867">
        <v>600030059</v>
      </c>
      <c r="G867">
        <v>12</v>
      </c>
      <c r="H867" t="s">
        <v>1888</v>
      </c>
      <c r="I867" t="s">
        <v>2761</v>
      </c>
      <c r="J867">
        <v>1</v>
      </c>
      <c r="K867">
        <v>24</v>
      </c>
      <c r="L867" t="s">
        <v>2723</v>
      </c>
      <c r="M867" t="s">
        <v>2762</v>
      </c>
      <c r="N867" t="s">
        <v>294</v>
      </c>
      <c r="O867">
        <v>7</v>
      </c>
      <c r="P867" t="s">
        <v>295</v>
      </c>
      <c r="Q867" t="s">
        <v>3406</v>
      </c>
      <c r="R867" s="207">
        <v>45665.613912037035</v>
      </c>
      <c r="S867">
        <v>600030059</v>
      </c>
      <c r="W867">
        <v>17.0672</v>
      </c>
      <c r="X867">
        <v>17.0672</v>
      </c>
      <c r="Y867">
        <v>0</v>
      </c>
      <c r="Z867">
        <v>0</v>
      </c>
      <c r="AA867">
        <v>15.836100000000002</v>
      </c>
      <c r="AB867">
        <v>8328.8250000000007</v>
      </c>
      <c r="AC867">
        <v>8328.8250000000007</v>
      </c>
      <c r="AD867">
        <v>4863.7470000000003</v>
      </c>
      <c r="AE867">
        <v>1236.866</v>
      </c>
      <c r="AF867">
        <v>375.55200000000002</v>
      </c>
      <c r="AG867">
        <v>1029.021</v>
      </c>
      <c r="AH867">
        <v>196.11500000000001</v>
      </c>
      <c r="AI867">
        <v>121.26600000000001</v>
      </c>
      <c r="AJ867">
        <v>0</v>
      </c>
      <c r="AK867">
        <v>506.25799999999998</v>
      </c>
      <c r="AL867">
        <v>0</v>
      </c>
      <c r="AM867">
        <v>0</v>
      </c>
      <c r="AN867">
        <v>0</v>
      </c>
      <c r="AO867">
        <v>222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222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8357.3739999999998</v>
      </c>
      <c r="BB867">
        <v>0</v>
      </c>
      <c r="BC867">
        <v>15</v>
      </c>
      <c r="BD867">
        <v>10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11.864699999999999</v>
      </c>
      <c r="BK867">
        <v>6304.82</v>
      </c>
      <c r="BL867">
        <v>3492.5880000000002</v>
      </c>
      <c r="BM867">
        <v>1050.069</v>
      </c>
      <c r="BN867">
        <v>248.67699999999999</v>
      </c>
      <c r="BO867">
        <v>697.8</v>
      </c>
      <c r="BP867">
        <v>188.16200000000001</v>
      </c>
      <c r="BQ867">
        <v>121.26600000000001</v>
      </c>
      <c r="BR867">
        <v>0</v>
      </c>
      <c r="BS867">
        <v>506.25799999999998</v>
      </c>
      <c r="BT867">
        <v>0</v>
      </c>
      <c r="BU867">
        <v>0</v>
      </c>
      <c r="BV867">
        <v>8.4417000000000009</v>
      </c>
      <c r="BW867">
        <v>5088.8739999999998</v>
      </c>
      <c r="BX867">
        <v>0</v>
      </c>
      <c r="BY867">
        <v>0</v>
      </c>
      <c r="BZ867">
        <v>5.2024999999999997</v>
      </c>
      <c r="CA867">
        <v>2024.0049999999999</v>
      </c>
      <c r="CB867">
        <v>1371.1590000000001</v>
      </c>
      <c r="CC867">
        <v>186.79700000000003</v>
      </c>
      <c r="CD867">
        <v>126.875</v>
      </c>
      <c r="CE867">
        <v>331.221</v>
      </c>
      <c r="CF867">
        <v>7.9530000000000003</v>
      </c>
      <c r="CG867">
        <v>0</v>
      </c>
      <c r="CH867">
        <v>0</v>
      </c>
      <c r="CI867">
        <v>0</v>
      </c>
      <c r="CJ867">
        <v>1</v>
      </c>
      <c r="CK867">
        <v>583.72799999999995</v>
      </c>
      <c r="CL867">
        <v>2.5</v>
      </c>
      <c r="CM867">
        <v>941.94</v>
      </c>
      <c r="CN867">
        <v>1.7024999999999999</v>
      </c>
      <c r="CO867">
        <v>498.33699999999999</v>
      </c>
      <c r="CP867">
        <v>0</v>
      </c>
      <c r="CQ867">
        <v>0</v>
      </c>
      <c r="CR867">
        <v>9.8646999999999991</v>
      </c>
      <c r="CS867">
        <v>4732</v>
      </c>
      <c r="CT867">
        <v>4.7024999999999997</v>
      </c>
      <c r="CU867">
        <v>1810.7239999999999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3.423</v>
      </c>
      <c r="DG867">
        <v>1215.9459999999999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6322.165</v>
      </c>
      <c r="EA867">
        <v>0</v>
      </c>
      <c r="EB867">
        <v>2035.2089999999998</v>
      </c>
      <c r="EC867">
        <v>0</v>
      </c>
      <c r="ED867">
        <v>17.0672</v>
      </c>
      <c r="EE867">
        <v>15.836100000000002</v>
      </c>
      <c r="EF867">
        <v>8328.8250000000007</v>
      </c>
      <c r="EG867">
        <v>11.864699999999999</v>
      </c>
      <c r="EH867">
        <v>6304.82</v>
      </c>
      <c r="EI867">
        <v>0</v>
      </c>
      <c r="EJ867">
        <v>0</v>
      </c>
      <c r="EK867">
        <v>8.4417000000000009</v>
      </c>
      <c r="EL867">
        <v>5088.8739999999998</v>
      </c>
      <c r="EM867">
        <v>0</v>
      </c>
      <c r="EN867">
        <v>0</v>
      </c>
      <c r="EO867">
        <v>5.2024999999999997</v>
      </c>
      <c r="EP867">
        <v>2024.0049999999999</v>
      </c>
      <c r="EQ867">
        <v>222</v>
      </c>
      <c r="ER867">
        <v>0</v>
      </c>
      <c r="ES867">
        <v>222</v>
      </c>
      <c r="ET867">
        <v>8550.8250000000007</v>
      </c>
      <c r="EU867">
        <v>0</v>
      </c>
      <c r="EV867">
        <v>0</v>
      </c>
      <c r="EW867">
        <v>0</v>
      </c>
      <c r="EX867">
        <v>0</v>
      </c>
      <c r="EY867">
        <v>3.423</v>
      </c>
      <c r="EZ867">
        <v>1215.9459999999999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0</v>
      </c>
      <c r="FY867">
        <v>0</v>
      </c>
      <c r="FZ867">
        <v>0</v>
      </c>
      <c r="GA867">
        <v>0</v>
      </c>
      <c r="GB867">
        <v>0</v>
      </c>
    </row>
    <row r="868" spans="1:184" customFormat="1" ht="12.75" x14ac:dyDescent="0.2">
      <c r="A868">
        <v>1381</v>
      </c>
      <c r="B868">
        <f t="shared" si="13"/>
        <v>865</v>
      </c>
      <c r="C868">
        <v>1</v>
      </c>
      <c r="D868" t="s">
        <v>2763</v>
      </c>
      <c r="E868" t="s">
        <v>290</v>
      </c>
      <c r="F868">
        <v>600024857</v>
      </c>
      <c r="G868">
        <v>12</v>
      </c>
      <c r="H868" t="s">
        <v>311</v>
      </c>
      <c r="I868" t="s">
        <v>2761</v>
      </c>
      <c r="J868">
        <v>1</v>
      </c>
      <c r="K868">
        <v>24</v>
      </c>
      <c r="L868" t="s">
        <v>2723</v>
      </c>
      <c r="M868" t="s">
        <v>2764</v>
      </c>
      <c r="N868" t="s">
        <v>294</v>
      </c>
      <c r="O868">
        <v>7</v>
      </c>
      <c r="P868" t="s">
        <v>295</v>
      </c>
      <c r="Q868" t="s">
        <v>3407</v>
      </c>
      <c r="R868" s="207">
        <v>45670.594166666669</v>
      </c>
      <c r="S868">
        <v>600024857</v>
      </c>
      <c r="T868" t="s">
        <v>3407</v>
      </c>
      <c r="U868" s="207">
        <v>45671.500011574077</v>
      </c>
      <c r="V868">
        <v>600024857</v>
      </c>
      <c r="W868">
        <v>29.4618</v>
      </c>
      <c r="X868">
        <v>29.110399999999998</v>
      </c>
      <c r="Y868">
        <v>0</v>
      </c>
      <c r="Z868">
        <v>0.35139999999999999</v>
      </c>
      <c r="AA868">
        <v>29.4617</v>
      </c>
      <c r="AB868">
        <v>13434.263000000001</v>
      </c>
      <c r="AC868">
        <v>13274.599</v>
      </c>
      <c r="AD868">
        <v>8156.6490000000003</v>
      </c>
      <c r="AE868">
        <v>1940.6619999999998</v>
      </c>
      <c r="AF868">
        <v>359.87299999999999</v>
      </c>
      <c r="AG868">
        <v>1231.162</v>
      </c>
      <c r="AH868">
        <v>304.90300000000002</v>
      </c>
      <c r="AI868">
        <v>181.63</v>
      </c>
      <c r="AJ868">
        <v>160.875</v>
      </c>
      <c r="AK868">
        <v>916.428</v>
      </c>
      <c r="AL868">
        <v>0</v>
      </c>
      <c r="AM868">
        <v>0</v>
      </c>
      <c r="AN868">
        <v>159.66400000000002</v>
      </c>
      <c r="AO868">
        <v>114.8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114.8</v>
      </c>
      <c r="AV868">
        <v>0</v>
      </c>
      <c r="AW868">
        <v>22.417000000000002</v>
      </c>
      <c r="AX868">
        <v>0</v>
      </c>
      <c r="AY868">
        <v>0</v>
      </c>
      <c r="AZ868">
        <v>0</v>
      </c>
      <c r="BA868">
        <v>13412.102000000001</v>
      </c>
      <c r="BB868">
        <v>0</v>
      </c>
      <c r="BC868">
        <v>31</v>
      </c>
      <c r="BD868">
        <v>25</v>
      </c>
      <c r="BE868">
        <v>4</v>
      </c>
      <c r="BF868">
        <v>0</v>
      </c>
      <c r="BG868">
        <v>1</v>
      </c>
      <c r="BH868">
        <v>0</v>
      </c>
      <c r="BI868">
        <v>0</v>
      </c>
      <c r="BJ868">
        <v>16.467199999999998</v>
      </c>
      <c r="BK868">
        <v>9062.0560000000005</v>
      </c>
      <c r="BL868">
        <v>5361.8050000000003</v>
      </c>
      <c r="BM868">
        <v>1458.8989999999999</v>
      </c>
      <c r="BN868">
        <v>231.251</v>
      </c>
      <c r="BO868">
        <v>822.1</v>
      </c>
      <c r="BP868">
        <v>246.99100000000001</v>
      </c>
      <c r="BQ868">
        <v>181.63</v>
      </c>
      <c r="BR868">
        <v>130.82599999999999</v>
      </c>
      <c r="BS868">
        <v>606.13699999999994</v>
      </c>
      <c r="BT868">
        <v>0</v>
      </c>
      <c r="BU868">
        <v>0</v>
      </c>
      <c r="BV868">
        <v>15.4672</v>
      </c>
      <c r="BW868">
        <v>8717.8410000000003</v>
      </c>
      <c r="BX868">
        <v>0</v>
      </c>
      <c r="BY868">
        <v>0</v>
      </c>
      <c r="BZ868">
        <v>12.6432</v>
      </c>
      <c r="CA868">
        <v>4212.5430000000006</v>
      </c>
      <c r="CB868">
        <v>2794.8440000000001</v>
      </c>
      <c r="CC868">
        <v>481.76300000000003</v>
      </c>
      <c r="CD868">
        <v>128.62199999999999</v>
      </c>
      <c r="CE868">
        <v>409.06200000000001</v>
      </c>
      <c r="CF868">
        <v>57.911999999999999</v>
      </c>
      <c r="CG868">
        <v>0</v>
      </c>
      <c r="CH868">
        <v>30.048999999999999</v>
      </c>
      <c r="CI868">
        <v>310.291</v>
      </c>
      <c r="CJ868">
        <v>2.9152999999999998</v>
      </c>
      <c r="CK868">
        <v>1364.9739999999999</v>
      </c>
      <c r="CL868">
        <v>6.5846999999999998</v>
      </c>
      <c r="CM868">
        <v>2018.335</v>
      </c>
      <c r="CN868">
        <v>3.1432000000000002</v>
      </c>
      <c r="CO868">
        <v>829.23400000000004</v>
      </c>
      <c r="CP868">
        <v>0</v>
      </c>
      <c r="CQ868">
        <v>0</v>
      </c>
      <c r="CR868">
        <v>14.4672</v>
      </c>
      <c r="CS868">
        <v>7387.7060000000001</v>
      </c>
      <c r="CT868">
        <v>10.6432</v>
      </c>
      <c r="CU868">
        <v>3381.9639999999999</v>
      </c>
      <c r="CV868">
        <v>0</v>
      </c>
      <c r="CW868">
        <v>22.417000000000002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1</v>
      </c>
      <c r="DG868">
        <v>344.21499999999997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9104.7049999999999</v>
      </c>
      <c r="EA868">
        <v>0</v>
      </c>
      <c r="EB868">
        <v>4307.3969999999999</v>
      </c>
      <c r="EC868">
        <v>0</v>
      </c>
      <c r="ED868">
        <v>29.4618</v>
      </c>
      <c r="EE868">
        <v>29.4617</v>
      </c>
      <c r="EF868">
        <v>13434.263000000001</v>
      </c>
      <c r="EG868">
        <v>16.718599999999999</v>
      </c>
      <c r="EH868">
        <v>9185.0570000000007</v>
      </c>
      <c r="EI868">
        <v>0</v>
      </c>
      <c r="EJ868">
        <v>0</v>
      </c>
      <c r="EK868">
        <v>15.7186</v>
      </c>
      <c r="EL868">
        <v>8840.8420000000006</v>
      </c>
      <c r="EM868">
        <v>0</v>
      </c>
      <c r="EN868">
        <v>0</v>
      </c>
      <c r="EO868">
        <v>12.7432</v>
      </c>
      <c r="EP868">
        <v>4249.2060000000001</v>
      </c>
      <c r="EQ868">
        <v>114.8</v>
      </c>
      <c r="ER868">
        <v>0</v>
      </c>
      <c r="ES868">
        <v>114.8</v>
      </c>
      <c r="ET868">
        <v>13549.063</v>
      </c>
      <c r="EU868">
        <v>0</v>
      </c>
      <c r="EV868">
        <v>0</v>
      </c>
      <c r="EW868">
        <v>0</v>
      </c>
      <c r="EX868">
        <v>0</v>
      </c>
      <c r="EY868">
        <v>1</v>
      </c>
      <c r="EZ868">
        <v>344.21499999999997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0</v>
      </c>
    </row>
    <row r="869" spans="1:184" customFormat="1" ht="12.75" x14ac:dyDescent="0.2">
      <c r="A869">
        <v>1800</v>
      </c>
      <c r="B869">
        <f t="shared" si="13"/>
        <v>866</v>
      </c>
      <c r="C869">
        <v>1</v>
      </c>
      <c r="D869" t="s">
        <v>2765</v>
      </c>
      <c r="E869" t="s">
        <v>290</v>
      </c>
      <c r="F869">
        <v>600013235</v>
      </c>
      <c r="G869">
        <v>12</v>
      </c>
      <c r="H869" t="s">
        <v>291</v>
      </c>
      <c r="I869" t="s">
        <v>2766</v>
      </c>
      <c r="J869">
        <v>1</v>
      </c>
      <c r="K869">
        <v>24</v>
      </c>
      <c r="L869" t="s">
        <v>2723</v>
      </c>
      <c r="M869" t="s">
        <v>2767</v>
      </c>
      <c r="N869" t="s">
        <v>294</v>
      </c>
      <c r="O869">
        <v>7</v>
      </c>
      <c r="P869" t="s">
        <v>295</v>
      </c>
      <c r="Q869" t="s">
        <v>2768</v>
      </c>
      <c r="R869" s="207">
        <v>45665.420057870368</v>
      </c>
      <c r="S869">
        <v>600013235</v>
      </c>
      <c r="T869" t="s">
        <v>2768</v>
      </c>
      <c r="U869" s="207">
        <v>45665.49590277778</v>
      </c>
      <c r="V869">
        <v>600013235</v>
      </c>
      <c r="W869">
        <v>59.299599999999998</v>
      </c>
      <c r="X869">
        <v>58.799599999999998</v>
      </c>
      <c r="Y869">
        <v>0</v>
      </c>
      <c r="Z869">
        <v>0.5</v>
      </c>
      <c r="AA869">
        <v>65.06280000000001</v>
      </c>
      <c r="AB869">
        <v>34862.813000000002</v>
      </c>
      <c r="AC869">
        <v>34460.031000000003</v>
      </c>
      <c r="AD869">
        <v>18706.312999999998</v>
      </c>
      <c r="AE869">
        <v>6264.7510000000002</v>
      </c>
      <c r="AF869">
        <v>2432.8530000000001</v>
      </c>
      <c r="AG869">
        <v>5339.5140000000001</v>
      </c>
      <c r="AH869">
        <v>482.28099999999995</v>
      </c>
      <c r="AI869">
        <v>450.96699999999998</v>
      </c>
      <c r="AJ869">
        <v>0</v>
      </c>
      <c r="AK869">
        <v>42.569000000000003</v>
      </c>
      <c r="AL869">
        <v>0</v>
      </c>
      <c r="AM869">
        <v>0</v>
      </c>
      <c r="AN869">
        <v>402.78200000000004</v>
      </c>
      <c r="AO869">
        <v>324.82299999999998</v>
      </c>
      <c r="AP869">
        <v>279</v>
      </c>
      <c r="AQ869">
        <v>279</v>
      </c>
      <c r="AR869">
        <v>0</v>
      </c>
      <c r="AS869">
        <v>0</v>
      </c>
      <c r="AT869">
        <v>40.823</v>
      </c>
      <c r="AU869">
        <v>5</v>
      </c>
      <c r="AV869">
        <v>0</v>
      </c>
      <c r="AW869">
        <v>740.78300000000002</v>
      </c>
      <c r="AX869">
        <v>0</v>
      </c>
      <c r="AY869">
        <v>0</v>
      </c>
      <c r="AZ869">
        <v>0</v>
      </c>
      <c r="BA869">
        <v>34831.175999999999</v>
      </c>
      <c r="BB869">
        <v>284</v>
      </c>
      <c r="BC869">
        <v>68</v>
      </c>
      <c r="BD869">
        <v>49</v>
      </c>
      <c r="BE869">
        <v>0</v>
      </c>
      <c r="BF869">
        <v>0</v>
      </c>
      <c r="BG869">
        <v>1</v>
      </c>
      <c r="BH869">
        <v>0</v>
      </c>
      <c r="BI869">
        <v>0</v>
      </c>
      <c r="BJ869">
        <v>42.572200000000002</v>
      </c>
      <c r="BK869">
        <v>29047.258000000002</v>
      </c>
      <c r="BL869">
        <v>15054.106</v>
      </c>
      <c r="BM869">
        <v>5757.3379999999997</v>
      </c>
      <c r="BN869">
        <v>2137.0839999999998</v>
      </c>
      <c r="BO869">
        <v>4474.1540000000005</v>
      </c>
      <c r="BP869">
        <v>403.62200000000001</v>
      </c>
      <c r="BQ869">
        <v>450.96699999999998</v>
      </c>
      <c r="BR869">
        <v>0</v>
      </c>
      <c r="BS869">
        <v>29.204000000000001</v>
      </c>
      <c r="BT869">
        <v>42.572200000000002</v>
      </c>
      <c r="BU869">
        <v>29047.258000000002</v>
      </c>
      <c r="BV869">
        <v>0</v>
      </c>
      <c r="BW869">
        <v>0</v>
      </c>
      <c r="BX869">
        <v>0</v>
      </c>
      <c r="BY869">
        <v>0</v>
      </c>
      <c r="BZ869">
        <v>16.227399999999999</v>
      </c>
      <c r="CA869">
        <v>5412.7729999999992</v>
      </c>
      <c r="CB869">
        <v>3652.2070000000003</v>
      </c>
      <c r="CC869">
        <v>507.41300000000001</v>
      </c>
      <c r="CD869">
        <v>295.76900000000001</v>
      </c>
      <c r="CE869">
        <v>865.36000000000013</v>
      </c>
      <c r="CF869">
        <v>78.658999999999992</v>
      </c>
      <c r="CG869">
        <v>0</v>
      </c>
      <c r="CH869">
        <v>0</v>
      </c>
      <c r="CI869">
        <v>13.365</v>
      </c>
      <c r="CJ869">
        <v>3.0754000000000001</v>
      </c>
      <c r="CK869">
        <v>1612.047</v>
      </c>
      <c r="CL869">
        <v>6.4852999999999996</v>
      </c>
      <c r="CM869">
        <v>1787.202</v>
      </c>
      <c r="CN869">
        <v>6.6666999999999996</v>
      </c>
      <c r="CO869">
        <v>2013.5239999999999</v>
      </c>
      <c r="CP869">
        <v>0</v>
      </c>
      <c r="CQ869">
        <v>0</v>
      </c>
      <c r="CR869">
        <v>39.572200000000002</v>
      </c>
      <c r="CS869">
        <v>25826.331999999999</v>
      </c>
      <c r="CT869">
        <v>14.353100000000001</v>
      </c>
      <c r="CU869">
        <v>4415.07</v>
      </c>
      <c r="CV869">
        <v>0</v>
      </c>
      <c r="CW869">
        <v>740.78300000000002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245.25</v>
      </c>
      <c r="DD869">
        <v>33.75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29356.346000000001</v>
      </c>
      <c r="EA869">
        <v>250.25</v>
      </c>
      <c r="EB869">
        <v>5474.83</v>
      </c>
      <c r="EC869">
        <v>33.75</v>
      </c>
      <c r="ED869">
        <v>59.299599999999998</v>
      </c>
      <c r="EE869">
        <v>65.06280000000001</v>
      </c>
      <c r="EF869">
        <v>34862.813000000002</v>
      </c>
      <c r="EG869">
        <v>43.072200000000002</v>
      </c>
      <c r="EH869">
        <v>29373.691999999999</v>
      </c>
      <c r="EI869">
        <v>42.572200000000002</v>
      </c>
      <c r="EJ869">
        <v>29111.218000000001</v>
      </c>
      <c r="EK869">
        <v>0</v>
      </c>
      <c r="EL869">
        <v>0</v>
      </c>
      <c r="EM869">
        <v>0</v>
      </c>
      <c r="EN869">
        <v>0</v>
      </c>
      <c r="EO869">
        <v>16.227399999999999</v>
      </c>
      <c r="EP869">
        <v>5489.1209999999992</v>
      </c>
      <c r="EQ869">
        <v>324.82299999999998</v>
      </c>
      <c r="ER869">
        <v>250.25</v>
      </c>
      <c r="ES869">
        <v>74.572999999999993</v>
      </c>
      <c r="ET869">
        <v>35187.636000000006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0.5</v>
      </c>
      <c r="FD869">
        <v>262.47399999999999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</row>
    <row r="870" spans="1:184" customFormat="1" ht="12.75" x14ac:dyDescent="0.2">
      <c r="A870">
        <v>1801</v>
      </c>
      <c r="B870">
        <f t="shared" si="13"/>
        <v>867</v>
      </c>
      <c r="C870">
        <v>1</v>
      </c>
      <c r="D870" t="s">
        <v>2769</v>
      </c>
      <c r="E870" t="s">
        <v>290</v>
      </c>
      <c r="F870">
        <v>600013294</v>
      </c>
      <c r="G870">
        <v>12</v>
      </c>
      <c r="H870" t="s">
        <v>311</v>
      </c>
      <c r="I870" t="s">
        <v>1866</v>
      </c>
      <c r="J870">
        <v>1</v>
      </c>
      <c r="K870">
        <v>24</v>
      </c>
      <c r="L870" t="s">
        <v>2723</v>
      </c>
      <c r="M870" t="s">
        <v>2770</v>
      </c>
      <c r="N870" t="s">
        <v>294</v>
      </c>
      <c r="O870">
        <v>7</v>
      </c>
      <c r="P870" t="s">
        <v>295</v>
      </c>
      <c r="Q870" t="s">
        <v>2771</v>
      </c>
      <c r="R870" s="207">
        <v>45666.361678240741</v>
      </c>
      <c r="S870">
        <v>600013294</v>
      </c>
      <c r="T870" t="s">
        <v>2771</v>
      </c>
      <c r="U870" s="207">
        <v>45666.574363425927</v>
      </c>
      <c r="V870">
        <v>600013294</v>
      </c>
      <c r="W870">
        <v>54.485999999999997</v>
      </c>
      <c r="X870">
        <v>54.386000000000003</v>
      </c>
      <c r="Y870">
        <v>0</v>
      </c>
      <c r="Z870">
        <v>0.1</v>
      </c>
      <c r="AA870">
        <v>57.363300000000002</v>
      </c>
      <c r="AB870">
        <v>32485.47</v>
      </c>
      <c r="AC870">
        <v>32264.508000000002</v>
      </c>
      <c r="AD870">
        <v>18221.231</v>
      </c>
      <c r="AE870">
        <v>5657.4190000000008</v>
      </c>
      <c r="AF870">
        <v>1825.296</v>
      </c>
      <c r="AG870">
        <v>5414.65</v>
      </c>
      <c r="AH870">
        <v>369.81200000000001</v>
      </c>
      <c r="AI870">
        <v>317.93299999999999</v>
      </c>
      <c r="AJ870">
        <v>0</v>
      </c>
      <c r="AK870">
        <v>75.206999999999994</v>
      </c>
      <c r="AL870">
        <v>0</v>
      </c>
      <c r="AM870">
        <v>0</v>
      </c>
      <c r="AN870">
        <v>220.96199999999999</v>
      </c>
      <c r="AO870">
        <v>635.29999999999995</v>
      </c>
      <c r="AP870">
        <v>390</v>
      </c>
      <c r="AQ870">
        <v>390</v>
      </c>
      <c r="AR870">
        <v>0</v>
      </c>
      <c r="AS870">
        <v>0</v>
      </c>
      <c r="AT870">
        <v>0</v>
      </c>
      <c r="AU870">
        <v>245.3</v>
      </c>
      <c r="AV870">
        <v>1</v>
      </c>
      <c r="AW870">
        <v>348.06099999999998</v>
      </c>
      <c r="AX870">
        <v>600.22</v>
      </c>
      <c r="AY870">
        <v>0</v>
      </c>
      <c r="AZ870">
        <v>34.899000000000001</v>
      </c>
      <c r="BA870">
        <v>32554.026000000002</v>
      </c>
      <c r="BB870">
        <v>390</v>
      </c>
      <c r="BC870">
        <v>58</v>
      </c>
      <c r="BD870">
        <v>41</v>
      </c>
      <c r="BE870">
        <v>2</v>
      </c>
      <c r="BF870">
        <v>0</v>
      </c>
      <c r="BG870">
        <v>3</v>
      </c>
      <c r="BH870">
        <v>0</v>
      </c>
      <c r="BI870">
        <v>0</v>
      </c>
      <c r="BJ870">
        <v>40.515700000000002</v>
      </c>
      <c r="BK870">
        <v>26652.981</v>
      </c>
      <c r="BL870">
        <v>14652.797</v>
      </c>
      <c r="BM870">
        <v>5101.1850000000004</v>
      </c>
      <c r="BN870">
        <v>1323.38</v>
      </c>
      <c r="BO870">
        <v>4471.6499999999996</v>
      </c>
      <c r="BP870">
        <v>329.42399999999998</v>
      </c>
      <c r="BQ870">
        <v>317.93299999999999</v>
      </c>
      <c r="BR870">
        <v>0</v>
      </c>
      <c r="BS870">
        <v>73.652000000000001</v>
      </c>
      <c r="BT870">
        <v>39.515700000000002</v>
      </c>
      <c r="BU870">
        <v>25952.289000000001</v>
      </c>
      <c r="BV870">
        <v>0</v>
      </c>
      <c r="BW870">
        <v>0</v>
      </c>
      <c r="BX870">
        <v>0</v>
      </c>
      <c r="BY870">
        <v>0</v>
      </c>
      <c r="BZ870">
        <v>13.8703</v>
      </c>
      <c r="CA870">
        <v>5611.527</v>
      </c>
      <c r="CB870">
        <v>3568.4339999999997</v>
      </c>
      <c r="CC870">
        <v>556.23400000000004</v>
      </c>
      <c r="CD870">
        <v>501.91600000000005</v>
      </c>
      <c r="CE870">
        <v>943</v>
      </c>
      <c r="CF870">
        <v>40.388000000000005</v>
      </c>
      <c r="CG870">
        <v>0</v>
      </c>
      <c r="CH870">
        <v>0</v>
      </c>
      <c r="CI870">
        <v>1.5549999999999999</v>
      </c>
      <c r="CJ870">
        <v>4</v>
      </c>
      <c r="CK870">
        <v>2090.933</v>
      </c>
      <c r="CL870">
        <v>5.0576999999999996</v>
      </c>
      <c r="CM870">
        <v>1677.48</v>
      </c>
      <c r="CN870">
        <v>4.8125999999999998</v>
      </c>
      <c r="CO870">
        <v>1843.114</v>
      </c>
      <c r="CP870">
        <v>0</v>
      </c>
      <c r="CQ870">
        <v>0</v>
      </c>
      <c r="CR870">
        <v>37.515700000000002</v>
      </c>
      <c r="CS870">
        <v>23652.723999999998</v>
      </c>
      <c r="CT870">
        <v>11.1165</v>
      </c>
      <c r="CU870">
        <v>4343.5770000000002</v>
      </c>
      <c r="CV870">
        <v>1</v>
      </c>
      <c r="CW870">
        <v>348.06099999999998</v>
      </c>
      <c r="CX870">
        <v>600.22</v>
      </c>
      <c r="CY870">
        <v>0</v>
      </c>
      <c r="CZ870">
        <v>0</v>
      </c>
      <c r="DA870">
        <v>0</v>
      </c>
      <c r="DB870">
        <v>0</v>
      </c>
      <c r="DC870">
        <v>246.709</v>
      </c>
      <c r="DD870">
        <v>143.291</v>
      </c>
      <c r="DE870">
        <v>34.899000000000001</v>
      </c>
      <c r="DF870">
        <v>0</v>
      </c>
      <c r="DG870">
        <v>0</v>
      </c>
      <c r="DH870">
        <v>0</v>
      </c>
      <c r="DI870">
        <v>0</v>
      </c>
      <c r="DJ870">
        <v>1</v>
      </c>
      <c r="DK870">
        <v>700.69200000000001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26904.28</v>
      </c>
      <c r="EA870">
        <v>246.709</v>
      </c>
      <c r="EB870">
        <v>5649.7460000000001</v>
      </c>
      <c r="EC870">
        <v>143.291</v>
      </c>
      <c r="ED870">
        <v>54.485999999999997</v>
      </c>
      <c r="EE870">
        <v>57.363300000000002</v>
      </c>
      <c r="EF870">
        <v>32485.47</v>
      </c>
      <c r="EG870">
        <v>40.615699999999997</v>
      </c>
      <c r="EH870">
        <v>26717.998</v>
      </c>
      <c r="EI870">
        <v>39.615699999999997</v>
      </c>
      <c r="EJ870">
        <v>26017.306</v>
      </c>
      <c r="EK870">
        <v>0</v>
      </c>
      <c r="EL870">
        <v>0</v>
      </c>
      <c r="EM870">
        <v>0</v>
      </c>
      <c r="EN870">
        <v>0</v>
      </c>
      <c r="EO870">
        <v>13.8703</v>
      </c>
      <c r="EP870">
        <v>5767.4719999999998</v>
      </c>
      <c r="EQ870">
        <v>635.29999999999995</v>
      </c>
      <c r="ER870">
        <v>449.25900000000001</v>
      </c>
      <c r="ES870">
        <v>186.041</v>
      </c>
      <c r="ET870">
        <v>33120.769999999997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1</v>
      </c>
      <c r="FD870">
        <v>700.69200000000001</v>
      </c>
      <c r="FE870">
        <v>0</v>
      </c>
      <c r="FF870">
        <v>0</v>
      </c>
      <c r="FG870">
        <v>0</v>
      </c>
      <c r="FH870">
        <v>0</v>
      </c>
      <c r="FI870">
        <v>1</v>
      </c>
      <c r="FJ870">
        <v>600.22</v>
      </c>
      <c r="FK870">
        <v>1</v>
      </c>
      <c r="FL870">
        <v>600.22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600.22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0</v>
      </c>
      <c r="GB870">
        <v>0</v>
      </c>
    </row>
    <row r="871" spans="1:184" customFormat="1" ht="12.75" x14ac:dyDescent="0.2">
      <c r="A871">
        <v>1810</v>
      </c>
      <c r="B871">
        <f t="shared" si="13"/>
        <v>868</v>
      </c>
      <c r="C871">
        <v>1</v>
      </c>
      <c r="D871" t="s">
        <v>2772</v>
      </c>
      <c r="E871" t="s">
        <v>290</v>
      </c>
      <c r="F871">
        <v>600013243</v>
      </c>
      <c r="G871">
        <v>12</v>
      </c>
      <c r="H871" t="s">
        <v>291</v>
      </c>
      <c r="I871" t="s">
        <v>2773</v>
      </c>
      <c r="J871">
        <v>1</v>
      </c>
      <c r="K871">
        <v>24</v>
      </c>
      <c r="L871" t="s">
        <v>2723</v>
      </c>
      <c r="M871" t="s">
        <v>2774</v>
      </c>
      <c r="N871" t="s">
        <v>294</v>
      </c>
      <c r="O871">
        <v>7</v>
      </c>
      <c r="P871" t="s">
        <v>295</v>
      </c>
      <c r="Q871" t="s">
        <v>2775</v>
      </c>
      <c r="R871" s="207">
        <v>45666.45412037037</v>
      </c>
      <c r="S871">
        <v>600013243</v>
      </c>
      <c r="T871" t="s">
        <v>2775</v>
      </c>
      <c r="U871" s="207">
        <v>45666.495162037034</v>
      </c>
      <c r="V871">
        <v>600013243</v>
      </c>
      <c r="W871">
        <v>34.666899999999998</v>
      </c>
      <c r="X871">
        <v>34.666899999999998</v>
      </c>
      <c r="Y871">
        <v>0</v>
      </c>
      <c r="Z871">
        <v>0</v>
      </c>
      <c r="AA871">
        <v>36.8005</v>
      </c>
      <c r="AB871">
        <v>22085.661</v>
      </c>
      <c r="AC871">
        <v>22007.161</v>
      </c>
      <c r="AD871">
        <v>11689.547</v>
      </c>
      <c r="AE871">
        <v>3891.7820000000002</v>
      </c>
      <c r="AF871">
        <v>1285.683</v>
      </c>
      <c r="AG871">
        <v>4112.2539999999999</v>
      </c>
      <c r="AH871">
        <v>235.94900000000001</v>
      </c>
      <c r="AI871">
        <v>326.233</v>
      </c>
      <c r="AJ871">
        <v>0</v>
      </c>
      <c r="AK871">
        <v>8.7880000000000003</v>
      </c>
      <c r="AL871">
        <v>0</v>
      </c>
      <c r="AM871">
        <v>0</v>
      </c>
      <c r="AN871">
        <v>78.5</v>
      </c>
      <c r="AO871">
        <v>629.79</v>
      </c>
      <c r="AP871">
        <v>595.99</v>
      </c>
      <c r="AQ871">
        <v>595.99</v>
      </c>
      <c r="AR871">
        <v>0</v>
      </c>
      <c r="AS871">
        <v>0</v>
      </c>
      <c r="AT871">
        <v>23</v>
      </c>
      <c r="AU871">
        <v>10.8</v>
      </c>
      <c r="AV871">
        <v>0.5</v>
      </c>
      <c r="AW871">
        <v>428.536</v>
      </c>
      <c r="AX871">
        <v>189.68899999999999</v>
      </c>
      <c r="AY871">
        <v>3</v>
      </c>
      <c r="AZ871">
        <v>28.388999999999999</v>
      </c>
      <c r="BA871">
        <v>22336.113000000001</v>
      </c>
      <c r="BB871">
        <v>595.99</v>
      </c>
      <c r="BC871">
        <v>38</v>
      </c>
      <c r="BD871">
        <v>28</v>
      </c>
      <c r="BE871">
        <v>3</v>
      </c>
      <c r="BF871">
        <v>0</v>
      </c>
      <c r="BG871">
        <v>1</v>
      </c>
      <c r="BH871">
        <v>0</v>
      </c>
      <c r="BI871">
        <v>0</v>
      </c>
      <c r="BJ871">
        <v>29.966899999999999</v>
      </c>
      <c r="BK871">
        <v>19718.007000000001</v>
      </c>
      <c r="BL871">
        <v>10373.048000000001</v>
      </c>
      <c r="BM871">
        <v>3696.163</v>
      </c>
      <c r="BN871">
        <v>1026.8610000000001</v>
      </c>
      <c r="BO871">
        <v>3594.04</v>
      </c>
      <c r="BP871">
        <v>235.94900000000001</v>
      </c>
      <c r="BQ871">
        <v>326.233</v>
      </c>
      <c r="BR871">
        <v>0</v>
      </c>
      <c r="BS871">
        <v>8.7880000000000003</v>
      </c>
      <c r="BT871">
        <v>29.466899999999999</v>
      </c>
      <c r="BU871">
        <v>19525.075000000001</v>
      </c>
      <c r="BV871">
        <v>0</v>
      </c>
      <c r="BW871">
        <v>0</v>
      </c>
      <c r="BX871">
        <v>0</v>
      </c>
      <c r="BY871">
        <v>0</v>
      </c>
      <c r="BZ871">
        <v>4.7</v>
      </c>
      <c r="CA871">
        <v>2289.154</v>
      </c>
      <c r="CB871">
        <v>1316.499</v>
      </c>
      <c r="CC871">
        <v>195.619</v>
      </c>
      <c r="CD871">
        <v>258.822</v>
      </c>
      <c r="CE871">
        <v>518.21400000000006</v>
      </c>
      <c r="CF871">
        <v>0</v>
      </c>
      <c r="CG871">
        <v>0</v>
      </c>
      <c r="CH871">
        <v>0</v>
      </c>
      <c r="CI871">
        <v>0</v>
      </c>
      <c r="CJ871">
        <v>3</v>
      </c>
      <c r="CK871">
        <v>1665.31</v>
      </c>
      <c r="CL871">
        <v>1.7</v>
      </c>
      <c r="CM871">
        <v>623.84400000000005</v>
      </c>
      <c r="CN871">
        <v>0</v>
      </c>
      <c r="CO871">
        <v>0</v>
      </c>
      <c r="CP871">
        <v>0</v>
      </c>
      <c r="CQ871">
        <v>0</v>
      </c>
      <c r="CR871">
        <v>26.966899999999999</v>
      </c>
      <c r="CS871">
        <v>16675.062000000002</v>
      </c>
      <c r="CT871">
        <v>4.7</v>
      </c>
      <c r="CU871">
        <v>2289.154</v>
      </c>
      <c r="CV871">
        <v>0.5</v>
      </c>
      <c r="CW871">
        <v>428.536</v>
      </c>
      <c r="CX871">
        <v>189.68899999999999</v>
      </c>
      <c r="CY871">
        <v>0</v>
      </c>
      <c r="CZ871">
        <v>0</v>
      </c>
      <c r="DA871">
        <v>0</v>
      </c>
      <c r="DB871">
        <v>0</v>
      </c>
      <c r="DC871">
        <v>69.239999999999995</v>
      </c>
      <c r="DD871">
        <v>526.75</v>
      </c>
      <c r="DE871">
        <v>28.388999999999999</v>
      </c>
      <c r="DF871">
        <v>0</v>
      </c>
      <c r="DG871">
        <v>0</v>
      </c>
      <c r="DH871">
        <v>0</v>
      </c>
      <c r="DI871">
        <v>0</v>
      </c>
      <c r="DJ871">
        <v>0.5</v>
      </c>
      <c r="DK871">
        <v>192.93199999999999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20036.731</v>
      </c>
      <c r="EA871">
        <v>69.239999999999995</v>
      </c>
      <c r="EB871">
        <v>2299.3820000000001</v>
      </c>
      <c r="EC871">
        <v>526.75</v>
      </c>
      <c r="ED871">
        <v>34.666899999999998</v>
      </c>
      <c r="EE871">
        <v>36.8005</v>
      </c>
      <c r="EF871">
        <v>22085.661</v>
      </c>
      <c r="EG871">
        <v>29.966899999999999</v>
      </c>
      <c r="EH871">
        <v>19796.507000000001</v>
      </c>
      <c r="EI871">
        <v>29.466899999999999</v>
      </c>
      <c r="EJ871">
        <v>19603.575000000001</v>
      </c>
      <c r="EK871">
        <v>0</v>
      </c>
      <c r="EL871">
        <v>0</v>
      </c>
      <c r="EM871">
        <v>0</v>
      </c>
      <c r="EN871">
        <v>0</v>
      </c>
      <c r="EO871">
        <v>4.7</v>
      </c>
      <c r="EP871">
        <v>2289.154</v>
      </c>
      <c r="EQ871">
        <v>629.79</v>
      </c>
      <c r="ER871">
        <v>80.040000000000006</v>
      </c>
      <c r="ES871">
        <v>549.75</v>
      </c>
      <c r="ET871">
        <v>22715.451000000001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0.5</v>
      </c>
      <c r="FD871">
        <v>192.93199999999999</v>
      </c>
      <c r="FE871">
        <v>0</v>
      </c>
      <c r="FF871">
        <v>0</v>
      </c>
      <c r="FG871">
        <v>0</v>
      </c>
      <c r="FH871">
        <v>0</v>
      </c>
      <c r="FI871">
        <v>0.5</v>
      </c>
      <c r="FJ871">
        <v>189.68899999999999</v>
      </c>
      <c r="FK871">
        <v>0.5</v>
      </c>
      <c r="FL871">
        <v>189.68899999999999</v>
      </c>
      <c r="FM871">
        <v>0</v>
      </c>
      <c r="FN871">
        <v>0</v>
      </c>
      <c r="FO871">
        <v>3</v>
      </c>
      <c r="FP871">
        <v>3</v>
      </c>
      <c r="FQ871">
        <v>0</v>
      </c>
      <c r="FR871">
        <v>192.68899999999999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0</v>
      </c>
      <c r="GA871">
        <v>0</v>
      </c>
      <c r="GB871">
        <v>0</v>
      </c>
    </row>
    <row r="872" spans="1:184" customFormat="1" ht="12.75" x14ac:dyDescent="0.2">
      <c r="A872">
        <v>1811</v>
      </c>
      <c r="B872">
        <f t="shared" si="13"/>
        <v>869</v>
      </c>
      <c r="C872">
        <v>1</v>
      </c>
      <c r="D872" t="s">
        <v>2776</v>
      </c>
      <c r="E872" t="s">
        <v>290</v>
      </c>
      <c r="F872">
        <v>600171779</v>
      </c>
      <c r="G872">
        <v>12</v>
      </c>
      <c r="H872" t="s">
        <v>311</v>
      </c>
      <c r="I872" t="s">
        <v>2777</v>
      </c>
      <c r="J872">
        <v>1</v>
      </c>
      <c r="K872">
        <v>24</v>
      </c>
      <c r="L872" t="s">
        <v>2723</v>
      </c>
      <c r="M872" t="s">
        <v>2778</v>
      </c>
      <c r="N872" t="s">
        <v>294</v>
      </c>
      <c r="O872">
        <v>7</v>
      </c>
      <c r="P872" t="s">
        <v>295</v>
      </c>
      <c r="Q872" t="s">
        <v>2779</v>
      </c>
      <c r="R872" s="207">
        <v>45670.616990740738</v>
      </c>
      <c r="S872">
        <v>600171779</v>
      </c>
      <c r="T872" t="s">
        <v>1451</v>
      </c>
      <c r="U872" s="207">
        <v>45687.391956018517</v>
      </c>
      <c r="V872" t="s">
        <v>1452</v>
      </c>
      <c r="W872">
        <v>102.69450000000001</v>
      </c>
      <c r="X872">
        <v>101.4679</v>
      </c>
      <c r="Y872">
        <v>1.0004</v>
      </c>
      <c r="Z872">
        <v>0.22620000000000001</v>
      </c>
      <c r="AA872">
        <v>108.5274</v>
      </c>
      <c r="AB872">
        <v>61939.1</v>
      </c>
      <c r="AC872">
        <v>61339.740000000005</v>
      </c>
      <c r="AD872">
        <v>32720.039000000001</v>
      </c>
      <c r="AE872">
        <v>11218.717999999999</v>
      </c>
      <c r="AF872">
        <v>3371.2659999999996</v>
      </c>
      <c r="AG872">
        <v>11417.328</v>
      </c>
      <c r="AH872">
        <v>1002.675</v>
      </c>
      <c r="AI872">
        <v>732.88599999999997</v>
      </c>
      <c r="AJ872">
        <v>0</v>
      </c>
      <c r="AK872">
        <v>126.395</v>
      </c>
      <c r="AL872">
        <v>425.45299999999997</v>
      </c>
      <c r="AM872">
        <v>0</v>
      </c>
      <c r="AN872">
        <v>173.90699999999998</v>
      </c>
      <c r="AO872">
        <v>851.452</v>
      </c>
      <c r="AP872">
        <v>569.16</v>
      </c>
      <c r="AQ872">
        <v>569.16</v>
      </c>
      <c r="AR872">
        <v>0</v>
      </c>
      <c r="AS872">
        <v>0</v>
      </c>
      <c r="AT872">
        <v>0</v>
      </c>
      <c r="AU872">
        <v>282.29200000000003</v>
      </c>
      <c r="AV872">
        <v>1</v>
      </c>
      <c r="AW872">
        <v>723.94599999999991</v>
      </c>
      <c r="AX872">
        <v>628.10500000000002</v>
      </c>
      <c r="AY872">
        <v>4.2</v>
      </c>
      <c r="AZ872">
        <v>26.486999999999998</v>
      </c>
      <c r="BA872">
        <v>62275.999999999993</v>
      </c>
      <c r="BB872">
        <v>569.16</v>
      </c>
      <c r="BC872">
        <v>116</v>
      </c>
      <c r="BD872">
        <v>77</v>
      </c>
      <c r="BE872">
        <v>7</v>
      </c>
      <c r="BF872">
        <v>1</v>
      </c>
      <c r="BG872">
        <v>6</v>
      </c>
      <c r="BH872">
        <v>0</v>
      </c>
      <c r="BI872">
        <v>0</v>
      </c>
      <c r="BJ872">
        <v>74.326700000000002</v>
      </c>
      <c r="BK872">
        <v>51250.623999999996</v>
      </c>
      <c r="BL872">
        <v>26203.322000000004</v>
      </c>
      <c r="BM872">
        <v>10181.481</v>
      </c>
      <c r="BN872">
        <v>2856.3339999999998</v>
      </c>
      <c r="BO872">
        <v>9713.262999999999</v>
      </c>
      <c r="BP872">
        <v>783.49000000000012</v>
      </c>
      <c r="BQ872">
        <v>732.88599999999997</v>
      </c>
      <c r="BR872">
        <v>0</v>
      </c>
      <c r="BS872">
        <v>29.414999999999999</v>
      </c>
      <c r="BT872">
        <v>65.875199999999992</v>
      </c>
      <c r="BU872">
        <v>46403.795999999995</v>
      </c>
      <c r="BV872">
        <v>3.9897999999999998</v>
      </c>
      <c r="BW872">
        <v>2080.9560000000001</v>
      </c>
      <c r="BX872">
        <v>3.4617</v>
      </c>
      <c r="BY872">
        <v>2137.7669999999998</v>
      </c>
      <c r="BZ872">
        <v>27.141200000000001</v>
      </c>
      <c r="CA872">
        <v>10089.115999999998</v>
      </c>
      <c r="CB872">
        <v>6516.7170000000006</v>
      </c>
      <c r="CC872">
        <v>1037.2370000000001</v>
      </c>
      <c r="CD872">
        <v>514.93200000000002</v>
      </c>
      <c r="CE872">
        <v>1704.0650000000001</v>
      </c>
      <c r="CF872">
        <v>219.185</v>
      </c>
      <c r="CG872">
        <v>0</v>
      </c>
      <c r="CH872">
        <v>0</v>
      </c>
      <c r="CI872">
        <v>96.98</v>
      </c>
      <c r="CJ872">
        <v>8.1094000000000008</v>
      </c>
      <c r="CK872">
        <v>4274.0839999999998</v>
      </c>
      <c r="CL872">
        <v>11.934799999999999</v>
      </c>
      <c r="CM872">
        <v>3478.7919999999999</v>
      </c>
      <c r="CN872">
        <v>7.0970000000000004</v>
      </c>
      <c r="CO872">
        <v>2336.2399999999998</v>
      </c>
      <c r="CP872">
        <v>0</v>
      </c>
      <c r="CQ872">
        <v>0</v>
      </c>
      <c r="CR872">
        <v>66.66</v>
      </c>
      <c r="CS872">
        <v>43852.353000000003</v>
      </c>
      <c r="CT872">
        <v>23.141200000000001</v>
      </c>
      <c r="CU872">
        <v>7762.9650000000001</v>
      </c>
      <c r="CV872">
        <v>1</v>
      </c>
      <c r="CW872">
        <v>723.94599999999991</v>
      </c>
      <c r="CX872">
        <v>628.10500000000002</v>
      </c>
      <c r="CY872">
        <v>0</v>
      </c>
      <c r="CZ872">
        <v>0</v>
      </c>
      <c r="DA872">
        <v>0</v>
      </c>
      <c r="DB872">
        <v>0</v>
      </c>
      <c r="DC872">
        <v>517.88199999999995</v>
      </c>
      <c r="DD872">
        <v>51.277999999999999</v>
      </c>
      <c r="DE872">
        <v>26.486999999999998</v>
      </c>
      <c r="DF872">
        <v>0</v>
      </c>
      <c r="DG872">
        <v>0</v>
      </c>
      <c r="DH872">
        <v>0</v>
      </c>
      <c r="DI872">
        <v>0</v>
      </c>
      <c r="DJ872">
        <v>1</v>
      </c>
      <c r="DK872">
        <v>628.10500000000002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51589.682000000001</v>
      </c>
      <c r="EA872">
        <v>517.88199999999995</v>
      </c>
      <c r="EB872">
        <v>10686.318000000001</v>
      </c>
      <c r="EC872">
        <v>51.277999999999999</v>
      </c>
      <c r="ED872">
        <v>102.69450000000001</v>
      </c>
      <c r="EE872">
        <v>108.5274</v>
      </c>
      <c r="EF872">
        <v>61939.1</v>
      </c>
      <c r="EG872">
        <v>74.326700000000002</v>
      </c>
      <c r="EH872">
        <v>51314.340999999993</v>
      </c>
      <c r="EI872">
        <v>65.875199999999992</v>
      </c>
      <c r="EJ872">
        <v>46467.512999999999</v>
      </c>
      <c r="EK872">
        <v>3.9897999999999998</v>
      </c>
      <c r="EL872">
        <v>2080.9560000000001</v>
      </c>
      <c r="EM872">
        <v>3.4617</v>
      </c>
      <c r="EN872">
        <v>2137.7669999999998</v>
      </c>
      <c r="EO872">
        <v>28.367800000000003</v>
      </c>
      <c r="EP872">
        <v>10624.759</v>
      </c>
      <c r="EQ872">
        <v>851.452</v>
      </c>
      <c r="ER872">
        <v>522.08199999999999</v>
      </c>
      <c r="ES872">
        <v>329.37</v>
      </c>
      <c r="ET872">
        <v>62790.551999999996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1</v>
      </c>
      <c r="FD872">
        <v>628.10500000000002</v>
      </c>
      <c r="FE872">
        <v>0</v>
      </c>
      <c r="FF872">
        <v>0</v>
      </c>
      <c r="FG872">
        <v>0</v>
      </c>
      <c r="FH872">
        <v>0</v>
      </c>
      <c r="FI872">
        <v>1</v>
      </c>
      <c r="FJ872">
        <v>628.10500000000002</v>
      </c>
      <c r="FK872">
        <v>1</v>
      </c>
      <c r="FL872">
        <v>628.10500000000002</v>
      </c>
      <c r="FM872">
        <v>0</v>
      </c>
      <c r="FN872">
        <v>0</v>
      </c>
      <c r="FO872">
        <v>4.2</v>
      </c>
      <c r="FP872">
        <v>4.2</v>
      </c>
      <c r="FQ872">
        <v>0</v>
      </c>
      <c r="FR872">
        <v>632.30499999999995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0</v>
      </c>
      <c r="GA872">
        <v>0</v>
      </c>
      <c r="GB872">
        <v>0</v>
      </c>
    </row>
    <row r="873" spans="1:184" customFormat="1" ht="12.75" x14ac:dyDescent="0.2">
      <c r="A873">
        <v>1812</v>
      </c>
      <c r="B873">
        <f t="shared" si="13"/>
        <v>870</v>
      </c>
      <c r="C873">
        <v>1</v>
      </c>
      <c r="D873" t="s">
        <v>2780</v>
      </c>
      <c r="E873" t="s">
        <v>290</v>
      </c>
      <c r="F873">
        <v>600171841</v>
      </c>
      <c r="G873">
        <v>12</v>
      </c>
      <c r="H873" t="s">
        <v>340</v>
      </c>
      <c r="I873" t="s">
        <v>2781</v>
      </c>
      <c r="J873">
        <v>1</v>
      </c>
      <c r="K873">
        <v>24</v>
      </c>
      <c r="L873" t="s">
        <v>2723</v>
      </c>
      <c r="M873" t="s">
        <v>2731</v>
      </c>
      <c r="N873" t="s">
        <v>294</v>
      </c>
      <c r="O873">
        <v>7</v>
      </c>
      <c r="P873" t="s">
        <v>295</v>
      </c>
      <c r="Q873" t="s">
        <v>2782</v>
      </c>
      <c r="R873" s="207">
        <v>45671.360798611109</v>
      </c>
      <c r="S873">
        <v>600171841</v>
      </c>
      <c r="T873" t="s">
        <v>2782</v>
      </c>
      <c r="U873" s="207">
        <v>45671.363819444443</v>
      </c>
      <c r="V873">
        <v>600171841</v>
      </c>
      <c r="W873">
        <v>36.148899999999998</v>
      </c>
      <c r="X873">
        <v>35.0807</v>
      </c>
      <c r="Y873">
        <v>1.0371000000000001</v>
      </c>
      <c r="Z873">
        <v>3.1099999999999999E-2</v>
      </c>
      <c r="AA873">
        <v>40.573800000000006</v>
      </c>
      <c r="AB873">
        <v>19657.099999999999</v>
      </c>
      <c r="AC873">
        <v>19244.280999999999</v>
      </c>
      <c r="AD873">
        <v>11523.368</v>
      </c>
      <c r="AE873">
        <v>2972.54</v>
      </c>
      <c r="AF873">
        <v>1610.383</v>
      </c>
      <c r="AG873">
        <v>2351.1510000000003</v>
      </c>
      <c r="AH873">
        <v>371.25099999999998</v>
      </c>
      <c r="AI873">
        <v>145.215</v>
      </c>
      <c r="AJ873">
        <v>0</v>
      </c>
      <c r="AK873">
        <v>112.402</v>
      </c>
      <c r="AL873">
        <v>398.411</v>
      </c>
      <c r="AM873">
        <v>0</v>
      </c>
      <c r="AN873">
        <v>14.407999999999999</v>
      </c>
      <c r="AO873">
        <v>254.53299999999999</v>
      </c>
      <c r="AP873">
        <v>218.09</v>
      </c>
      <c r="AQ873">
        <v>218.09</v>
      </c>
      <c r="AR873">
        <v>0</v>
      </c>
      <c r="AS873">
        <v>0</v>
      </c>
      <c r="AT873">
        <v>36.442999999999998</v>
      </c>
      <c r="AU873">
        <v>0</v>
      </c>
      <c r="AV873">
        <v>0</v>
      </c>
      <c r="AW873">
        <v>138.62799999999999</v>
      </c>
      <c r="AX873">
        <v>0</v>
      </c>
      <c r="AY873">
        <v>97.34</v>
      </c>
      <c r="AZ873">
        <v>19.343</v>
      </c>
      <c r="BA873">
        <v>19414.895</v>
      </c>
      <c r="BB873">
        <v>218.09</v>
      </c>
      <c r="BC873">
        <v>43</v>
      </c>
      <c r="BD873">
        <v>24</v>
      </c>
      <c r="BE873">
        <v>1</v>
      </c>
      <c r="BF873">
        <v>1</v>
      </c>
      <c r="BG873">
        <v>2</v>
      </c>
      <c r="BH873">
        <v>0</v>
      </c>
      <c r="BI873">
        <v>0</v>
      </c>
      <c r="BJ873">
        <v>24.5167</v>
      </c>
      <c r="BK873">
        <v>15194.612999999999</v>
      </c>
      <c r="BL873">
        <v>8951.4519999999993</v>
      </c>
      <c r="BM873">
        <v>2597.2440000000001</v>
      </c>
      <c r="BN873">
        <v>1247.894</v>
      </c>
      <c r="BO873">
        <v>1703.1</v>
      </c>
      <c r="BP873">
        <v>287.90200000000004</v>
      </c>
      <c r="BQ873">
        <v>145.215</v>
      </c>
      <c r="BR873">
        <v>0</v>
      </c>
      <c r="BS873">
        <v>103.83499999999999</v>
      </c>
      <c r="BT873">
        <v>20.628399999999999</v>
      </c>
      <c r="BU873">
        <v>13400.273999999999</v>
      </c>
      <c r="BV873">
        <v>2.8553000000000002</v>
      </c>
      <c r="BW873">
        <v>1384.4739999999999</v>
      </c>
      <c r="BX873">
        <v>0</v>
      </c>
      <c r="BY873">
        <v>0</v>
      </c>
      <c r="BZ873">
        <v>10.564</v>
      </c>
      <c r="CA873">
        <v>4049.6680000000006</v>
      </c>
      <c r="CB873">
        <v>2571.9160000000002</v>
      </c>
      <c r="CC873">
        <v>375.29600000000005</v>
      </c>
      <c r="CD873">
        <v>362.48900000000003</v>
      </c>
      <c r="CE873">
        <v>648.05099999999993</v>
      </c>
      <c r="CF873">
        <v>83.34899999999999</v>
      </c>
      <c r="CG873">
        <v>0</v>
      </c>
      <c r="CH873">
        <v>0</v>
      </c>
      <c r="CI873">
        <v>8.5670000000000002</v>
      </c>
      <c r="CJ873">
        <v>2.3304999999999998</v>
      </c>
      <c r="CK873">
        <v>1252.9000000000001</v>
      </c>
      <c r="CL873">
        <v>4.5305</v>
      </c>
      <c r="CM873">
        <v>1241.2280000000001</v>
      </c>
      <c r="CN873">
        <v>3.5030000000000001</v>
      </c>
      <c r="CO873">
        <v>1443.0840000000001</v>
      </c>
      <c r="CP873">
        <v>0.2</v>
      </c>
      <c r="CQ873">
        <v>112.456</v>
      </c>
      <c r="CR873">
        <v>21.542100000000001</v>
      </c>
      <c r="CS873">
        <v>12561.681</v>
      </c>
      <c r="CT873">
        <v>8.1152999999999995</v>
      </c>
      <c r="CU873">
        <v>2717.0079999999998</v>
      </c>
      <c r="CV873">
        <v>0</v>
      </c>
      <c r="CW873">
        <v>138.62799999999999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69.025000000000006</v>
      </c>
      <c r="DD873">
        <v>149.065</v>
      </c>
      <c r="DE873">
        <v>19.343</v>
      </c>
      <c r="DF873">
        <v>1.0329999999999999</v>
      </c>
      <c r="DG873">
        <v>409.86500000000001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15318.781000000001</v>
      </c>
      <c r="EA873">
        <v>69.025000000000006</v>
      </c>
      <c r="EB873">
        <v>4096.1139999999996</v>
      </c>
      <c r="EC873">
        <v>149.065</v>
      </c>
      <c r="ED873">
        <v>36.148899999999998</v>
      </c>
      <c r="EE873">
        <v>40.573800000000006</v>
      </c>
      <c r="EF873">
        <v>19657.099999999999</v>
      </c>
      <c r="EG873">
        <v>24.5167</v>
      </c>
      <c r="EH873">
        <v>15205.822999999999</v>
      </c>
      <c r="EI873">
        <v>20.628399999999999</v>
      </c>
      <c r="EJ873">
        <v>13400.273999999999</v>
      </c>
      <c r="EK873">
        <v>2.8553000000000002</v>
      </c>
      <c r="EL873">
        <v>1395.684</v>
      </c>
      <c r="EM873">
        <v>0</v>
      </c>
      <c r="EN873">
        <v>0</v>
      </c>
      <c r="EO873">
        <v>11.632199999999999</v>
      </c>
      <c r="EP873">
        <v>4451.277</v>
      </c>
      <c r="EQ873">
        <v>254.53299999999999</v>
      </c>
      <c r="ER873">
        <v>69.025000000000006</v>
      </c>
      <c r="ES873">
        <v>185.50799999999998</v>
      </c>
      <c r="ET873">
        <v>19911.633000000002</v>
      </c>
      <c r="EU873">
        <v>0</v>
      </c>
      <c r="EV873">
        <v>0</v>
      </c>
      <c r="EW873">
        <v>0</v>
      </c>
      <c r="EX873">
        <v>0</v>
      </c>
      <c r="EY873">
        <v>1.0329999999999999</v>
      </c>
      <c r="EZ873">
        <v>409.86500000000001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97.34</v>
      </c>
      <c r="FP873">
        <v>53.5</v>
      </c>
      <c r="FQ873">
        <v>43.84</v>
      </c>
      <c r="FR873">
        <v>97.34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0</v>
      </c>
      <c r="FY873">
        <v>0</v>
      </c>
      <c r="FZ873">
        <v>0</v>
      </c>
      <c r="GA873">
        <v>0</v>
      </c>
      <c r="GB873">
        <v>0</v>
      </c>
    </row>
    <row r="874" spans="1:184" customFormat="1" ht="12.75" x14ac:dyDescent="0.2">
      <c r="A874">
        <v>1814</v>
      </c>
      <c r="B874">
        <f t="shared" si="13"/>
        <v>871</v>
      </c>
      <c r="C874">
        <v>1</v>
      </c>
      <c r="D874" t="s">
        <v>2783</v>
      </c>
      <c r="E874" t="s">
        <v>290</v>
      </c>
      <c r="F874">
        <v>600013367</v>
      </c>
      <c r="G874">
        <v>12</v>
      </c>
      <c r="H874" t="s">
        <v>311</v>
      </c>
      <c r="I874" t="s">
        <v>2784</v>
      </c>
      <c r="J874">
        <v>1</v>
      </c>
      <c r="K874">
        <v>24</v>
      </c>
      <c r="L874" t="s">
        <v>2723</v>
      </c>
      <c r="M874" t="s">
        <v>2785</v>
      </c>
      <c r="N874" t="s">
        <v>294</v>
      </c>
      <c r="O874">
        <v>7</v>
      </c>
      <c r="P874" t="s">
        <v>295</v>
      </c>
      <c r="Q874" t="s">
        <v>2786</v>
      </c>
      <c r="R874" s="207">
        <v>45670.321319444447</v>
      </c>
      <c r="S874">
        <v>600013367</v>
      </c>
      <c r="T874" t="s">
        <v>2786</v>
      </c>
      <c r="U874" s="207">
        <v>45671.511319444442</v>
      </c>
      <c r="V874">
        <v>600013367</v>
      </c>
      <c r="W874">
        <v>34.056500000000007</v>
      </c>
      <c r="X874">
        <v>34.008900000000004</v>
      </c>
      <c r="Y874">
        <v>0</v>
      </c>
      <c r="Z874">
        <v>4.7600000000000003E-2</v>
      </c>
      <c r="AA874">
        <v>37.434399999999997</v>
      </c>
      <c r="AB874">
        <v>19612.230000000003</v>
      </c>
      <c r="AC874">
        <v>19549.945000000003</v>
      </c>
      <c r="AD874">
        <v>10642.397999999999</v>
      </c>
      <c r="AE874">
        <v>3654.5600000000004</v>
      </c>
      <c r="AF874">
        <v>953.94999999999993</v>
      </c>
      <c r="AG874">
        <v>3056.069</v>
      </c>
      <c r="AH874">
        <v>490.84399999999999</v>
      </c>
      <c r="AI874">
        <v>220.27799999999999</v>
      </c>
      <c r="AJ874">
        <v>102.776</v>
      </c>
      <c r="AK874">
        <v>145.095</v>
      </c>
      <c r="AL874">
        <v>0</v>
      </c>
      <c r="AM874">
        <v>0</v>
      </c>
      <c r="AN874">
        <v>62.284999999999997</v>
      </c>
      <c r="AO874">
        <v>486.53899999999999</v>
      </c>
      <c r="AP874">
        <v>375.29</v>
      </c>
      <c r="AQ874">
        <v>375.29</v>
      </c>
      <c r="AR874">
        <v>0</v>
      </c>
      <c r="AS874">
        <v>0</v>
      </c>
      <c r="AT874">
        <v>50.676000000000002</v>
      </c>
      <c r="AU874">
        <v>60.573</v>
      </c>
      <c r="AV874">
        <v>0.5</v>
      </c>
      <c r="AW874">
        <v>227.93299999999999</v>
      </c>
      <c r="AX874">
        <v>222.80099999999999</v>
      </c>
      <c r="AY874">
        <v>0</v>
      </c>
      <c r="AZ874">
        <v>56.042000000000002</v>
      </c>
      <c r="BA874">
        <v>19715.035</v>
      </c>
      <c r="BB874">
        <v>375.29</v>
      </c>
      <c r="BC874">
        <v>37</v>
      </c>
      <c r="BD874">
        <v>31</v>
      </c>
      <c r="BE874">
        <v>0</v>
      </c>
      <c r="BF874">
        <v>0</v>
      </c>
      <c r="BG874">
        <v>1</v>
      </c>
      <c r="BH874">
        <v>0</v>
      </c>
      <c r="BI874">
        <v>0</v>
      </c>
      <c r="BJ874">
        <v>26.306699999999999</v>
      </c>
      <c r="BK874">
        <v>16825.995999999999</v>
      </c>
      <c r="BL874">
        <v>8939.4380000000001</v>
      </c>
      <c r="BM874">
        <v>3345.1940000000004</v>
      </c>
      <c r="BN874">
        <v>756.95500000000004</v>
      </c>
      <c r="BO874">
        <v>2594.9189999999999</v>
      </c>
      <c r="BP874">
        <v>438.83700000000005</v>
      </c>
      <c r="BQ874">
        <v>220.27799999999999</v>
      </c>
      <c r="BR874">
        <v>101.872</v>
      </c>
      <c r="BS874">
        <v>144.52800000000002</v>
      </c>
      <c r="BT874">
        <v>21.931699999999999</v>
      </c>
      <c r="BU874">
        <v>14657.383</v>
      </c>
      <c r="BV874">
        <v>3</v>
      </c>
      <c r="BW874">
        <v>1511.021</v>
      </c>
      <c r="BX874">
        <v>0</v>
      </c>
      <c r="BY874">
        <v>0</v>
      </c>
      <c r="BZ874">
        <v>7.7022000000000004</v>
      </c>
      <c r="CA874">
        <v>2723.9490000000001</v>
      </c>
      <c r="CB874">
        <v>1702.96</v>
      </c>
      <c r="CC874">
        <v>309.36599999999999</v>
      </c>
      <c r="CD874">
        <v>196.995</v>
      </c>
      <c r="CE874">
        <v>461.15</v>
      </c>
      <c r="CF874">
        <v>52.006999999999998</v>
      </c>
      <c r="CG874">
        <v>0</v>
      </c>
      <c r="CH874">
        <v>0.90400000000000003</v>
      </c>
      <c r="CI874">
        <v>0.56699999999999995</v>
      </c>
      <c r="CJ874">
        <v>2</v>
      </c>
      <c r="CK874">
        <v>1152.568</v>
      </c>
      <c r="CL874">
        <v>4.2049000000000003</v>
      </c>
      <c r="CM874">
        <v>1131.9079999999999</v>
      </c>
      <c r="CN874">
        <v>1.4973000000000001</v>
      </c>
      <c r="CO874">
        <v>439.47300000000001</v>
      </c>
      <c r="CP874">
        <v>0</v>
      </c>
      <c r="CQ874">
        <v>0</v>
      </c>
      <c r="CR874">
        <v>22.344999999999999</v>
      </c>
      <c r="CS874">
        <v>13072.338</v>
      </c>
      <c r="CT874">
        <v>6.7022000000000004</v>
      </c>
      <c r="CU874">
        <v>2117.7980000000002</v>
      </c>
      <c r="CV874">
        <v>0.5</v>
      </c>
      <c r="CW874">
        <v>227.93299999999999</v>
      </c>
      <c r="CX874">
        <v>209.80099999999999</v>
      </c>
      <c r="CY874">
        <v>0</v>
      </c>
      <c r="CZ874">
        <v>0</v>
      </c>
      <c r="DA874">
        <v>0</v>
      </c>
      <c r="DB874">
        <v>13</v>
      </c>
      <c r="DC874">
        <v>299.31400000000002</v>
      </c>
      <c r="DD874">
        <v>75.975999999999999</v>
      </c>
      <c r="DE874">
        <v>56.042000000000002</v>
      </c>
      <c r="DF874">
        <v>0.375</v>
      </c>
      <c r="DG874">
        <v>136.375</v>
      </c>
      <c r="DH874">
        <v>0</v>
      </c>
      <c r="DI874">
        <v>0</v>
      </c>
      <c r="DJ874">
        <v>1</v>
      </c>
      <c r="DK874">
        <v>521.21699999999998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16979.559000000001</v>
      </c>
      <c r="EA874">
        <v>299.31400000000002</v>
      </c>
      <c r="EB874">
        <v>2735.4759999999997</v>
      </c>
      <c r="EC874">
        <v>75.975999999999999</v>
      </c>
      <c r="ED874">
        <v>34.056500000000007</v>
      </c>
      <c r="EE874">
        <v>37.434399999999997</v>
      </c>
      <c r="EF874">
        <v>19612.230000000003</v>
      </c>
      <c r="EG874">
        <v>26.354299999999999</v>
      </c>
      <c r="EH874">
        <v>16888.280999999999</v>
      </c>
      <c r="EI874">
        <v>21.979299999999999</v>
      </c>
      <c r="EJ874">
        <v>14719.668</v>
      </c>
      <c r="EK874">
        <v>3</v>
      </c>
      <c r="EL874">
        <v>1511.021</v>
      </c>
      <c r="EM874">
        <v>0</v>
      </c>
      <c r="EN874">
        <v>0</v>
      </c>
      <c r="EO874">
        <v>7.7022000000000004</v>
      </c>
      <c r="EP874">
        <v>2723.9490000000001</v>
      </c>
      <c r="EQ874">
        <v>486.53899999999999</v>
      </c>
      <c r="ER874">
        <v>384.06299999999999</v>
      </c>
      <c r="ES874">
        <v>102.476</v>
      </c>
      <c r="ET874">
        <v>20098.769000000004</v>
      </c>
      <c r="EU874">
        <v>0</v>
      </c>
      <c r="EV874">
        <v>0</v>
      </c>
      <c r="EW874">
        <v>0</v>
      </c>
      <c r="EX874">
        <v>0</v>
      </c>
      <c r="EY874">
        <v>0.375</v>
      </c>
      <c r="EZ874">
        <v>136.375</v>
      </c>
      <c r="FA874">
        <v>0</v>
      </c>
      <c r="FB874">
        <v>0</v>
      </c>
      <c r="FC874">
        <v>1</v>
      </c>
      <c r="FD874">
        <v>521.21699999999998</v>
      </c>
      <c r="FE874">
        <v>0</v>
      </c>
      <c r="FF874">
        <v>0</v>
      </c>
      <c r="FG874">
        <v>0</v>
      </c>
      <c r="FH874">
        <v>0</v>
      </c>
      <c r="FI874">
        <v>0.5</v>
      </c>
      <c r="FJ874">
        <v>222.80099999999999</v>
      </c>
      <c r="FK874">
        <v>0.5</v>
      </c>
      <c r="FL874">
        <v>209.80099999999999</v>
      </c>
      <c r="FM874">
        <v>0</v>
      </c>
      <c r="FN874">
        <v>13</v>
      </c>
      <c r="FO874">
        <v>0</v>
      </c>
      <c r="FP874">
        <v>0</v>
      </c>
      <c r="FQ874">
        <v>0</v>
      </c>
      <c r="FR874">
        <v>222.80099999999999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0</v>
      </c>
      <c r="GB874">
        <v>0</v>
      </c>
    </row>
    <row r="875" spans="1:184" customFormat="1" ht="12.75" x14ac:dyDescent="0.2">
      <c r="A875">
        <v>1860</v>
      </c>
      <c r="B875">
        <f t="shared" si="13"/>
        <v>872</v>
      </c>
      <c r="C875">
        <v>1</v>
      </c>
      <c r="D875" t="s">
        <v>2787</v>
      </c>
      <c r="E875" t="s">
        <v>290</v>
      </c>
      <c r="F875">
        <v>600013391</v>
      </c>
      <c r="G875">
        <v>12</v>
      </c>
      <c r="H875" t="s">
        <v>291</v>
      </c>
      <c r="I875" t="s">
        <v>2788</v>
      </c>
      <c r="J875">
        <v>1</v>
      </c>
      <c r="K875">
        <v>24</v>
      </c>
      <c r="L875" t="s">
        <v>2723</v>
      </c>
      <c r="M875" t="s">
        <v>2789</v>
      </c>
      <c r="N875" t="s">
        <v>294</v>
      </c>
      <c r="O875">
        <v>7</v>
      </c>
      <c r="P875" t="s">
        <v>295</v>
      </c>
      <c r="Q875" t="s">
        <v>2790</v>
      </c>
      <c r="R875" s="207">
        <v>45671.530428240738</v>
      </c>
      <c r="S875">
        <v>600013391</v>
      </c>
      <c r="W875">
        <v>53.759399999999999</v>
      </c>
      <c r="X875">
        <v>52.226900000000001</v>
      </c>
      <c r="Y875">
        <v>1.3325</v>
      </c>
      <c r="Z875">
        <v>0.2</v>
      </c>
      <c r="AA875">
        <v>59.907099999999993</v>
      </c>
      <c r="AB875">
        <v>28037.989000000001</v>
      </c>
      <c r="AC875">
        <v>27522.98</v>
      </c>
      <c r="AD875">
        <v>16819.697</v>
      </c>
      <c r="AE875">
        <v>4957.8159999999998</v>
      </c>
      <c r="AF875">
        <v>3088.4070000000002</v>
      </c>
      <c r="AG875">
        <v>1418.3790000000001</v>
      </c>
      <c r="AH875">
        <v>599.58500000000004</v>
      </c>
      <c r="AI875">
        <v>360.33</v>
      </c>
      <c r="AJ875">
        <v>0</v>
      </c>
      <c r="AK875">
        <v>73.168000000000006</v>
      </c>
      <c r="AL875">
        <v>348.08300000000003</v>
      </c>
      <c r="AM875">
        <v>0</v>
      </c>
      <c r="AN875">
        <v>166.92599999999999</v>
      </c>
      <c r="AO875">
        <v>470.25099999999998</v>
      </c>
      <c r="AP875">
        <v>453.45100000000002</v>
      </c>
      <c r="AQ875">
        <v>453.45100000000002</v>
      </c>
      <c r="AR875">
        <v>0</v>
      </c>
      <c r="AS875">
        <v>0</v>
      </c>
      <c r="AT875">
        <v>0</v>
      </c>
      <c r="AU875">
        <v>16.8</v>
      </c>
      <c r="AV875">
        <v>0</v>
      </c>
      <c r="AW875">
        <v>184.45699999999999</v>
      </c>
      <c r="AX875">
        <v>0</v>
      </c>
      <c r="AY875">
        <v>286.95100000000002</v>
      </c>
      <c r="AZ875">
        <v>21.140999999999998</v>
      </c>
      <c r="BA875">
        <v>27782.227999999999</v>
      </c>
      <c r="BB875">
        <v>453.45100000000002</v>
      </c>
      <c r="BC875">
        <v>62</v>
      </c>
      <c r="BD875">
        <v>33</v>
      </c>
      <c r="BE875">
        <v>8</v>
      </c>
      <c r="BF875">
        <v>0</v>
      </c>
      <c r="BG875">
        <v>0</v>
      </c>
      <c r="BH875">
        <v>0</v>
      </c>
      <c r="BI875">
        <v>0</v>
      </c>
      <c r="BJ875">
        <v>36.7468</v>
      </c>
      <c r="BK875">
        <v>21276.556999999997</v>
      </c>
      <c r="BL875">
        <v>12798.152999999998</v>
      </c>
      <c r="BM875">
        <v>4299.1710000000003</v>
      </c>
      <c r="BN875">
        <v>2091.7089999999998</v>
      </c>
      <c r="BO875">
        <v>1080.306</v>
      </c>
      <c r="BP875">
        <v>441.28999999999996</v>
      </c>
      <c r="BQ875">
        <v>360.33</v>
      </c>
      <c r="BR875">
        <v>0</v>
      </c>
      <c r="BS875">
        <v>0</v>
      </c>
      <c r="BT875">
        <v>19.091100000000001</v>
      </c>
      <c r="BU875">
        <v>12410.948</v>
      </c>
      <c r="BV875">
        <v>2.875</v>
      </c>
      <c r="BW875">
        <v>1499.8510000000001</v>
      </c>
      <c r="BX875">
        <v>14.7807</v>
      </c>
      <c r="BY875">
        <v>7365.7579999999998</v>
      </c>
      <c r="BZ875">
        <v>15.4801</v>
      </c>
      <c r="CA875">
        <v>6246.4229999999998</v>
      </c>
      <c r="CB875">
        <v>4021.5439999999999</v>
      </c>
      <c r="CC875">
        <v>658.64499999999998</v>
      </c>
      <c r="CD875">
        <v>996.69799999999998</v>
      </c>
      <c r="CE875">
        <v>338.07299999999998</v>
      </c>
      <c r="CF875">
        <v>158.29500000000002</v>
      </c>
      <c r="CG875">
        <v>0</v>
      </c>
      <c r="CH875">
        <v>0</v>
      </c>
      <c r="CI875">
        <v>73.168000000000006</v>
      </c>
      <c r="CJ875">
        <v>7.1249000000000002</v>
      </c>
      <c r="CK875">
        <v>3491.2950000000001</v>
      </c>
      <c r="CL875">
        <v>5.4649000000000001</v>
      </c>
      <c r="CM875">
        <v>1701.5550000000001</v>
      </c>
      <c r="CN875">
        <v>2.8902999999999999</v>
      </c>
      <c r="CO875">
        <v>1053.5730000000001</v>
      </c>
      <c r="CP875">
        <v>0</v>
      </c>
      <c r="CQ875">
        <v>0</v>
      </c>
      <c r="CR875">
        <v>32.127800000000001</v>
      </c>
      <c r="CS875">
        <v>17383.032999999999</v>
      </c>
      <c r="CT875">
        <v>12.4801</v>
      </c>
      <c r="CU875">
        <v>4535.2370000000001</v>
      </c>
      <c r="CV875">
        <v>0</v>
      </c>
      <c r="CW875">
        <v>184.45699999999999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79.528000000000006</v>
      </c>
      <c r="DD875">
        <v>373.923</v>
      </c>
      <c r="DE875">
        <v>21.140999999999998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21463.597000000002</v>
      </c>
      <c r="EA875">
        <v>79.528000000000006</v>
      </c>
      <c r="EB875">
        <v>6318.6309999999994</v>
      </c>
      <c r="EC875">
        <v>373.923</v>
      </c>
      <c r="ED875">
        <v>53.759399999999999</v>
      </c>
      <c r="EE875">
        <v>59.907099999999993</v>
      </c>
      <c r="EF875">
        <v>28037.989000000001</v>
      </c>
      <c r="EG875">
        <v>36.7468</v>
      </c>
      <c r="EH875">
        <v>21398.968999999997</v>
      </c>
      <c r="EI875">
        <v>19.091100000000001</v>
      </c>
      <c r="EJ875">
        <v>12522.56</v>
      </c>
      <c r="EK875">
        <v>2.875</v>
      </c>
      <c r="EL875">
        <v>1499.8510000000001</v>
      </c>
      <c r="EM875">
        <v>14.7807</v>
      </c>
      <c r="EN875">
        <v>7376.558</v>
      </c>
      <c r="EO875">
        <v>17.012599999999999</v>
      </c>
      <c r="EP875">
        <v>6639.02</v>
      </c>
      <c r="EQ875">
        <v>470.25099999999998</v>
      </c>
      <c r="ER875">
        <v>81.528000000000006</v>
      </c>
      <c r="ES875">
        <v>388.72300000000001</v>
      </c>
      <c r="ET875">
        <v>28508.240000000002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286.95100000000002</v>
      </c>
      <c r="FP875">
        <v>0</v>
      </c>
      <c r="FQ875">
        <v>286.95100000000002</v>
      </c>
      <c r="FR875">
        <v>286.95100000000002</v>
      </c>
      <c r="FS875">
        <v>0</v>
      </c>
      <c r="FT875">
        <v>0</v>
      </c>
      <c r="FU875">
        <v>0</v>
      </c>
      <c r="FV875">
        <v>0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</row>
    <row r="876" spans="1:184" customFormat="1" ht="12.75" x14ac:dyDescent="0.2">
      <c r="A876">
        <v>1861</v>
      </c>
      <c r="B876">
        <f t="shared" si="13"/>
        <v>873</v>
      </c>
      <c r="C876">
        <v>1</v>
      </c>
      <c r="D876" t="s">
        <v>2791</v>
      </c>
      <c r="E876" t="s">
        <v>290</v>
      </c>
      <c r="F876">
        <v>600013359</v>
      </c>
      <c r="G876">
        <v>12</v>
      </c>
      <c r="H876" t="s">
        <v>349</v>
      </c>
      <c r="I876" t="s">
        <v>2792</v>
      </c>
      <c r="J876">
        <v>1</v>
      </c>
      <c r="K876">
        <v>24</v>
      </c>
      <c r="L876" t="s">
        <v>2723</v>
      </c>
      <c r="M876" t="s">
        <v>2793</v>
      </c>
      <c r="N876" t="s">
        <v>294</v>
      </c>
      <c r="O876">
        <v>7</v>
      </c>
      <c r="P876" t="s">
        <v>295</v>
      </c>
      <c r="Q876" t="s">
        <v>3430</v>
      </c>
      <c r="R876" s="207">
        <v>45666.878923611112</v>
      </c>
      <c r="S876">
        <v>600013359</v>
      </c>
      <c r="T876" t="s">
        <v>2734</v>
      </c>
      <c r="U876" s="207">
        <v>45667.441053240742</v>
      </c>
      <c r="V876">
        <v>600013359</v>
      </c>
      <c r="W876">
        <v>69.005099999999999</v>
      </c>
      <c r="X876">
        <v>66.350500000000011</v>
      </c>
      <c r="Y876">
        <v>1.0708</v>
      </c>
      <c r="Z876">
        <v>1.5838000000000001</v>
      </c>
      <c r="AA876">
        <v>80.19680000000001</v>
      </c>
      <c r="AB876">
        <v>37844.080000000002</v>
      </c>
      <c r="AC876">
        <v>36806.991999999998</v>
      </c>
      <c r="AD876">
        <v>21643.901000000002</v>
      </c>
      <c r="AE876">
        <v>7332.6570000000002</v>
      </c>
      <c r="AF876">
        <v>5019.6710000000003</v>
      </c>
      <c r="AG876">
        <v>1105.0039999999999</v>
      </c>
      <c r="AH876">
        <v>610.64799999999991</v>
      </c>
      <c r="AI876">
        <v>563.5</v>
      </c>
      <c r="AJ876">
        <v>4.798</v>
      </c>
      <c r="AK876">
        <v>54.126000000000005</v>
      </c>
      <c r="AL876">
        <v>365.49700000000001</v>
      </c>
      <c r="AM876">
        <v>0</v>
      </c>
      <c r="AN876">
        <v>671.59100000000001</v>
      </c>
      <c r="AO876">
        <v>619.86200000000008</v>
      </c>
      <c r="AP876">
        <v>262</v>
      </c>
      <c r="AQ876">
        <v>262</v>
      </c>
      <c r="AR876">
        <v>0</v>
      </c>
      <c r="AS876">
        <v>0</v>
      </c>
      <c r="AT876">
        <v>6.18</v>
      </c>
      <c r="AU876">
        <v>351.68200000000002</v>
      </c>
      <c r="AV876">
        <v>0</v>
      </c>
      <c r="AW876">
        <v>446.30900000000003</v>
      </c>
      <c r="AX876">
        <v>0</v>
      </c>
      <c r="AY876">
        <v>0</v>
      </c>
      <c r="AZ876">
        <v>26.378</v>
      </c>
      <c r="BA876">
        <v>37048.868000000002</v>
      </c>
      <c r="BB876">
        <v>262</v>
      </c>
      <c r="BC876">
        <v>82</v>
      </c>
      <c r="BD876">
        <v>53</v>
      </c>
      <c r="BE876">
        <v>7</v>
      </c>
      <c r="BF876">
        <v>0</v>
      </c>
      <c r="BG876">
        <v>2</v>
      </c>
      <c r="BH876">
        <v>0</v>
      </c>
      <c r="BI876">
        <v>0</v>
      </c>
      <c r="BJ876">
        <v>50.020099999999999</v>
      </c>
      <c r="BK876">
        <v>30173.481</v>
      </c>
      <c r="BL876">
        <v>17630.189999999999</v>
      </c>
      <c r="BM876">
        <v>6558.7840000000006</v>
      </c>
      <c r="BN876">
        <v>3678.2170000000001</v>
      </c>
      <c r="BO876">
        <v>802.35</v>
      </c>
      <c r="BP876">
        <v>423.48900000000003</v>
      </c>
      <c r="BQ876">
        <v>563.5</v>
      </c>
      <c r="BR876">
        <v>2.3650000000000002</v>
      </c>
      <c r="BS876">
        <v>41.899000000000001</v>
      </c>
      <c r="BT876">
        <v>32.583799999999997</v>
      </c>
      <c r="BU876">
        <v>20505.559000000001</v>
      </c>
      <c r="BV876">
        <v>2.5082</v>
      </c>
      <c r="BW876">
        <v>1445.3520000000001</v>
      </c>
      <c r="BX876">
        <v>14.928100000000001</v>
      </c>
      <c r="BY876">
        <v>8222.57</v>
      </c>
      <c r="BZ876">
        <v>16.330399999999997</v>
      </c>
      <c r="CA876">
        <v>6633.5110000000004</v>
      </c>
      <c r="CB876">
        <v>4013.7109999999998</v>
      </c>
      <c r="CC876">
        <v>773.87300000000005</v>
      </c>
      <c r="CD876">
        <v>1341.454</v>
      </c>
      <c r="CE876">
        <v>302.654</v>
      </c>
      <c r="CF876">
        <v>187.15900000000002</v>
      </c>
      <c r="CG876">
        <v>0</v>
      </c>
      <c r="CH876">
        <v>2.4329999999999998</v>
      </c>
      <c r="CI876">
        <v>12.227</v>
      </c>
      <c r="CJ876">
        <v>5.9179000000000004</v>
      </c>
      <c r="CK876">
        <v>3331.9749999999999</v>
      </c>
      <c r="CL876">
        <v>5.0292000000000003</v>
      </c>
      <c r="CM876">
        <v>1566.0250000000001</v>
      </c>
      <c r="CN876">
        <v>5.3833000000000002</v>
      </c>
      <c r="CO876">
        <v>1735.511</v>
      </c>
      <c r="CP876">
        <v>0</v>
      </c>
      <c r="CQ876">
        <v>0</v>
      </c>
      <c r="CR876">
        <v>44.956000000000003</v>
      </c>
      <c r="CS876">
        <v>26022.423999999999</v>
      </c>
      <c r="CT876">
        <v>11.7889</v>
      </c>
      <c r="CU876">
        <v>4123.8860000000004</v>
      </c>
      <c r="CV876">
        <v>0</v>
      </c>
      <c r="CW876">
        <v>446.30900000000003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262</v>
      </c>
      <c r="DD876">
        <v>0</v>
      </c>
      <c r="DE876">
        <v>26.378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30350.467000000001</v>
      </c>
      <c r="EA876">
        <v>262</v>
      </c>
      <c r="EB876">
        <v>6698.4009999999998</v>
      </c>
      <c r="EC876">
        <v>0</v>
      </c>
      <c r="ED876">
        <v>69.005099999999999</v>
      </c>
      <c r="EE876">
        <v>80.19680000000001</v>
      </c>
      <c r="EF876">
        <v>37844.080000000002</v>
      </c>
      <c r="EG876">
        <v>50.710100000000004</v>
      </c>
      <c r="EH876">
        <v>30568.585999999999</v>
      </c>
      <c r="EI876">
        <v>32.773800000000001</v>
      </c>
      <c r="EJ876">
        <v>20666.519</v>
      </c>
      <c r="EK876">
        <v>2.5082</v>
      </c>
      <c r="EL876">
        <v>1445.3520000000001</v>
      </c>
      <c r="EM876">
        <v>14.928100000000001</v>
      </c>
      <c r="EN876">
        <v>8222.57</v>
      </c>
      <c r="EO876">
        <v>18.294999999999998</v>
      </c>
      <c r="EP876">
        <v>7275.4940000000006</v>
      </c>
      <c r="EQ876">
        <v>619.86200000000008</v>
      </c>
      <c r="ER876">
        <v>376.91999999999996</v>
      </c>
      <c r="ES876">
        <v>242.94200000000001</v>
      </c>
      <c r="ET876">
        <v>38463.941999999995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0.5</v>
      </c>
      <c r="FD876">
        <v>234.14500000000001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0</v>
      </c>
      <c r="FZ876">
        <v>0</v>
      </c>
      <c r="GA876">
        <v>0</v>
      </c>
      <c r="GB876">
        <v>0</v>
      </c>
    </row>
    <row r="877" spans="1:184" customFormat="1" ht="12.75" x14ac:dyDescent="0.2">
      <c r="A877">
        <v>1863</v>
      </c>
      <c r="B877">
        <f t="shared" si="13"/>
        <v>874</v>
      </c>
      <c r="C877">
        <v>1</v>
      </c>
      <c r="D877" t="s">
        <v>2794</v>
      </c>
      <c r="E877" t="s">
        <v>290</v>
      </c>
      <c r="F877">
        <v>600013278</v>
      </c>
      <c r="G877">
        <v>12</v>
      </c>
      <c r="H877" t="s">
        <v>311</v>
      </c>
      <c r="I877" t="s">
        <v>2795</v>
      </c>
      <c r="J877">
        <v>1</v>
      </c>
      <c r="K877">
        <v>24</v>
      </c>
      <c r="L877" t="s">
        <v>2723</v>
      </c>
      <c r="M877" t="s">
        <v>2796</v>
      </c>
      <c r="N877" t="s">
        <v>294</v>
      </c>
      <c r="O877">
        <v>7</v>
      </c>
      <c r="P877" t="s">
        <v>295</v>
      </c>
      <c r="Q877" t="s">
        <v>2797</v>
      </c>
      <c r="R877" s="207">
        <v>45666.510648148149</v>
      </c>
      <c r="S877">
        <v>600013278</v>
      </c>
      <c r="T877" t="s">
        <v>2797</v>
      </c>
      <c r="U877" s="207">
        <v>45672.328287037039</v>
      </c>
      <c r="V877">
        <v>600013278</v>
      </c>
      <c r="W877">
        <v>117.02000000000001</v>
      </c>
      <c r="X877">
        <v>114.32469999999999</v>
      </c>
      <c r="Y877">
        <v>2.2953000000000001</v>
      </c>
      <c r="Z877">
        <v>0.4</v>
      </c>
      <c r="AA877">
        <v>127</v>
      </c>
      <c r="AB877">
        <v>63334.491999999998</v>
      </c>
      <c r="AC877">
        <v>61863.212999999996</v>
      </c>
      <c r="AD877">
        <v>37409.212</v>
      </c>
      <c r="AE877">
        <v>10169.758000000002</v>
      </c>
      <c r="AF877">
        <v>3966.4190000000003</v>
      </c>
      <c r="AG877">
        <v>7722.3969999999999</v>
      </c>
      <c r="AH877">
        <v>945.22900000000004</v>
      </c>
      <c r="AI877">
        <v>715.26400000000001</v>
      </c>
      <c r="AJ877">
        <v>0</v>
      </c>
      <c r="AK877">
        <v>504.92200000000003</v>
      </c>
      <c r="AL877">
        <v>703.21</v>
      </c>
      <c r="AM877">
        <v>481.649</v>
      </c>
      <c r="AN877">
        <v>286.41999999999996</v>
      </c>
      <c r="AO877">
        <v>595.88299999999992</v>
      </c>
      <c r="AP877">
        <v>317.24099999999999</v>
      </c>
      <c r="AQ877">
        <v>306.67</v>
      </c>
      <c r="AR877">
        <v>10.571</v>
      </c>
      <c r="AS877">
        <v>0</v>
      </c>
      <c r="AT877">
        <v>73.77</v>
      </c>
      <c r="AU877">
        <v>204.87199999999999</v>
      </c>
      <c r="AV877">
        <v>0.8</v>
      </c>
      <c r="AW877">
        <v>324.05599999999998</v>
      </c>
      <c r="AX877">
        <v>483.74200000000002</v>
      </c>
      <c r="AY877">
        <v>208.8</v>
      </c>
      <c r="AZ877">
        <v>105.956</v>
      </c>
      <c r="BA877">
        <v>62331.308000000005</v>
      </c>
      <c r="BB877">
        <v>317.24099999999999</v>
      </c>
      <c r="BC877">
        <v>127</v>
      </c>
      <c r="BD877">
        <v>54</v>
      </c>
      <c r="BE877">
        <v>7</v>
      </c>
      <c r="BF877">
        <v>0</v>
      </c>
      <c r="BG877">
        <v>0</v>
      </c>
      <c r="BH877">
        <v>0</v>
      </c>
      <c r="BI877">
        <v>0</v>
      </c>
      <c r="BJ877">
        <v>83.165699999999987</v>
      </c>
      <c r="BK877">
        <v>51170.220999999998</v>
      </c>
      <c r="BL877">
        <v>30547.845000000001</v>
      </c>
      <c r="BM877">
        <v>8988.9439999999995</v>
      </c>
      <c r="BN877">
        <v>3432.7000000000003</v>
      </c>
      <c r="BO877">
        <v>5788.7860000000001</v>
      </c>
      <c r="BP877">
        <v>765.61700000000008</v>
      </c>
      <c r="BQ877">
        <v>715.26400000000001</v>
      </c>
      <c r="BR877">
        <v>0</v>
      </c>
      <c r="BS877">
        <v>501.053</v>
      </c>
      <c r="BT877">
        <v>50.3247</v>
      </c>
      <c r="BU877">
        <v>32643.633999999998</v>
      </c>
      <c r="BV877">
        <v>8.7103999999999999</v>
      </c>
      <c r="BW877">
        <v>4485.6059999999998</v>
      </c>
      <c r="BX877">
        <v>23.3306</v>
      </c>
      <c r="BY877">
        <v>13557.239</v>
      </c>
      <c r="BZ877">
        <v>31.159000000000002</v>
      </c>
      <c r="CA877">
        <v>10692.992000000002</v>
      </c>
      <c r="CB877">
        <v>6861.3670000000002</v>
      </c>
      <c r="CC877">
        <v>1180.8139999999999</v>
      </c>
      <c r="CD877">
        <v>533.71899999999994</v>
      </c>
      <c r="CE877">
        <v>1933.6109999999999</v>
      </c>
      <c r="CF877">
        <v>179.61199999999999</v>
      </c>
      <c r="CG877">
        <v>0</v>
      </c>
      <c r="CH877">
        <v>0</v>
      </c>
      <c r="CI877">
        <v>3.8689999999999998</v>
      </c>
      <c r="CJ877">
        <v>7.9047000000000001</v>
      </c>
      <c r="CK877">
        <v>3890.5740000000001</v>
      </c>
      <c r="CL877">
        <v>15.533099999999999</v>
      </c>
      <c r="CM877">
        <v>4364.3960000000006</v>
      </c>
      <c r="CN877">
        <v>7.7211999999999996</v>
      </c>
      <c r="CO877">
        <v>2438.0219999999999</v>
      </c>
      <c r="CP877">
        <v>0</v>
      </c>
      <c r="CQ877">
        <v>0</v>
      </c>
      <c r="CR877">
        <v>75.165699999999987</v>
      </c>
      <c r="CS877">
        <v>43521.111999999994</v>
      </c>
      <c r="CT877">
        <v>27.434299999999997</v>
      </c>
      <c r="CU877">
        <v>8589.34</v>
      </c>
      <c r="CV877">
        <v>0.8</v>
      </c>
      <c r="CW877">
        <v>324.05599999999998</v>
      </c>
      <c r="CX877">
        <v>483.74200000000002</v>
      </c>
      <c r="CY877">
        <v>0</v>
      </c>
      <c r="CZ877">
        <v>0</v>
      </c>
      <c r="DA877">
        <v>0</v>
      </c>
      <c r="DB877">
        <v>0</v>
      </c>
      <c r="DC877">
        <v>228.70000000000002</v>
      </c>
      <c r="DD877">
        <v>88.540999999999997</v>
      </c>
      <c r="DE877">
        <v>105.956</v>
      </c>
      <c r="DF877">
        <v>0</v>
      </c>
      <c r="DG877">
        <v>0</v>
      </c>
      <c r="DH877">
        <v>0</v>
      </c>
      <c r="DI877">
        <v>0</v>
      </c>
      <c r="DJ877">
        <v>0.8</v>
      </c>
      <c r="DK877">
        <v>483.74200000000002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51482.665999999997</v>
      </c>
      <c r="EA877">
        <v>228.70000000000002</v>
      </c>
      <c r="EB877">
        <v>10848.642</v>
      </c>
      <c r="EC877">
        <v>88.540999999999997</v>
      </c>
      <c r="ED877">
        <v>117.02000000000001</v>
      </c>
      <c r="EE877">
        <v>127</v>
      </c>
      <c r="EF877">
        <v>63334.491999999998</v>
      </c>
      <c r="EG877">
        <v>83.165699999999987</v>
      </c>
      <c r="EH877">
        <v>51595.24</v>
      </c>
      <c r="EI877">
        <v>50.3247</v>
      </c>
      <c r="EJ877">
        <v>32857.902999999998</v>
      </c>
      <c r="EK877">
        <v>8.7103999999999999</v>
      </c>
      <c r="EL877">
        <v>4696.3559999999998</v>
      </c>
      <c r="EM877">
        <v>23.3306</v>
      </c>
      <c r="EN877">
        <v>13557.239</v>
      </c>
      <c r="EO877">
        <v>33.854299999999995</v>
      </c>
      <c r="EP877">
        <v>11739.252</v>
      </c>
      <c r="EQ877">
        <v>595.88299999999992</v>
      </c>
      <c r="ER877">
        <v>410.95</v>
      </c>
      <c r="ES877">
        <v>184.93299999999999</v>
      </c>
      <c r="ET877">
        <v>63930.375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0.8</v>
      </c>
      <c r="FD877">
        <v>483.74200000000002</v>
      </c>
      <c r="FE877">
        <v>0</v>
      </c>
      <c r="FF877">
        <v>0</v>
      </c>
      <c r="FG877">
        <v>0</v>
      </c>
      <c r="FH877">
        <v>0</v>
      </c>
      <c r="FI877">
        <v>0.8</v>
      </c>
      <c r="FJ877">
        <v>483.74200000000002</v>
      </c>
      <c r="FK877">
        <v>0.8</v>
      </c>
      <c r="FL877">
        <v>483.74200000000002</v>
      </c>
      <c r="FM877">
        <v>0</v>
      </c>
      <c r="FN877">
        <v>0</v>
      </c>
      <c r="FO877">
        <v>208.8</v>
      </c>
      <c r="FP877">
        <v>152.4</v>
      </c>
      <c r="FQ877">
        <v>56.4</v>
      </c>
      <c r="FR877">
        <v>692.54199999999992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0</v>
      </c>
      <c r="GA877">
        <v>0</v>
      </c>
      <c r="GB877">
        <v>0</v>
      </c>
    </row>
    <row r="878" spans="1:184" customFormat="1" ht="12.75" x14ac:dyDescent="0.2">
      <c r="A878">
        <v>2301</v>
      </c>
      <c r="B878">
        <f t="shared" si="13"/>
        <v>875</v>
      </c>
      <c r="C878">
        <v>1</v>
      </c>
      <c r="D878" t="s">
        <v>2798</v>
      </c>
      <c r="E878" t="s">
        <v>290</v>
      </c>
      <c r="F878">
        <v>600003272</v>
      </c>
      <c r="G878">
        <v>12</v>
      </c>
      <c r="H878" t="s">
        <v>583</v>
      </c>
      <c r="I878" t="s">
        <v>102</v>
      </c>
      <c r="J878">
        <v>1</v>
      </c>
      <c r="K878">
        <v>24</v>
      </c>
      <c r="L878" t="s">
        <v>2723</v>
      </c>
      <c r="M878" t="s">
        <v>2799</v>
      </c>
      <c r="N878" t="s">
        <v>586</v>
      </c>
      <c r="O878">
        <v>7</v>
      </c>
      <c r="P878" t="s">
        <v>587</v>
      </c>
      <c r="Q878" t="s">
        <v>2800</v>
      </c>
      <c r="R878" s="207">
        <v>45670.989907407406</v>
      </c>
      <c r="S878">
        <v>600003272</v>
      </c>
      <c r="T878" t="s">
        <v>2800</v>
      </c>
      <c r="U878" s="207">
        <v>45670.991342592592</v>
      </c>
      <c r="V878">
        <v>600003272</v>
      </c>
      <c r="W878">
        <v>35.235999999999997</v>
      </c>
      <c r="X878">
        <v>35.235999999999997</v>
      </c>
      <c r="Y878">
        <v>0</v>
      </c>
      <c r="Z878">
        <v>0</v>
      </c>
      <c r="AA878">
        <v>48.530999999999999</v>
      </c>
      <c r="AB878">
        <v>20528.666000000001</v>
      </c>
      <c r="AC878">
        <v>20528.666000000001</v>
      </c>
      <c r="AD878">
        <v>12500.356</v>
      </c>
      <c r="AE878">
        <v>3971.1950000000002</v>
      </c>
      <c r="AF878">
        <v>710.97400000000005</v>
      </c>
      <c r="AG878">
        <v>2538.5810000000001</v>
      </c>
      <c r="AH878">
        <v>469.36900000000003</v>
      </c>
      <c r="AI878">
        <v>0</v>
      </c>
      <c r="AJ878">
        <v>0</v>
      </c>
      <c r="AK878">
        <v>17.539000000000001</v>
      </c>
      <c r="AL878">
        <v>0</v>
      </c>
      <c r="AM878">
        <v>0</v>
      </c>
      <c r="AN878">
        <v>0</v>
      </c>
      <c r="AO878">
        <v>726.17499999999995</v>
      </c>
      <c r="AP878">
        <v>726.17499999999995</v>
      </c>
      <c r="AQ878">
        <v>726.17499999999995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320.65199999999999</v>
      </c>
      <c r="AX878">
        <v>0</v>
      </c>
      <c r="AY878">
        <v>0</v>
      </c>
      <c r="AZ878">
        <v>0</v>
      </c>
      <c r="BA878">
        <v>20561.445</v>
      </c>
      <c r="BB878">
        <v>726.17499999999995</v>
      </c>
      <c r="BC878">
        <v>50</v>
      </c>
      <c r="BD878">
        <v>30</v>
      </c>
      <c r="BE878">
        <v>2</v>
      </c>
      <c r="BF878">
        <v>0</v>
      </c>
      <c r="BG878">
        <v>5</v>
      </c>
      <c r="BH878">
        <v>0</v>
      </c>
      <c r="BI878">
        <v>0</v>
      </c>
      <c r="BJ878">
        <v>31.553000000000001</v>
      </c>
      <c r="BK878">
        <v>18683.268</v>
      </c>
      <c r="BL878">
        <v>11525.795</v>
      </c>
      <c r="BM878">
        <v>3812.8829999999998</v>
      </c>
      <c r="BN878">
        <v>503.11799999999999</v>
      </c>
      <c r="BO878">
        <v>2111.5810000000001</v>
      </c>
      <c r="BP878">
        <v>393.29700000000003</v>
      </c>
      <c r="BQ878">
        <v>0</v>
      </c>
      <c r="BR878">
        <v>0</v>
      </c>
      <c r="BS878">
        <v>15.942</v>
      </c>
      <c r="BT878">
        <v>31.553000000000001</v>
      </c>
      <c r="BU878">
        <v>18683.268</v>
      </c>
      <c r="BV878">
        <v>0</v>
      </c>
      <c r="BW878">
        <v>0</v>
      </c>
      <c r="BX878">
        <v>0</v>
      </c>
      <c r="BY878">
        <v>0</v>
      </c>
      <c r="BZ878">
        <v>3.6829999999999998</v>
      </c>
      <c r="CA878">
        <v>1845.3979999999999</v>
      </c>
      <c r="CB878">
        <v>974.56100000000004</v>
      </c>
      <c r="CC878">
        <v>158.31200000000001</v>
      </c>
      <c r="CD878">
        <v>207.85599999999999</v>
      </c>
      <c r="CE878">
        <v>427</v>
      </c>
      <c r="CF878">
        <v>76.072000000000003</v>
      </c>
      <c r="CG878">
        <v>0</v>
      </c>
      <c r="CH878">
        <v>0</v>
      </c>
      <c r="CI878">
        <v>1.597</v>
      </c>
      <c r="CJ878">
        <v>1</v>
      </c>
      <c r="CK878">
        <v>815.14300000000003</v>
      </c>
      <c r="CL878">
        <v>2.625</v>
      </c>
      <c r="CM878">
        <v>997.88699999999994</v>
      </c>
      <c r="CN878">
        <v>0</v>
      </c>
      <c r="CO878">
        <v>0</v>
      </c>
      <c r="CP878">
        <v>5.8000000000000003E-2</v>
      </c>
      <c r="CQ878">
        <v>32.368000000000002</v>
      </c>
      <c r="CR878">
        <v>24.418299999999999</v>
      </c>
      <c r="CS878">
        <v>13082.855</v>
      </c>
      <c r="CT878">
        <v>2.6829999999999998</v>
      </c>
      <c r="CU878">
        <v>1030.2550000000001</v>
      </c>
      <c r="CV878">
        <v>0</v>
      </c>
      <c r="CW878">
        <v>320.65199999999999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6.1749999999999998</v>
      </c>
      <c r="DD878">
        <v>720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18716.046999999999</v>
      </c>
      <c r="EA878">
        <v>6.1749999999999998</v>
      </c>
      <c r="EB878">
        <v>1845.3979999999999</v>
      </c>
      <c r="EC878">
        <v>720</v>
      </c>
      <c r="ED878">
        <v>35.235999999999997</v>
      </c>
      <c r="EE878">
        <v>48.530999999999999</v>
      </c>
      <c r="EF878">
        <v>20528.666000000001</v>
      </c>
      <c r="EG878">
        <v>31.553000000000001</v>
      </c>
      <c r="EH878">
        <v>18683.268</v>
      </c>
      <c r="EI878">
        <v>31.553000000000001</v>
      </c>
      <c r="EJ878">
        <v>18683.268</v>
      </c>
      <c r="EK878">
        <v>0</v>
      </c>
      <c r="EL878">
        <v>0</v>
      </c>
      <c r="EM878">
        <v>0</v>
      </c>
      <c r="EN878">
        <v>0</v>
      </c>
      <c r="EO878">
        <v>3.6829999999999998</v>
      </c>
      <c r="EP878">
        <v>1845.3979999999999</v>
      </c>
      <c r="EQ878">
        <v>726.17499999999995</v>
      </c>
      <c r="ER878">
        <v>6.1749999999999998</v>
      </c>
      <c r="ES878">
        <v>720</v>
      </c>
      <c r="ET878">
        <v>21254.841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</row>
    <row r="879" spans="1:184" customFormat="1" ht="12.75" x14ac:dyDescent="0.2">
      <c r="A879">
        <v>2302</v>
      </c>
      <c r="B879">
        <f t="shared" si="13"/>
        <v>876</v>
      </c>
      <c r="C879">
        <v>1</v>
      </c>
      <c r="D879" t="s">
        <v>2801</v>
      </c>
      <c r="E879" t="s">
        <v>290</v>
      </c>
      <c r="F879">
        <v>600003353</v>
      </c>
      <c r="G879">
        <v>12</v>
      </c>
      <c r="H879" t="s">
        <v>583</v>
      </c>
      <c r="I879" t="s">
        <v>2802</v>
      </c>
      <c r="J879">
        <v>1</v>
      </c>
      <c r="K879">
        <v>24</v>
      </c>
      <c r="L879" t="s">
        <v>2723</v>
      </c>
      <c r="M879" t="s">
        <v>2803</v>
      </c>
      <c r="N879" t="s">
        <v>586</v>
      </c>
      <c r="O879">
        <v>7</v>
      </c>
      <c r="P879" t="s">
        <v>587</v>
      </c>
      <c r="Q879" t="s">
        <v>2804</v>
      </c>
      <c r="R879" s="207">
        <v>45668.3984375</v>
      </c>
      <c r="S879">
        <v>600003353</v>
      </c>
      <c r="T879" t="s">
        <v>2804</v>
      </c>
      <c r="U879" s="207">
        <v>45677.546574074076</v>
      </c>
      <c r="V879">
        <v>600003353</v>
      </c>
      <c r="W879">
        <v>46.019500000000001</v>
      </c>
      <c r="X879">
        <v>46.019500000000001</v>
      </c>
      <c r="Y879">
        <v>0</v>
      </c>
      <c r="Z879">
        <v>0</v>
      </c>
      <c r="AA879">
        <v>65.784199999999998</v>
      </c>
      <c r="AB879">
        <v>25982.705000000002</v>
      </c>
      <c r="AC879">
        <v>25982.705000000002</v>
      </c>
      <c r="AD879">
        <v>16737.772000000001</v>
      </c>
      <c r="AE879">
        <v>3941.95</v>
      </c>
      <c r="AF879">
        <v>642.19600000000003</v>
      </c>
      <c r="AG879">
        <v>3906.627</v>
      </c>
      <c r="AH879">
        <v>552.43600000000004</v>
      </c>
      <c r="AI879">
        <v>143.13</v>
      </c>
      <c r="AJ879">
        <v>0</v>
      </c>
      <c r="AK879">
        <v>46.506999999999998</v>
      </c>
      <c r="AL879">
        <v>0</v>
      </c>
      <c r="AM879">
        <v>0</v>
      </c>
      <c r="AN879">
        <v>0</v>
      </c>
      <c r="AO879">
        <v>181.75</v>
      </c>
      <c r="AP879">
        <v>76</v>
      </c>
      <c r="AQ879">
        <v>76</v>
      </c>
      <c r="AR879">
        <v>0</v>
      </c>
      <c r="AS879">
        <v>0</v>
      </c>
      <c r="AT879">
        <v>0</v>
      </c>
      <c r="AU879">
        <v>105.75</v>
      </c>
      <c r="AV879">
        <v>0</v>
      </c>
      <c r="AW879">
        <v>12.087</v>
      </c>
      <c r="AX879">
        <v>0</v>
      </c>
      <c r="AY879">
        <v>36</v>
      </c>
      <c r="AZ879">
        <v>0</v>
      </c>
      <c r="BA879">
        <v>26046.567999999999</v>
      </c>
      <c r="BB879">
        <v>76</v>
      </c>
      <c r="BC879">
        <v>66</v>
      </c>
      <c r="BD879">
        <v>41</v>
      </c>
      <c r="BE879">
        <v>1</v>
      </c>
      <c r="BF879">
        <v>0</v>
      </c>
      <c r="BG879">
        <v>4</v>
      </c>
      <c r="BH879">
        <v>0</v>
      </c>
      <c r="BI879">
        <v>0</v>
      </c>
      <c r="BJ879">
        <v>40.769500000000001</v>
      </c>
      <c r="BK879">
        <v>23764.901000000002</v>
      </c>
      <c r="BL879">
        <v>15335.914000000001</v>
      </c>
      <c r="BM879">
        <v>3746.3829999999998</v>
      </c>
      <c r="BN879">
        <v>451.29500000000002</v>
      </c>
      <c r="BO879">
        <v>3516.627</v>
      </c>
      <c r="BP879">
        <v>514.41999999999996</v>
      </c>
      <c r="BQ879">
        <v>143.13</v>
      </c>
      <c r="BR879">
        <v>0</v>
      </c>
      <c r="BS879">
        <v>45.045000000000002</v>
      </c>
      <c r="BT879">
        <v>40.769500000000001</v>
      </c>
      <c r="BU879">
        <v>23764.901000000002</v>
      </c>
      <c r="BV879">
        <v>0</v>
      </c>
      <c r="BW879">
        <v>0</v>
      </c>
      <c r="BX879">
        <v>0</v>
      </c>
      <c r="BY879">
        <v>0</v>
      </c>
      <c r="BZ879">
        <v>5.25</v>
      </c>
      <c r="CA879">
        <v>2217.8040000000001</v>
      </c>
      <c r="CB879">
        <v>1401.8579999999999</v>
      </c>
      <c r="CC879">
        <v>195.56700000000001</v>
      </c>
      <c r="CD879">
        <v>190.90100000000001</v>
      </c>
      <c r="CE879">
        <v>390</v>
      </c>
      <c r="CF879">
        <v>38.015999999999998</v>
      </c>
      <c r="CG879">
        <v>0</v>
      </c>
      <c r="CH879">
        <v>0</v>
      </c>
      <c r="CI879">
        <v>1.462</v>
      </c>
      <c r="CJ879">
        <v>1.75</v>
      </c>
      <c r="CK879">
        <v>1038.6179999999999</v>
      </c>
      <c r="CL879">
        <v>3.5</v>
      </c>
      <c r="CM879">
        <v>1179.1859999999999</v>
      </c>
      <c r="CN879">
        <v>0</v>
      </c>
      <c r="CO879">
        <v>0</v>
      </c>
      <c r="CP879">
        <v>0</v>
      </c>
      <c r="CQ879">
        <v>0</v>
      </c>
      <c r="CR879">
        <v>35.233199999999997</v>
      </c>
      <c r="CS879">
        <v>19119.350999999999</v>
      </c>
      <c r="CT879">
        <v>4.25</v>
      </c>
      <c r="CU879">
        <v>1738.6880000000001</v>
      </c>
      <c r="CV879">
        <v>0</v>
      </c>
      <c r="CW879">
        <v>12.087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6.5</v>
      </c>
      <c r="DD879">
        <v>69.5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23806.417000000001</v>
      </c>
      <c r="EA879">
        <v>6.5</v>
      </c>
      <c r="EB879">
        <v>2240.1509999999998</v>
      </c>
      <c r="EC879">
        <v>69.5</v>
      </c>
      <c r="ED879">
        <v>46.019500000000001</v>
      </c>
      <c r="EE879">
        <v>65.784199999999998</v>
      </c>
      <c r="EF879">
        <v>25982.705000000002</v>
      </c>
      <c r="EG879">
        <v>40.769500000000001</v>
      </c>
      <c r="EH879">
        <v>23764.901000000002</v>
      </c>
      <c r="EI879">
        <v>40.769500000000001</v>
      </c>
      <c r="EJ879">
        <v>23764.901000000002</v>
      </c>
      <c r="EK879">
        <v>0</v>
      </c>
      <c r="EL879">
        <v>0</v>
      </c>
      <c r="EM879">
        <v>0</v>
      </c>
      <c r="EN879">
        <v>0</v>
      </c>
      <c r="EO879">
        <v>5.25</v>
      </c>
      <c r="EP879">
        <v>2217.8040000000001</v>
      </c>
      <c r="EQ879">
        <v>181.75</v>
      </c>
      <c r="ER879">
        <v>6.5</v>
      </c>
      <c r="ES879">
        <v>175.25</v>
      </c>
      <c r="ET879">
        <v>26164.455000000002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36</v>
      </c>
      <c r="FP879">
        <v>0</v>
      </c>
      <c r="FQ879">
        <v>36</v>
      </c>
      <c r="FR879">
        <v>36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0</v>
      </c>
      <c r="GA879">
        <v>0</v>
      </c>
      <c r="GB879">
        <v>0</v>
      </c>
    </row>
    <row r="880" spans="1:184" customFormat="1" ht="12.75" x14ac:dyDescent="0.2">
      <c r="A880">
        <v>2303</v>
      </c>
      <c r="B880">
        <f t="shared" si="13"/>
        <v>877</v>
      </c>
      <c r="C880">
        <v>1</v>
      </c>
      <c r="D880" t="s">
        <v>2805</v>
      </c>
      <c r="E880" t="s">
        <v>290</v>
      </c>
      <c r="F880">
        <v>600003213</v>
      </c>
      <c r="G880">
        <v>12</v>
      </c>
      <c r="H880" t="s">
        <v>583</v>
      </c>
      <c r="I880" t="s">
        <v>102</v>
      </c>
      <c r="J880">
        <v>1</v>
      </c>
      <c r="K880">
        <v>24</v>
      </c>
      <c r="L880" t="s">
        <v>2723</v>
      </c>
      <c r="M880" t="s">
        <v>2806</v>
      </c>
      <c r="N880" t="s">
        <v>586</v>
      </c>
      <c r="O880">
        <v>7</v>
      </c>
      <c r="P880" t="s">
        <v>587</v>
      </c>
      <c r="Q880" t="s">
        <v>3355</v>
      </c>
      <c r="R880" s="207">
        <v>45671.493043981478</v>
      </c>
      <c r="S880">
        <v>600003213</v>
      </c>
      <c r="W880">
        <v>13.6738</v>
      </c>
      <c r="X880">
        <v>13.6738</v>
      </c>
      <c r="Y880">
        <v>0</v>
      </c>
      <c r="Z880">
        <v>0</v>
      </c>
      <c r="AA880">
        <v>18.9193</v>
      </c>
      <c r="AB880">
        <v>7987.0569999999998</v>
      </c>
      <c r="AC880">
        <v>7987.0569999999998</v>
      </c>
      <c r="AD880">
        <v>5118.8209999999999</v>
      </c>
      <c r="AE880">
        <v>1200.7650000000001</v>
      </c>
      <c r="AF880">
        <v>315.59800000000001</v>
      </c>
      <c r="AG880">
        <v>1198.3320000000001</v>
      </c>
      <c r="AH880">
        <v>141.04900000000001</v>
      </c>
      <c r="AI880">
        <v>0</v>
      </c>
      <c r="AJ880">
        <v>0</v>
      </c>
      <c r="AK880">
        <v>8.5109999999999992</v>
      </c>
      <c r="AL880">
        <v>0</v>
      </c>
      <c r="AM880">
        <v>0</v>
      </c>
      <c r="AN880">
        <v>0</v>
      </c>
      <c r="AO880">
        <v>28.55</v>
      </c>
      <c r="AP880">
        <v>20</v>
      </c>
      <c r="AQ880">
        <v>20</v>
      </c>
      <c r="AR880">
        <v>0</v>
      </c>
      <c r="AS880">
        <v>0</v>
      </c>
      <c r="AT880">
        <v>0</v>
      </c>
      <c r="AU880">
        <v>8.5500000000000007</v>
      </c>
      <c r="AV880">
        <v>0</v>
      </c>
      <c r="AW880">
        <v>3.9809999999999999</v>
      </c>
      <c r="AX880">
        <v>0</v>
      </c>
      <c r="AY880">
        <v>0</v>
      </c>
      <c r="AZ880">
        <v>0</v>
      </c>
      <c r="BA880">
        <v>8080.5439999999999</v>
      </c>
      <c r="BB880">
        <v>20</v>
      </c>
      <c r="BC880">
        <v>21</v>
      </c>
      <c r="BD880">
        <v>16</v>
      </c>
      <c r="BE880">
        <v>1</v>
      </c>
      <c r="BF880">
        <v>0</v>
      </c>
      <c r="BG880">
        <v>1</v>
      </c>
      <c r="BH880">
        <v>0</v>
      </c>
      <c r="BI880">
        <v>0</v>
      </c>
      <c r="BJ880">
        <v>12.1738</v>
      </c>
      <c r="BK880">
        <v>7218.52</v>
      </c>
      <c r="BL880">
        <v>4645.1859999999997</v>
      </c>
      <c r="BM880">
        <v>1125.5070000000001</v>
      </c>
      <c r="BN880">
        <v>250.767</v>
      </c>
      <c r="BO880">
        <v>1044</v>
      </c>
      <c r="BP880">
        <v>141.04900000000001</v>
      </c>
      <c r="BQ880">
        <v>0</v>
      </c>
      <c r="BR880">
        <v>0</v>
      </c>
      <c r="BS880">
        <v>8.0299999999999994</v>
      </c>
      <c r="BT880">
        <v>12.1738</v>
      </c>
      <c r="BU880">
        <v>7218.52</v>
      </c>
      <c r="BV880">
        <v>0</v>
      </c>
      <c r="BW880">
        <v>0</v>
      </c>
      <c r="BX880">
        <v>0</v>
      </c>
      <c r="BY880">
        <v>0</v>
      </c>
      <c r="BZ880">
        <v>1.5</v>
      </c>
      <c r="CA880">
        <v>768.53700000000003</v>
      </c>
      <c r="CB880">
        <v>473.63499999999999</v>
      </c>
      <c r="CC880">
        <v>75.257999999999996</v>
      </c>
      <c r="CD880">
        <v>64.831000000000003</v>
      </c>
      <c r="CE880">
        <v>154.33199999999999</v>
      </c>
      <c r="CF880">
        <v>0</v>
      </c>
      <c r="CG880">
        <v>0</v>
      </c>
      <c r="CH880">
        <v>0</v>
      </c>
      <c r="CI880">
        <v>0.48099999999999998</v>
      </c>
      <c r="CJ880">
        <v>1</v>
      </c>
      <c r="CK880">
        <v>623.28700000000003</v>
      </c>
      <c r="CL880">
        <v>0.5</v>
      </c>
      <c r="CM880">
        <v>145.25</v>
      </c>
      <c r="CN880">
        <v>0</v>
      </c>
      <c r="CO880">
        <v>0</v>
      </c>
      <c r="CP880">
        <v>0</v>
      </c>
      <c r="CQ880">
        <v>0</v>
      </c>
      <c r="CR880">
        <v>10.189299999999999</v>
      </c>
      <c r="CS880">
        <v>5661.9049999999997</v>
      </c>
      <c r="CT880">
        <v>1.5</v>
      </c>
      <c r="CU880">
        <v>768.53700000000003</v>
      </c>
      <c r="CV880">
        <v>0</v>
      </c>
      <c r="CW880">
        <v>3.9809999999999999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20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7312.0069999999996</v>
      </c>
      <c r="EA880">
        <v>20</v>
      </c>
      <c r="EB880">
        <v>768.53700000000003</v>
      </c>
      <c r="EC880">
        <v>0</v>
      </c>
      <c r="ED880">
        <v>13.6738</v>
      </c>
      <c r="EE880">
        <v>18.9193</v>
      </c>
      <c r="EF880">
        <v>7987.0569999999998</v>
      </c>
      <c r="EG880">
        <v>12.1738</v>
      </c>
      <c r="EH880">
        <v>7218.52</v>
      </c>
      <c r="EI880">
        <v>12.1738</v>
      </c>
      <c r="EJ880">
        <v>7218.52</v>
      </c>
      <c r="EK880">
        <v>0</v>
      </c>
      <c r="EL880">
        <v>0</v>
      </c>
      <c r="EM880">
        <v>0</v>
      </c>
      <c r="EN880">
        <v>0</v>
      </c>
      <c r="EO880">
        <v>1.5</v>
      </c>
      <c r="EP880">
        <v>768.53700000000003</v>
      </c>
      <c r="EQ880">
        <v>28.55</v>
      </c>
      <c r="ER880">
        <v>20</v>
      </c>
      <c r="ES880">
        <v>8.5500000000000007</v>
      </c>
      <c r="ET880">
        <v>8015.607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</row>
    <row r="881" spans="1:184" customFormat="1" ht="12.75" x14ac:dyDescent="0.2">
      <c r="A881">
        <v>2304</v>
      </c>
      <c r="B881">
        <f t="shared" si="13"/>
        <v>878</v>
      </c>
      <c r="C881">
        <v>1</v>
      </c>
      <c r="D881" t="s">
        <v>2807</v>
      </c>
      <c r="E881" t="s">
        <v>290</v>
      </c>
      <c r="F881">
        <v>600003329</v>
      </c>
      <c r="G881">
        <v>12</v>
      </c>
      <c r="H881" t="s">
        <v>583</v>
      </c>
      <c r="I881" t="s">
        <v>2808</v>
      </c>
      <c r="J881">
        <v>1</v>
      </c>
      <c r="K881">
        <v>24</v>
      </c>
      <c r="L881" t="s">
        <v>2723</v>
      </c>
      <c r="M881" t="s">
        <v>2809</v>
      </c>
      <c r="N881" t="s">
        <v>586</v>
      </c>
      <c r="O881">
        <v>7</v>
      </c>
      <c r="P881" t="s">
        <v>587</v>
      </c>
      <c r="Q881" t="s">
        <v>2810</v>
      </c>
      <c r="R881" s="207">
        <v>45670.380439814813</v>
      </c>
      <c r="S881">
        <v>600003329</v>
      </c>
      <c r="W881">
        <v>38.083599999999997</v>
      </c>
      <c r="X881">
        <v>38.083599999999997</v>
      </c>
      <c r="Y881">
        <v>0</v>
      </c>
      <c r="Z881">
        <v>0</v>
      </c>
      <c r="AA881">
        <v>55.477400000000003</v>
      </c>
      <c r="AB881">
        <v>22402.182000000001</v>
      </c>
      <c r="AC881">
        <v>22394.031999999999</v>
      </c>
      <c r="AD881">
        <v>13808.228999999999</v>
      </c>
      <c r="AE881">
        <v>4414.7420000000002</v>
      </c>
      <c r="AF881">
        <v>669.14499999999998</v>
      </c>
      <c r="AG881">
        <v>3135.5839999999998</v>
      </c>
      <c r="AH881">
        <v>291.87200000000001</v>
      </c>
      <c r="AI881">
        <v>0</v>
      </c>
      <c r="AJ881">
        <v>3.3380000000000001</v>
      </c>
      <c r="AK881">
        <v>47.262999999999998</v>
      </c>
      <c r="AL881">
        <v>8.15</v>
      </c>
      <c r="AM881">
        <v>0</v>
      </c>
      <c r="AN881">
        <v>0</v>
      </c>
      <c r="AO881">
        <v>377.08199999999999</v>
      </c>
      <c r="AP881">
        <v>354.78199999999998</v>
      </c>
      <c r="AQ881">
        <v>155</v>
      </c>
      <c r="AR881">
        <v>199.78200000000001</v>
      </c>
      <c r="AS881">
        <v>0</v>
      </c>
      <c r="AT881">
        <v>22.3</v>
      </c>
      <c r="AU881">
        <v>0</v>
      </c>
      <c r="AV881">
        <v>0</v>
      </c>
      <c r="AW881">
        <v>17.75</v>
      </c>
      <c r="AX881">
        <v>11.85</v>
      </c>
      <c r="AY881">
        <v>0</v>
      </c>
      <c r="AZ881">
        <v>6.109</v>
      </c>
      <c r="BA881">
        <v>22491.237000000001</v>
      </c>
      <c r="BB881">
        <v>354.78199999999998</v>
      </c>
      <c r="BC881">
        <v>58</v>
      </c>
      <c r="BD881">
        <v>41</v>
      </c>
      <c r="BE881">
        <v>0</v>
      </c>
      <c r="BF881">
        <v>1</v>
      </c>
      <c r="BG881">
        <v>2</v>
      </c>
      <c r="BH881">
        <v>0</v>
      </c>
      <c r="BI881">
        <v>0</v>
      </c>
      <c r="BJ881">
        <v>34.003</v>
      </c>
      <c r="BK881">
        <v>20429.795999999998</v>
      </c>
      <c r="BL881">
        <v>12627.514999999999</v>
      </c>
      <c r="BM881">
        <v>4161.9799999999996</v>
      </c>
      <c r="BN881">
        <v>529.84500000000003</v>
      </c>
      <c r="BO881">
        <v>2833.3530000000001</v>
      </c>
      <c r="BP881">
        <v>224.833</v>
      </c>
      <c r="BQ881">
        <v>0</v>
      </c>
      <c r="BR881">
        <v>3.3380000000000001</v>
      </c>
      <c r="BS881">
        <v>25.073</v>
      </c>
      <c r="BT881">
        <v>34.003</v>
      </c>
      <c r="BU881">
        <v>20429.795999999998</v>
      </c>
      <c r="BV881">
        <v>0</v>
      </c>
      <c r="BW881">
        <v>0</v>
      </c>
      <c r="BX881">
        <v>0</v>
      </c>
      <c r="BY881">
        <v>0</v>
      </c>
      <c r="BZ881">
        <v>4.0805999999999996</v>
      </c>
      <c r="CA881">
        <v>1964.2360000000001</v>
      </c>
      <c r="CB881">
        <v>1180.7139999999999</v>
      </c>
      <c r="CC881">
        <v>252.762</v>
      </c>
      <c r="CD881">
        <v>139.30000000000001</v>
      </c>
      <c r="CE881">
        <v>302.23099999999999</v>
      </c>
      <c r="CF881">
        <v>67.039000000000001</v>
      </c>
      <c r="CG881">
        <v>0</v>
      </c>
      <c r="CH881">
        <v>0</v>
      </c>
      <c r="CI881">
        <v>22.19</v>
      </c>
      <c r="CJ881">
        <v>2.7305999999999999</v>
      </c>
      <c r="CK881">
        <v>1431.1679999999999</v>
      </c>
      <c r="CL881">
        <v>1.35</v>
      </c>
      <c r="CM881">
        <v>533.06799999999998</v>
      </c>
      <c r="CN881">
        <v>0</v>
      </c>
      <c r="CO881">
        <v>0</v>
      </c>
      <c r="CP881">
        <v>0</v>
      </c>
      <c r="CQ881">
        <v>0</v>
      </c>
      <c r="CR881">
        <v>31.003</v>
      </c>
      <c r="CS881">
        <v>17961.22</v>
      </c>
      <c r="CT881">
        <v>2.35</v>
      </c>
      <c r="CU881">
        <v>890.03499999999997</v>
      </c>
      <c r="CV881">
        <v>0</v>
      </c>
      <c r="CW881">
        <v>17.75</v>
      </c>
      <c r="CX881">
        <v>11.85</v>
      </c>
      <c r="CY881">
        <v>0</v>
      </c>
      <c r="CZ881">
        <v>0</v>
      </c>
      <c r="DA881">
        <v>0</v>
      </c>
      <c r="DB881">
        <v>0</v>
      </c>
      <c r="DC881">
        <v>30</v>
      </c>
      <c r="DD881">
        <v>324.78199999999998</v>
      </c>
      <c r="DE881">
        <v>6.109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20509.384999999998</v>
      </c>
      <c r="EA881">
        <v>30</v>
      </c>
      <c r="EB881">
        <v>1981.8520000000001</v>
      </c>
      <c r="EC881">
        <v>324.78199999999998</v>
      </c>
      <c r="ED881">
        <v>38.083599999999997</v>
      </c>
      <c r="EE881">
        <v>55.477400000000003</v>
      </c>
      <c r="EF881">
        <v>22402.182000000001</v>
      </c>
      <c r="EG881">
        <v>34.003</v>
      </c>
      <c r="EH881">
        <v>20429.795999999998</v>
      </c>
      <c r="EI881">
        <v>34.003</v>
      </c>
      <c r="EJ881">
        <v>20429.795999999998</v>
      </c>
      <c r="EK881">
        <v>0</v>
      </c>
      <c r="EL881">
        <v>0</v>
      </c>
      <c r="EM881">
        <v>0</v>
      </c>
      <c r="EN881">
        <v>0</v>
      </c>
      <c r="EO881">
        <v>4.0805999999999996</v>
      </c>
      <c r="EP881">
        <v>1972.386</v>
      </c>
      <c r="EQ881">
        <v>377.08199999999999</v>
      </c>
      <c r="ER881">
        <v>52.3</v>
      </c>
      <c r="ES881">
        <v>324.78199999999998</v>
      </c>
      <c r="ET881">
        <v>22779.263999999999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11.85</v>
      </c>
      <c r="FK881">
        <v>0</v>
      </c>
      <c r="FL881">
        <v>11.85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11.85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0</v>
      </c>
      <c r="GA881">
        <v>0</v>
      </c>
      <c r="GB881">
        <v>0</v>
      </c>
    </row>
    <row r="882" spans="1:184" customFormat="1" ht="12.75" x14ac:dyDescent="0.2">
      <c r="A882">
        <v>2305</v>
      </c>
      <c r="B882">
        <f t="shared" si="13"/>
        <v>879</v>
      </c>
      <c r="C882">
        <v>1</v>
      </c>
      <c r="D882" t="s">
        <v>2811</v>
      </c>
      <c r="E882" t="s">
        <v>290</v>
      </c>
      <c r="F882">
        <v>600003248</v>
      </c>
      <c r="G882">
        <v>12</v>
      </c>
      <c r="H882" t="s">
        <v>583</v>
      </c>
      <c r="I882" t="s">
        <v>102</v>
      </c>
      <c r="J882">
        <v>1</v>
      </c>
      <c r="K882">
        <v>24</v>
      </c>
      <c r="L882" t="s">
        <v>2723</v>
      </c>
      <c r="M882" t="s">
        <v>2812</v>
      </c>
      <c r="N882" t="s">
        <v>586</v>
      </c>
      <c r="O882">
        <v>7</v>
      </c>
      <c r="P882" t="s">
        <v>587</v>
      </c>
      <c r="Q882" t="s">
        <v>2813</v>
      </c>
      <c r="R882" s="207">
        <v>45670.661909722221</v>
      </c>
      <c r="S882">
        <v>600003248</v>
      </c>
      <c r="T882" t="s">
        <v>2813</v>
      </c>
      <c r="U882" s="207">
        <v>45674.37060185185</v>
      </c>
      <c r="V882">
        <v>600003248</v>
      </c>
      <c r="W882">
        <v>35.5884</v>
      </c>
      <c r="X882">
        <v>35.5884</v>
      </c>
      <c r="Y882">
        <v>0</v>
      </c>
      <c r="Z882">
        <v>0</v>
      </c>
      <c r="AA882">
        <v>54.267800000000001</v>
      </c>
      <c r="AB882">
        <v>19799.651000000002</v>
      </c>
      <c r="AC882">
        <v>19539.651000000002</v>
      </c>
      <c r="AD882">
        <v>12503.114</v>
      </c>
      <c r="AE882">
        <v>3112.4960000000001</v>
      </c>
      <c r="AF882">
        <v>316.50900000000001</v>
      </c>
      <c r="AG882">
        <v>3265.7040000000002</v>
      </c>
      <c r="AH882">
        <v>236.28700000000001</v>
      </c>
      <c r="AI882">
        <v>50.735999999999997</v>
      </c>
      <c r="AJ882">
        <v>40.508000000000003</v>
      </c>
      <c r="AK882">
        <v>12.252000000000001</v>
      </c>
      <c r="AL882">
        <v>0</v>
      </c>
      <c r="AM882">
        <v>0</v>
      </c>
      <c r="AN882">
        <v>260</v>
      </c>
      <c r="AO882">
        <v>257.25</v>
      </c>
      <c r="AP882">
        <v>178</v>
      </c>
      <c r="AQ882">
        <v>178</v>
      </c>
      <c r="AR882">
        <v>0</v>
      </c>
      <c r="AS882">
        <v>0</v>
      </c>
      <c r="AT882">
        <v>79.25</v>
      </c>
      <c r="AU882">
        <v>0</v>
      </c>
      <c r="AV882">
        <v>0</v>
      </c>
      <c r="AW882">
        <v>2.0449999999999999</v>
      </c>
      <c r="AX882">
        <v>0</v>
      </c>
      <c r="AY882">
        <v>0</v>
      </c>
      <c r="AZ882">
        <v>0</v>
      </c>
      <c r="BA882">
        <v>19598.311000000002</v>
      </c>
      <c r="BB882">
        <v>178</v>
      </c>
      <c r="BC882">
        <v>58</v>
      </c>
      <c r="BD882">
        <v>38</v>
      </c>
      <c r="BE882">
        <v>0</v>
      </c>
      <c r="BF882">
        <v>0</v>
      </c>
      <c r="BG882">
        <v>2</v>
      </c>
      <c r="BH882">
        <v>0</v>
      </c>
      <c r="BI882">
        <v>0</v>
      </c>
      <c r="BJ882">
        <v>31.755600000000001</v>
      </c>
      <c r="BK882">
        <v>17500.407999999999</v>
      </c>
      <c r="BL882">
        <v>11360.433999999999</v>
      </c>
      <c r="BM882">
        <v>2971.5970000000002</v>
      </c>
      <c r="BN882">
        <v>220.364</v>
      </c>
      <c r="BO882">
        <v>2658.904</v>
      </c>
      <c r="BP882">
        <v>188.38800000000001</v>
      </c>
      <c r="BQ882">
        <v>50.735999999999997</v>
      </c>
      <c r="BR882">
        <v>37.646999999999998</v>
      </c>
      <c r="BS882">
        <v>10.292999999999999</v>
      </c>
      <c r="BT882">
        <v>31.755600000000001</v>
      </c>
      <c r="BU882">
        <v>17500.407999999999</v>
      </c>
      <c r="BV882">
        <v>0</v>
      </c>
      <c r="BW882">
        <v>0</v>
      </c>
      <c r="BX882">
        <v>0</v>
      </c>
      <c r="BY882">
        <v>0</v>
      </c>
      <c r="BZ882">
        <v>3.8328000000000002</v>
      </c>
      <c r="CA882">
        <v>2039.2429999999999</v>
      </c>
      <c r="CB882">
        <v>1142.68</v>
      </c>
      <c r="CC882">
        <v>140.899</v>
      </c>
      <c r="CD882">
        <v>96.144999999999996</v>
      </c>
      <c r="CE882">
        <v>606.79999999999995</v>
      </c>
      <c r="CF882">
        <v>47.899000000000001</v>
      </c>
      <c r="CG882">
        <v>0</v>
      </c>
      <c r="CH882">
        <v>2.8610000000000002</v>
      </c>
      <c r="CI882">
        <v>1.9590000000000001</v>
      </c>
      <c r="CJ882">
        <v>2.7090000000000001</v>
      </c>
      <c r="CK882">
        <v>1763.79</v>
      </c>
      <c r="CL882">
        <v>1.1237999999999999</v>
      </c>
      <c r="CM882">
        <v>275.45299999999997</v>
      </c>
      <c r="CN882">
        <v>0</v>
      </c>
      <c r="CO882">
        <v>0</v>
      </c>
      <c r="CP882">
        <v>0</v>
      </c>
      <c r="CQ882">
        <v>0</v>
      </c>
      <c r="CR882">
        <v>28.755600000000001</v>
      </c>
      <c r="CS882">
        <v>14954.800999999999</v>
      </c>
      <c r="CT882">
        <v>2.0828000000000002</v>
      </c>
      <c r="CU882">
        <v>722.49300000000005</v>
      </c>
      <c r="CV882">
        <v>0</v>
      </c>
      <c r="CW882">
        <v>2.0449999999999999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75</v>
      </c>
      <c r="DD882">
        <v>103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17554.934000000001</v>
      </c>
      <c r="EA882">
        <v>75</v>
      </c>
      <c r="EB882">
        <v>2043.377</v>
      </c>
      <c r="EC882">
        <v>103</v>
      </c>
      <c r="ED882">
        <v>35.5884</v>
      </c>
      <c r="EE882">
        <v>54.267800000000001</v>
      </c>
      <c r="EF882">
        <v>19799.651000000002</v>
      </c>
      <c r="EG882">
        <v>31.755600000000001</v>
      </c>
      <c r="EH882">
        <v>17685.407999999999</v>
      </c>
      <c r="EI882">
        <v>31.755600000000001</v>
      </c>
      <c r="EJ882">
        <v>17685.407999999999</v>
      </c>
      <c r="EK882">
        <v>0</v>
      </c>
      <c r="EL882">
        <v>0</v>
      </c>
      <c r="EM882">
        <v>0</v>
      </c>
      <c r="EN882">
        <v>0</v>
      </c>
      <c r="EO882">
        <v>3.8328000000000002</v>
      </c>
      <c r="EP882">
        <v>2114.2429999999999</v>
      </c>
      <c r="EQ882">
        <v>257.25</v>
      </c>
      <c r="ER882">
        <v>149.25</v>
      </c>
      <c r="ES882">
        <v>108</v>
      </c>
      <c r="ET882">
        <v>20056.901000000002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0</v>
      </c>
      <c r="GB882">
        <v>0</v>
      </c>
    </row>
    <row r="883" spans="1:184" customFormat="1" ht="12.75" x14ac:dyDescent="0.2">
      <c r="A883">
        <v>2306</v>
      </c>
      <c r="B883">
        <f t="shared" si="13"/>
        <v>880</v>
      </c>
      <c r="C883">
        <v>1</v>
      </c>
      <c r="D883" t="s">
        <v>2814</v>
      </c>
      <c r="E883" t="s">
        <v>290</v>
      </c>
      <c r="F883">
        <v>600003191</v>
      </c>
      <c r="G883">
        <v>12</v>
      </c>
      <c r="H883" t="s">
        <v>583</v>
      </c>
      <c r="I883" t="s">
        <v>2815</v>
      </c>
      <c r="J883">
        <v>1</v>
      </c>
      <c r="K883">
        <v>24</v>
      </c>
      <c r="L883" t="s">
        <v>2723</v>
      </c>
      <c r="M883" t="s">
        <v>2816</v>
      </c>
      <c r="N883" t="s">
        <v>586</v>
      </c>
      <c r="O883">
        <v>7</v>
      </c>
      <c r="P883" t="s">
        <v>587</v>
      </c>
      <c r="Q883" t="s">
        <v>3410</v>
      </c>
      <c r="R883" s="207">
        <v>45670.312743055554</v>
      </c>
      <c r="S883">
        <v>600003191</v>
      </c>
      <c r="W883">
        <v>36.508499999999998</v>
      </c>
      <c r="X883">
        <v>36.508499999999998</v>
      </c>
      <c r="Y883">
        <v>0</v>
      </c>
      <c r="Z883">
        <v>0</v>
      </c>
      <c r="AA883">
        <v>56.357300000000002</v>
      </c>
      <c r="AB883">
        <v>21326.126</v>
      </c>
      <c r="AC883">
        <v>21326.126</v>
      </c>
      <c r="AD883">
        <v>13679.946</v>
      </c>
      <c r="AE883">
        <v>3116.2469999999998</v>
      </c>
      <c r="AF883">
        <v>629.46600000000001</v>
      </c>
      <c r="AG883">
        <v>3375.393</v>
      </c>
      <c r="AH883">
        <v>386.87599999999998</v>
      </c>
      <c r="AI883">
        <v>94.561000000000007</v>
      </c>
      <c r="AJ883">
        <v>0</v>
      </c>
      <c r="AK883">
        <v>36.155999999999999</v>
      </c>
      <c r="AL883">
        <v>0</v>
      </c>
      <c r="AM883">
        <v>0</v>
      </c>
      <c r="AN883">
        <v>0</v>
      </c>
      <c r="AO883">
        <v>250.66300000000001</v>
      </c>
      <c r="AP883">
        <v>173</v>
      </c>
      <c r="AQ883">
        <v>173</v>
      </c>
      <c r="AR883">
        <v>0</v>
      </c>
      <c r="AS883">
        <v>0</v>
      </c>
      <c r="AT883">
        <v>32.463000000000001</v>
      </c>
      <c r="AU883">
        <v>45.2</v>
      </c>
      <c r="AV883">
        <v>0</v>
      </c>
      <c r="AW883">
        <v>7.4809999999999999</v>
      </c>
      <c r="AX883">
        <v>0</v>
      </c>
      <c r="AY883">
        <v>100.35</v>
      </c>
      <c r="AZ883">
        <v>0</v>
      </c>
      <c r="BA883">
        <v>21375.579000000002</v>
      </c>
      <c r="BB883">
        <v>173</v>
      </c>
      <c r="BC883">
        <v>56</v>
      </c>
      <c r="BD883">
        <v>32</v>
      </c>
      <c r="BE883">
        <v>2</v>
      </c>
      <c r="BF883">
        <v>0</v>
      </c>
      <c r="BG883">
        <v>1</v>
      </c>
      <c r="BH883">
        <v>0</v>
      </c>
      <c r="BI883">
        <v>0</v>
      </c>
      <c r="BJ883">
        <v>32.258499999999998</v>
      </c>
      <c r="BK883">
        <v>19554.832999999999</v>
      </c>
      <c r="BL883">
        <v>12626.066999999999</v>
      </c>
      <c r="BM883">
        <v>2936.2220000000002</v>
      </c>
      <c r="BN883">
        <v>484.33199999999999</v>
      </c>
      <c r="BO883">
        <v>3019.393</v>
      </c>
      <c r="BP883">
        <v>351.31900000000002</v>
      </c>
      <c r="BQ883">
        <v>94.561000000000007</v>
      </c>
      <c r="BR883">
        <v>0</v>
      </c>
      <c r="BS883">
        <v>35.457999999999998</v>
      </c>
      <c r="BT883">
        <v>32.258499999999998</v>
      </c>
      <c r="BU883">
        <v>19554.832999999999</v>
      </c>
      <c r="BV883">
        <v>0</v>
      </c>
      <c r="BW883">
        <v>0</v>
      </c>
      <c r="BX883">
        <v>0</v>
      </c>
      <c r="BY883">
        <v>0</v>
      </c>
      <c r="BZ883">
        <v>4.25</v>
      </c>
      <c r="CA883">
        <v>1771.2929999999999</v>
      </c>
      <c r="CB883">
        <v>1053.8789999999999</v>
      </c>
      <c r="CC883">
        <v>180.02500000000001</v>
      </c>
      <c r="CD883">
        <v>145.13399999999999</v>
      </c>
      <c r="CE883">
        <v>356</v>
      </c>
      <c r="CF883">
        <v>35.557000000000002</v>
      </c>
      <c r="CG883">
        <v>0</v>
      </c>
      <c r="CH883">
        <v>0</v>
      </c>
      <c r="CI883">
        <v>0.69799999999999995</v>
      </c>
      <c r="CJ883">
        <v>2.75</v>
      </c>
      <c r="CK883">
        <v>1280.1400000000001</v>
      </c>
      <c r="CL883">
        <v>1.5</v>
      </c>
      <c r="CM883">
        <v>491.15300000000002</v>
      </c>
      <c r="CN883">
        <v>0</v>
      </c>
      <c r="CO883">
        <v>0</v>
      </c>
      <c r="CP883">
        <v>0</v>
      </c>
      <c r="CQ883">
        <v>0</v>
      </c>
      <c r="CR883">
        <v>28.258500000000002</v>
      </c>
      <c r="CS883">
        <v>15994.866</v>
      </c>
      <c r="CT883">
        <v>3.25</v>
      </c>
      <c r="CU883">
        <v>1318.287</v>
      </c>
      <c r="CV883">
        <v>0</v>
      </c>
      <c r="CW883">
        <v>7.4809999999999999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41.95</v>
      </c>
      <c r="DD883">
        <v>131.05000000000001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19594.939999999999</v>
      </c>
      <c r="EA883">
        <v>41.95</v>
      </c>
      <c r="EB883">
        <v>1780.6389999999999</v>
      </c>
      <c r="EC883">
        <v>131.05000000000001</v>
      </c>
      <c r="ED883">
        <v>36.508499999999998</v>
      </c>
      <c r="EE883">
        <v>56.357300000000002</v>
      </c>
      <c r="EF883">
        <v>21326.126</v>
      </c>
      <c r="EG883">
        <v>32.258499999999998</v>
      </c>
      <c r="EH883">
        <v>19554.832999999999</v>
      </c>
      <c r="EI883">
        <v>32.258499999999998</v>
      </c>
      <c r="EJ883">
        <v>19554.832999999999</v>
      </c>
      <c r="EK883">
        <v>0</v>
      </c>
      <c r="EL883">
        <v>0</v>
      </c>
      <c r="EM883">
        <v>0</v>
      </c>
      <c r="EN883">
        <v>0</v>
      </c>
      <c r="EO883">
        <v>4.25</v>
      </c>
      <c r="EP883">
        <v>1771.2929999999999</v>
      </c>
      <c r="EQ883">
        <v>250.66300000000001</v>
      </c>
      <c r="ER883">
        <v>102.75</v>
      </c>
      <c r="ES883">
        <v>147.91300000000001</v>
      </c>
      <c r="ET883">
        <v>21576.789000000001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100.35</v>
      </c>
      <c r="FP883">
        <v>13.95</v>
      </c>
      <c r="FQ883">
        <v>86.4</v>
      </c>
      <c r="FR883">
        <v>100.35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</row>
    <row r="884" spans="1:184" customFormat="1" ht="12.75" x14ac:dyDescent="0.2">
      <c r="A884">
        <v>2307</v>
      </c>
      <c r="B884">
        <f t="shared" si="13"/>
        <v>881</v>
      </c>
      <c r="C884">
        <v>1</v>
      </c>
      <c r="D884" t="s">
        <v>2817</v>
      </c>
      <c r="E884" t="s">
        <v>290</v>
      </c>
      <c r="F884">
        <v>600003205</v>
      </c>
      <c r="G884">
        <v>12</v>
      </c>
      <c r="H884" t="s">
        <v>583</v>
      </c>
      <c r="I884" t="s">
        <v>102</v>
      </c>
      <c r="J884">
        <v>1</v>
      </c>
      <c r="K884">
        <v>24</v>
      </c>
      <c r="L884" t="s">
        <v>2723</v>
      </c>
      <c r="M884" t="s">
        <v>2818</v>
      </c>
      <c r="N884" t="s">
        <v>586</v>
      </c>
      <c r="O884">
        <v>7</v>
      </c>
      <c r="P884" t="s">
        <v>587</v>
      </c>
      <c r="Q884" t="s">
        <v>2819</v>
      </c>
      <c r="R884" s="207">
        <v>45665.623240740744</v>
      </c>
      <c r="S884">
        <v>600003205</v>
      </c>
      <c r="W884">
        <v>15.023199999999999</v>
      </c>
      <c r="X884">
        <v>15.023199999999999</v>
      </c>
      <c r="Y884">
        <v>0</v>
      </c>
      <c r="Z884">
        <v>0</v>
      </c>
      <c r="AA884">
        <v>22.6556</v>
      </c>
      <c r="AB884">
        <v>8518.8919999999998</v>
      </c>
      <c r="AC884">
        <v>8518.8919999999998</v>
      </c>
      <c r="AD884">
        <v>5630.2730000000001</v>
      </c>
      <c r="AE884">
        <v>1164.577</v>
      </c>
      <c r="AF884">
        <v>240.89099999999999</v>
      </c>
      <c r="AG884">
        <v>1344.461</v>
      </c>
      <c r="AH884">
        <v>125.926</v>
      </c>
      <c r="AI884">
        <v>0</v>
      </c>
      <c r="AJ884">
        <v>0</v>
      </c>
      <c r="AK884">
        <v>12.763999999999999</v>
      </c>
      <c r="AL884">
        <v>0</v>
      </c>
      <c r="AM884">
        <v>0</v>
      </c>
      <c r="AN884">
        <v>0</v>
      </c>
      <c r="AO884">
        <v>73.28</v>
      </c>
      <c r="AP884">
        <v>36</v>
      </c>
      <c r="AQ884">
        <v>36</v>
      </c>
      <c r="AR884">
        <v>0</v>
      </c>
      <c r="AS884">
        <v>0</v>
      </c>
      <c r="AT884">
        <v>29.6</v>
      </c>
      <c r="AU884">
        <v>7.68</v>
      </c>
      <c r="AV884">
        <v>0</v>
      </c>
      <c r="AW884">
        <v>0</v>
      </c>
      <c r="AX884">
        <v>0</v>
      </c>
      <c r="AY884">
        <v>36</v>
      </c>
      <c r="AZ884">
        <v>0</v>
      </c>
      <c r="BA884">
        <v>8556.8140000000003</v>
      </c>
      <c r="BB884">
        <v>36</v>
      </c>
      <c r="BC884">
        <v>24</v>
      </c>
      <c r="BD884">
        <v>17</v>
      </c>
      <c r="BE884">
        <v>1</v>
      </c>
      <c r="BF884">
        <v>0</v>
      </c>
      <c r="BG884">
        <v>1</v>
      </c>
      <c r="BH884">
        <v>0</v>
      </c>
      <c r="BI884">
        <v>0</v>
      </c>
      <c r="BJ884">
        <v>13.398199999999999</v>
      </c>
      <c r="BK884">
        <v>7825.9</v>
      </c>
      <c r="BL884">
        <v>5193.0730000000003</v>
      </c>
      <c r="BM884">
        <v>1110.009</v>
      </c>
      <c r="BN884">
        <v>224.05500000000001</v>
      </c>
      <c r="BO884">
        <v>1160.0730000000001</v>
      </c>
      <c r="BP884">
        <v>125.926</v>
      </c>
      <c r="BQ884">
        <v>0</v>
      </c>
      <c r="BR884">
        <v>0</v>
      </c>
      <c r="BS884">
        <v>12.763999999999999</v>
      </c>
      <c r="BT884">
        <v>13.398199999999999</v>
      </c>
      <c r="BU884">
        <v>7825.9</v>
      </c>
      <c r="BV884">
        <v>0</v>
      </c>
      <c r="BW884">
        <v>0</v>
      </c>
      <c r="BX884">
        <v>0</v>
      </c>
      <c r="BY884">
        <v>0</v>
      </c>
      <c r="BZ884">
        <v>1.625</v>
      </c>
      <c r="CA884">
        <v>692.99199999999996</v>
      </c>
      <c r="CB884">
        <v>437.2</v>
      </c>
      <c r="CC884">
        <v>54.567999999999998</v>
      </c>
      <c r="CD884">
        <v>16.835999999999999</v>
      </c>
      <c r="CE884">
        <v>184.38800000000001</v>
      </c>
      <c r="CF884">
        <v>0</v>
      </c>
      <c r="CG884">
        <v>0</v>
      </c>
      <c r="CH884">
        <v>0</v>
      </c>
      <c r="CI884">
        <v>0</v>
      </c>
      <c r="CJ884">
        <v>1</v>
      </c>
      <c r="CK884">
        <v>472.11599999999999</v>
      </c>
      <c r="CL884">
        <v>0.625</v>
      </c>
      <c r="CM884">
        <v>220.876</v>
      </c>
      <c r="CN884">
        <v>0</v>
      </c>
      <c r="CO884">
        <v>0</v>
      </c>
      <c r="CP884">
        <v>0</v>
      </c>
      <c r="CQ884">
        <v>0</v>
      </c>
      <c r="CR884">
        <v>12.148199999999999</v>
      </c>
      <c r="CS884">
        <v>6705.7330000000002</v>
      </c>
      <c r="CT884">
        <v>1.625</v>
      </c>
      <c r="CU884">
        <v>692.99199999999996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36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7846.8320000000003</v>
      </c>
      <c r="EA884">
        <v>0</v>
      </c>
      <c r="EB884">
        <v>709.98199999999997</v>
      </c>
      <c r="EC884">
        <v>36</v>
      </c>
      <c r="ED884">
        <v>15.023199999999999</v>
      </c>
      <c r="EE884">
        <v>22.6556</v>
      </c>
      <c r="EF884">
        <v>8518.8919999999998</v>
      </c>
      <c r="EG884">
        <v>13.398199999999999</v>
      </c>
      <c r="EH884">
        <v>7825.9</v>
      </c>
      <c r="EI884">
        <v>13.398199999999999</v>
      </c>
      <c r="EJ884">
        <v>7825.9</v>
      </c>
      <c r="EK884">
        <v>0</v>
      </c>
      <c r="EL884">
        <v>0</v>
      </c>
      <c r="EM884">
        <v>0</v>
      </c>
      <c r="EN884">
        <v>0</v>
      </c>
      <c r="EO884">
        <v>1.625</v>
      </c>
      <c r="EP884">
        <v>692.99199999999996</v>
      </c>
      <c r="EQ884">
        <v>73.28</v>
      </c>
      <c r="ER884">
        <v>37.28</v>
      </c>
      <c r="ES884">
        <v>36</v>
      </c>
      <c r="ET884">
        <v>8592.1720000000005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36</v>
      </c>
      <c r="FP884">
        <v>0</v>
      </c>
      <c r="FQ884">
        <v>36</v>
      </c>
      <c r="FR884">
        <v>36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</row>
    <row r="885" spans="1:184" customFormat="1" ht="12.75" x14ac:dyDescent="0.2">
      <c r="A885">
        <v>2308</v>
      </c>
      <c r="B885">
        <f t="shared" si="13"/>
        <v>882</v>
      </c>
      <c r="C885">
        <v>1</v>
      </c>
      <c r="D885" t="s">
        <v>2820</v>
      </c>
      <c r="E885" t="s">
        <v>290</v>
      </c>
      <c r="F885">
        <v>600003221</v>
      </c>
      <c r="G885">
        <v>12</v>
      </c>
      <c r="H885" t="s">
        <v>583</v>
      </c>
      <c r="I885" t="s">
        <v>2821</v>
      </c>
      <c r="J885">
        <v>1</v>
      </c>
      <c r="K885">
        <v>24</v>
      </c>
      <c r="L885" t="s">
        <v>2723</v>
      </c>
      <c r="M885" t="s">
        <v>2822</v>
      </c>
      <c r="N885" t="s">
        <v>586</v>
      </c>
      <c r="O885">
        <v>7</v>
      </c>
      <c r="P885" t="s">
        <v>587</v>
      </c>
      <c r="Q885" t="s">
        <v>928</v>
      </c>
      <c r="R885" s="207">
        <v>45663.353449074071</v>
      </c>
      <c r="S885">
        <v>600003221</v>
      </c>
      <c r="W885">
        <v>19.012599999999999</v>
      </c>
      <c r="X885">
        <v>19.012599999999999</v>
      </c>
      <c r="Y885">
        <v>0</v>
      </c>
      <c r="Z885">
        <v>0</v>
      </c>
      <c r="AA885">
        <v>28.263400000000001</v>
      </c>
      <c r="AB885">
        <v>11058.178</v>
      </c>
      <c r="AC885">
        <v>11058.178</v>
      </c>
      <c r="AD885">
        <v>7108.9210000000003</v>
      </c>
      <c r="AE885">
        <v>1781.8119999999999</v>
      </c>
      <c r="AF885">
        <v>291.42599999999999</v>
      </c>
      <c r="AG885">
        <v>1620.279</v>
      </c>
      <c r="AH885">
        <v>197.32300000000001</v>
      </c>
      <c r="AI885">
        <v>51.899000000000001</v>
      </c>
      <c r="AJ885">
        <v>0</v>
      </c>
      <c r="AK885">
        <v>6.5179999999999998</v>
      </c>
      <c r="AL885">
        <v>0</v>
      </c>
      <c r="AM885">
        <v>0</v>
      </c>
      <c r="AN885">
        <v>0</v>
      </c>
      <c r="AO885">
        <v>38.505000000000003</v>
      </c>
      <c r="AP885">
        <v>6.2</v>
      </c>
      <c r="AQ885">
        <v>6.2</v>
      </c>
      <c r="AR885">
        <v>0</v>
      </c>
      <c r="AS885">
        <v>0</v>
      </c>
      <c r="AT885">
        <v>0</v>
      </c>
      <c r="AU885">
        <v>32.305</v>
      </c>
      <c r="AV885">
        <v>0</v>
      </c>
      <c r="AW885">
        <v>0</v>
      </c>
      <c r="AX885">
        <v>177</v>
      </c>
      <c r="AY885">
        <v>6.2</v>
      </c>
      <c r="AZ885">
        <v>0</v>
      </c>
      <c r="BA885">
        <v>11116.688</v>
      </c>
      <c r="BB885">
        <v>6.2</v>
      </c>
      <c r="BC885">
        <v>29</v>
      </c>
      <c r="BD885">
        <v>19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17.163599999999999</v>
      </c>
      <c r="BK885">
        <v>10334.915999999999</v>
      </c>
      <c r="BL885">
        <v>6689.0910000000003</v>
      </c>
      <c r="BM885">
        <v>1714.905</v>
      </c>
      <c r="BN885">
        <v>235.41900000000001</v>
      </c>
      <c r="BO885">
        <v>1446.279</v>
      </c>
      <c r="BP885">
        <v>197.32300000000001</v>
      </c>
      <c r="BQ885">
        <v>51.899000000000001</v>
      </c>
      <c r="BR885">
        <v>0</v>
      </c>
      <c r="BS885">
        <v>0</v>
      </c>
      <c r="BT885">
        <v>17.163599999999999</v>
      </c>
      <c r="BU885">
        <v>10334.915999999999</v>
      </c>
      <c r="BV885">
        <v>0</v>
      </c>
      <c r="BW885">
        <v>0</v>
      </c>
      <c r="BX885">
        <v>0</v>
      </c>
      <c r="BY885">
        <v>0</v>
      </c>
      <c r="BZ885">
        <v>1.849</v>
      </c>
      <c r="CA885">
        <v>723.26199999999994</v>
      </c>
      <c r="CB885">
        <v>419.83</v>
      </c>
      <c r="CC885">
        <v>66.906999999999996</v>
      </c>
      <c r="CD885">
        <v>56.006999999999998</v>
      </c>
      <c r="CE885">
        <v>174</v>
      </c>
      <c r="CF885">
        <v>0</v>
      </c>
      <c r="CG885">
        <v>0</v>
      </c>
      <c r="CH885">
        <v>0</v>
      </c>
      <c r="CI885">
        <v>6.5179999999999998</v>
      </c>
      <c r="CJ885">
        <v>0.83330000000000004</v>
      </c>
      <c r="CK885">
        <v>433.87900000000002</v>
      </c>
      <c r="CL885">
        <v>1.0157</v>
      </c>
      <c r="CM885">
        <v>289.38299999999998</v>
      </c>
      <c r="CN885">
        <v>0</v>
      </c>
      <c r="CO885">
        <v>0</v>
      </c>
      <c r="CP885">
        <v>0</v>
      </c>
      <c r="CQ885">
        <v>0</v>
      </c>
      <c r="CR885">
        <v>15.163600000000001</v>
      </c>
      <c r="CS885">
        <v>8491.6820000000007</v>
      </c>
      <c r="CT885">
        <v>1.849</v>
      </c>
      <c r="CU885">
        <v>723.26199999999994</v>
      </c>
      <c r="CV885">
        <v>0</v>
      </c>
      <c r="CW885">
        <v>0</v>
      </c>
      <c r="CX885">
        <v>177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6.2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10393.425999999999</v>
      </c>
      <c r="EA885">
        <v>0</v>
      </c>
      <c r="EB885">
        <v>723.26199999999994</v>
      </c>
      <c r="EC885">
        <v>6.2</v>
      </c>
      <c r="ED885">
        <v>19.012599999999999</v>
      </c>
      <c r="EE885">
        <v>28.263400000000001</v>
      </c>
      <c r="EF885">
        <v>11058.178</v>
      </c>
      <c r="EG885">
        <v>17.163599999999999</v>
      </c>
      <c r="EH885">
        <v>10334.915999999999</v>
      </c>
      <c r="EI885">
        <v>17.163599999999999</v>
      </c>
      <c r="EJ885">
        <v>10334.915999999999</v>
      </c>
      <c r="EK885">
        <v>0</v>
      </c>
      <c r="EL885">
        <v>0</v>
      </c>
      <c r="EM885">
        <v>0</v>
      </c>
      <c r="EN885">
        <v>0</v>
      </c>
      <c r="EO885">
        <v>1.849</v>
      </c>
      <c r="EP885">
        <v>723.26199999999994</v>
      </c>
      <c r="EQ885">
        <v>38.505000000000003</v>
      </c>
      <c r="ER885">
        <v>28.6</v>
      </c>
      <c r="ES885">
        <v>9.9049999999999994</v>
      </c>
      <c r="ET885">
        <v>11096.683000000001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177</v>
      </c>
      <c r="FK885">
        <v>0</v>
      </c>
      <c r="FL885">
        <v>177</v>
      </c>
      <c r="FM885">
        <v>0</v>
      </c>
      <c r="FN885">
        <v>0</v>
      </c>
      <c r="FO885">
        <v>6.2</v>
      </c>
      <c r="FP885">
        <v>0</v>
      </c>
      <c r="FQ885">
        <v>6.2</v>
      </c>
      <c r="FR885">
        <v>183.2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0</v>
      </c>
      <c r="FY885">
        <v>0</v>
      </c>
      <c r="FZ885">
        <v>0</v>
      </c>
      <c r="GA885">
        <v>0</v>
      </c>
      <c r="GB885">
        <v>0</v>
      </c>
    </row>
    <row r="886" spans="1:184" customFormat="1" ht="12.75" x14ac:dyDescent="0.2">
      <c r="A886">
        <v>2309</v>
      </c>
      <c r="B886">
        <f t="shared" si="13"/>
        <v>883</v>
      </c>
      <c r="C886">
        <v>1</v>
      </c>
      <c r="D886" t="s">
        <v>2823</v>
      </c>
      <c r="E886" t="s">
        <v>290</v>
      </c>
      <c r="F886">
        <v>600003311</v>
      </c>
      <c r="G886">
        <v>12</v>
      </c>
      <c r="H886" t="s">
        <v>583</v>
      </c>
      <c r="I886" t="s">
        <v>2824</v>
      </c>
      <c r="J886">
        <v>1</v>
      </c>
      <c r="K886">
        <v>24</v>
      </c>
      <c r="L886" t="s">
        <v>2723</v>
      </c>
      <c r="M886" t="s">
        <v>2825</v>
      </c>
      <c r="N886" t="s">
        <v>586</v>
      </c>
      <c r="O886">
        <v>7</v>
      </c>
      <c r="P886" t="s">
        <v>587</v>
      </c>
      <c r="Q886" t="s">
        <v>2800</v>
      </c>
      <c r="R886" s="207">
        <v>45669.494490740741</v>
      </c>
      <c r="S886">
        <v>600003311</v>
      </c>
      <c r="T886" t="s">
        <v>2800</v>
      </c>
      <c r="U886" s="207">
        <v>45670.004363425927</v>
      </c>
      <c r="V886">
        <v>600003311</v>
      </c>
      <c r="W886">
        <v>40.738599999999998</v>
      </c>
      <c r="X886">
        <v>40.738599999999998</v>
      </c>
      <c r="Y886">
        <v>0</v>
      </c>
      <c r="Z886">
        <v>0</v>
      </c>
      <c r="AA886">
        <v>61.061199999999999</v>
      </c>
      <c r="AB886">
        <v>23628.239000000001</v>
      </c>
      <c r="AC886">
        <v>23605.852999999999</v>
      </c>
      <c r="AD886">
        <v>14836.331</v>
      </c>
      <c r="AE886">
        <v>4725.4840000000004</v>
      </c>
      <c r="AF886">
        <v>514.46299999999997</v>
      </c>
      <c r="AG886">
        <v>3115.011</v>
      </c>
      <c r="AH886">
        <v>331.41800000000001</v>
      </c>
      <c r="AI886">
        <v>0</v>
      </c>
      <c r="AJ886">
        <v>0</v>
      </c>
      <c r="AK886">
        <v>60.497</v>
      </c>
      <c r="AL886">
        <v>22.385999999999999</v>
      </c>
      <c r="AM886">
        <v>0</v>
      </c>
      <c r="AN886">
        <v>0</v>
      </c>
      <c r="AO886">
        <v>58.926000000000002</v>
      </c>
      <c r="AP886">
        <v>58</v>
      </c>
      <c r="AQ886">
        <v>58</v>
      </c>
      <c r="AR886">
        <v>0</v>
      </c>
      <c r="AS886">
        <v>0</v>
      </c>
      <c r="AT886">
        <v>0</v>
      </c>
      <c r="AU886">
        <v>0.92600000000000005</v>
      </c>
      <c r="AV886">
        <v>0</v>
      </c>
      <c r="AW886">
        <v>22.649000000000001</v>
      </c>
      <c r="AX886">
        <v>0</v>
      </c>
      <c r="AY886">
        <v>0</v>
      </c>
      <c r="AZ886">
        <v>0</v>
      </c>
      <c r="BA886">
        <v>23723.073</v>
      </c>
      <c r="BB886">
        <v>58</v>
      </c>
      <c r="BC886">
        <v>64</v>
      </c>
      <c r="BD886">
        <v>43</v>
      </c>
      <c r="BE886">
        <v>3</v>
      </c>
      <c r="BF886">
        <v>1</v>
      </c>
      <c r="BG886">
        <v>0</v>
      </c>
      <c r="BH886">
        <v>0</v>
      </c>
      <c r="BI886">
        <v>0</v>
      </c>
      <c r="BJ886">
        <v>36.4636</v>
      </c>
      <c r="BK886">
        <v>21745.047999999999</v>
      </c>
      <c r="BL886">
        <v>13709.572</v>
      </c>
      <c r="BM886">
        <v>4535.1400000000003</v>
      </c>
      <c r="BN886">
        <v>343.75400000000002</v>
      </c>
      <c r="BO886">
        <v>2780.011</v>
      </c>
      <c r="BP886">
        <v>293.42500000000001</v>
      </c>
      <c r="BQ886">
        <v>0</v>
      </c>
      <c r="BR886">
        <v>0</v>
      </c>
      <c r="BS886">
        <v>60.497</v>
      </c>
      <c r="BT886">
        <v>36.4636</v>
      </c>
      <c r="BU886">
        <v>21745.047999999999</v>
      </c>
      <c r="BV886">
        <v>0</v>
      </c>
      <c r="BW886">
        <v>0</v>
      </c>
      <c r="BX886">
        <v>0</v>
      </c>
      <c r="BY886">
        <v>0</v>
      </c>
      <c r="BZ886">
        <v>4.2750000000000004</v>
      </c>
      <c r="CA886">
        <v>1860.8050000000001</v>
      </c>
      <c r="CB886">
        <v>1126.759</v>
      </c>
      <c r="CC886">
        <v>190.34399999999999</v>
      </c>
      <c r="CD886">
        <v>170.709</v>
      </c>
      <c r="CE886">
        <v>335</v>
      </c>
      <c r="CF886">
        <v>37.993000000000002</v>
      </c>
      <c r="CG886">
        <v>0</v>
      </c>
      <c r="CH886">
        <v>0</v>
      </c>
      <c r="CI886">
        <v>0</v>
      </c>
      <c r="CJ886">
        <v>2</v>
      </c>
      <c r="CK886">
        <v>1047.2829999999999</v>
      </c>
      <c r="CL886">
        <v>2.2749999999999999</v>
      </c>
      <c r="CM886">
        <v>813.52200000000005</v>
      </c>
      <c r="CN886">
        <v>0</v>
      </c>
      <c r="CO886">
        <v>0</v>
      </c>
      <c r="CP886">
        <v>0</v>
      </c>
      <c r="CQ886">
        <v>0</v>
      </c>
      <c r="CR886">
        <v>33.4636</v>
      </c>
      <c r="CS886">
        <v>19017.045999999998</v>
      </c>
      <c r="CT886">
        <v>3.2749999999999999</v>
      </c>
      <c r="CU886">
        <v>1336.751</v>
      </c>
      <c r="CV886">
        <v>0</v>
      </c>
      <c r="CW886">
        <v>22.649000000000001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43.933</v>
      </c>
      <c r="DD886">
        <v>14.067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21844.643</v>
      </c>
      <c r="EA886">
        <v>43.933</v>
      </c>
      <c r="EB886">
        <v>1878.43</v>
      </c>
      <c r="EC886">
        <v>14.067</v>
      </c>
      <c r="ED886">
        <v>40.738599999999998</v>
      </c>
      <c r="EE886">
        <v>61.061199999999999</v>
      </c>
      <c r="EF886">
        <v>23628.239000000001</v>
      </c>
      <c r="EG886">
        <v>36.4636</v>
      </c>
      <c r="EH886">
        <v>21767.434000000001</v>
      </c>
      <c r="EI886">
        <v>36.4636</v>
      </c>
      <c r="EJ886">
        <v>21767.434000000001</v>
      </c>
      <c r="EK886">
        <v>0</v>
      </c>
      <c r="EL886">
        <v>0</v>
      </c>
      <c r="EM886">
        <v>0</v>
      </c>
      <c r="EN886">
        <v>0</v>
      </c>
      <c r="EO886">
        <v>4.2750000000000004</v>
      </c>
      <c r="EP886">
        <v>1860.8050000000001</v>
      </c>
      <c r="EQ886">
        <v>58.926000000000002</v>
      </c>
      <c r="ER886">
        <v>43.933</v>
      </c>
      <c r="ES886">
        <v>14.993</v>
      </c>
      <c r="ET886">
        <v>23687.165000000001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0</v>
      </c>
    </row>
    <row r="887" spans="1:184" customFormat="1" ht="12.75" x14ac:dyDescent="0.2">
      <c r="A887">
        <v>2310</v>
      </c>
      <c r="B887">
        <f t="shared" si="13"/>
        <v>884</v>
      </c>
      <c r="C887">
        <v>1</v>
      </c>
      <c r="D887" t="s">
        <v>2826</v>
      </c>
      <c r="E887" t="s">
        <v>290</v>
      </c>
      <c r="F887">
        <v>600003299</v>
      </c>
      <c r="G887">
        <v>12</v>
      </c>
      <c r="H887" t="s">
        <v>583</v>
      </c>
      <c r="I887" t="s">
        <v>102</v>
      </c>
      <c r="J887">
        <v>1</v>
      </c>
      <c r="K887">
        <v>24</v>
      </c>
      <c r="L887" t="s">
        <v>2723</v>
      </c>
      <c r="M887" t="s">
        <v>2827</v>
      </c>
      <c r="N887" t="s">
        <v>586</v>
      </c>
      <c r="O887">
        <v>7</v>
      </c>
      <c r="P887" t="s">
        <v>587</v>
      </c>
      <c r="Q887" t="s">
        <v>393</v>
      </c>
      <c r="R887" s="207">
        <v>45664.438599537039</v>
      </c>
      <c r="S887">
        <v>600003299</v>
      </c>
      <c r="W887">
        <v>20.999099999999999</v>
      </c>
      <c r="X887">
        <v>20.999099999999999</v>
      </c>
      <c r="Y887">
        <v>0</v>
      </c>
      <c r="Z887">
        <v>0</v>
      </c>
      <c r="AA887">
        <v>32.166600000000003</v>
      </c>
      <c r="AB887">
        <v>11853.066999999999</v>
      </c>
      <c r="AC887">
        <v>11853.066999999999</v>
      </c>
      <c r="AD887">
        <v>7428.8810000000003</v>
      </c>
      <c r="AE887">
        <v>2135.8319999999999</v>
      </c>
      <c r="AF887">
        <v>315.96300000000002</v>
      </c>
      <c r="AG887">
        <v>1650.298</v>
      </c>
      <c r="AH887">
        <v>278.28800000000001</v>
      </c>
      <c r="AI887">
        <v>0</v>
      </c>
      <c r="AJ887">
        <v>0</v>
      </c>
      <c r="AK887">
        <v>18.995000000000001</v>
      </c>
      <c r="AL887">
        <v>0</v>
      </c>
      <c r="AM887">
        <v>0</v>
      </c>
      <c r="AN887">
        <v>0</v>
      </c>
      <c r="AO887">
        <v>40.35</v>
      </c>
      <c r="AP887">
        <v>40.35</v>
      </c>
      <c r="AQ887">
        <v>40.35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24.81</v>
      </c>
      <c r="AX887">
        <v>43.2</v>
      </c>
      <c r="AY887">
        <v>28.35</v>
      </c>
      <c r="AZ887">
        <v>0</v>
      </c>
      <c r="BA887">
        <v>11931.67</v>
      </c>
      <c r="BB887">
        <v>40.35</v>
      </c>
      <c r="BC887">
        <v>33</v>
      </c>
      <c r="BD887">
        <v>19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18.5991</v>
      </c>
      <c r="BK887">
        <v>10720.789000000001</v>
      </c>
      <c r="BL887">
        <v>6745.2839999999997</v>
      </c>
      <c r="BM887">
        <v>2037.6949999999999</v>
      </c>
      <c r="BN887">
        <v>236.922</v>
      </c>
      <c r="BO887">
        <v>1389.798</v>
      </c>
      <c r="BP887">
        <v>278.28800000000001</v>
      </c>
      <c r="BQ887">
        <v>0</v>
      </c>
      <c r="BR887">
        <v>0</v>
      </c>
      <c r="BS887">
        <v>7.992</v>
      </c>
      <c r="BT887">
        <v>18.5991</v>
      </c>
      <c r="BU887">
        <v>10720.789000000001</v>
      </c>
      <c r="BV887">
        <v>0</v>
      </c>
      <c r="BW887">
        <v>0</v>
      </c>
      <c r="BX887">
        <v>0</v>
      </c>
      <c r="BY887">
        <v>0</v>
      </c>
      <c r="BZ887">
        <v>2.4</v>
      </c>
      <c r="CA887">
        <v>1132.278</v>
      </c>
      <c r="CB887">
        <v>683.59699999999998</v>
      </c>
      <c r="CC887">
        <v>98.137</v>
      </c>
      <c r="CD887">
        <v>79.040999999999997</v>
      </c>
      <c r="CE887">
        <v>260.5</v>
      </c>
      <c r="CF887">
        <v>0</v>
      </c>
      <c r="CG887">
        <v>0</v>
      </c>
      <c r="CH887">
        <v>0</v>
      </c>
      <c r="CI887">
        <v>11.003</v>
      </c>
      <c r="CJ887">
        <v>1</v>
      </c>
      <c r="CK887">
        <v>624.43799999999999</v>
      </c>
      <c r="CL887">
        <v>1.4</v>
      </c>
      <c r="CM887">
        <v>507.84</v>
      </c>
      <c r="CN887">
        <v>0</v>
      </c>
      <c r="CO887">
        <v>0</v>
      </c>
      <c r="CP887">
        <v>0</v>
      </c>
      <c r="CQ887">
        <v>0</v>
      </c>
      <c r="CR887">
        <v>12.9931</v>
      </c>
      <c r="CS887">
        <v>6703.1090000000004</v>
      </c>
      <c r="CT887">
        <v>2.4</v>
      </c>
      <c r="CU887">
        <v>1132.278</v>
      </c>
      <c r="CV887">
        <v>0</v>
      </c>
      <c r="CW887">
        <v>24.81</v>
      </c>
      <c r="CX887">
        <v>43.2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40.35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10799.392</v>
      </c>
      <c r="EA887">
        <v>0</v>
      </c>
      <c r="EB887">
        <v>1132.278</v>
      </c>
      <c r="EC887">
        <v>40.35</v>
      </c>
      <c r="ED887">
        <v>20.999099999999999</v>
      </c>
      <c r="EE887">
        <v>32.166600000000003</v>
      </c>
      <c r="EF887">
        <v>11853.066999999999</v>
      </c>
      <c r="EG887">
        <v>18.5991</v>
      </c>
      <c r="EH887">
        <v>10720.789000000001</v>
      </c>
      <c r="EI887">
        <v>18.5991</v>
      </c>
      <c r="EJ887">
        <v>10720.789000000001</v>
      </c>
      <c r="EK887">
        <v>0</v>
      </c>
      <c r="EL887">
        <v>0</v>
      </c>
      <c r="EM887">
        <v>0</v>
      </c>
      <c r="EN887">
        <v>0</v>
      </c>
      <c r="EO887">
        <v>2.4</v>
      </c>
      <c r="EP887">
        <v>1132.278</v>
      </c>
      <c r="EQ887">
        <v>40.35</v>
      </c>
      <c r="ER887">
        <v>0</v>
      </c>
      <c r="ES887">
        <v>40.35</v>
      </c>
      <c r="ET887">
        <v>11893.416999999999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43.2</v>
      </c>
      <c r="FK887">
        <v>0</v>
      </c>
      <c r="FL887">
        <v>43.2</v>
      </c>
      <c r="FM887">
        <v>0</v>
      </c>
      <c r="FN887">
        <v>0</v>
      </c>
      <c r="FO887">
        <v>28.35</v>
      </c>
      <c r="FP887">
        <v>0</v>
      </c>
      <c r="FQ887">
        <v>28.35</v>
      </c>
      <c r="FR887">
        <v>71.55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</row>
    <row r="888" spans="1:184" customFormat="1" ht="12.75" x14ac:dyDescent="0.2">
      <c r="A888">
        <v>2311</v>
      </c>
      <c r="B888">
        <f t="shared" si="13"/>
        <v>885</v>
      </c>
      <c r="C888">
        <v>1</v>
      </c>
      <c r="D888" t="s">
        <v>2828</v>
      </c>
      <c r="E888" t="s">
        <v>290</v>
      </c>
      <c r="F888">
        <v>600003230</v>
      </c>
      <c r="G888">
        <v>12</v>
      </c>
      <c r="H888" t="s">
        <v>583</v>
      </c>
      <c r="I888" t="s">
        <v>2829</v>
      </c>
      <c r="J888">
        <v>1</v>
      </c>
      <c r="K888">
        <v>24</v>
      </c>
      <c r="L888" t="s">
        <v>2723</v>
      </c>
      <c r="M888" t="s">
        <v>2830</v>
      </c>
      <c r="N888" t="s">
        <v>586</v>
      </c>
      <c r="O888">
        <v>7</v>
      </c>
      <c r="P888" t="s">
        <v>587</v>
      </c>
      <c r="Q888" t="s">
        <v>928</v>
      </c>
      <c r="R888" s="207">
        <v>45672.239675925928</v>
      </c>
      <c r="S888">
        <v>600003230</v>
      </c>
      <c r="W888">
        <v>9.8957999999999995</v>
      </c>
      <c r="X888">
        <v>9.2438000000000002</v>
      </c>
      <c r="Y888">
        <v>0</v>
      </c>
      <c r="Z888">
        <v>0.65200000000000002</v>
      </c>
      <c r="AA888">
        <v>15.624000000000001</v>
      </c>
      <c r="AB888">
        <v>5618.826</v>
      </c>
      <c r="AC888">
        <v>5265.826</v>
      </c>
      <c r="AD888">
        <v>3522.6019999999999</v>
      </c>
      <c r="AE888">
        <v>740.928</v>
      </c>
      <c r="AF888">
        <v>193.637</v>
      </c>
      <c r="AG888">
        <v>705.45399999999995</v>
      </c>
      <c r="AH888">
        <v>101.23</v>
      </c>
      <c r="AI888">
        <v>0</v>
      </c>
      <c r="AJ888">
        <v>0</v>
      </c>
      <c r="AK888">
        <v>1.9750000000000001</v>
      </c>
      <c r="AL888">
        <v>0</v>
      </c>
      <c r="AM888">
        <v>0</v>
      </c>
      <c r="AN888">
        <v>353</v>
      </c>
      <c r="AO888">
        <v>12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12</v>
      </c>
      <c r="AV888">
        <v>0</v>
      </c>
      <c r="AW888">
        <v>0</v>
      </c>
      <c r="AX888">
        <v>127.008</v>
      </c>
      <c r="AY888">
        <v>0</v>
      </c>
      <c r="AZ888">
        <v>0</v>
      </c>
      <c r="BA888">
        <v>5280.8320000000003</v>
      </c>
      <c r="BB888">
        <v>0</v>
      </c>
      <c r="BC888">
        <v>16</v>
      </c>
      <c r="BD888">
        <v>13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7.8270999999999997</v>
      </c>
      <c r="BK888">
        <v>4678.5540000000001</v>
      </c>
      <c r="BL888">
        <v>3089.3829999999998</v>
      </c>
      <c r="BM888">
        <v>688.16600000000005</v>
      </c>
      <c r="BN888">
        <v>177.346</v>
      </c>
      <c r="BO888">
        <v>620.45399999999995</v>
      </c>
      <c r="BP888">
        <v>101.23</v>
      </c>
      <c r="BQ888">
        <v>0</v>
      </c>
      <c r="BR888">
        <v>0</v>
      </c>
      <c r="BS888">
        <v>1.9750000000000001</v>
      </c>
      <c r="BT888">
        <v>7.8270999999999997</v>
      </c>
      <c r="BU888">
        <v>4678.5540000000001</v>
      </c>
      <c r="BV888">
        <v>0</v>
      </c>
      <c r="BW888">
        <v>0</v>
      </c>
      <c r="BX888">
        <v>0</v>
      </c>
      <c r="BY888">
        <v>0</v>
      </c>
      <c r="BZ888">
        <v>1.4167000000000001</v>
      </c>
      <c r="CA888">
        <v>587.27200000000005</v>
      </c>
      <c r="CB888">
        <v>433.21899999999999</v>
      </c>
      <c r="CC888">
        <v>52.762</v>
      </c>
      <c r="CD888">
        <v>16.291</v>
      </c>
      <c r="CE888">
        <v>85</v>
      </c>
      <c r="CF888">
        <v>0</v>
      </c>
      <c r="CG888">
        <v>0</v>
      </c>
      <c r="CH888">
        <v>0</v>
      </c>
      <c r="CI888">
        <v>0</v>
      </c>
      <c r="CJ888">
        <v>1</v>
      </c>
      <c r="CK888">
        <v>464.589</v>
      </c>
      <c r="CL888">
        <v>0.41670000000000001</v>
      </c>
      <c r="CM888">
        <v>122.68300000000001</v>
      </c>
      <c r="CN888">
        <v>0</v>
      </c>
      <c r="CO888">
        <v>0</v>
      </c>
      <c r="CP888">
        <v>0</v>
      </c>
      <c r="CQ888">
        <v>0</v>
      </c>
      <c r="CR888">
        <v>6.8270999999999997</v>
      </c>
      <c r="CS888">
        <v>3775.7539999999999</v>
      </c>
      <c r="CT888">
        <v>1.4167000000000001</v>
      </c>
      <c r="CU888">
        <v>587.27200000000005</v>
      </c>
      <c r="CV888">
        <v>0</v>
      </c>
      <c r="CW888">
        <v>0</v>
      </c>
      <c r="CX888">
        <v>107.008</v>
      </c>
      <c r="CY888">
        <v>0</v>
      </c>
      <c r="CZ888">
        <v>0</v>
      </c>
      <c r="DA888">
        <v>0</v>
      </c>
      <c r="DB888">
        <v>20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4693.5600000000004</v>
      </c>
      <c r="EA888">
        <v>0</v>
      </c>
      <c r="EB888">
        <v>587.27200000000005</v>
      </c>
      <c r="EC888">
        <v>0</v>
      </c>
      <c r="ED888">
        <v>9.8957999999999995</v>
      </c>
      <c r="EE888">
        <v>15.624000000000001</v>
      </c>
      <c r="EF888">
        <v>5618.826</v>
      </c>
      <c r="EG888">
        <v>8.4791000000000007</v>
      </c>
      <c r="EH888">
        <v>5031.5540000000001</v>
      </c>
      <c r="EI888">
        <v>8.4791000000000007</v>
      </c>
      <c r="EJ888">
        <v>5031.5540000000001</v>
      </c>
      <c r="EK888">
        <v>0</v>
      </c>
      <c r="EL888">
        <v>0</v>
      </c>
      <c r="EM888">
        <v>0</v>
      </c>
      <c r="EN888">
        <v>0</v>
      </c>
      <c r="EO888">
        <v>1.4167000000000001</v>
      </c>
      <c r="EP888">
        <v>587.27200000000005</v>
      </c>
      <c r="EQ888">
        <v>12</v>
      </c>
      <c r="ER888">
        <v>10</v>
      </c>
      <c r="ES888">
        <v>2</v>
      </c>
      <c r="ET888">
        <v>5630.826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127.008</v>
      </c>
      <c r="FK888">
        <v>0</v>
      </c>
      <c r="FL888">
        <v>107.008</v>
      </c>
      <c r="FM888">
        <v>0</v>
      </c>
      <c r="FN888">
        <v>20</v>
      </c>
      <c r="FO888">
        <v>0</v>
      </c>
      <c r="FP888">
        <v>0</v>
      </c>
      <c r="FQ888">
        <v>0</v>
      </c>
      <c r="FR888">
        <v>127.008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0</v>
      </c>
      <c r="FZ888">
        <v>0</v>
      </c>
      <c r="GA888">
        <v>0</v>
      </c>
      <c r="GB888">
        <v>0</v>
      </c>
    </row>
    <row r="889" spans="1:184" customFormat="1" ht="12.75" x14ac:dyDescent="0.2">
      <c r="A889">
        <v>2321</v>
      </c>
      <c r="B889">
        <f t="shared" si="13"/>
        <v>886</v>
      </c>
      <c r="C889">
        <v>1</v>
      </c>
      <c r="D889" t="s">
        <v>2831</v>
      </c>
      <c r="E889" t="s">
        <v>290</v>
      </c>
      <c r="F889">
        <v>600030083</v>
      </c>
      <c r="G889">
        <v>12</v>
      </c>
      <c r="H889" t="s">
        <v>583</v>
      </c>
      <c r="I889" t="s">
        <v>2832</v>
      </c>
      <c r="J889">
        <v>1</v>
      </c>
      <c r="K889">
        <v>24</v>
      </c>
      <c r="L889" t="s">
        <v>2723</v>
      </c>
      <c r="M889" t="s">
        <v>2833</v>
      </c>
      <c r="N889" t="s">
        <v>586</v>
      </c>
      <c r="O889">
        <v>7</v>
      </c>
      <c r="P889" t="s">
        <v>587</v>
      </c>
      <c r="Q889" t="s">
        <v>3324</v>
      </c>
      <c r="R889" s="207">
        <v>45671.47550925926</v>
      </c>
      <c r="S889">
        <v>600030083</v>
      </c>
      <c r="T889" t="s">
        <v>3324</v>
      </c>
      <c r="U889" s="207">
        <v>45677.414895833332</v>
      </c>
      <c r="V889">
        <v>600030083</v>
      </c>
      <c r="W889">
        <v>122.5853</v>
      </c>
      <c r="X889">
        <v>108.8948</v>
      </c>
      <c r="Y889">
        <v>7.3244999999999996</v>
      </c>
      <c r="Z889">
        <v>6.3659999999999997</v>
      </c>
      <c r="AA889">
        <v>136.8468</v>
      </c>
      <c r="AB889">
        <v>59015.617000000006</v>
      </c>
      <c r="AC889">
        <v>52163.033000000003</v>
      </c>
      <c r="AD889">
        <v>34477.213000000003</v>
      </c>
      <c r="AE889">
        <v>7456.7370000000001</v>
      </c>
      <c r="AF889">
        <v>3499.8440000000001</v>
      </c>
      <c r="AG889">
        <v>4534.7219999999998</v>
      </c>
      <c r="AH889">
        <v>1302.9590000000001</v>
      </c>
      <c r="AI889">
        <v>0</v>
      </c>
      <c r="AJ889">
        <v>430.90600000000001</v>
      </c>
      <c r="AK889">
        <v>460.65199999999999</v>
      </c>
      <c r="AL889">
        <v>2373.3560000000002</v>
      </c>
      <c r="AM889">
        <v>0</v>
      </c>
      <c r="AN889">
        <v>4479.2280000000001</v>
      </c>
      <c r="AO889">
        <v>24036.767</v>
      </c>
      <c r="AP889">
        <v>1918.155</v>
      </c>
      <c r="AQ889">
        <v>1918.155</v>
      </c>
      <c r="AR889">
        <v>0</v>
      </c>
      <c r="AS889">
        <v>0</v>
      </c>
      <c r="AT889">
        <v>2353.4549999999999</v>
      </c>
      <c r="AU889">
        <v>19765.156999999999</v>
      </c>
      <c r="AV889">
        <v>1</v>
      </c>
      <c r="AW889">
        <v>0</v>
      </c>
      <c r="AX889">
        <v>424.209</v>
      </c>
      <c r="AY889">
        <v>791.93200000000002</v>
      </c>
      <c r="AZ889">
        <v>0</v>
      </c>
      <c r="BA889">
        <v>52163.033000000003</v>
      </c>
      <c r="BB889">
        <v>1918.155</v>
      </c>
      <c r="BC889">
        <v>140</v>
      </c>
      <c r="BD889">
        <v>104</v>
      </c>
      <c r="BE889">
        <v>3</v>
      </c>
      <c r="BF889">
        <v>1</v>
      </c>
      <c r="BG889">
        <v>14</v>
      </c>
      <c r="BH889">
        <v>0</v>
      </c>
      <c r="BI889">
        <v>0</v>
      </c>
      <c r="BJ889">
        <v>65.117400000000004</v>
      </c>
      <c r="BK889">
        <v>33717.851999999999</v>
      </c>
      <c r="BL889">
        <v>22326.085000000003</v>
      </c>
      <c r="BM889">
        <v>5580.8540000000003</v>
      </c>
      <c r="BN889">
        <v>1147</v>
      </c>
      <c r="BO889">
        <v>3003.05</v>
      </c>
      <c r="BP889">
        <v>979.89</v>
      </c>
      <c r="BQ889">
        <v>0</v>
      </c>
      <c r="BR889">
        <v>309.27300000000002</v>
      </c>
      <c r="BS889">
        <v>371.7</v>
      </c>
      <c r="BT889">
        <v>9.8996999999999993</v>
      </c>
      <c r="BU889">
        <v>4717.3649999999998</v>
      </c>
      <c r="BV889">
        <v>0</v>
      </c>
      <c r="BW889">
        <v>0</v>
      </c>
      <c r="BX889">
        <v>0</v>
      </c>
      <c r="BY889">
        <v>0</v>
      </c>
      <c r="BZ889">
        <v>43.7774</v>
      </c>
      <c r="CA889">
        <v>18445.180999999997</v>
      </c>
      <c r="CB889">
        <v>12151.128000000001</v>
      </c>
      <c r="CC889">
        <v>1875.883</v>
      </c>
      <c r="CD889">
        <v>2352.8440000000001</v>
      </c>
      <c r="CE889">
        <v>1531.672</v>
      </c>
      <c r="CF889">
        <v>323.06900000000002</v>
      </c>
      <c r="CG889">
        <v>0</v>
      </c>
      <c r="CH889">
        <v>121.633</v>
      </c>
      <c r="CI889">
        <v>88.951999999999998</v>
      </c>
      <c r="CJ889">
        <v>28.808</v>
      </c>
      <c r="CK889">
        <v>13447.009</v>
      </c>
      <c r="CL889">
        <v>13.607200000000001</v>
      </c>
      <c r="CM889">
        <v>4636.1549999999997</v>
      </c>
      <c r="CN889">
        <v>1.1122000000000001</v>
      </c>
      <c r="CO889">
        <v>274.51600000000002</v>
      </c>
      <c r="CP889">
        <v>0.25</v>
      </c>
      <c r="CQ889">
        <v>87.501000000000005</v>
      </c>
      <c r="CR889">
        <v>42.258000000000003</v>
      </c>
      <c r="CS889">
        <v>19970.637000000002</v>
      </c>
      <c r="CT889">
        <v>34.177399999999999</v>
      </c>
      <c r="CU889">
        <v>13032.031999999999</v>
      </c>
      <c r="CV889">
        <v>0</v>
      </c>
      <c r="CW889">
        <v>0</v>
      </c>
      <c r="CX889">
        <v>0</v>
      </c>
      <c r="CY889">
        <v>55.217700000000001</v>
      </c>
      <c r="CZ889">
        <v>29000.487000000001</v>
      </c>
      <c r="DA889">
        <v>1</v>
      </c>
      <c r="DB889">
        <v>424.209</v>
      </c>
      <c r="DC889">
        <v>862.94299999999998</v>
      </c>
      <c r="DD889">
        <v>1055.212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33717.851999999999</v>
      </c>
      <c r="EA889">
        <v>862.94299999999998</v>
      </c>
      <c r="EB889">
        <v>18445.180999999997</v>
      </c>
      <c r="EC889">
        <v>1055.212</v>
      </c>
      <c r="ED889">
        <v>122.5853</v>
      </c>
      <c r="EE889">
        <v>136.8468</v>
      </c>
      <c r="EF889">
        <v>59015.617000000006</v>
      </c>
      <c r="EG889">
        <v>67.409099999999995</v>
      </c>
      <c r="EH889">
        <v>35495.542999999998</v>
      </c>
      <c r="EI889">
        <v>9.8996999999999993</v>
      </c>
      <c r="EJ889">
        <v>4717.3649999999998</v>
      </c>
      <c r="EK889">
        <v>0</v>
      </c>
      <c r="EL889">
        <v>0</v>
      </c>
      <c r="EM889">
        <v>0</v>
      </c>
      <c r="EN889">
        <v>0</v>
      </c>
      <c r="EO889">
        <v>55.176200000000001</v>
      </c>
      <c r="EP889">
        <v>23520.073999999997</v>
      </c>
      <c r="EQ889">
        <v>24036.767</v>
      </c>
      <c r="ER889">
        <v>14342.541000000001</v>
      </c>
      <c r="ES889">
        <v>9694.2260000000006</v>
      </c>
      <c r="ET889">
        <v>83052.383999999991</v>
      </c>
      <c r="EU889">
        <v>0</v>
      </c>
      <c r="EV889">
        <v>0</v>
      </c>
      <c r="EW889">
        <v>57.509399999999999</v>
      </c>
      <c r="EX889">
        <v>30778.178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1</v>
      </c>
      <c r="FJ889">
        <v>424.209</v>
      </c>
      <c r="FK889">
        <v>0</v>
      </c>
      <c r="FL889">
        <v>0</v>
      </c>
      <c r="FM889">
        <v>1</v>
      </c>
      <c r="FN889">
        <v>424.209</v>
      </c>
      <c r="FO889">
        <v>791.93200000000002</v>
      </c>
      <c r="FP889">
        <v>486.47400000000005</v>
      </c>
      <c r="FQ889">
        <v>305.45800000000003</v>
      </c>
      <c r="FR889">
        <v>1216.1410000000001</v>
      </c>
      <c r="FS889">
        <v>0</v>
      </c>
      <c r="FT889">
        <v>0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0</v>
      </c>
      <c r="GA889">
        <v>0</v>
      </c>
      <c r="GB889">
        <v>0</v>
      </c>
    </row>
    <row r="890" spans="1:184" customFormat="1" ht="12.75" x14ac:dyDescent="0.2">
      <c r="A890">
        <v>2323</v>
      </c>
      <c r="B890">
        <f t="shared" si="13"/>
        <v>887</v>
      </c>
      <c r="C890">
        <v>1</v>
      </c>
      <c r="D890" t="s">
        <v>2834</v>
      </c>
      <c r="E890" t="s">
        <v>290</v>
      </c>
      <c r="F890">
        <v>600030121</v>
      </c>
      <c r="G890">
        <v>12</v>
      </c>
      <c r="H890" t="s">
        <v>583</v>
      </c>
      <c r="I890" t="s">
        <v>3354</v>
      </c>
      <c r="J890">
        <v>1</v>
      </c>
      <c r="K890">
        <v>24</v>
      </c>
      <c r="L890" t="s">
        <v>2723</v>
      </c>
      <c r="M890" t="s">
        <v>2835</v>
      </c>
      <c r="N890" t="s">
        <v>586</v>
      </c>
      <c r="O890">
        <v>7</v>
      </c>
      <c r="P890" t="s">
        <v>587</v>
      </c>
      <c r="Q890" t="s">
        <v>393</v>
      </c>
      <c r="R890" s="207">
        <v>45670.544259259259</v>
      </c>
      <c r="S890">
        <v>600030121</v>
      </c>
      <c r="W890">
        <v>34.085599999999999</v>
      </c>
      <c r="X890">
        <v>30.919</v>
      </c>
      <c r="Y890">
        <v>0</v>
      </c>
      <c r="Z890">
        <v>3.1665999999999999</v>
      </c>
      <c r="AA890">
        <v>36.695999999999998</v>
      </c>
      <c r="AB890">
        <v>17984.534</v>
      </c>
      <c r="AC890">
        <v>14719.293</v>
      </c>
      <c r="AD890">
        <v>10331.49</v>
      </c>
      <c r="AE890">
        <v>2233.42</v>
      </c>
      <c r="AF890">
        <v>1021.307</v>
      </c>
      <c r="AG890">
        <v>236.46899999999999</v>
      </c>
      <c r="AH890">
        <v>705.35699999999997</v>
      </c>
      <c r="AI890">
        <v>0</v>
      </c>
      <c r="AJ890">
        <v>0</v>
      </c>
      <c r="AK890">
        <v>158.61199999999999</v>
      </c>
      <c r="AL890">
        <v>0</v>
      </c>
      <c r="AM890">
        <v>0</v>
      </c>
      <c r="AN890">
        <v>3265.241</v>
      </c>
      <c r="AO890">
        <v>6060.1660000000002</v>
      </c>
      <c r="AP890">
        <v>258.70699999999999</v>
      </c>
      <c r="AQ890">
        <v>147.05000000000001</v>
      </c>
      <c r="AR890">
        <v>111.657</v>
      </c>
      <c r="AS890">
        <v>0</v>
      </c>
      <c r="AT890">
        <v>7.56</v>
      </c>
      <c r="AU890">
        <v>5793.8990000000003</v>
      </c>
      <c r="AV890">
        <v>0</v>
      </c>
      <c r="AW890">
        <v>32.637999999999998</v>
      </c>
      <c r="AX890">
        <v>0</v>
      </c>
      <c r="AY890">
        <v>147.05000000000001</v>
      </c>
      <c r="AZ890">
        <v>0</v>
      </c>
      <c r="BA890">
        <v>14749.154</v>
      </c>
      <c r="BB890">
        <v>258.70699999999999</v>
      </c>
      <c r="BC890">
        <v>38</v>
      </c>
      <c r="BD890">
        <v>27</v>
      </c>
      <c r="BE890">
        <v>0</v>
      </c>
      <c r="BF890">
        <v>1</v>
      </c>
      <c r="BG890">
        <v>0</v>
      </c>
      <c r="BH890">
        <v>0</v>
      </c>
      <c r="BI890">
        <v>0</v>
      </c>
      <c r="BJ890">
        <v>25.600999999999999</v>
      </c>
      <c r="BK890">
        <v>12680.329</v>
      </c>
      <c r="BL890">
        <v>8769.1630000000005</v>
      </c>
      <c r="BM890">
        <v>2032.2139999999999</v>
      </c>
      <c r="BN890">
        <v>829.221</v>
      </c>
      <c r="BO890">
        <v>170.2</v>
      </c>
      <c r="BP890">
        <v>705.35699999999997</v>
      </c>
      <c r="BQ890">
        <v>0</v>
      </c>
      <c r="BR890">
        <v>0</v>
      </c>
      <c r="BS890">
        <v>141.536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5.3179999999999996</v>
      </c>
      <c r="CA890">
        <v>2038.9639999999999</v>
      </c>
      <c r="CB890">
        <v>1562.327</v>
      </c>
      <c r="CC890">
        <v>201.20599999999999</v>
      </c>
      <c r="CD890">
        <v>192.08600000000001</v>
      </c>
      <c r="CE890">
        <v>66.269000000000005</v>
      </c>
      <c r="CF890">
        <v>0</v>
      </c>
      <c r="CG890">
        <v>0</v>
      </c>
      <c r="CH890">
        <v>0</v>
      </c>
      <c r="CI890">
        <v>17.076000000000001</v>
      </c>
      <c r="CJ890">
        <v>2.8180000000000001</v>
      </c>
      <c r="CK890">
        <v>1105.1420000000001</v>
      </c>
      <c r="CL890">
        <v>2.5</v>
      </c>
      <c r="CM890">
        <v>933.822</v>
      </c>
      <c r="CN890">
        <v>0</v>
      </c>
      <c r="CO890">
        <v>0</v>
      </c>
      <c r="CP890">
        <v>0</v>
      </c>
      <c r="CQ890">
        <v>0</v>
      </c>
      <c r="CR890">
        <v>14.8011</v>
      </c>
      <c r="CS890">
        <v>6595.0410000000002</v>
      </c>
      <c r="CT890">
        <v>5.3179999999999996</v>
      </c>
      <c r="CU890">
        <v>2038.9639999999999</v>
      </c>
      <c r="CV890">
        <v>0</v>
      </c>
      <c r="CW890">
        <v>32.637999999999998</v>
      </c>
      <c r="CX890">
        <v>0</v>
      </c>
      <c r="CY890">
        <v>25.600999999999999</v>
      </c>
      <c r="CZ890">
        <v>12680.329</v>
      </c>
      <c r="DA890">
        <v>0</v>
      </c>
      <c r="DB890">
        <v>0</v>
      </c>
      <c r="DC890">
        <v>111.657</v>
      </c>
      <c r="DD890">
        <v>147.05000000000001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12705.75</v>
      </c>
      <c r="EA890">
        <v>111.657</v>
      </c>
      <c r="EB890">
        <v>2043.404</v>
      </c>
      <c r="EC890">
        <v>147.05000000000001</v>
      </c>
      <c r="ED890">
        <v>34.085599999999999</v>
      </c>
      <c r="EE890">
        <v>36.695999999999998</v>
      </c>
      <c r="EF890">
        <v>17984.534</v>
      </c>
      <c r="EG890">
        <v>28.767600000000002</v>
      </c>
      <c r="EH890">
        <v>15785.839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5.3179999999999996</v>
      </c>
      <c r="EP890">
        <v>2198.6950000000002</v>
      </c>
      <c r="EQ890">
        <v>6060.1660000000002</v>
      </c>
      <c r="ER890">
        <v>2224.567</v>
      </c>
      <c r="ES890">
        <v>3835.5990000000002</v>
      </c>
      <c r="ET890">
        <v>24044.7</v>
      </c>
      <c r="EU890">
        <v>0</v>
      </c>
      <c r="EV890">
        <v>0</v>
      </c>
      <c r="EW890">
        <v>28.767600000000002</v>
      </c>
      <c r="EX890">
        <v>15785.839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147.05000000000001</v>
      </c>
      <c r="FP890">
        <v>0</v>
      </c>
      <c r="FQ890">
        <v>147.05000000000001</v>
      </c>
      <c r="FR890">
        <v>147.05000000000001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</row>
    <row r="891" spans="1:184" customFormat="1" ht="12.75" x14ac:dyDescent="0.2">
      <c r="A891">
        <v>2329</v>
      </c>
      <c r="B891">
        <f t="shared" si="13"/>
        <v>888</v>
      </c>
      <c r="C891">
        <v>1</v>
      </c>
      <c r="D891" t="s">
        <v>2836</v>
      </c>
      <c r="E891" t="s">
        <v>290</v>
      </c>
      <c r="F891">
        <v>600030105</v>
      </c>
      <c r="G891">
        <v>12</v>
      </c>
      <c r="H891" t="s">
        <v>583</v>
      </c>
      <c r="I891" t="s">
        <v>2837</v>
      </c>
      <c r="J891">
        <v>1</v>
      </c>
      <c r="K891">
        <v>24</v>
      </c>
      <c r="L891" t="s">
        <v>2723</v>
      </c>
      <c r="M891" t="s">
        <v>2838</v>
      </c>
      <c r="N891" t="s">
        <v>586</v>
      </c>
      <c r="O891">
        <v>7</v>
      </c>
      <c r="P891" t="s">
        <v>587</v>
      </c>
      <c r="Q891" t="s">
        <v>2839</v>
      </c>
      <c r="R891" s="207">
        <v>45671.485659722224</v>
      </c>
      <c r="S891">
        <v>600030105</v>
      </c>
      <c r="T891" t="s">
        <v>2839</v>
      </c>
      <c r="U891" s="207">
        <v>45673.592418981483</v>
      </c>
      <c r="V891">
        <v>600030105</v>
      </c>
      <c r="W891">
        <v>68.105699999999999</v>
      </c>
      <c r="X891">
        <v>11.1242</v>
      </c>
      <c r="Y891">
        <v>12.5159</v>
      </c>
      <c r="Z891">
        <v>44.465600000000002</v>
      </c>
      <c r="AA891">
        <v>85.747699999999995</v>
      </c>
      <c r="AB891">
        <v>32116.233</v>
      </c>
      <c r="AC891">
        <v>5209.5230000000001</v>
      </c>
      <c r="AD891">
        <v>3956.8969999999999</v>
      </c>
      <c r="AE891">
        <v>803.12599999999998</v>
      </c>
      <c r="AF891">
        <v>127.10599999999999</v>
      </c>
      <c r="AG891">
        <v>45</v>
      </c>
      <c r="AH891">
        <v>272.80700000000002</v>
      </c>
      <c r="AI891">
        <v>0</v>
      </c>
      <c r="AJ891">
        <v>3.6930000000000001</v>
      </c>
      <c r="AK891">
        <v>0.89400000000000002</v>
      </c>
      <c r="AL891">
        <v>5154.8739999999998</v>
      </c>
      <c r="AM891">
        <v>0</v>
      </c>
      <c r="AN891">
        <v>21751.835999999999</v>
      </c>
      <c r="AO891">
        <v>5479.4049999999997</v>
      </c>
      <c r="AP891">
        <v>40.234999999999999</v>
      </c>
      <c r="AQ891">
        <v>40.234999999999999</v>
      </c>
      <c r="AR891">
        <v>0</v>
      </c>
      <c r="AS891">
        <v>0</v>
      </c>
      <c r="AT891">
        <v>4604.1409999999996</v>
      </c>
      <c r="AU891">
        <v>835.029</v>
      </c>
      <c r="AV891">
        <v>3.9192</v>
      </c>
      <c r="AW891">
        <v>0</v>
      </c>
      <c r="AX891">
        <v>1769.722</v>
      </c>
      <c r="AY891">
        <v>40.234999999999999</v>
      </c>
      <c r="AZ891">
        <v>0</v>
      </c>
      <c r="BA891">
        <v>5219.3019999999997</v>
      </c>
      <c r="BB891">
        <v>40.234999999999999</v>
      </c>
      <c r="BC891">
        <v>88</v>
      </c>
      <c r="BD891">
        <v>74</v>
      </c>
      <c r="BE891">
        <v>2</v>
      </c>
      <c r="BF891">
        <v>2</v>
      </c>
      <c r="BG891">
        <v>6</v>
      </c>
      <c r="BH891">
        <v>0</v>
      </c>
      <c r="BI891">
        <v>0</v>
      </c>
      <c r="BJ891">
        <v>4.8029999999999999</v>
      </c>
      <c r="BK891">
        <v>2574.1799999999998</v>
      </c>
      <c r="BL891">
        <v>1857.43</v>
      </c>
      <c r="BM891">
        <v>505.97800000000001</v>
      </c>
      <c r="BN891">
        <v>0</v>
      </c>
      <c r="BO891">
        <v>0</v>
      </c>
      <c r="BP891">
        <v>206.185</v>
      </c>
      <c r="BQ891">
        <v>0</v>
      </c>
      <c r="BR891">
        <v>3.6930000000000001</v>
      </c>
      <c r="BS891">
        <v>0.89400000000000002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6.3212000000000002</v>
      </c>
      <c r="CA891">
        <v>2635.3429999999998</v>
      </c>
      <c r="CB891">
        <v>2099.4670000000001</v>
      </c>
      <c r="CC891">
        <v>297.14800000000002</v>
      </c>
      <c r="CD891">
        <v>127.10599999999999</v>
      </c>
      <c r="CE891">
        <v>45</v>
      </c>
      <c r="CF891">
        <v>66.622</v>
      </c>
      <c r="CG891">
        <v>0</v>
      </c>
      <c r="CH891">
        <v>0</v>
      </c>
      <c r="CI891">
        <v>0</v>
      </c>
      <c r="CJ891">
        <v>6.3212000000000002</v>
      </c>
      <c r="CK891">
        <v>2635.3429999999998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3.8597000000000001</v>
      </c>
      <c r="CS891">
        <v>1644.9739999999999</v>
      </c>
      <c r="CT891">
        <v>2.7448000000000001</v>
      </c>
      <c r="CU891">
        <v>1129.0519999999999</v>
      </c>
      <c r="CV891">
        <v>0</v>
      </c>
      <c r="CW891">
        <v>0</v>
      </c>
      <c r="CX891">
        <v>0</v>
      </c>
      <c r="CY891">
        <v>4.8029999999999999</v>
      </c>
      <c r="CZ891">
        <v>2574.1799999999998</v>
      </c>
      <c r="DA891">
        <v>3.9192</v>
      </c>
      <c r="DB891">
        <v>1769.722</v>
      </c>
      <c r="DC891">
        <v>4.5</v>
      </c>
      <c r="DD891">
        <v>35.734999999999999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2574.1799999999998</v>
      </c>
      <c r="EA891">
        <v>4.5</v>
      </c>
      <c r="EB891">
        <v>2645.1219999999998</v>
      </c>
      <c r="EC891">
        <v>35.734999999999999</v>
      </c>
      <c r="ED891">
        <v>68.105699999999999</v>
      </c>
      <c r="EE891">
        <v>85.747699999999995</v>
      </c>
      <c r="EF891">
        <v>32116.233</v>
      </c>
      <c r="EG891">
        <v>33.496499999999997</v>
      </c>
      <c r="EH891">
        <v>16883.295999999998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34.609200000000001</v>
      </c>
      <c r="EP891">
        <v>15232.937</v>
      </c>
      <c r="EQ891">
        <v>5479.4049999999997</v>
      </c>
      <c r="ER891">
        <v>2478.2930000000001</v>
      </c>
      <c r="ES891">
        <v>3001.1120000000001</v>
      </c>
      <c r="ET891">
        <v>37595.637999999999</v>
      </c>
      <c r="EU891">
        <v>0</v>
      </c>
      <c r="EV891">
        <v>0</v>
      </c>
      <c r="EW891">
        <v>33.496499999999997</v>
      </c>
      <c r="EX891">
        <v>16883.295999999998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3.9192</v>
      </c>
      <c r="FJ891">
        <v>1769.722</v>
      </c>
      <c r="FK891">
        <v>0</v>
      </c>
      <c r="FL891">
        <v>0</v>
      </c>
      <c r="FM891">
        <v>3.9192</v>
      </c>
      <c r="FN891">
        <v>1769.722</v>
      </c>
      <c r="FO891">
        <v>40.234999999999999</v>
      </c>
      <c r="FP891">
        <v>4.5</v>
      </c>
      <c r="FQ891">
        <v>35.734999999999999</v>
      </c>
      <c r="FR891">
        <v>1809.9570000000001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</row>
    <row r="892" spans="1:184" customFormat="1" ht="12.75" x14ac:dyDescent="0.2">
      <c r="A892">
        <v>2339</v>
      </c>
      <c r="B892">
        <f t="shared" si="13"/>
        <v>889</v>
      </c>
      <c r="C892">
        <v>1</v>
      </c>
      <c r="D892" t="s">
        <v>2840</v>
      </c>
      <c r="E892" t="s">
        <v>290</v>
      </c>
      <c r="F892">
        <v>600024997</v>
      </c>
      <c r="G892">
        <v>12</v>
      </c>
      <c r="H892" t="s">
        <v>583</v>
      </c>
      <c r="I892" t="s">
        <v>2841</v>
      </c>
      <c r="J892">
        <v>1</v>
      </c>
      <c r="K892">
        <v>24</v>
      </c>
      <c r="L892" t="s">
        <v>2723</v>
      </c>
      <c r="M892" t="s">
        <v>2842</v>
      </c>
      <c r="N892" t="s">
        <v>586</v>
      </c>
      <c r="O892">
        <v>7</v>
      </c>
      <c r="P892" t="s">
        <v>587</v>
      </c>
      <c r="Q892" t="s">
        <v>3418</v>
      </c>
      <c r="R892" s="207">
        <v>45663.365752314814</v>
      </c>
      <c r="S892">
        <v>600024997</v>
      </c>
      <c r="W892">
        <v>67.96929999999999</v>
      </c>
      <c r="X892">
        <v>67.46929999999999</v>
      </c>
      <c r="Y892">
        <v>0</v>
      </c>
      <c r="Z892">
        <v>0.5</v>
      </c>
      <c r="AA892">
        <v>70.806000000000012</v>
      </c>
      <c r="AB892">
        <v>31752.951000000001</v>
      </c>
      <c r="AC892">
        <v>31391.154999999999</v>
      </c>
      <c r="AD892">
        <v>19160.416000000001</v>
      </c>
      <c r="AE892">
        <v>5973.3720000000003</v>
      </c>
      <c r="AF892">
        <v>1110.239</v>
      </c>
      <c r="AG892">
        <v>3704.6909999999998</v>
      </c>
      <c r="AH892">
        <v>449.33900000000006</v>
      </c>
      <c r="AI892">
        <v>750.23</v>
      </c>
      <c r="AJ892">
        <v>0</v>
      </c>
      <c r="AK892">
        <v>179.964</v>
      </c>
      <c r="AL892">
        <v>0</v>
      </c>
      <c r="AM892">
        <v>0</v>
      </c>
      <c r="AN892">
        <v>361.79599999999999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6.9859999999999998</v>
      </c>
      <c r="AX892">
        <v>0</v>
      </c>
      <c r="AY892">
        <v>0</v>
      </c>
      <c r="AZ892">
        <v>55.917999999999999</v>
      </c>
      <c r="BA892">
        <v>31724.280000000002</v>
      </c>
      <c r="BB892">
        <v>0</v>
      </c>
      <c r="BC892">
        <v>72</v>
      </c>
      <c r="BD892">
        <v>69</v>
      </c>
      <c r="BE892">
        <v>4</v>
      </c>
      <c r="BF892">
        <v>0</v>
      </c>
      <c r="BG892">
        <v>2</v>
      </c>
      <c r="BH892">
        <v>0</v>
      </c>
      <c r="BI892">
        <v>0</v>
      </c>
      <c r="BJ892">
        <v>51.796800000000005</v>
      </c>
      <c r="BK892">
        <v>25247.346000000001</v>
      </c>
      <c r="BL892">
        <v>15456.472</v>
      </c>
      <c r="BM892">
        <v>5224.5479999999998</v>
      </c>
      <c r="BN892">
        <v>714.54199999999992</v>
      </c>
      <c r="BO892">
        <v>2683.6909999999998</v>
      </c>
      <c r="BP892">
        <v>352.29</v>
      </c>
      <c r="BQ892">
        <v>750.23</v>
      </c>
      <c r="BR892">
        <v>0</v>
      </c>
      <c r="BS892">
        <v>2.6689999999999996</v>
      </c>
      <c r="BT892">
        <v>22.341000000000001</v>
      </c>
      <c r="BU892">
        <v>13305.44</v>
      </c>
      <c r="BV892">
        <v>9.8447999999999993</v>
      </c>
      <c r="BW892">
        <v>4345.884</v>
      </c>
      <c r="BX892">
        <v>0</v>
      </c>
      <c r="BY892">
        <v>0</v>
      </c>
      <c r="BZ892">
        <v>15.672499999999999</v>
      </c>
      <c r="CA892">
        <v>6143.8090000000002</v>
      </c>
      <c r="CB892">
        <v>3703.944</v>
      </c>
      <c r="CC892">
        <v>748.82399999999996</v>
      </c>
      <c r="CD892">
        <v>395.697</v>
      </c>
      <c r="CE892">
        <v>1021</v>
      </c>
      <c r="CF892">
        <v>97.049000000000007</v>
      </c>
      <c r="CG892">
        <v>0</v>
      </c>
      <c r="CH892">
        <v>0</v>
      </c>
      <c r="CI892">
        <v>177.29499999999999</v>
      </c>
      <c r="CJ892">
        <v>2.6248999999999998</v>
      </c>
      <c r="CK892">
        <v>1374.3879999999999</v>
      </c>
      <c r="CL892">
        <v>8.3333000000000013</v>
      </c>
      <c r="CM892">
        <v>3013.9059999999999</v>
      </c>
      <c r="CN892">
        <v>4.7142999999999997</v>
      </c>
      <c r="CO892">
        <v>1755.5150000000001</v>
      </c>
      <c r="CP892">
        <v>0</v>
      </c>
      <c r="CQ892">
        <v>0</v>
      </c>
      <c r="CR892">
        <v>47.7027</v>
      </c>
      <c r="CS892">
        <v>22064.995999999999</v>
      </c>
      <c r="CT892">
        <v>12.672499999999999</v>
      </c>
      <c r="CU892">
        <v>4658.7529999999997</v>
      </c>
      <c r="CV892">
        <v>0</v>
      </c>
      <c r="CW892">
        <v>6.9859999999999998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55.917999999999999</v>
      </c>
      <c r="DF892">
        <v>18.027700000000003</v>
      </c>
      <c r="DG892">
        <v>6664.9930000000004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1.5832999999999999</v>
      </c>
      <c r="DY892">
        <v>931.029</v>
      </c>
      <c r="DZ892">
        <v>25512.274000000001</v>
      </c>
      <c r="EA892">
        <v>0</v>
      </c>
      <c r="EB892">
        <v>6212.0060000000003</v>
      </c>
      <c r="EC892">
        <v>0</v>
      </c>
      <c r="ED892">
        <v>67.96929999999999</v>
      </c>
      <c r="EE892">
        <v>70.806000000000012</v>
      </c>
      <c r="EF892">
        <v>31752.951000000001</v>
      </c>
      <c r="EG892">
        <v>52.296800000000005</v>
      </c>
      <c r="EH892">
        <v>25609.142</v>
      </c>
      <c r="EI892">
        <v>22.341000000000001</v>
      </c>
      <c r="EJ892">
        <v>13340.44</v>
      </c>
      <c r="EK892">
        <v>9.8447999999999993</v>
      </c>
      <c r="EL892">
        <v>4345.884</v>
      </c>
      <c r="EM892">
        <v>0</v>
      </c>
      <c r="EN892">
        <v>0</v>
      </c>
      <c r="EO892">
        <v>15.672499999999999</v>
      </c>
      <c r="EP892">
        <v>6143.8090000000002</v>
      </c>
      <c r="EQ892">
        <v>0</v>
      </c>
      <c r="ER892">
        <v>0</v>
      </c>
      <c r="ES892">
        <v>0</v>
      </c>
      <c r="ET892">
        <v>31752.951000000001</v>
      </c>
      <c r="EU892">
        <v>0</v>
      </c>
      <c r="EV892">
        <v>0</v>
      </c>
      <c r="EW892">
        <v>0</v>
      </c>
      <c r="EX892">
        <v>0</v>
      </c>
      <c r="EY892">
        <v>18.027700000000003</v>
      </c>
      <c r="EZ892">
        <v>6664.9930000000004</v>
      </c>
      <c r="FA892">
        <v>0</v>
      </c>
      <c r="FB892">
        <v>0</v>
      </c>
      <c r="FC892">
        <v>0.5</v>
      </c>
      <c r="FD892">
        <v>326.79599999999999</v>
      </c>
      <c r="FE892">
        <v>0</v>
      </c>
      <c r="FF892">
        <v>0</v>
      </c>
      <c r="FG892">
        <v>1.5832999999999999</v>
      </c>
      <c r="FH892">
        <v>931.029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</row>
    <row r="893" spans="1:184" customFormat="1" ht="12.75" x14ac:dyDescent="0.2">
      <c r="A893">
        <v>2341</v>
      </c>
      <c r="B893">
        <f t="shared" si="13"/>
        <v>890</v>
      </c>
      <c r="C893">
        <v>1</v>
      </c>
      <c r="D893" t="s">
        <v>2843</v>
      </c>
      <c r="E893" t="s">
        <v>290</v>
      </c>
      <c r="F893">
        <v>600024971</v>
      </c>
      <c r="G893">
        <v>12</v>
      </c>
      <c r="H893" t="s">
        <v>583</v>
      </c>
      <c r="I893" t="s">
        <v>2844</v>
      </c>
      <c r="J893">
        <v>1</v>
      </c>
      <c r="K893">
        <v>24</v>
      </c>
      <c r="L893" t="s">
        <v>2723</v>
      </c>
      <c r="M893" t="s">
        <v>2845</v>
      </c>
      <c r="N893" t="s">
        <v>586</v>
      </c>
      <c r="O893">
        <v>7</v>
      </c>
      <c r="P893" t="s">
        <v>587</v>
      </c>
      <c r="Q893" t="s">
        <v>393</v>
      </c>
      <c r="R893" s="207">
        <v>45664.354155092595</v>
      </c>
      <c r="S893">
        <v>600024971</v>
      </c>
      <c r="T893" t="s">
        <v>393</v>
      </c>
      <c r="U893" s="207">
        <v>45670.442812499998</v>
      </c>
      <c r="V893">
        <v>600024971</v>
      </c>
      <c r="W893">
        <v>31.857700000000001</v>
      </c>
      <c r="X893">
        <v>31.857700000000001</v>
      </c>
      <c r="Y893">
        <v>0</v>
      </c>
      <c r="Z893">
        <v>0</v>
      </c>
      <c r="AA893">
        <v>32.790400000000005</v>
      </c>
      <c r="AB893">
        <v>18787.565000000002</v>
      </c>
      <c r="AC893">
        <v>18721.837</v>
      </c>
      <c r="AD893">
        <v>10701.321000000002</v>
      </c>
      <c r="AE893">
        <v>3515.3450000000003</v>
      </c>
      <c r="AF893">
        <v>996.726</v>
      </c>
      <c r="AG893">
        <v>2838.2999999999997</v>
      </c>
      <c r="AH893">
        <v>280.98700000000002</v>
      </c>
      <c r="AI893">
        <v>351.26000000000005</v>
      </c>
      <c r="AJ893">
        <v>0</v>
      </c>
      <c r="AK893">
        <v>0</v>
      </c>
      <c r="AL893">
        <v>0</v>
      </c>
      <c r="AM893">
        <v>0</v>
      </c>
      <c r="AN893">
        <v>65.727999999999994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37.898000000000003</v>
      </c>
      <c r="BA893">
        <v>18721.837</v>
      </c>
      <c r="BB893">
        <v>0</v>
      </c>
      <c r="BC893">
        <v>33</v>
      </c>
      <c r="BD893">
        <v>33</v>
      </c>
      <c r="BE893">
        <v>2</v>
      </c>
      <c r="BF893">
        <v>0</v>
      </c>
      <c r="BG893">
        <v>1</v>
      </c>
      <c r="BH893">
        <v>0</v>
      </c>
      <c r="BI893">
        <v>0</v>
      </c>
      <c r="BJ893">
        <v>29.903400000000001</v>
      </c>
      <c r="BK893">
        <v>17858.190000000002</v>
      </c>
      <c r="BL893">
        <v>10196.472000000002</v>
      </c>
      <c r="BM893">
        <v>3408.0460000000003</v>
      </c>
      <c r="BN893">
        <v>937.495</v>
      </c>
      <c r="BO893">
        <v>2646.0319999999997</v>
      </c>
      <c r="BP893">
        <v>280.98700000000002</v>
      </c>
      <c r="BQ893">
        <v>351.26000000000005</v>
      </c>
      <c r="BR893">
        <v>0</v>
      </c>
      <c r="BS893">
        <v>0</v>
      </c>
      <c r="BT893">
        <v>22.8993</v>
      </c>
      <c r="BU893">
        <v>14287.945</v>
      </c>
      <c r="BV893">
        <v>7.0040999999999993</v>
      </c>
      <c r="BW893">
        <v>3570.2449999999999</v>
      </c>
      <c r="BX893">
        <v>0</v>
      </c>
      <c r="BY893">
        <v>0</v>
      </c>
      <c r="BZ893">
        <v>1.9542999999999999</v>
      </c>
      <c r="CA893">
        <v>863.64700000000005</v>
      </c>
      <c r="CB893">
        <v>504.84899999999999</v>
      </c>
      <c r="CC893">
        <v>107.29900000000001</v>
      </c>
      <c r="CD893">
        <v>59.231000000000002</v>
      </c>
      <c r="CE893">
        <v>192.268</v>
      </c>
      <c r="CF893">
        <v>0</v>
      </c>
      <c r="CG893">
        <v>0</v>
      </c>
      <c r="CH893">
        <v>0</v>
      </c>
      <c r="CI893">
        <v>0</v>
      </c>
      <c r="CJ893">
        <v>1</v>
      </c>
      <c r="CK893">
        <v>625.05499999999995</v>
      </c>
      <c r="CL893">
        <v>0.95430000000000004</v>
      </c>
      <c r="CM893">
        <v>238.59200000000001</v>
      </c>
      <c r="CN893">
        <v>0</v>
      </c>
      <c r="CO893">
        <v>0</v>
      </c>
      <c r="CP893">
        <v>0</v>
      </c>
      <c r="CQ893">
        <v>0</v>
      </c>
      <c r="CR893">
        <v>26.121100000000006</v>
      </c>
      <c r="CS893">
        <v>14626.742</v>
      </c>
      <c r="CT893">
        <v>1.9542999999999999</v>
      </c>
      <c r="CU893">
        <v>863.64700000000005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37.898000000000003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17858.190000000002</v>
      </c>
      <c r="EA893">
        <v>0</v>
      </c>
      <c r="EB893">
        <v>863.64700000000005</v>
      </c>
      <c r="EC893">
        <v>0</v>
      </c>
      <c r="ED893">
        <v>31.857700000000001</v>
      </c>
      <c r="EE893">
        <v>32.790400000000005</v>
      </c>
      <c r="EF893">
        <v>18787.565000000002</v>
      </c>
      <c r="EG893">
        <v>29.903400000000001</v>
      </c>
      <c r="EH893">
        <v>17923.918000000001</v>
      </c>
      <c r="EI893">
        <v>22.8993</v>
      </c>
      <c r="EJ893">
        <v>14353.673000000001</v>
      </c>
      <c r="EK893">
        <v>7.0040999999999993</v>
      </c>
      <c r="EL893">
        <v>3570.2449999999999</v>
      </c>
      <c r="EM893">
        <v>0</v>
      </c>
      <c r="EN893">
        <v>0</v>
      </c>
      <c r="EO893">
        <v>1.9542999999999999</v>
      </c>
      <c r="EP893">
        <v>863.64700000000005</v>
      </c>
      <c r="EQ893">
        <v>0</v>
      </c>
      <c r="ER893">
        <v>0</v>
      </c>
      <c r="ES893">
        <v>0</v>
      </c>
      <c r="ET893">
        <v>18787.565000000002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</row>
    <row r="894" spans="1:184" customFormat="1" ht="12.75" x14ac:dyDescent="0.2">
      <c r="A894">
        <v>2344</v>
      </c>
      <c r="B894">
        <f t="shared" si="13"/>
        <v>891</v>
      </c>
      <c r="C894">
        <v>1</v>
      </c>
      <c r="D894" t="s">
        <v>2846</v>
      </c>
      <c r="E894" t="s">
        <v>290</v>
      </c>
      <c r="F894">
        <v>600024962</v>
      </c>
      <c r="G894">
        <v>12</v>
      </c>
      <c r="H894" t="s">
        <v>583</v>
      </c>
      <c r="I894" t="s">
        <v>2847</v>
      </c>
      <c r="J894">
        <v>1</v>
      </c>
      <c r="K894">
        <v>24</v>
      </c>
      <c r="L894" t="s">
        <v>2723</v>
      </c>
      <c r="M894" t="s">
        <v>2848</v>
      </c>
      <c r="N894" t="s">
        <v>586</v>
      </c>
      <c r="O894">
        <v>7</v>
      </c>
      <c r="P894" t="s">
        <v>587</v>
      </c>
      <c r="Q894" t="s">
        <v>2849</v>
      </c>
      <c r="R894" s="207">
        <v>45665.493449074071</v>
      </c>
      <c r="S894">
        <v>600024962</v>
      </c>
      <c r="W894">
        <v>57.253900000000002</v>
      </c>
      <c r="X894">
        <v>56.677700000000002</v>
      </c>
      <c r="Y894">
        <v>0</v>
      </c>
      <c r="Z894">
        <v>0.57620000000000005</v>
      </c>
      <c r="AA894">
        <v>68.281499999999994</v>
      </c>
      <c r="AB894">
        <v>33015.406999999999</v>
      </c>
      <c r="AC894">
        <v>32533.433000000001</v>
      </c>
      <c r="AD894">
        <v>17263.173999999999</v>
      </c>
      <c r="AE894">
        <v>5888.2749999999996</v>
      </c>
      <c r="AF894">
        <v>1539.2429999999999</v>
      </c>
      <c r="AG894">
        <v>5938.4880000000003</v>
      </c>
      <c r="AH894">
        <v>412.44999999999993</v>
      </c>
      <c r="AI894">
        <v>636.06999999999994</v>
      </c>
      <c r="AJ894">
        <v>142.88100000000003</v>
      </c>
      <c r="AK894">
        <v>16.196999999999999</v>
      </c>
      <c r="AL894">
        <v>0</v>
      </c>
      <c r="AM894">
        <v>0</v>
      </c>
      <c r="AN894">
        <v>481.97400000000005</v>
      </c>
      <c r="AO894">
        <v>144.69999999999999</v>
      </c>
      <c r="AP894">
        <v>124.7</v>
      </c>
      <c r="AQ894">
        <v>124.7</v>
      </c>
      <c r="AR894">
        <v>0</v>
      </c>
      <c r="AS894">
        <v>0</v>
      </c>
      <c r="AT894">
        <v>0</v>
      </c>
      <c r="AU894">
        <v>20</v>
      </c>
      <c r="AV894">
        <v>0</v>
      </c>
      <c r="AW894">
        <v>669.57899999999995</v>
      </c>
      <c r="AX894">
        <v>0</v>
      </c>
      <c r="AY894">
        <v>111.5</v>
      </c>
      <c r="AZ894">
        <v>27.076000000000001</v>
      </c>
      <c r="BA894">
        <v>33006.959000000003</v>
      </c>
      <c r="BB894">
        <v>124.7</v>
      </c>
      <c r="BC894">
        <v>75</v>
      </c>
      <c r="BD894">
        <v>58</v>
      </c>
      <c r="BE894">
        <v>17</v>
      </c>
      <c r="BF894">
        <v>1</v>
      </c>
      <c r="BG894">
        <v>3</v>
      </c>
      <c r="BH894">
        <v>0</v>
      </c>
      <c r="BI894">
        <v>0</v>
      </c>
      <c r="BJ894">
        <v>46.461800000000004</v>
      </c>
      <c r="BK894">
        <v>26471.231</v>
      </c>
      <c r="BL894">
        <v>14812.293</v>
      </c>
      <c r="BM894">
        <v>5058.4620000000004</v>
      </c>
      <c r="BN894">
        <v>1059.126</v>
      </c>
      <c r="BO894">
        <v>3721.9070000000002</v>
      </c>
      <c r="BP894">
        <v>328.77199999999999</v>
      </c>
      <c r="BQ894">
        <v>636.06999999999994</v>
      </c>
      <c r="BR894">
        <v>142.88100000000003</v>
      </c>
      <c r="BS894">
        <v>15.065</v>
      </c>
      <c r="BT894">
        <v>29.927799999999998</v>
      </c>
      <c r="BU894">
        <v>18358.222999999998</v>
      </c>
      <c r="BV894">
        <v>2.0975999999999999</v>
      </c>
      <c r="BW894">
        <v>1004.651</v>
      </c>
      <c r="BX894">
        <v>3.8380000000000001</v>
      </c>
      <c r="BY894">
        <v>2041.748</v>
      </c>
      <c r="BZ894">
        <v>10.2159</v>
      </c>
      <c r="CA894">
        <v>6062.2020000000002</v>
      </c>
      <c r="CB894">
        <v>2450.8810000000003</v>
      </c>
      <c r="CC894">
        <v>829.81299999999999</v>
      </c>
      <c r="CD894">
        <v>480.11700000000002</v>
      </c>
      <c r="CE894">
        <v>2216.5810000000001</v>
      </c>
      <c r="CF894">
        <v>83.677999999999997</v>
      </c>
      <c r="CG894">
        <v>0</v>
      </c>
      <c r="CH894">
        <v>0</v>
      </c>
      <c r="CI894">
        <v>1.1319999999999999</v>
      </c>
      <c r="CJ894">
        <v>1.9009</v>
      </c>
      <c r="CK894">
        <v>1625.0630000000001</v>
      </c>
      <c r="CL894">
        <v>4.5229999999999997</v>
      </c>
      <c r="CM894">
        <v>2631.1469999999999</v>
      </c>
      <c r="CN894">
        <v>1.4</v>
      </c>
      <c r="CO894">
        <v>758.37099999999998</v>
      </c>
      <c r="CP894">
        <v>2.3919999999999999</v>
      </c>
      <c r="CQ894">
        <v>1047.6210000000001</v>
      </c>
      <c r="CR894">
        <v>40.4208</v>
      </c>
      <c r="CS894">
        <v>22315.883000000002</v>
      </c>
      <c r="CT894">
        <v>8.2158999999999995</v>
      </c>
      <c r="CU894">
        <v>4405.7579999999998</v>
      </c>
      <c r="CV894">
        <v>0</v>
      </c>
      <c r="CW894">
        <v>669.57899999999995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25.4</v>
      </c>
      <c r="DD894">
        <v>99.3</v>
      </c>
      <c r="DE894">
        <v>27.076000000000001</v>
      </c>
      <c r="DF894">
        <v>7.6566000000000001</v>
      </c>
      <c r="DG894">
        <v>3479.4580000000001</v>
      </c>
      <c r="DH894">
        <v>2.3843999999999999</v>
      </c>
      <c r="DI894">
        <v>1285.913</v>
      </c>
      <c r="DJ894">
        <v>0.55740000000000001</v>
      </c>
      <c r="DK894">
        <v>301.238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26861.752</v>
      </c>
      <c r="EA894">
        <v>25.4</v>
      </c>
      <c r="EB894">
        <v>6145.2069999999994</v>
      </c>
      <c r="EC894">
        <v>99.3</v>
      </c>
      <c r="ED894">
        <v>57.253900000000002</v>
      </c>
      <c r="EE894">
        <v>68.281499999999994</v>
      </c>
      <c r="EF894">
        <v>33015.406999999999</v>
      </c>
      <c r="EG894">
        <v>46.961800000000004</v>
      </c>
      <c r="EH894">
        <v>26898.754000000001</v>
      </c>
      <c r="EI894">
        <v>29.927799999999998</v>
      </c>
      <c r="EJ894">
        <v>18489.678</v>
      </c>
      <c r="EK894">
        <v>2.0975999999999999</v>
      </c>
      <c r="EL894">
        <v>1004.651</v>
      </c>
      <c r="EM894">
        <v>3.8380000000000001</v>
      </c>
      <c r="EN894">
        <v>2041.748</v>
      </c>
      <c r="EO894">
        <v>10.2921</v>
      </c>
      <c r="EP894">
        <v>6116.6530000000002</v>
      </c>
      <c r="EQ894">
        <v>144.69999999999999</v>
      </c>
      <c r="ER894">
        <v>25.4</v>
      </c>
      <c r="ES894">
        <v>119.3</v>
      </c>
      <c r="ET894">
        <v>33160.107000000004</v>
      </c>
      <c r="EU894">
        <v>0</v>
      </c>
      <c r="EV894">
        <v>0</v>
      </c>
      <c r="EW894">
        <v>0</v>
      </c>
      <c r="EX894">
        <v>0</v>
      </c>
      <c r="EY894">
        <v>7.6566000000000001</v>
      </c>
      <c r="EZ894">
        <v>3479.4580000000001</v>
      </c>
      <c r="FA894">
        <v>2.3843999999999999</v>
      </c>
      <c r="FB894">
        <v>1285.913</v>
      </c>
      <c r="FC894">
        <v>1.0573999999999999</v>
      </c>
      <c r="FD894">
        <v>597.30600000000004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111.5</v>
      </c>
      <c r="FP894">
        <v>25.4</v>
      </c>
      <c r="FQ894">
        <v>86.1</v>
      </c>
      <c r="FR894">
        <v>111.5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0</v>
      </c>
      <c r="GB894">
        <v>0</v>
      </c>
    </row>
    <row r="895" spans="1:184" customFormat="1" ht="12.75" x14ac:dyDescent="0.2">
      <c r="A895">
        <v>2350</v>
      </c>
      <c r="B895">
        <f t="shared" si="13"/>
        <v>892</v>
      </c>
      <c r="C895">
        <v>1</v>
      </c>
      <c r="D895" t="s">
        <v>2850</v>
      </c>
      <c r="E895" t="s">
        <v>290</v>
      </c>
      <c r="F895">
        <v>610300733</v>
      </c>
      <c r="G895">
        <v>12</v>
      </c>
      <c r="H895" t="s">
        <v>583</v>
      </c>
      <c r="I895" t="s">
        <v>2851</v>
      </c>
      <c r="J895">
        <v>1</v>
      </c>
      <c r="K895">
        <v>24</v>
      </c>
      <c r="L895" t="s">
        <v>2723</v>
      </c>
      <c r="M895" t="s">
        <v>2852</v>
      </c>
      <c r="N895" t="s">
        <v>586</v>
      </c>
      <c r="O895">
        <v>7</v>
      </c>
      <c r="P895" t="s">
        <v>587</v>
      </c>
      <c r="Q895" t="s">
        <v>928</v>
      </c>
      <c r="R895" s="207">
        <v>45671.405833333331</v>
      </c>
      <c r="S895">
        <v>610300733</v>
      </c>
      <c r="W895">
        <v>69.048200000000008</v>
      </c>
      <c r="X895">
        <v>67.318799999999996</v>
      </c>
      <c r="Y895">
        <v>0</v>
      </c>
      <c r="Z895">
        <v>1.7294</v>
      </c>
      <c r="AA895">
        <v>69.880399999999995</v>
      </c>
      <c r="AB895">
        <v>39003.346999999994</v>
      </c>
      <c r="AC895">
        <v>38027.008999999998</v>
      </c>
      <c r="AD895">
        <v>22521.087</v>
      </c>
      <c r="AE895">
        <v>6114.652000000001</v>
      </c>
      <c r="AF895">
        <v>2612.9320000000002</v>
      </c>
      <c r="AG895">
        <v>4629.482</v>
      </c>
      <c r="AH895">
        <v>497.58299999999997</v>
      </c>
      <c r="AI895">
        <v>1034.4110000000001</v>
      </c>
      <c r="AJ895">
        <v>0</v>
      </c>
      <c r="AK895">
        <v>33.444000000000003</v>
      </c>
      <c r="AL895">
        <v>0</v>
      </c>
      <c r="AM895">
        <v>0</v>
      </c>
      <c r="AN895">
        <v>976.33799999999997</v>
      </c>
      <c r="AO895">
        <v>342.5</v>
      </c>
      <c r="AP895">
        <v>314.7</v>
      </c>
      <c r="AQ895">
        <v>314.7</v>
      </c>
      <c r="AR895">
        <v>0</v>
      </c>
      <c r="AS895">
        <v>0</v>
      </c>
      <c r="AT895">
        <v>27.8</v>
      </c>
      <c r="AU895">
        <v>0</v>
      </c>
      <c r="AV895">
        <v>0</v>
      </c>
      <c r="AW895">
        <v>563.21899999999994</v>
      </c>
      <c r="AX895">
        <v>0</v>
      </c>
      <c r="AY895">
        <v>0</v>
      </c>
      <c r="AZ895">
        <v>20.199000000000002</v>
      </c>
      <c r="BA895">
        <v>38337.027999999998</v>
      </c>
      <c r="BB895">
        <v>314.7</v>
      </c>
      <c r="BC895">
        <v>70</v>
      </c>
      <c r="BD895">
        <v>65</v>
      </c>
      <c r="BE895">
        <v>2</v>
      </c>
      <c r="BF895">
        <v>0</v>
      </c>
      <c r="BG895">
        <v>8</v>
      </c>
      <c r="BH895">
        <v>0</v>
      </c>
      <c r="BI895">
        <v>0</v>
      </c>
      <c r="BJ895">
        <v>58.726000000000006</v>
      </c>
      <c r="BK895">
        <v>34368.425999999999</v>
      </c>
      <c r="BL895">
        <v>20176.669000000002</v>
      </c>
      <c r="BM895">
        <v>5730.6570000000002</v>
      </c>
      <c r="BN895">
        <v>2125.7800000000002</v>
      </c>
      <c r="BO895">
        <v>4241.2719999999999</v>
      </c>
      <c r="BP895">
        <v>443.017</v>
      </c>
      <c r="BQ895">
        <v>1034.4110000000001</v>
      </c>
      <c r="BR895">
        <v>0</v>
      </c>
      <c r="BS895">
        <v>33.201999999999998</v>
      </c>
      <c r="BT895">
        <v>29.998100000000001</v>
      </c>
      <c r="BU895">
        <v>19556.047000000002</v>
      </c>
      <c r="BV895">
        <v>2.5</v>
      </c>
      <c r="BW895">
        <v>1261.1849999999999</v>
      </c>
      <c r="BX895">
        <v>0</v>
      </c>
      <c r="BY895">
        <v>0</v>
      </c>
      <c r="BZ895">
        <v>8.5928000000000004</v>
      </c>
      <c r="CA895">
        <v>3658.5830000000001</v>
      </c>
      <c r="CB895">
        <v>2344.4180000000001</v>
      </c>
      <c r="CC895">
        <v>383.99499999999995</v>
      </c>
      <c r="CD895">
        <v>487.15199999999999</v>
      </c>
      <c r="CE895">
        <v>388.21000000000004</v>
      </c>
      <c r="CF895">
        <v>54.566000000000003</v>
      </c>
      <c r="CG895">
        <v>0</v>
      </c>
      <c r="CH895">
        <v>0</v>
      </c>
      <c r="CI895">
        <v>0.24199999999999999</v>
      </c>
      <c r="CJ895">
        <v>3.0407000000000002</v>
      </c>
      <c r="CK895">
        <v>1779.875</v>
      </c>
      <c r="CL895">
        <v>3.8215000000000003</v>
      </c>
      <c r="CM895">
        <v>1163.4870000000001</v>
      </c>
      <c r="CN895">
        <v>1.7305999999999999</v>
      </c>
      <c r="CO895">
        <v>715.221</v>
      </c>
      <c r="CP895">
        <v>0</v>
      </c>
      <c r="CQ895">
        <v>0</v>
      </c>
      <c r="CR895">
        <v>51.803400000000003</v>
      </c>
      <c r="CS895">
        <v>28802.879000000001</v>
      </c>
      <c r="CT895">
        <v>7.5927999999999995</v>
      </c>
      <c r="CU895">
        <v>2901.6510000000003</v>
      </c>
      <c r="CV895">
        <v>0</v>
      </c>
      <c r="CW895">
        <v>563.21899999999994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24</v>
      </c>
      <c r="DD895">
        <v>290.7</v>
      </c>
      <c r="DE895">
        <v>20.199000000000002</v>
      </c>
      <c r="DF895">
        <v>17.277900000000002</v>
      </c>
      <c r="DG895">
        <v>7997.6809999999996</v>
      </c>
      <c r="DH895">
        <v>7.0833000000000004</v>
      </c>
      <c r="DI895">
        <v>4345.0159999999996</v>
      </c>
      <c r="DJ895">
        <v>1.8667</v>
      </c>
      <c r="DK895">
        <v>1208.4970000000001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34638.625</v>
      </c>
      <c r="EA895">
        <v>24</v>
      </c>
      <c r="EB895">
        <v>3698.4030000000002</v>
      </c>
      <c r="EC895">
        <v>290.7</v>
      </c>
      <c r="ED895">
        <v>69.048200000000008</v>
      </c>
      <c r="EE895">
        <v>69.880399999999995</v>
      </c>
      <c r="EF895">
        <v>39003.346999999994</v>
      </c>
      <c r="EG895">
        <v>59.226000000000006</v>
      </c>
      <c r="EH895">
        <v>34730.221999999994</v>
      </c>
      <c r="EI895">
        <v>29.998100000000001</v>
      </c>
      <c r="EJ895">
        <v>19556.047000000002</v>
      </c>
      <c r="EK895">
        <v>2.5</v>
      </c>
      <c r="EL895">
        <v>1261.1849999999999</v>
      </c>
      <c r="EM895">
        <v>0</v>
      </c>
      <c r="EN895">
        <v>0</v>
      </c>
      <c r="EO895">
        <v>9.8222000000000005</v>
      </c>
      <c r="EP895">
        <v>4273.125</v>
      </c>
      <c r="EQ895">
        <v>342.5</v>
      </c>
      <c r="ER895">
        <v>51.8</v>
      </c>
      <c r="ES895">
        <v>290.7</v>
      </c>
      <c r="ET895">
        <v>39345.846999999994</v>
      </c>
      <c r="EU895">
        <v>0</v>
      </c>
      <c r="EV895">
        <v>0</v>
      </c>
      <c r="EW895">
        <v>0</v>
      </c>
      <c r="EX895">
        <v>0</v>
      </c>
      <c r="EY895">
        <v>17.277900000000002</v>
      </c>
      <c r="EZ895">
        <v>7997.6809999999996</v>
      </c>
      <c r="FA895">
        <v>7.0833000000000004</v>
      </c>
      <c r="FB895">
        <v>4410.7439999999997</v>
      </c>
      <c r="FC895">
        <v>2.3666999999999998</v>
      </c>
      <c r="FD895">
        <v>1504.5650000000001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0</v>
      </c>
      <c r="GB895">
        <v>0</v>
      </c>
    </row>
    <row r="896" spans="1:184" customFormat="1" ht="12.75" x14ac:dyDescent="0.2">
      <c r="A896">
        <v>2351</v>
      </c>
      <c r="B896">
        <f t="shared" si="13"/>
        <v>893</v>
      </c>
      <c r="C896">
        <v>1</v>
      </c>
      <c r="D896" t="s">
        <v>2853</v>
      </c>
      <c r="E896" t="s">
        <v>290</v>
      </c>
      <c r="F896">
        <v>600024954</v>
      </c>
      <c r="G896">
        <v>12</v>
      </c>
      <c r="H896" t="s">
        <v>583</v>
      </c>
      <c r="I896" t="s">
        <v>2854</v>
      </c>
      <c r="J896">
        <v>1</v>
      </c>
      <c r="K896">
        <v>24</v>
      </c>
      <c r="L896" t="s">
        <v>2723</v>
      </c>
      <c r="M896" t="s">
        <v>2855</v>
      </c>
      <c r="N896" t="s">
        <v>586</v>
      </c>
      <c r="O896">
        <v>7</v>
      </c>
      <c r="P896" t="s">
        <v>587</v>
      </c>
      <c r="Q896" t="s">
        <v>2856</v>
      </c>
      <c r="R896" s="207">
        <v>45666.467604166668</v>
      </c>
      <c r="S896">
        <v>600024954</v>
      </c>
      <c r="W896">
        <v>83.78670000000001</v>
      </c>
      <c r="X896">
        <v>82.462400000000017</v>
      </c>
      <c r="Y896">
        <v>0</v>
      </c>
      <c r="Z896">
        <v>1.3243</v>
      </c>
      <c r="AA896">
        <v>88.521199999999993</v>
      </c>
      <c r="AB896">
        <v>42465.883000000002</v>
      </c>
      <c r="AC896">
        <v>41886.373</v>
      </c>
      <c r="AD896">
        <v>25225.996999999996</v>
      </c>
      <c r="AE896">
        <v>7753.9749999999995</v>
      </c>
      <c r="AF896">
        <v>4209.0519999999997</v>
      </c>
      <c r="AG896">
        <v>3007.2070000000003</v>
      </c>
      <c r="AH896">
        <v>602.37199999999996</v>
      </c>
      <c r="AI896">
        <v>904.00400000000002</v>
      </c>
      <c r="AJ896">
        <v>3.21</v>
      </c>
      <c r="AK896">
        <v>21.14</v>
      </c>
      <c r="AL896">
        <v>0</v>
      </c>
      <c r="AM896">
        <v>0</v>
      </c>
      <c r="AN896">
        <v>579.51</v>
      </c>
      <c r="AO896">
        <v>10.4</v>
      </c>
      <c r="AP896">
        <v>10.4</v>
      </c>
      <c r="AQ896">
        <v>10.4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131.72900000000001</v>
      </c>
      <c r="AX896">
        <v>47.5</v>
      </c>
      <c r="AY896">
        <v>0</v>
      </c>
      <c r="AZ896">
        <v>27.687000000000001</v>
      </c>
      <c r="BA896">
        <v>42483.89</v>
      </c>
      <c r="BB896">
        <v>10.4</v>
      </c>
      <c r="BC896">
        <v>89</v>
      </c>
      <c r="BD896">
        <v>83</v>
      </c>
      <c r="BE896">
        <v>3</v>
      </c>
      <c r="BF896">
        <v>0</v>
      </c>
      <c r="BG896">
        <v>3</v>
      </c>
      <c r="BH896">
        <v>0</v>
      </c>
      <c r="BI896">
        <v>0</v>
      </c>
      <c r="BJ896">
        <v>70.157200000000003</v>
      </c>
      <c r="BK896">
        <v>36531.493000000002</v>
      </c>
      <c r="BL896">
        <v>22091.716</v>
      </c>
      <c r="BM896">
        <v>7216.4189999999999</v>
      </c>
      <c r="BN896">
        <v>3027.1850000000004</v>
      </c>
      <c r="BO896">
        <v>2612.8000000000002</v>
      </c>
      <c r="BP896">
        <v>514.58199999999999</v>
      </c>
      <c r="BQ896">
        <v>904.00400000000002</v>
      </c>
      <c r="BR896">
        <v>3.21</v>
      </c>
      <c r="BS896">
        <v>2.161</v>
      </c>
      <c r="BT896">
        <v>36.426099999999998</v>
      </c>
      <c r="BU896">
        <v>21735.444</v>
      </c>
      <c r="BV896">
        <v>4.1717000000000004</v>
      </c>
      <c r="BW896">
        <v>1844.0409999999999</v>
      </c>
      <c r="BX896">
        <v>0</v>
      </c>
      <c r="BY896">
        <v>0</v>
      </c>
      <c r="BZ896">
        <v>12.305199999999999</v>
      </c>
      <c r="CA896">
        <v>5354.880000000001</v>
      </c>
      <c r="CB896">
        <v>3134.2809999999999</v>
      </c>
      <c r="CC896">
        <v>537.55600000000004</v>
      </c>
      <c r="CD896">
        <v>1181.8669999999997</v>
      </c>
      <c r="CE896">
        <v>394.40699999999998</v>
      </c>
      <c r="CF896">
        <v>87.79</v>
      </c>
      <c r="CG896">
        <v>0</v>
      </c>
      <c r="CH896">
        <v>0</v>
      </c>
      <c r="CI896">
        <v>18.978999999999999</v>
      </c>
      <c r="CJ896">
        <v>3</v>
      </c>
      <c r="CK896">
        <v>2069.8359999999998</v>
      </c>
      <c r="CL896">
        <v>6.8134999999999994</v>
      </c>
      <c r="CM896">
        <v>2317.904</v>
      </c>
      <c r="CN896">
        <v>1.4167000000000001</v>
      </c>
      <c r="CO896">
        <v>500.08199999999999</v>
      </c>
      <c r="CP896">
        <v>1.075</v>
      </c>
      <c r="CQ896">
        <v>467.05799999999999</v>
      </c>
      <c r="CR896">
        <v>64.324200000000005</v>
      </c>
      <c r="CS896">
        <v>31846.917999999998</v>
      </c>
      <c r="CT896">
        <v>10.305200000000001</v>
      </c>
      <c r="CU896">
        <v>4337.9139999999998</v>
      </c>
      <c r="CV896">
        <v>0</v>
      </c>
      <c r="CW896">
        <v>131.72900000000001</v>
      </c>
      <c r="CX896">
        <v>23.5</v>
      </c>
      <c r="CY896">
        <v>0</v>
      </c>
      <c r="CZ896">
        <v>0</v>
      </c>
      <c r="DA896">
        <v>0</v>
      </c>
      <c r="DB896">
        <v>24</v>
      </c>
      <c r="DC896">
        <v>0</v>
      </c>
      <c r="DD896">
        <v>10.4</v>
      </c>
      <c r="DE896">
        <v>27.687000000000001</v>
      </c>
      <c r="DF896">
        <v>22.573100000000004</v>
      </c>
      <c r="DG896">
        <v>8556.491</v>
      </c>
      <c r="DH896">
        <v>4.9863</v>
      </c>
      <c r="DI896">
        <v>3171.223</v>
      </c>
      <c r="DJ896">
        <v>2</v>
      </c>
      <c r="DK896">
        <v>1224.2940000000001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37071.866999999998</v>
      </c>
      <c r="EA896">
        <v>0</v>
      </c>
      <c r="EB896">
        <v>5412.023000000001</v>
      </c>
      <c r="EC896">
        <v>10.4</v>
      </c>
      <c r="ED896">
        <v>83.78670000000001</v>
      </c>
      <c r="EE896">
        <v>88.521199999999993</v>
      </c>
      <c r="EF896">
        <v>42465.883000000002</v>
      </c>
      <c r="EG896">
        <v>70.981500000000011</v>
      </c>
      <c r="EH896">
        <v>36931.277999999998</v>
      </c>
      <c r="EI896">
        <v>36.517099999999999</v>
      </c>
      <c r="EJ896">
        <v>21801.171999999999</v>
      </c>
      <c r="EK896">
        <v>4.1717000000000004</v>
      </c>
      <c r="EL896">
        <v>1844.0409999999999</v>
      </c>
      <c r="EM896">
        <v>0</v>
      </c>
      <c r="EN896">
        <v>0</v>
      </c>
      <c r="EO896">
        <v>12.805199999999999</v>
      </c>
      <c r="EP896">
        <v>5534.6050000000014</v>
      </c>
      <c r="EQ896">
        <v>10.4</v>
      </c>
      <c r="ER896">
        <v>0</v>
      </c>
      <c r="ES896">
        <v>10.4</v>
      </c>
      <c r="ET896">
        <v>42476.283000000003</v>
      </c>
      <c r="EU896">
        <v>0</v>
      </c>
      <c r="EV896">
        <v>0</v>
      </c>
      <c r="EW896">
        <v>0</v>
      </c>
      <c r="EX896">
        <v>0</v>
      </c>
      <c r="EY896">
        <v>22.573100000000004</v>
      </c>
      <c r="EZ896">
        <v>8556.491</v>
      </c>
      <c r="FA896">
        <v>5.7195999999999998</v>
      </c>
      <c r="FB896">
        <v>3505.2799999999997</v>
      </c>
      <c r="FC896">
        <v>2</v>
      </c>
      <c r="FD896">
        <v>1224.2940000000001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47.5</v>
      </c>
      <c r="FK896">
        <v>0</v>
      </c>
      <c r="FL896">
        <v>23.5</v>
      </c>
      <c r="FM896">
        <v>0</v>
      </c>
      <c r="FN896">
        <v>24</v>
      </c>
      <c r="FO896">
        <v>0</v>
      </c>
      <c r="FP896">
        <v>0</v>
      </c>
      <c r="FQ896">
        <v>0</v>
      </c>
      <c r="FR896">
        <v>47.5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0</v>
      </c>
      <c r="GB896">
        <v>0</v>
      </c>
    </row>
    <row r="897" spans="1:184" customFormat="1" ht="12.75" x14ac:dyDescent="0.2">
      <c r="A897">
        <v>2352</v>
      </c>
      <c r="B897">
        <f t="shared" si="13"/>
        <v>894</v>
      </c>
      <c r="C897">
        <v>1</v>
      </c>
      <c r="D897" t="s">
        <v>2857</v>
      </c>
      <c r="E897" t="s">
        <v>290</v>
      </c>
      <c r="F897">
        <v>600025004</v>
      </c>
      <c r="G897">
        <v>12</v>
      </c>
      <c r="H897" t="s">
        <v>583</v>
      </c>
      <c r="I897" t="s">
        <v>100</v>
      </c>
      <c r="J897">
        <v>1</v>
      </c>
      <c r="K897">
        <v>24</v>
      </c>
      <c r="L897" t="s">
        <v>2723</v>
      </c>
      <c r="M897" t="s">
        <v>2858</v>
      </c>
      <c r="N897" t="s">
        <v>586</v>
      </c>
      <c r="O897">
        <v>7</v>
      </c>
      <c r="P897" t="s">
        <v>587</v>
      </c>
      <c r="Q897" t="s">
        <v>3423</v>
      </c>
      <c r="R897" s="207">
        <v>45660.500428240739</v>
      </c>
      <c r="S897">
        <v>600025004</v>
      </c>
      <c r="W897">
        <v>44.964100000000002</v>
      </c>
      <c r="X897">
        <v>42.414100000000005</v>
      </c>
      <c r="Y897">
        <v>0</v>
      </c>
      <c r="Z897">
        <v>2.5499999999999998</v>
      </c>
      <c r="AA897">
        <v>50.909700000000001</v>
      </c>
      <c r="AB897">
        <v>23970.963000000003</v>
      </c>
      <c r="AC897">
        <v>22439.440000000002</v>
      </c>
      <c r="AD897">
        <v>13249.284000000001</v>
      </c>
      <c r="AE897">
        <v>4256.7570000000005</v>
      </c>
      <c r="AF897">
        <v>882.65300000000002</v>
      </c>
      <c r="AG897">
        <v>3215.2</v>
      </c>
      <c r="AH897">
        <v>269.93900000000002</v>
      </c>
      <c r="AI897">
        <v>502.82900000000001</v>
      </c>
      <c r="AJ897">
        <v>0</v>
      </c>
      <c r="AK897">
        <v>8.077</v>
      </c>
      <c r="AL897">
        <v>0</v>
      </c>
      <c r="AM897">
        <v>0</v>
      </c>
      <c r="AN897">
        <v>1531.5229999999999</v>
      </c>
      <c r="AO897">
        <v>188.6</v>
      </c>
      <c r="AP897">
        <v>188.6</v>
      </c>
      <c r="AQ897">
        <v>188.6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8.327</v>
      </c>
      <c r="AX897">
        <v>0</v>
      </c>
      <c r="AY897">
        <v>10.5</v>
      </c>
      <c r="AZ897">
        <v>46.374000000000002</v>
      </c>
      <c r="BA897">
        <v>22642.228000000003</v>
      </c>
      <c r="BB897">
        <v>188.6</v>
      </c>
      <c r="BC897">
        <v>52</v>
      </c>
      <c r="BD897">
        <v>44</v>
      </c>
      <c r="BE897">
        <v>0</v>
      </c>
      <c r="BF897">
        <v>0</v>
      </c>
      <c r="BG897">
        <v>5</v>
      </c>
      <c r="BH897">
        <v>0</v>
      </c>
      <c r="BI897">
        <v>0</v>
      </c>
      <c r="BJ897">
        <v>36.7254</v>
      </c>
      <c r="BK897">
        <v>20368.936000000002</v>
      </c>
      <c r="BL897">
        <v>11829.766</v>
      </c>
      <c r="BM897">
        <v>4059.9270000000001</v>
      </c>
      <c r="BN897">
        <v>736.63</v>
      </c>
      <c r="BO897">
        <v>2929.1689999999999</v>
      </c>
      <c r="BP897">
        <v>254.44299999999998</v>
      </c>
      <c r="BQ897">
        <v>502.82900000000001</v>
      </c>
      <c r="BR897">
        <v>0</v>
      </c>
      <c r="BS897">
        <v>1.4710000000000001</v>
      </c>
      <c r="BT897">
        <v>22.284600000000001</v>
      </c>
      <c r="BU897">
        <v>14240.424999999999</v>
      </c>
      <c r="BV897">
        <v>2.9620000000000002</v>
      </c>
      <c r="BW897">
        <v>1251.807</v>
      </c>
      <c r="BX897">
        <v>0</v>
      </c>
      <c r="BY897">
        <v>0</v>
      </c>
      <c r="BZ897">
        <v>5.6886999999999999</v>
      </c>
      <c r="CA897">
        <v>2070.5039999999999</v>
      </c>
      <c r="CB897">
        <v>1419.518</v>
      </c>
      <c r="CC897">
        <v>196.83</v>
      </c>
      <c r="CD897">
        <v>146.023</v>
      </c>
      <c r="CE897">
        <v>286.03100000000001</v>
      </c>
      <c r="CF897">
        <v>15.496</v>
      </c>
      <c r="CG897">
        <v>0</v>
      </c>
      <c r="CH897">
        <v>0</v>
      </c>
      <c r="CI897">
        <v>6.6059999999999999</v>
      </c>
      <c r="CJ897">
        <v>1.8</v>
      </c>
      <c r="CK897">
        <v>890.07500000000005</v>
      </c>
      <c r="CL897">
        <v>3.2012</v>
      </c>
      <c r="CM897">
        <v>991.24599999999998</v>
      </c>
      <c r="CN897">
        <v>0.6875</v>
      </c>
      <c r="CO897">
        <v>189.18299999999999</v>
      </c>
      <c r="CP897">
        <v>0</v>
      </c>
      <c r="CQ897">
        <v>0</v>
      </c>
      <c r="CR897">
        <v>33.975500000000004</v>
      </c>
      <c r="CS897">
        <v>17933.079999999998</v>
      </c>
      <c r="CT897">
        <v>4.6886999999999999</v>
      </c>
      <c r="CU897">
        <v>1686.153</v>
      </c>
      <c r="CV897">
        <v>0</v>
      </c>
      <c r="CW897">
        <v>8.327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66.099999999999994</v>
      </c>
      <c r="DD897">
        <v>122.5</v>
      </c>
      <c r="DE897">
        <v>46.374000000000002</v>
      </c>
      <c r="DF897">
        <v>10.7788</v>
      </c>
      <c r="DG897">
        <v>4423.924</v>
      </c>
      <c r="DH897">
        <v>0.7</v>
      </c>
      <c r="DI897">
        <v>452.78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20557.567000000003</v>
      </c>
      <c r="EA897">
        <v>66.099999999999994</v>
      </c>
      <c r="EB897">
        <v>2084.6610000000001</v>
      </c>
      <c r="EC897">
        <v>122.5</v>
      </c>
      <c r="ED897">
        <v>44.964100000000002</v>
      </c>
      <c r="EE897">
        <v>50.909700000000001</v>
      </c>
      <c r="EF897">
        <v>23970.963000000003</v>
      </c>
      <c r="EG897">
        <v>39.275400000000005</v>
      </c>
      <c r="EH897">
        <v>21900.458999999999</v>
      </c>
      <c r="EI897">
        <v>22.334599999999998</v>
      </c>
      <c r="EJ897">
        <v>14299.681</v>
      </c>
      <c r="EK897">
        <v>2.9620000000000002</v>
      </c>
      <c r="EL897">
        <v>1251.807</v>
      </c>
      <c r="EM897">
        <v>0</v>
      </c>
      <c r="EN897">
        <v>0</v>
      </c>
      <c r="EO897">
        <v>5.6886999999999999</v>
      </c>
      <c r="EP897">
        <v>2070.5039999999999</v>
      </c>
      <c r="EQ897">
        <v>188.6</v>
      </c>
      <c r="ER897">
        <v>66.099999999999994</v>
      </c>
      <c r="ES897">
        <v>122.5</v>
      </c>
      <c r="ET897">
        <v>24159.563000000002</v>
      </c>
      <c r="EU897">
        <v>0</v>
      </c>
      <c r="EV897">
        <v>0</v>
      </c>
      <c r="EW897">
        <v>0</v>
      </c>
      <c r="EX897">
        <v>0</v>
      </c>
      <c r="EY897">
        <v>10.7788</v>
      </c>
      <c r="EZ897">
        <v>4423.924</v>
      </c>
      <c r="FA897">
        <v>1.2</v>
      </c>
      <c r="FB897">
        <v>775.00400000000002</v>
      </c>
      <c r="FC897">
        <v>2</v>
      </c>
      <c r="FD897">
        <v>1150.0429999999999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10.5</v>
      </c>
      <c r="FP897">
        <v>0</v>
      </c>
      <c r="FQ897">
        <v>10.5</v>
      </c>
      <c r="FR897">
        <v>10.5</v>
      </c>
      <c r="FS897">
        <v>0.7</v>
      </c>
      <c r="FT897">
        <v>452.78</v>
      </c>
      <c r="FU897">
        <v>0.7</v>
      </c>
      <c r="FV897">
        <v>452.78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452.78</v>
      </c>
    </row>
    <row r="898" spans="1:184" customFormat="1" ht="12.75" x14ac:dyDescent="0.2">
      <c r="A898">
        <v>2353</v>
      </c>
      <c r="B898">
        <f t="shared" si="13"/>
        <v>895</v>
      </c>
      <c r="C898">
        <v>1</v>
      </c>
      <c r="D898" t="s">
        <v>2859</v>
      </c>
      <c r="E898" t="s">
        <v>290</v>
      </c>
      <c r="F898">
        <v>600025098</v>
      </c>
      <c r="G898">
        <v>12</v>
      </c>
      <c r="H898" t="s">
        <v>583</v>
      </c>
      <c r="I898" t="s">
        <v>100</v>
      </c>
      <c r="J898">
        <v>1</v>
      </c>
      <c r="K898">
        <v>24</v>
      </c>
      <c r="L898" t="s">
        <v>2723</v>
      </c>
      <c r="M898" t="s">
        <v>2860</v>
      </c>
      <c r="N898" t="s">
        <v>586</v>
      </c>
      <c r="O898">
        <v>7</v>
      </c>
      <c r="P898" t="s">
        <v>587</v>
      </c>
      <c r="Q898" t="s">
        <v>3356</v>
      </c>
      <c r="R898" s="207">
        <v>45670.642233796294</v>
      </c>
      <c r="S898">
        <v>600025098</v>
      </c>
      <c r="T898" t="s">
        <v>3356</v>
      </c>
      <c r="U898" s="207">
        <v>45671.356793981482</v>
      </c>
      <c r="V898">
        <v>600025098</v>
      </c>
      <c r="W898">
        <v>39.743600000000001</v>
      </c>
      <c r="X898">
        <v>37.183599999999998</v>
      </c>
      <c r="Y898">
        <v>0</v>
      </c>
      <c r="Z898">
        <v>2.56</v>
      </c>
      <c r="AA898">
        <v>39.794499999999999</v>
      </c>
      <c r="AB898">
        <v>20538.762999999999</v>
      </c>
      <c r="AC898">
        <v>19358.100999999999</v>
      </c>
      <c r="AD898">
        <v>12091.520999999999</v>
      </c>
      <c r="AE898">
        <v>2912.7760000000003</v>
      </c>
      <c r="AF898">
        <v>1163.002</v>
      </c>
      <c r="AG898">
        <v>2216.5720000000001</v>
      </c>
      <c r="AH898">
        <v>309.45300000000003</v>
      </c>
      <c r="AI898">
        <v>598.78899999999999</v>
      </c>
      <c r="AJ898">
        <v>0</v>
      </c>
      <c r="AK898">
        <v>0</v>
      </c>
      <c r="AL898">
        <v>17.72</v>
      </c>
      <c r="AM898">
        <v>0</v>
      </c>
      <c r="AN898">
        <v>1162.942</v>
      </c>
      <c r="AO898">
        <v>28</v>
      </c>
      <c r="AP898">
        <v>28</v>
      </c>
      <c r="AQ898">
        <v>28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55.795000000000002</v>
      </c>
      <c r="AX898">
        <v>13.2</v>
      </c>
      <c r="AY898">
        <v>12.6</v>
      </c>
      <c r="AZ898">
        <v>10.193</v>
      </c>
      <c r="BA898">
        <v>19705.361000000001</v>
      </c>
      <c r="BB898">
        <v>28</v>
      </c>
      <c r="BC898">
        <v>44</v>
      </c>
      <c r="BD898">
        <v>38</v>
      </c>
      <c r="BE898">
        <v>2</v>
      </c>
      <c r="BF898">
        <v>1</v>
      </c>
      <c r="BG898">
        <v>3</v>
      </c>
      <c r="BH898">
        <v>0</v>
      </c>
      <c r="BI898">
        <v>0</v>
      </c>
      <c r="BJ898">
        <v>30.0169</v>
      </c>
      <c r="BK898">
        <v>16275.713</v>
      </c>
      <c r="BL898">
        <v>10119.168</v>
      </c>
      <c r="BM898">
        <v>2622.57</v>
      </c>
      <c r="BN898">
        <v>819.84299999999996</v>
      </c>
      <c r="BO898">
        <v>1753</v>
      </c>
      <c r="BP898">
        <v>296.35500000000002</v>
      </c>
      <c r="BQ898">
        <v>598.78899999999999</v>
      </c>
      <c r="BR898">
        <v>0</v>
      </c>
      <c r="BS898">
        <v>0</v>
      </c>
      <c r="BT898">
        <v>17.0076</v>
      </c>
      <c r="BU898">
        <v>9757.4750000000004</v>
      </c>
      <c r="BV898">
        <v>1.9317</v>
      </c>
      <c r="BW898">
        <v>968.08500000000004</v>
      </c>
      <c r="BX898">
        <v>0</v>
      </c>
      <c r="BY898">
        <v>0</v>
      </c>
      <c r="BZ898">
        <v>7.1666999999999996</v>
      </c>
      <c r="CA898">
        <v>3082.3880000000004</v>
      </c>
      <c r="CB898">
        <v>1972.3530000000001</v>
      </c>
      <c r="CC898">
        <v>290.20600000000002</v>
      </c>
      <c r="CD898">
        <v>343.15899999999999</v>
      </c>
      <c r="CE898">
        <v>463.572</v>
      </c>
      <c r="CF898">
        <v>13.098000000000001</v>
      </c>
      <c r="CG898">
        <v>0</v>
      </c>
      <c r="CH898">
        <v>0</v>
      </c>
      <c r="CI898">
        <v>0</v>
      </c>
      <c r="CJ898">
        <v>3</v>
      </c>
      <c r="CK898">
        <v>1687.6109999999999</v>
      </c>
      <c r="CL898">
        <v>2.5</v>
      </c>
      <c r="CM898">
        <v>717.279</v>
      </c>
      <c r="CN898">
        <v>1</v>
      </c>
      <c r="CO898">
        <v>373.863</v>
      </c>
      <c r="CP898">
        <v>0.66669999999999996</v>
      </c>
      <c r="CQ898">
        <v>303.63499999999999</v>
      </c>
      <c r="CR898">
        <v>26.0852</v>
      </c>
      <c r="CS898">
        <v>13218.884</v>
      </c>
      <c r="CT898">
        <v>6.1667000000000005</v>
      </c>
      <c r="CU898">
        <v>2763.8850000000002</v>
      </c>
      <c r="CV898">
        <v>0</v>
      </c>
      <c r="CW898">
        <v>55.795000000000002</v>
      </c>
      <c r="CX898">
        <v>13.2</v>
      </c>
      <c r="CY898">
        <v>0</v>
      </c>
      <c r="CZ898">
        <v>0</v>
      </c>
      <c r="DA898">
        <v>0</v>
      </c>
      <c r="DB898">
        <v>0</v>
      </c>
      <c r="DC898">
        <v>28</v>
      </c>
      <c r="DD898">
        <v>0</v>
      </c>
      <c r="DE898">
        <v>10.193</v>
      </c>
      <c r="DF898">
        <v>5.0284000000000004</v>
      </c>
      <c r="DG898">
        <v>2167.6689999999999</v>
      </c>
      <c r="DH898">
        <v>3</v>
      </c>
      <c r="DI898">
        <v>1673.087</v>
      </c>
      <c r="DJ898">
        <v>3.0491999999999999</v>
      </c>
      <c r="DK898">
        <v>1709.3969999999999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16554.083999999999</v>
      </c>
      <c r="EA898">
        <v>28</v>
      </c>
      <c r="EB898">
        <v>3151.277</v>
      </c>
      <c r="EC898">
        <v>0</v>
      </c>
      <c r="ED898">
        <v>39.743600000000001</v>
      </c>
      <c r="EE898">
        <v>39.794499999999999</v>
      </c>
      <c r="EF898">
        <v>20538.762999999999</v>
      </c>
      <c r="EG898">
        <v>31.076899999999998</v>
      </c>
      <c r="EH898">
        <v>16925.888999999999</v>
      </c>
      <c r="EI898">
        <v>17.067599999999999</v>
      </c>
      <c r="EJ898">
        <v>9822.6229999999996</v>
      </c>
      <c r="EK898">
        <v>1.9317</v>
      </c>
      <c r="EL898">
        <v>968.08500000000004</v>
      </c>
      <c r="EM898">
        <v>0</v>
      </c>
      <c r="EN898">
        <v>0</v>
      </c>
      <c r="EO898">
        <v>8.6666999999999987</v>
      </c>
      <c r="EP898">
        <v>3612.8739999999998</v>
      </c>
      <c r="EQ898">
        <v>28</v>
      </c>
      <c r="ER898">
        <v>28</v>
      </c>
      <c r="ES898">
        <v>0</v>
      </c>
      <c r="ET898">
        <v>20566.762999999999</v>
      </c>
      <c r="EU898">
        <v>0</v>
      </c>
      <c r="EV898">
        <v>0</v>
      </c>
      <c r="EW898">
        <v>0</v>
      </c>
      <c r="EX898">
        <v>0</v>
      </c>
      <c r="EY898">
        <v>5.0284000000000004</v>
      </c>
      <c r="EZ898">
        <v>2167.6689999999999</v>
      </c>
      <c r="FA898">
        <v>3</v>
      </c>
      <c r="FB898">
        <v>1673.087</v>
      </c>
      <c r="FC898">
        <v>4.0491999999999999</v>
      </c>
      <c r="FD898">
        <v>2294.4250000000002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13.2</v>
      </c>
      <c r="FK898">
        <v>0</v>
      </c>
      <c r="FL898">
        <v>13.2</v>
      </c>
      <c r="FM898">
        <v>0</v>
      </c>
      <c r="FN898">
        <v>0</v>
      </c>
      <c r="FO898">
        <v>12.6</v>
      </c>
      <c r="FP898">
        <v>12.6</v>
      </c>
      <c r="FQ898">
        <v>0</v>
      </c>
      <c r="FR898">
        <v>25.8</v>
      </c>
      <c r="FS898">
        <v>0.66669999999999996</v>
      </c>
      <c r="FT898">
        <v>310.63499999999999</v>
      </c>
      <c r="FU898">
        <v>0</v>
      </c>
      <c r="FV898">
        <v>0</v>
      </c>
      <c r="FW898">
        <v>0.66669999999999996</v>
      </c>
      <c r="FX898">
        <v>310.63499999999999</v>
      </c>
      <c r="FY898">
        <v>15.4</v>
      </c>
      <c r="FZ898">
        <v>15.4</v>
      </c>
      <c r="GA898">
        <v>0</v>
      </c>
      <c r="GB898">
        <v>326.03500000000003</v>
      </c>
    </row>
    <row r="899" spans="1:184" customFormat="1" ht="12.75" x14ac:dyDescent="0.2">
      <c r="A899">
        <v>2354</v>
      </c>
      <c r="B899">
        <f t="shared" si="13"/>
        <v>896</v>
      </c>
      <c r="C899">
        <v>1</v>
      </c>
      <c r="D899" t="s">
        <v>2861</v>
      </c>
      <c r="E899" t="s">
        <v>290</v>
      </c>
      <c r="F899">
        <v>600025039</v>
      </c>
      <c r="G899">
        <v>12</v>
      </c>
      <c r="H899" t="s">
        <v>583</v>
      </c>
      <c r="I899" t="s">
        <v>2862</v>
      </c>
      <c r="J899">
        <v>1</v>
      </c>
      <c r="K899">
        <v>24</v>
      </c>
      <c r="L899" t="s">
        <v>2723</v>
      </c>
      <c r="M899" t="s">
        <v>2863</v>
      </c>
      <c r="N899" t="s">
        <v>586</v>
      </c>
      <c r="O899">
        <v>7</v>
      </c>
      <c r="P899" t="s">
        <v>587</v>
      </c>
      <c r="Q899" t="s">
        <v>3417</v>
      </c>
      <c r="R899" s="207">
        <v>45665.516793981478</v>
      </c>
      <c r="S899">
        <v>600025039</v>
      </c>
      <c r="T899" t="s">
        <v>3417</v>
      </c>
      <c r="U899" s="207">
        <v>45665.542430555557</v>
      </c>
      <c r="V899">
        <v>600025039</v>
      </c>
      <c r="W899">
        <v>128.14090000000002</v>
      </c>
      <c r="X899">
        <v>124.57030000000002</v>
      </c>
      <c r="Y899">
        <v>0</v>
      </c>
      <c r="Z899">
        <v>3.5705999999999998</v>
      </c>
      <c r="AA899">
        <v>134.33510000000001</v>
      </c>
      <c r="AB899">
        <v>63965.934999999998</v>
      </c>
      <c r="AC899">
        <v>62173.618999999999</v>
      </c>
      <c r="AD899">
        <v>36781.134999999995</v>
      </c>
      <c r="AE899">
        <v>11684.91</v>
      </c>
      <c r="AF899">
        <v>1406.7479999999998</v>
      </c>
      <c r="AG899">
        <v>10043.783000000001</v>
      </c>
      <c r="AH899">
        <v>614.04999999999995</v>
      </c>
      <c r="AI899">
        <v>1609.328</v>
      </c>
      <c r="AJ899">
        <v>21.646999999999998</v>
      </c>
      <c r="AK899">
        <v>8.702</v>
      </c>
      <c r="AL899">
        <v>1.71</v>
      </c>
      <c r="AM899">
        <v>0</v>
      </c>
      <c r="AN899">
        <v>1790.606</v>
      </c>
      <c r="AO899">
        <v>139.80000000000001</v>
      </c>
      <c r="AP899">
        <v>138.6</v>
      </c>
      <c r="AQ899">
        <v>138.6</v>
      </c>
      <c r="AR899">
        <v>0</v>
      </c>
      <c r="AS899">
        <v>0</v>
      </c>
      <c r="AT899">
        <v>1.2</v>
      </c>
      <c r="AU899">
        <v>0</v>
      </c>
      <c r="AV899">
        <v>0</v>
      </c>
      <c r="AW899">
        <v>0</v>
      </c>
      <c r="AX899">
        <v>33.6</v>
      </c>
      <c r="AY899">
        <v>3.6</v>
      </c>
      <c r="AZ899">
        <v>3.3159999999999998</v>
      </c>
      <c r="BA899">
        <v>62826.984000000004</v>
      </c>
      <c r="BB899">
        <v>138.6</v>
      </c>
      <c r="BC899">
        <v>140</v>
      </c>
      <c r="BD899">
        <v>131</v>
      </c>
      <c r="BE899">
        <v>2</v>
      </c>
      <c r="BF899">
        <v>4</v>
      </c>
      <c r="BG899">
        <v>13</v>
      </c>
      <c r="BH899">
        <v>0</v>
      </c>
      <c r="BI899">
        <v>0</v>
      </c>
      <c r="BJ899">
        <v>110.69380000000001</v>
      </c>
      <c r="BK899">
        <v>56764.08</v>
      </c>
      <c r="BL899">
        <v>33296.665000000001</v>
      </c>
      <c r="BM899">
        <v>11097.519999999999</v>
      </c>
      <c r="BN899">
        <v>1149.2260000000001</v>
      </c>
      <c r="BO899">
        <v>8986.4330000000009</v>
      </c>
      <c r="BP899">
        <v>594.90000000000009</v>
      </c>
      <c r="BQ899">
        <v>1609.328</v>
      </c>
      <c r="BR899">
        <v>17.989999999999998</v>
      </c>
      <c r="BS899">
        <v>8.702</v>
      </c>
      <c r="BT899">
        <v>42.2806</v>
      </c>
      <c r="BU899">
        <v>25574.784</v>
      </c>
      <c r="BV899">
        <v>8.6948000000000008</v>
      </c>
      <c r="BW899">
        <v>3828.2260000000001</v>
      </c>
      <c r="BX899">
        <v>0</v>
      </c>
      <c r="BY899">
        <v>0</v>
      </c>
      <c r="BZ899">
        <v>13.876500000000002</v>
      </c>
      <c r="CA899">
        <v>5409.5390000000007</v>
      </c>
      <c r="CB899">
        <v>3484.47</v>
      </c>
      <c r="CC899">
        <v>587.3900000000001</v>
      </c>
      <c r="CD899">
        <v>257.52199999999999</v>
      </c>
      <c r="CE899">
        <v>1057.3499999999999</v>
      </c>
      <c r="CF899">
        <v>19.149999999999999</v>
      </c>
      <c r="CG899">
        <v>0</v>
      </c>
      <c r="CH899">
        <v>3.657</v>
      </c>
      <c r="CI899">
        <v>0</v>
      </c>
      <c r="CJ899">
        <v>4.1546000000000003</v>
      </c>
      <c r="CK899">
        <v>2421.817</v>
      </c>
      <c r="CL899">
        <v>6.6023000000000005</v>
      </c>
      <c r="CM899">
        <v>1968.2469999999998</v>
      </c>
      <c r="CN899">
        <v>2.1196000000000002</v>
      </c>
      <c r="CO899">
        <v>577.28200000000004</v>
      </c>
      <c r="CP899">
        <v>1</v>
      </c>
      <c r="CQ899">
        <v>442.19299999999998</v>
      </c>
      <c r="CR899">
        <v>105.5271</v>
      </c>
      <c r="CS899">
        <v>51035.17</v>
      </c>
      <c r="CT899">
        <v>12.793200000000001</v>
      </c>
      <c r="CU899">
        <v>4866.6379999999999</v>
      </c>
      <c r="CV899">
        <v>0</v>
      </c>
      <c r="CW899">
        <v>0</v>
      </c>
      <c r="CX899">
        <v>23.2</v>
      </c>
      <c r="CY899">
        <v>0</v>
      </c>
      <c r="CZ899">
        <v>0</v>
      </c>
      <c r="DA899">
        <v>0</v>
      </c>
      <c r="DB899">
        <v>10.4</v>
      </c>
      <c r="DC899">
        <v>1.5</v>
      </c>
      <c r="DD899">
        <v>137.1</v>
      </c>
      <c r="DE899">
        <v>3.3159999999999998</v>
      </c>
      <c r="DF899">
        <v>43.2562</v>
      </c>
      <c r="DG899">
        <v>17198.795999999998</v>
      </c>
      <c r="DH899">
        <v>12.6358</v>
      </c>
      <c r="DI899">
        <v>7951.2019999999993</v>
      </c>
      <c r="DJ899">
        <v>3.8264</v>
      </c>
      <c r="DK899">
        <v>2211.0720000000001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57386.609000000004</v>
      </c>
      <c r="EA899">
        <v>1.5</v>
      </c>
      <c r="EB899">
        <v>5440.375</v>
      </c>
      <c r="EC899">
        <v>137.1</v>
      </c>
      <c r="ED899">
        <v>128.14090000000002</v>
      </c>
      <c r="EE899">
        <v>134.33510000000001</v>
      </c>
      <c r="EF899">
        <v>63965.934999999998</v>
      </c>
      <c r="EG899">
        <v>111.5271</v>
      </c>
      <c r="EH899">
        <v>57421.87</v>
      </c>
      <c r="EI899">
        <v>42.2806</v>
      </c>
      <c r="EJ899">
        <v>25640.511999999999</v>
      </c>
      <c r="EK899">
        <v>8.6948000000000008</v>
      </c>
      <c r="EL899">
        <v>3828.2260000000001</v>
      </c>
      <c r="EM899">
        <v>0</v>
      </c>
      <c r="EN899">
        <v>0</v>
      </c>
      <c r="EO899">
        <v>16.613800000000001</v>
      </c>
      <c r="EP899">
        <v>6544.0650000000005</v>
      </c>
      <c r="EQ899">
        <v>139.80000000000001</v>
      </c>
      <c r="ER899">
        <v>1.5</v>
      </c>
      <c r="ES899">
        <v>138.30000000000001</v>
      </c>
      <c r="ET899">
        <v>64105.735000000001</v>
      </c>
      <c r="EU899">
        <v>0</v>
      </c>
      <c r="EV899">
        <v>0</v>
      </c>
      <c r="EW899">
        <v>0</v>
      </c>
      <c r="EX899">
        <v>0</v>
      </c>
      <c r="EY899">
        <v>43.2562</v>
      </c>
      <c r="EZ899">
        <v>17198.795999999998</v>
      </c>
      <c r="FA899">
        <v>13.469099999999999</v>
      </c>
      <c r="FB899">
        <v>8543.2639999999992</v>
      </c>
      <c r="FC899">
        <v>3.8264</v>
      </c>
      <c r="FD899">
        <v>2211.0720000000001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33.6</v>
      </c>
      <c r="FK899">
        <v>0</v>
      </c>
      <c r="FL899">
        <v>23.2</v>
      </c>
      <c r="FM899">
        <v>0</v>
      </c>
      <c r="FN899">
        <v>10.4</v>
      </c>
      <c r="FO899">
        <v>3.6</v>
      </c>
      <c r="FP899">
        <v>0</v>
      </c>
      <c r="FQ899">
        <v>3.6</v>
      </c>
      <c r="FR899">
        <v>37.200000000000003</v>
      </c>
      <c r="FS899">
        <v>0</v>
      </c>
      <c r="FT899">
        <v>0</v>
      </c>
      <c r="FU899">
        <v>0</v>
      </c>
      <c r="FV899">
        <v>0</v>
      </c>
      <c r="FW899">
        <v>0</v>
      </c>
      <c r="FX899">
        <v>0</v>
      </c>
      <c r="FY899">
        <v>0</v>
      </c>
      <c r="FZ899">
        <v>0</v>
      </c>
      <c r="GA899">
        <v>0</v>
      </c>
      <c r="GB899">
        <v>0</v>
      </c>
    </row>
    <row r="900" spans="1:184" customFormat="1" ht="12.75" x14ac:dyDescent="0.2">
      <c r="A900">
        <v>2355</v>
      </c>
      <c r="B900">
        <f t="shared" si="13"/>
        <v>897</v>
      </c>
      <c r="C900">
        <v>1</v>
      </c>
      <c r="D900" t="s">
        <v>2864</v>
      </c>
      <c r="E900" t="s">
        <v>290</v>
      </c>
      <c r="F900">
        <v>600024911</v>
      </c>
      <c r="G900">
        <v>12</v>
      </c>
      <c r="H900" t="s">
        <v>583</v>
      </c>
      <c r="I900" t="s">
        <v>2865</v>
      </c>
      <c r="J900">
        <v>1</v>
      </c>
      <c r="K900">
        <v>24</v>
      </c>
      <c r="L900" t="s">
        <v>2723</v>
      </c>
      <c r="M900" t="s">
        <v>2866</v>
      </c>
      <c r="N900" t="s">
        <v>586</v>
      </c>
      <c r="O900">
        <v>7</v>
      </c>
      <c r="P900" t="s">
        <v>587</v>
      </c>
      <c r="Q900" t="s">
        <v>2867</v>
      </c>
      <c r="R900" s="207">
        <v>45664.549027777779</v>
      </c>
      <c r="S900">
        <v>600024911</v>
      </c>
      <c r="T900" t="s">
        <v>2867</v>
      </c>
      <c r="U900" s="207">
        <v>45672.359166666669</v>
      </c>
      <c r="V900">
        <v>600024911</v>
      </c>
      <c r="W900">
        <v>43.17090000000001</v>
      </c>
      <c r="X900">
        <v>42.42090000000001</v>
      </c>
      <c r="Y900">
        <v>0</v>
      </c>
      <c r="Z900">
        <v>0.75</v>
      </c>
      <c r="AA900">
        <v>48.271700000000003</v>
      </c>
      <c r="AB900">
        <v>23250.115000000005</v>
      </c>
      <c r="AC900">
        <v>22918.536000000004</v>
      </c>
      <c r="AD900">
        <v>12862.761</v>
      </c>
      <c r="AE900">
        <v>3688.4340000000002</v>
      </c>
      <c r="AF900">
        <v>932.68799999999999</v>
      </c>
      <c r="AG900">
        <v>4467.2500000000009</v>
      </c>
      <c r="AH900">
        <v>316.79199999999997</v>
      </c>
      <c r="AI900">
        <v>621.18399999999997</v>
      </c>
      <c r="AJ900">
        <v>0</v>
      </c>
      <c r="AK900">
        <v>0</v>
      </c>
      <c r="AL900">
        <v>0</v>
      </c>
      <c r="AM900">
        <v>8.5</v>
      </c>
      <c r="AN900">
        <v>323.07900000000001</v>
      </c>
      <c r="AO900">
        <v>282.52999999999997</v>
      </c>
      <c r="AP900">
        <v>84.9</v>
      </c>
      <c r="AQ900">
        <v>84.9</v>
      </c>
      <c r="AR900">
        <v>0</v>
      </c>
      <c r="AS900">
        <v>0</v>
      </c>
      <c r="AT900">
        <v>12.14</v>
      </c>
      <c r="AU900">
        <v>185.49</v>
      </c>
      <c r="AV900">
        <v>0</v>
      </c>
      <c r="AW900">
        <v>0</v>
      </c>
      <c r="AX900">
        <v>0</v>
      </c>
      <c r="AY900">
        <v>69.900000000000006</v>
      </c>
      <c r="AZ900">
        <v>29.427</v>
      </c>
      <c r="BA900">
        <v>23253.002999999997</v>
      </c>
      <c r="BB900">
        <v>84.9</v>
      </c>
      <c r="BC900">
        <v>51</v>
      </c>
      <c r="BD900">
        <v>46</v>
      </c>
      <c r="BE900">
        <v>3</v>
      </c>
      <c r="BF900">
        <v>1</v>
      </c>
      <c r="BG900">
        <v>1</v>
      </c>
      <c r="BH900">
        <v>0</v>
      </c>
      <c r="BI900">
        <v>0</v>
      </c>
      <c r="BJ900">
        <v>36.983900000000006</v>
      </c>
      <c r="BK900">
        <v>20719.632000000001</v>
      </c>
      <c r="BL900">
        <v>11652.294000000002</v>
      </c>
      <c r="BM900">
        <v>3516.2359999999999</v>
      </c>
      <c r="BN900">
        <v>774.39300000000003</v>
      </c>
      <c r="BO900">
        <v>3853.3739999999998</v>
      </c>
      <c r="BP900">
        <v>272.72399999999999</v>
      </c>
      <c r="BQ900">
        <v>621.18399999999997</v>
      </c>
      <c r="BR900">
        <v>0</v>
      </c>
      <c r="BS900">
        <v>0</v>
      </c>
      <c r="BT900">
        <v>23.1145</v>
      </c>
      <c r="BU900">
        <v>14464.535</v>
      </c>
      <c r="BV900">
        <v>3.8559999999999999</v>
      </c>
      <c r="BW900">
        <v>1855.614</v>
      </c>
      <c r="BX900">
        <v>0</v>
      </c>
      <c r="BY900">
        <v>0</v>
      </c>
      <c r="BZ900">
        <v>5.4370000000000003</v>
      </c>
      <c r="CA900">
        <v>2198.904</v>
      </c>
      <c r="CB900">
        <v>1210.4669999999999</v>
      </c>
      <c r="CC900">
        <v>172.19800000000001</v>
      </c>
      <c r="CD900">
        <v>158.29500000000002</v>
      </c>
      <c r="CE900">
        <v>613.87599999999998</v>
      </c>
      <c r="CF900">
        <v>44.067999999999998</v>
      </c>
      <c r="CG900">
        <v>0</v>
      </c>
      <c r="CH900">
        <v>0</v>
      </c>
      <c r="CI900">
        <v>0</v>
      </c>
      <c r="CJ900">
        <v>2</v>
      </c>
      <c r="CK900">
        <v>932.24599999999998</v>
      </c>
      <c r="CL900">
        <v>2.6652999999999998</v>
      </c>
      <c r="CM900">
        <v>1048.8679999999999</v>
      </c>
      <c r="CN900">
        <v>0.77170000000000005</v>
      </c>
      <c r="CO900">
        <v>217.79</v>
      </c>
      <c r="CP900">
        <v>0</v>
      </c>
      <c r="CQ900">
        <v>0</v>
      </c>
      <c r="CR900">
        <v>34.448900000000002</v>
      </c>
      <c r="CS900">
        <v>18288.821</v>
      </c>
      <c r="CT900">
        <v>3.7181999999999999</v>
      </c>
      <c r="CU900">
        <v>1644.194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69.900000000000006</v>
      </c>
      <c r="DD900">
        <v>15</v>
      </c>
      <c r="DE900">
        <v>29.427</v>
      </c>
      <c r="DF900">
        <v>10.013399999999999</v>
      </c>
      <c r="DG900">
        <v>4399.4830000000002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21028.152999999998</v>
      </c>
      <c r="EA900">
        <v>69.900000000000006</v>
      </c>
      <c r="EB900">
        <v>2224.85</v>
      </c>
      <c r="EC900">
        <v>15</v>
      </c>
      <c r="ED900">
        <v>43.17090000000001</v>
      </c>
      <c r="EE900">
        <v>48.271700000000003</v>
      </c>
      <c r="EF900">
        <v>23250.115000000005</v>
      </c>
      <c r="EG900">
        <v>37.733900000000006</v>
      </c>
      <c r="EH900">
        <v>21051.211000000003</v>
      </c>
      <c r="EI900">
        <v>23.8645</v>
      </c>
      <c r="EJ900">
        <v>14796.114</v>
      </c>
      <c r="EK900">
        <v>3.8559999999999999</v>
      </c>
      <c r="EL900">
        <v>1855.614</v>
      </c>
      <c r="EM900">
        <v>0</v>
      </c>
      <c r="EN900">
        <v>0</v>
      </c>
      <c r="EO900">
        <v>5.4370000000000003</v>
      </c>
      <c r="EP900">
        <v>2198.904</v>
      </c>
      <c r="EQ900">
        <v>282.52999999999997</v>
      </c>
      <c r="ER900">
        <v>214.19</v>
      </c>
      <c r="ES900">
        <v>68.34</v>
      </c>
      <c r="ET900">
        <v>23532.645000000004</v>
      </c>
      <c r="EU900">
        <v>0</v>
      </c>
      <c r="EV900">
        <v>0</v>
      </c>
      <c r="EW900">
        <v>0</v>
      </c>
      <c r="EX900">
        <v>0</v>
      </c>
      <c r="EY900">
        <v>10.013399999999999</v>
      </c>
      <c r="EZ900">
        <v>4399.4830000000002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69.900000000000006</v>
      </c>
      <c r="FP900">
        <v>69.900000000000006</v>
      </c>
      <c r="FQ900">
        <v>0</v>
      </c>
      <c r="FR900">
        <v>69.900000000000006</v>
      </c>
      <c r="FS900">
        <v>0</v>
      </c>
      <c r="FT900">
        <v>0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0</v>
      </c>
      <c r="GB900">
        <v>0</v>
      </c>
    </row>
    <row r="901" spans="1:184" customFormat="1" ht="12.75" x14ac:dyDescent="0.2">
      <c r="A901">
        <v>2381</v>
      </c>
      <c r="B901">
        <f t="shared" ref="B901:B964" si="14">ROW(A901)-3</f>
        <v>898</v>
      </c>
      <c r="C901">
        <v>1</v>
      </c>
      <c r="D901" t="s">
        <v>2868</v>
      </c>
      <c r="E901" t="s">
        <v>290</v>
      </c>
      <c r="F901">
        <v>600030148</v>
      </c>
      <c r="G901">
        <v>12</v>
      </c>
      <c r="H901" t="s">
        <v>583</v>
      </c>
      <c r="I901" t="s">
        <v>2869</v>
      </c>
      <c r="J901">
        <v>1</v>
      </c>
      <c r="K901">
        <v>24</v>
      </c>
      <c r="L901" t="s">
        <v>2723</v>
      </c>
      <c r="M901" t="s">
        <v>2870</v>
      </c>
      <c r="N901" t="s">
        <v>586</v>
      </c>
      <c r="O901">
        <v>7</v>
      </c>
      <c r="P901" t="s">
        <v>587</v>
      </c>
      <c r="Q901" t="s">
        <v>3358</v>
      </c>
      <c r="R901" s="207">
        <v>45663.989606481482</v>
      </c>
      <c r="S901">
        <v>600030148</v>
      </c>
      <c r="W901">
        <v>16.883099999999999</v>
      </c>
      <c r="X901">
        <v>16.133099999999999</v>
      </c>
      <c r="Y901">
        <v>0</v>
      </c>
      <c r="Z901">
        <v>0.75</v>
      </c>
      <c r="AA901">
        <v>17.383099999999999</v>
      </c>
      <c r="AB901">
        <v>8342.9040000000005</v>
      </c>
      <c r="AC901">
        <v>8004.8870000000006</v>
      </c>
      <c r="AD901">
        <v>4648.95</v>
      </c>
      <c r="AE901">
        <v>1081.0810000000001</v>
      </c>
      <c r="AF901">
        <v>423.42500000000001</v>
      </c>
      <c r="AG901">
        <v>925.96600000000001</v>
      </c>
      <c r="AH901">
        <v>195.40199999999999</v>
      </c>
      <c r="AI901">
        <v>84.831999999999994</v>
      </c>
      <c r="AJ901">
        <v>0</v>
      </c>
      <c r="AK901">
        <v>493.29200000000003</v>
      </c>
      <c r="AL901">
        <v>0</v>
      </c>
      <c r="AM901">
        <v>0</v>
      </c>
      <c r="AN901">
        <v>338.017</v>
      </c>
      <c r="AO901">
        <v>306.84400000000005</v>
      </c>
      <c r="AP901">
        <v>226.53100000000001</v>
      </c>
      <c r="AQ901">
        <v>226.53100000000001</v>
      </c>
      <c r="AR901">
        <v>0</v>
      </c>
      <c r="AS901">
        <v>0</v>
      </c>
      <c r="AT901">
        <v>0</v>
      </c>
      <c r="AU901">
        <v>80.313000000000002</v>
      </c>
      <c r="AV901">
        <v>0</v>
      </c>
      <c r="AW901">
        <v>151.93899999999999</v>
      </c>
      <c r="AX901">
        <v>0</v>
      </c>
      <c r="AY901">
        <v>0</v>
      </c>
      <c r="AZ901">
        <v>0</v>
      </c>
      <c r="BA901">
        <v>8055.009</v>
      </c>
      <c r="BB901">
        <v>226.53100000000001</v>
      </c>
      <c r="BC901">
        <v>17</v>
      </c>
      <c r="BD901">
        <v>9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11.383100000000001</v>
      </c>
      <c r="BK901">
        <v>5991.0529999999999</v>
      </c>
      <c r="BL901">
        <v>3369.43</v>
      </c>
      <c r="BM901">
        <v>905.17399999999998</v>
      </c>
      <c r="BN901">
        <v>299.25599999999997</v>
      </c>
      <c r="BO901">
        <v>566.70000000000005</v>
      </c>
      <c r="BP901">
        <v>162.49700000000001</v>
      </c>
      <c r="BQ901">
        <v>84.831999999999994</v>
      </c>
      <c r="BR901">
        <v>0</v>
      </c>
      <c r="BS901">
        <v>451.22500000000002</v>
      </c>
      <c r="BT901">
        <v>0</v>
      </c>
      <c r="BU901">
        <v>0</v>
      </c>
      <c r="BV901">
        <v>7.3830999999999998</v>
      </c>
      <c r="BW901">
        <v>4324.63</v>
      </c>
      <c r="BX901">
        <v>0</v>
      </c>
      <c r="BY901">
        <v>0</v>
      </c>
      <c r="BZ901">
        <v>4.75</v>
      </c>
      <c r="CA901">
        <v>2013.8339999999998</v>
      </c>
      <c r="CB901">
        <v>1279.52</v>
      </c>
      <c r="CC901">
        <v>175.90699999999998</v>
      </c>
      <c r="CD901">
        <v>124.16900000000001</v>
      </c>
      <c r="CE901">
        <v>359.26599999999996</v>
      </c>
      <c r="CF901">
        <v>32.905000000000001</v>
      </c>
      <c r="CG901">
        <v>0</v>
      </c>
      <c r="CH901">
        <v>0</v>
      </c>
      <c r="CI901">
        <v>42.067</v>
      </c>
      <c r="CJ901">
        <v>0.8</v>
      </c>
      <c r="CK901">
        <v>511.97500000000002</v>
      </c>
      <c r="CL901">
        <v>1.75</v>
      </c>
      <c r="CM901">
        <v>603.16999999999996</v>
      </c>
      <c r="CN901">
        <v>2</v>
      </c>
      <c r="CO901">
        <v>812.19799999999998</v>
      </c>
      <c r="CP901">
        <v>0.2</v>
      </c>
      <c r="CQ901">
        <v>86.491</v>
      </c>
      <c r="CR901">
        <v>9.3831000000000007</v>
      </c>
      <c r="CS901">
        <v>4391.6090000000004</v>
      </c>
      <c r="CT901">
        <v>3.95</v>
      </c>
      <c r="CU901">
        <v>1501.8589999999999</v>
      </c>
      <c r="CV901">
        <v>0</v>
      </c>
      <c r="CW901">
        <v>151.93899999999999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185.251</v>
      </c>
      <c r="DD901">
        <v>41.28</v>
      </c>
      <c r="DE901">
        <v>0</v>
      </c>
      <c r="DF901">
        <v>4</v>
      </c>
      <c r="DG901">
        <v>1666.423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6041.1750000000002</v>
      </c>
      <c r="EA901">
        <v>185.251</v>
      </c>
      <c r="EB901">
        <v>2013.8339999999998</v>
      </c>
      <c r="EC901">
        <v>41.28</v>
      </c>
      <c r="ED901">
        <v>16.883099999999999</v>
      </c>
      <c r="EE901">
        <v>17.383099999999999</v>
      </c>
      <c r="EF901">
        <v>8342.9040000000005</v>
      </c>
      <c r="EG901">
        <v>12.133100000000001</v>
      </c>
      <c r="EH901">
        <v>6329.07</v>
      </c>
      <c r="EI901">
        <v>0</v>
      </c>
      <c r="EJ901">
        <v>0</v>
      </c>
      <c r="EK901">
        <v>7.3830999999999998</v>
      </c>
      <c r="EL901">
        <v>4324.63</v>
      </c>
      <c r="EM901">
        <v>0</v>
      </c>
      <c r="EN901">
        <v>0</v>
      </c>
      <c r="EO901">
        <v>4.75</v>
      </c>
      <c r="EP901">
        <v>2013.8339999999998</v>
      </c>
      <c r="EQ901">
        <v>306.84400000000005</v>
      </c>
      <c r="ER901">
        <v>185.251</v>
      </c>
      <c r="ES901">
        <v>121.593</v>
      </c>
      <c r="ET901">
        <v>8649.7479999999996</v>
      </c>
      <c r="EU901">
        <v>0</v>
      </c>
      <c r="EV901">
        <v>0</v>
      </c>
      <c r="EW901">
        <v>0</v>
      </c>
      <c r="EX901">
        <v>0</v>
      </c>
      <c r="EY901">
        <v>4</v>
      </c>
      <c r="EZ901">
        <v>1666.423</v>
      </c>
      <c r="FA901">
        <v>0</v>
      </c>
      <c r="FB901">
        <v>0</v>
      </c>
      <c r="FC901">
        <v>0.75</v>
      </c>
      <c r="FD901">
        <v>338.017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</row>
    <row r="902" spans="1:184" customFormat="1" ht="12.75" x14ac:dyDescent="0.2">
      <c r="A902">
        <v>2382</v>
      </c>
      <c r="B902">
        <f t="shared" si="14"/>
        <v>899</v>
      </c>
      <c r="C902">
        <v>1</v>
      </c>
      <c r="D902" t="s">
        <v>2871</v>
      </c>
      <c r="E902" t="s">
        <v>290</v>
      </c>
      <c r="F902">
        <v>610300679</v>
      </c>
      <c r="G902">
        <v>12</v>
      </c>
      <c r="H902" t="s">
        <v>583</v>
      </c>
      <c r="I902" t="s">
        <v>2761</v>
      </c>
      <c r="J902">
        <v>1</v>
      </c>
      <c r="K902">
        <v>24</v>
      </c>
      <c r="L902" t="s">
        <v>2723</v>
      </c>
      <c r="M902" t="s">
        <v>2872</v>
      </c>
      <c r="N902" t="s">
        <v>586</v>
      </c>
      <c r="O902">
        <v>7</v>
      </c>
      <c r="P902" t="s">
        <v>587</v>
      </c>
      <c r="Q902" t="s">
        <v>2873</v>
      </c>
      <c r="R902" s="207">
        <v>45664.47</v>
      </c>
      <c r="S902">
        <v>610300679</v>
      </c>
      <c r="W902">
        <v>17.267299999999999</v>
      </c>
      <c r="X902">
        <v>17.267299999999999</v>
      </c>
      <c r="Y902">
        <v>0</v>
      </c>
      <c r="Z902">
        <v>0</v>
      </c>
      <c r="AA902">
        <v>20.4373</v>
      </c>
      <c r="AB902">
        <v>7963.893</v>
      </c>
      <c r="AC902">
        <v>7942.9629999999997</v>
      </c>
      <c r="AD902">
        <v>5138.6149999999998</v>
      </c>
      <c r="AE902">
        <v>1114.0710000000001</v>
      </c>
      <c r="AF902">
        <v>278.38599999999997</v>
      </c>
      <c r="AG902">
        <v>575.48400000000004</v>
      </c>
      <c r="AH902">
        <v>197.357</v>
      </c>
      <c r="AI902">
        <v>86.497</v>
      </c>
      <c r="AJ902">
        <v>63.225000000000001</v>
      </c>
      <c r="AK902">
        <v>479.11900000000003</v>
      </c>
      <c r="AL902">
        <v>0.2</v>
      </c>
      <c r="AM902">
        <v>0</v>
      </c>
      <c r="AN902">
        <v>20.73</v>
      </c>
      <c r="AO902">
        <v>417.67699999999996</v>
      </c>
      <c r="AP902">
        <v>48.879000000000005</v>
      </c>
      <c r="AQ902">
        <v>48.879000000000005</v>
      </c>
      <c r="AR902">
        <v>0</v>
      </c>
      <c r="AS902">
        <v>0</v>
      </c>
      <c r="AT902">
        <v>0</v>
      </c>
      <c r="AU902">
        <v>368.798</v>
      </c>
      <c r="AV902">
        <v>0</v>
      </c>
      <c r="AW902">
        <v>0</v>
      </c>
      <c r="AX902">
        <v>0</v>
      </c>
      <c r="AY902">
        <v>0</v>
      </c>
      <c r="AZ902">
        <v>10.209</v>
      </c>
      <c r="BA902">
        <v>7974.5810000000001</v>
      </c>
      <c r="BB902">
        <v>48.879000000000005</v>
      </c>
      <c r="BC902">
        <v>21</v>
      </c>
      <c r="BD902">
        <v>16</v>
      </c>
      <c r="BE902">
        <v>3</v>
      </c>
      <c r="BF902">
        <v>0</v>
      </c>
      <c r="BG902">
        <v>3</v>
      </c>
      <c r="BH902">
        <v>0</v>
      </c>
      <c r="BI902">
        <v>0</v>
      </c>
      <c r="BJ902">
        <v>9.5853999999999999</v>
      </c>
      <c r="BK902">
        <v>5203.7719999999999</v>
      </c>
      <c r="BL902">
        <v>3219.2220000000002</v>
      </c>
      <c r="BM902">
        <v>844.07899999999995</v>
      </c>
      <c r="BN902">
        <v>162.16800000000001</v>
      </c>
      <c r="BO902">
        <v>361.2</v>
      </c>
      <c r="BP902">
        <v>178.98400000000001</v>
      </c>
      <c r="BQ902">
        <v>86.497</v>
      </c>
      <c r="BR902">
        <v>60.140999999999998</v>
      </c>
      <c r="BS902">
        <v>281.27199999999999</v>
      </c>
      <c r="BT902">
        <v>0</v>
      </c>
      <c r="BU902">
        <v>0</v>
      </c>
      <c r="BV902">
        <v>9.2080000000000002</v>
      </c>
      <c r="BW902">
        <v>5071.6419999999998</v>
      </c>
      <c r="BX902">
        <v>0</v>
      </c>
      <c r="BY902">
        <v>0</v>
      </c>
      <c r="BZ902">
        <v>7.6819000000000006</v>
      </c>
      <c r="CA902">
        <v>2739.1909999999998</v>
      </c>
      <c r="CB902">
        <v>1919.393</v>
      </c>
      <c r="CC902">
        <v>269.99200000000002</v>
      </c>
      <c r="CD902">
        <v>116.218</v>
      </c>
      <c r="CE902">
        <v>214.28399999999999</v>
      </c>
      <c r="CF902">
        <v>18.373000000000001</v>
      </c>
      <c r="CG902">
        <v>0</v>
      </c>
      <c r="CH902">
        <v>3.0840000000000001</v>
      </c>
      <c r="CI902">
        <v>197.84700000000001</v>
      </c>
      <c r="CJ902">
        <v>1.1499999999999999</v>
      </c>
      <c r="CK902">
        <v>561.52599999999995</v>
      </c>
      <c r="CL902">
        <v>4.2614999999999998</v>
      </c>
      <c r="CM902">
        <v>1458.4159999999999</v>
      </c>
      <c r="CN902">
        <v>2.2704</v>
      </c>
      <c r="CO902">
        <v>719.24900000000002</v>
      </c>
      <c r="CP902">
        <v>0</v>
      </c>
      <c r="CQ902">
        <v>0</v>
      </c>
      <c r="CR902">
        <v>7.5853999999999999</v>
      </c>
      <c r="CS902">
        <v>3588.5590000000002</v>
      </c>
      <c r="CT902">
        <v>6.8960999999999997</v>
      </c>
      <c r="CU902">
        <v>2454.37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48.879000000000005</v>
      </c>
      <c r="DE902">
        <v>10.209</v>
      </c>
      <c r="DF902">
        <v>0.37740000000000001</v>
      </c>
      <c r="DG902">
        <v>132.13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5216.5230000000001</v>
      </c>
      <c r="EA902">
        <v>0</v>
      </c>
      <c r="EB902">
        <v>2758.058</v>
      </c>
      <c r="EC902">
        <v>48.879000000000005</v>
      </c>
      <c r="ED902">
        <v>17.267299999999999</v>
      </c>
      <c r="EE902">
        <v>20.4373</v>
      </c>
      <c r="EF902">
        <v>7963.893</v>
      </c>
      <c r="EG902">
        <v>9.5853999999999999</v>
      </c>
      <c r="EH902">
        <v>5203.7719999999999</v>
      </c>
      <c r="EI902">
        <v>0</v>
      </c>
      <c r="EJ902">
        <v>0</v>
      </c>
      <c r="EK902">
        <v>9.2080000000000002</v>
      </c>
      <c r="EL902">
        <v>5071.6419999999998</v>
      </c>
      <c r="EM902">
        <v>0</v>
      </c>
      <c r="EN902">
        <v>0</v>
      </c>
      <c r="EO902">
        <v>7.6819000000000006</v>
      </c>
      <c r="EP902">
        <v>2760.1210000000001</v>
      </c>
      <c r="EQ902">
        <v>417.67699999999996</v>
      </c>
      <c r="ER902">
        <v>136.398</v>
      </c>
      <c r="ES902">
        <v>281.279</v>
      </c>
      <c r="ET902">
        <v>8381.57</v>
      </c>
      <c r="EU902">
        <v>0</v>
      </c>
      <c r="EV902">
        <v>0</v>
      </c>
      <c r="EW902">
        <v>0</v>
      </c>
      <c r="EX902">
        <v>0</v>
      </c>
      <c r="EY902">
        <v>0.37740000000000001</v>
      </c>
      <c r="EZ902">
        <v>132.13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0</v>
      </c>
      <c r="GB902">
        <v>0</v>
      </c>
    </row>
    <row r="903" spans="1:184" customFormat="1" ht="12.75" x14ac:dyDescent="0.2">
      <c r="A903">
        <v>2798</v>
      </c>
      <c r="B903">
        <f t="shared" si="14"/>
        <v>900</v>
      </c>
      <c r="C903">
        <v>1</v>
      </c>
      <c r="D903" t="s">
        <v>2874</v>
      </c>
      <c r="E903" t="s">
        <v>290</v>
      </c>
      <c r="F903">
        <v>600013413</v>
      </c>
      <c r="G903">
        <v>12</v>
      </c>
      <c r="H903" t="s">
        <v>583</v>
      </c>
      <c r="I903" t="s">
        <v>2875</v>
      </c>
      <c r="J903">
        <v>1</v>
      </c>
      <c r="K903">
        <v>24</v>
      </c>
      <c r="L903" t="s">
        <v>2723</v>
      </c>
      <c r="M903" t="s">
        <v>2876</v>
      </c>
      <c r="N903" t="s">
        <v>586</v>
      </c>
      <c r="O903">
        <v>7</v>
      </c>
      <c r="P903" t="s">
        <v>587</v>
      </c>
      <c r="Q903" t="s">
        <v>2877</v>
      </c>
      <c r="R903" s="207">
        <v>45663.546018518522</v>
      </c>
      <c r="S903">
        <v>600013413</v>
      </c>
      <c r="T903" t="s">
        <v>2877</v>
      </c>
      <c r="U903" s="207">
        <v>45667.533333333333</v>
      </c>
      <c r="V903">
        <v>600013413</v>
      </c>
      <c r="W903">
        <v>56.118900000000004</v>
      </c>
      <c r="X903">
        <v>55.3795</v>
      </c>
      <c r="Y903">
        <v>0.1</v>
      </c>
      <c r="Z903">
        <v>0.63939999999999997</v>
      </c>
      <c r="AA903">
        <v>59.659400000000005</v>
      </c>
      <c r="AB903">
        <v>33878.266000000003</v>
      </c>
      <c r="AC903">
        <v>33483.287000000004</v>
      </c>
      <c r="AD903">
        <v>19474.499</v>
      </c>
      <c r="AE903">
        <v>5021.3779999999997</v>
      </c>
      <c r="AF903">
        <v>3543.8320000000003</v>
      </c>
      <c r="AG903">
        <v>3875.3540000000003</v>
      </c>
      <c r="AH903">
        <v>410.767</v>
      </c>
      <c r="AI903">
        <v>449.50799999999998</v>
      </c>
      <c r="AJ903">
        <v>0</v>
      </c>
      <c r="AK903">
        <v>0</v>
      </c>
      <c r="AL903">
        <v>123.732</v>
      </c>
      <c r="AM903">
        <v>0</v>
      </c>
      <c r="AN903">
        <v>271.24700000000001</v>
      </c>
      <c r="AO903">
        <v>299.06400000000002</v>
      </c>
      <c r="AP903">
        <v>272.2</v>
      </c>
      <c r="AQ903">
        <v>272.2</v>
      </c>
      <c r="AR903">
        <v>0</v>
      </c>
      <c r="AS903">
        <v>0</v>
      </c>
      <c r="AT903">
        <v>26.864000000000001</v>
      </c>
      <c r="AU903">
        <v>0</v>
      </c>
      <c r="AV903">
        <v>0.7</v>
      </c>
      <c r="AW903">
        <v>637.36300000000006</v>
      </c>
      <c r="AX903">
        <v>282.14999999999998</v>
      </c>
      <c r="AY903">
        <v>33.6</v>
      </c>
      <c r="AZ903">
        <v>70.585999999999999</v>
      </c>
      <c r="BA903">
        <v>33716.928999999996</v>
      </c>
      <c r="BB903">
        <v>272.2</v>
      </c>
      <c r="BC903">
        <v>58</v>
      </c>
      <c r="BD903">
        <v>42</v>
      </c>
      <c r="BE903">
        <v>5</v>
      </c>
      <c r="BF903">
        <v>0</v>
      </c>
      <c r="BG903">
        <v>1</v>
      </c>
      <c r="BH903">
        <v>0</v>
      </c>
      <c r="BI903">
        <v>0</v>
      </c>
      <c r="BJ903">
        <v>40.158099999999997</v>
      </c>
      <c r="BK903">
        <v>27806.972000000002</v>
      </c>
      <c r="BL903">
        <v>15541.385</v>
      </c>
      <c r="BM903">
        <v>4445.866</v>
      </c>
      <c r="BN903">
        <v>2985.5529999999999</v>
      </c>
      <c r="BO903">
        <v>3350.9670000000001</v>
      </c>
      <c r="BP903">
        <v>325.74400000000003</v>
      </c>
      <c r="BQ903">
        <v>449.50799999999998</v>
      </c>
      <c r="BR903">
        <v>0</v>
      </c>
      <c r="BS903">
        <v>0</v>
      </c>
      <c r="BT903">
        <v>39.458100000000002</v>
      </c>
      <c r="BU903">
        <v>27520.621999999999</v>
      </c>
      <c r="BV903">
        <v>0</v>
      </c>
      <c r="BW903">
        <v>0</v>
      </c>
      <c r="BX903">
        <v>0</v>
      </c>
      <c r="BY903">
        <v>0</v>
      </c>
      <c r="BZ903">
        <v>15.221399999999999</v>
      </c>
      <c r="CA903">
        <v>5676.3150000000005</v>
      </c>
      <c r="CB903">
        <v>3933.114</v>
      </c>
      <c r="CC903">
        <v>575.51199999999994</v>
      </c>
      <c r="CD903">
        <v>558.279</v>
      </c>
      <c r="CE903">
        <v>524.38700000000006</v>
      </c>
      <c r="CF903">
        <v>85.02300000000001</v>
      </c>
      <c r="CG903">
        <v>0</v>
      </c>
      <c r="CH903">
        <v>0</v>
      </c>
      <c r="CI903">
        <v>0</v>
      </c>
      <c r="CJ903">
        <v>3.5</v>
      </c>
      <c r="CK903">
        <v>1882.934</v>
      </c>
      <c r="CL903">
        <v>4.4667000000000003</v>
      </c>
      <c r="CM903">
        <v>1323.89</v>
      </c>
      <c r="CN903">
        <v>5.7546999999999997</v>
      </c>
      <c r="CO903">
        <v>1725.35</v>
      </c>
      <c r="CP903">
        <v>1.5</v>
      </c>
      <c r="CQ903">
        <v>744.14099999999996</v>
      </c>
      <c r="CR903">
        <v>37.158099999999997</v>
      </c>
      <c r="CS903">
        <v>24324.475999999999</v>
      </c>
      <c r="CT903">
        <v>12.421399999999998</v>
      </c>
      <c r="CU903">
        <v>4503.5879999999997</v>
      </c>
      <c r="CV903">
        <v>0.7</v>
      </c>
      <c r="CW903">
        <v>637.36300000000006</v>
      </c>
      <c r="CX903">
        <v>282.14999999999998</v>
      </c>
      <c r="CY903">
        <v>0</v>
      </c>
      <c r="CZ903">
        <v>0</v>
      </c>
      <c r="DA903">
        <v>0</v>
      </c>
      <c r="DB903">
        <v>0</v>
      </c>
      <c r="DC903">
        <v>227.31399999999999</v>
      </c>
      <c r="DD903">
        <v>44.886000000000003</v>
      </c>
      <c r="DE903">
        <v>70.585999999999999</v>
      </c>
      <c r="DF903">
        <v>0</v>
      </c>
      <c r="DG903">
        <v>0</v>
      </c>
      <c r="DH903">
        <v>0</v>
      </c>
      <c r="DI903">
        <v>0</v>
      </c>
      <c r="DJ903">
        <v>0.7</v>
      </c>
      <c r="DK903">
        <v>286.35000000000002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27980.080000000002</v>
      </c>
      <c r="EA903">
        <v>227.31399999999999</v>
      </c>
      <c r="EB903">
        <v>5736.8490000000002</v>
      </c>
      <c r="EC903">
        <v>44.886000000000003</v>
      </c>
      <c r="ED903">
        <v>56.118900000000004</v>
      </c>
      <c r="EE903">
        <v>59.659400000000005</v>
      </c>
      <c r="EF903">
        <v>33878.266000000003</v>
      </c>
      <c r="EG903">
        <v>40.158099999999997</v>
      </c>
      <c r="EH903">
        <v>27887.178</v>
      </c>
      <c r="EI903">
        <v>39.458100000000002</v>
      </c>
      <c r="EJ903">
        <v>27584.828000000001</v>
      </c>
      <c r="EK903">
        <v>0</v>
      </c>
      <c r="EL903">
        <v>0</v>
      </c>
      <c r="EM903">
        <v>0</v>
      </c>
      <c r="EN903">
        <v>0</v>
      </c>
      <c r="EO903">
        <v>15.960800000000001</v>
      </c>
      <c r="EP903">
        <v>5991.0879999999997</v>
      </c>
      <c r="EQ903">
        <v>299.06400000000002</v>
      </c>
      <c r="ER903">
        <v>227.31399999999999</v>
      </c>
      <c r="ES903">
        <v>71.75</v>
      </c>
      <c r="ET903">
        <v>34177.33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0.7</v>
      </c>
      <c r="FD903">
        <v>302.35000000000002</v>
      </c>
      <c r="FE903">
        <v>0</v>
      </c>
      <c r="FF903">
        <v>0</v>
      </c>
      <c r="FG903">
        <v>0</v>
      </c>
      <c r="FH903">
        <v>0</v>
      </c>
      <c r="FI903">
        <v>0.7</v>
      </c>
      <c r="FJ903">
        <v>282.14999999999998</v>
      </c>
      <c r="FK903">
        <v>0.7</v>
      </c>
      <c r="FL903">
        <v>282.14999999999998</v>
      </c>
      <c r="FM903">
        <v>0</v>
      </c>
      <c r="FN903">
        <v>0</v>
      </c>
      <c r="FO903">
        <v>33.6</v>
      </c>
      <c r="FP903">
        <v>33.6</v>
      </c>
      <c r="FQ903">
        <v>0</v>
      </c>
      <c r="FR903">
        <v>315.75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0</v>
      </c>
    </row>
    <row r="904" spans="1:184" customFormat="1" ht="12.75" x14ac:dyDescent="0.2">
      <c r="A904">
        <v>2800</v>
      </c>
      <c r="B904">
        <f t="shared" si="14"/>
        <v>901</v>
      </c>
      <c r="C904">
        <v>1</v>
      </c>
      <c r="D904" t="s">
        <v>2878</v>
      </c>
      <c r="E904" t="s">
        <v>290</v>
      </c>
      <c r="F904">
        <v>600013634</v>
      </c>
      <c r="G904">
        <v>12</v>
      </c>
      <c r="H904" t="s">
        <v>583</v>
      </c>
      <c r="I904" t="s">
        <v>2879</v>
      </c>
      <c r="J904">
        <v>1</v>
      </c>
      <c r="K904">
        <v>24</v>
      </c>
      <c r="L904" t="s">
        <v>2723</v>
      </c>
      <c r="M904" t="s">
        <v>2880</v>
      </c>
      <c r="N904" t="s">
        <v>586</v>
      </c>
      <c r="O904">
        <v>7</v>
      </c>
      <c r="P904" t="s">
        <v>587</v>
      </c>
      <c r="Q904" t="s">
        <v>3335</v>
      </c>
      <c r="R904" s="207">
        <v>45666.430891203701</v>
      </c>
      <c r="S904">
        <v>600013634</v>
      </c>
      <c r="T904" t="s">
        <v>3335</v>
      </c>
      <c r="U904" s="207">
        <v>45666.450011574074</v>
      </c>
      <c r="V904">
        <v>600013634</v>
      </c>
      <c r="W904">
        <v>77.807600000000008</v>
      </c>
      <c r="X904">
        <v>75.778600000000012</v>
      </c>
      <c r="Y904">
        <v>0</v>
      </c>
      <c r="Z904">
        <v>2.0289999999999999</v>
      </c>
      <c r="AA904">
        <v>86.98360000000001</v>
      </c>
      <c r="AB904">
        <v>46542.811999999998</v>
      </c>
      <c r="AC904">
        <v>45886.474000000002</v>
      </c>
      <c r="AD904">
        <v>25325.934000000001</v>
      </c>
      <c r="AE904">
        <v>7819.5690000000004</v>
      </c>
      <c r="AF904">
        <v>2066.895</v>
      </c>
      <c r="AG904">
        <v>8757.2889999999989</v>
      </c>
      <c r="AH904">
        <v>569.28399999999999</v>
      </c>
      <c r="AI904">
        <v>352.56200000000001</v>
      </c>
      <c r="AJ904">
        <v>42.091000000000001</v>
      </c>
      <c r="AK904">
        <v>252.869</v>
      </c>
      <c r="AL904">
        <v>0</v>
      </c>
      <c r="AM904">
        <v>0</v>
      </c>
      <c r="AN904">
        <v>656.33799999999997</v>
      </c>
      <c r="AO904">
        <v>8</v>
      </c>
      <c r="AP904">
        <v>8</v>
      </c>
      <c r="AQ904">
        <v>8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672.55799999999999</v>
      </c>
      <c r="AX904">
        <v>0</v>
      </c>
      <c r="AY904">
        <v>0</v>
      </c>
      <c r="AZ904">
        <v>27.422999999999998</v>
      </c>
      <c r="BA904">
        <v>46147.03</v>
      </c>
      <c r="BB904">
        <v>8</v>
      </c>
      <c r="BC904">
        <v>88</v>
      </c>
      <c r="BD904">
        <v>53</v>
      </c>
      <c r="BE904">
        <v>4</v>
      </c>
      <c r="BF904">
        <v>0</v>
      </c>
      <c r="BG904">
        <v>1</v>
      </c>
      <c r="BH904">
        <v>0</v>
      </c>
      <c r="BI904">
        <v>0</v>
      </c>
      <c r="BJ904">
        <v>59.306299999999993</v>
      </c>
      <c r="BK904">
        <v>39123.105000000003</v>
      </c>
      <c r="BL904">
        <v>21333.779000000002</v>
      </c>
      <c r="BM904">
        <v>7135.35</v>
      </c>
      <c r="BN904">
        <v>1463.2850000000001</v>
      </c>
      <c r="BO904">
        <v>7449.2889999999998</v>
      </c>
      <c r="BP904">
        <v>538.20699999999999</v>
      </c>
      <c r="BQ904">
        <v>343.00400000000002</v>
      </c>
      <c r="BR904">
        <v>42.091000000000001</v>
      </c>
      <c r="BS904">
        <v>118.119</v>
      </c>
      <c r="BT904">
        <v>35.337400000000002</v>
      </c>
      <c r="BU904">
        <v>24519.210999999999</v>
      </c>
      <c r="BV904">
        <v>2.5823</v>
      </c>
      <c r="BW904">
        <v>1369.809</v>
      </c>
      <c r="BX904">
        <v>0</v>
      </c>
      <c r="BY904">
        <v>0</v>
      </c>
      <c r="BZ904">
        <v>16.472300000000001</v>
      </c>
      <c r="CA904">
        <v>6763.3690000000006</v>
      </c>
      <c r="CB904">
        <v>3992.1549999999997</v>
      </c>
      <c r="CC904">
        <v>684.21899999999994</v>
      </c>
      <c r="CD904">
        <v>603.61</v>
      </c>
      <c r="CE904">
        <v>1308</v>
      </c>
      <c r="CF904">
        <v>31.077000000000002</v>
      </c>
      <c r="CG904">
        <v>9.5579999999999998</v>
      </c>
      <c r="CH904">
        <v>0</v>
      </c>
      <c r="CI904">
        <v>134.75</v>
      </c>
      <c r="CJ904">
        <v>3</v>
      </c>
      <c r="CK904">
        <v>1833.848</v>
      </c>
      <c r="CL904">
        <v>7.2222999999999997</v>
      </c>
      <c r="CM904">
        <v>2485.877</v>
      </c>
      <c r="CN904">
        <v>6.25</v>
      </c>
      <c r="CO904">
        <v>2443.6439999999998</v>
      </c>
      <c r="CP904">
        <v>0</v>
      </c>
      <c r="CQ904">
        <v>0</v>
      </c>
      <c r="CR904">
        <v>50.385300000000001</v>
      </c>
      <c r="CS904">
        <v>31234.319</v>
      </c>
      <c r="CT904">
        <v>14.622300000000001</v>
      </c>
      <c r="CU904">
        <v>5694.5960000000005</v>
      </c>
      <c r="CV904">
        <v>0</v>
      </c>
      <c r="CW904">
        <v>672.55799999999999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8</v>
      </c>
      <c r="DE904">
        <v>27.422999999999998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21.386600000000001</v>
      </c>
      <c r="DN904">
        <v>13234.084999999999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39346.824000000001</v>
      </c>
      <c r="EA904">
        <v>0</v>
      </c>
      <c r="EB904">
        <v>6800.2060000000001</v>
      </c>
      <c r="EC904">
        <v>8</v>
      </c>
      <c r="ED904">
        <v>77.807600000000008</v>
      </c>
      <c r="EE904">
        <v>86.98360000000001</v>
      </c>
      <c r="EF904">
        <v>46542.811999999998</v>
      </c>
      <c r="EG904">
        <v>59.385300000000001</v>
      </c>
      <c r="EH904">
        <v>39169.845000000001</v>
      </c>
      <c r="EI904">
        <v>35.416400000000003</v>
      </c>
      <c r="EJ904">
        <v>24565.951000000001</v>
      </c>
      <c r="EK904">
        <v>2.5823</v>
      </c>
      <c r="EL904">
        <v>1369.809</v>
      </c>
      <c r="EM904">
        <v>0</v>
      </c>
      <c r="EN904">
        <v>0</v>
      </c>
      <c r="EO904">
        <v>18.4223</v>
      </c>
      <c r="EP904">
        <v>7372.9670000000006</v>
      </c>
      <c r="EQ904">
        <v>8</v>
      </c>
      <c r="ER904">
        <v>0</v>
      </c>
      <c r="ES904">
        <v>8</v>
      </c>
      <c r="ET904">
        <v>46550.811999999998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21.386600000000001</v>
      </c>
      <c r="FF904">
        <v>13234.084999999999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</row>
    <row r="905" spans="1:184" customFormat="1" ht="12.75" x14ac:dyDescent="0.2">
      <c r="A905">
        <v>2801</v>
      </c>
      <c r="B905">
        <f t="shared" si="14"/>
        <v>902</v>
      </c>
      <c r="C905">
        <v>1</v>
      </c>
      <c r="D905" t="s">
        <v>2881</v>
      </c>
      <c r="E905" t="s">
        <v>290</v>
      </c>
      <c r="F905">
        <v>600013421</v>
      </c>
      <c r="G905">
        <v>12</v>
      </c>
      <c r="H905" t="s">
        <v>583</v>
      </c>
      <c r="I905" t="s">
        <v>1866</v>
      </c>
      <c r="J905">
        <v>1</v>
      </c>
      <c r="K905">
        <v>24</v>
      </c>
      <c r="L905" t="s">
        <v>2723</v>
      </c>
      <c r="M905" t="s">
        <v>2882</v>
      </c>
      <c r="N905" t="s">
        <v>586</v>
      </c>
      <c r="O905">
        <v>7</v>
      </c>
      <c r="P905" t="s">
        <v>587</v>
      </c>
      <c r="Q905" t="s">
        <v>3325</v>
      </c>
      <c r="R905" s="207">
        <v>45667.666898148149</v>
      </c>
      <c r="S905">
        <v>600013421</v>
      </c>
      <c r="T905" t="s">
        <v>3326</v>
      </c>
      <c r="U905" s="207">
        <v>45668.835636574076</v>
      </c>
      <c r="V905">
        <v>600013421</v>
      </c>
      <c r="W905">
        <v>37.180300000000003</v>
      </c>
      <c r="X905">
        <v>37.180300000000003</v>
      </c>
      <c r="Y905">
        <v>0</v>
      </c>
      <c r="Z905">
        <v>0</v>
      </c>
      <c r="AA905">
        <v>48.191800000000001</v>
      </c>
      <c r="AB905">
        <v>23610.325000000001</v>
      </c>
      <c r="AC905">
        <v>23588.242999999999</v>
      </c>
      <c r="AD905">
        <v>12897.466</v>
      </c>
      <c r="AE905">
        <v>4251.7529999999997</v>
      </c>
      <c r="AF905">
        <v>3578.8810000000003</v>
      </c>
      <c r="AG905">
        <v>1804.5989999999999</v>
      </c>
      <c r="AH905">
        <v>390.67700000000002</v>
      </c>
      <c r="AI905">
        <v>334.87299999999999</v>
      </c>
      <c r="AJ905">
        <v>9.734</v>
      </c>
      <c r="AK905">
        <v>72.105000000000004</v>
      </c>
      <c r="AL905">
        <v>2.0019999999999998</v>
      </c>
      <c r="AM905">
        <v>0</v>
      </c>
      <c r="AN905">
        <v>20.079999999999998</v>
      </c>
      <c r="AO905">
        <v>199.285</v>
      </c>
      <c r="AP905">
        <v>174.625</v>
      </c>
      <c r="AQ905">
        <v>120.7</v>
      </c>
      <c r="AR905">
        <v>53.924999999999997</v>
      </c>
      <c r="AS905">
        <v>0</v>
      </c>
      <c r="AT905">
        <v>24.66</v>
      </c>
      <c r="AU905">
        <v>0</v>
      </c>
      <c r="AV905">
        <v>0</v>
      </c>
      <c r="AW905">
        <v>219.91499999999999</v>
      </c>
      <c r="AX905">
        <v>3.5</v>
      </c>
      <c r="AY905">
        <v>120.7</v>
      </c>
      <c r="AZ905">
        <v>28.24</v>
      </c>
      <c r="BA905">
        <v>23668.196</v>
      </c>
      <c r="BB905">
        <v>174.625</v>
      </c>
      <c r="BC905">
        <v>48</v>
      </c>
      <c r="BD905">
        <v>33</v>
      </c>
      <c r="BE905">
        <v>6</v>
      </c>
      <c r="BF905">
        <v>0</v>
      </c>
      <c r="BG905">
        <v>1</v>
      </c>
      <c r="BH905">
        <v>0</v>
      </c>
      <c r="BI905">
        <v>0</v>
      </c>
      <c r="BJ905">
        <v>29.4055</v>
      </c>
      <c r="BK905">
        <v>20671.194</v>
      </c>
      <c r="BL905">
        <v>10981.870999999999</v>
      </c>
      <c r="BM905">
        <v>3959.422</v>
      </c>
      <c r="BN905">
        <v>3089.951</v>
      </c>
      <c r="BO905">
        <v>1585.6289999999999</v>
      </c>
      <c r="BP905">
        <v>390.67700000000002</v>
      </c>
      <c r="BQ905">
        <v>334.87299999999999</v>
      </c>
      <c r="BR905">
        <v>9.734</v>
      </c>
      <c r="BS905">
        <v>70.882000000000005</v>
      </c>
      <c r="BT905">
        <v>29.4055</v>
      </c>
      <c r="BU905">
        <v>20671.194</v>
      </c>
      <c r="BV905">
        <v>0</v>
      </c>
      <c r="BW905">
        <v>0</v>
      </c>
      <c r="BX905">
        <v>0</v>
      </c>
      <c r="BY905">
        <v>0</v>
      </c>
      <c r="BZ905">
        <v>7.7747999999999999</v>
      </c>
      <c r="CA905">
        <v>2917.049</v>
      </c>
      <c r="CB905">
        <v>1915.595</v>
      </c>
      <c r="CC905">
        <v>292.33100000000002</v>
      </c>
      <c r="CD905">
        <v>488.92999999999995</v>
      </c>
      <c r="CE905">
        <v>218.97</v>
      </c>
      <c r="CF905">
        <v>0</v>
      </c>
      <c r="CG905">
        <v>0</v>
      </c>
      <c r="CH905">
        <v>0</v>
      </c>
      <c r="CI905">
        <v>1.2230000000000001</v>
      </c>
      <c r="CJ905">
        <v>2.4333</v>
      </c>
      <c r="CK905">
        <v>1416.8510000000001</v>
      </c>
      <c r="CL905">
        <v>4.0914999999999999</v>
      </c>
      <c r="CM905">
        <v>1105.9480000000001</v>
      </c>
      <c r="CN905">
        <v>1.25</v>
      </c>
      <c r="CO905">
        <v>394.25</v>
      </c>
      <c r="CP905">
        <v>0</v>
      </c>
      <c r="CQ905">
        <v>0</v>
      </c>
      <c r="CR905">
        <v>26.4055</v>
      </c>
      <c r="CS905">
        <v>16958.207999999999</v>
      </c>
      <c r="CT905">
        <v>7.7747999999999999</v>
      </c>
      <c r="CU905">
        <v>2917.049</v>
      </c>
      <c r="CV905">
        <v>0</v>
      </c>
      <c r="CW905">
        <v>219.91499999999999</v>
      </c>
      <c r="CX905">
        <v>0.5</v>
      </c>
      <c r="CY905">
        <v>0</v>
      </c>
      <c r="CZ905">
        <v>0</v>
      </c>
      <c r="DA905">
        <v>0</v>
      </c>
      <c r="DB905">
        <v>3</v>
      </c>
      <c r="DC905">
        <v>0</v>
      </c>
      <c r="DD905">
        <v>174.625</v>
      </c>
      <c r="DE905">
        <v>28.24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20735.903999999999</v>
      </c>
      <c r="EA905">
        <v>0</v>
      </c>
      <c r="EB905">
        <v>2932.2919999999999</v>
      </c>
      <c r="EC905">
        <v>174.625</v>
      </c>
      <c r="ED905">
        <v>37.180300000000003</v>
      </c>
      <c r="EE905">
        <v>48.191800000000001</v>
      </c>
      <c r="EF905">
        <v>23610.325000000001</v>
      </c>
      <c r="EG905">
        <v>29.4055</v>
      </c>
      <c r="EH905">
        <v>20671.194</v>
      </c>
      <c r="EI905">
        <v>29.4055</v>
      </c>
      <c r="EJ905">
        <v>20671.194</v>
      </c>
      <c r="EK905">
        <v>0</v>
      </c>
      <c r="EL905">
        <v>0</v>
      </c>
      <c r="EM905">
        <v>0</v>
      </c>
      <c r="EN905">
        <v>0</v>
      </c>
      <c r="EO905">
        <v>7.7747999999999999</v>
      </c>
      <c r="EP905">
        <v>2939.1309999999999</v>
      </c>
      <c r="EQ905">
        <v>199.285</v>
      </c>
      <c r="ER905">
        <v>0</v>
      </c>
      <c r="ES905">
        <v>199.285</v>
      </c>
      <c r="ET905">
        <v>23809.61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3.5</v>
      </c>
      <c r="FK905">
        <v>0</v>
      </c>
      <c r="FL905">
        <v>0.5</v>
      </c>
      <c r="FM905">
        <v>0</v>
      </c>
      <c r="FN905">
        <v>3</v>
      </c>
      <c r="FO905">
        <v>120.7</v>
      </c>
      <c r="FP905">
        <v>0</v>
      </c>
      <c r="FQ905">
        <v>120.7</v>
      </c>
      <c r="FR905">
        <v>124.2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0</v>
      </c>
    </row>
    <row r="906" spans="1:184" customFormat="1" ht="12.75" x14ac:dyDescent="0.2">
      <c r="A906">
        <v>2802</v>
      </c>
      <c r="B906">
        <f t="shared" si="14"/>
        <v>903</v>
      </c>
      <c r="C906">
        <v>1</v>
      </c>
      <c r="D906" t="s">
        <v>2883</v>
      </c>
      <c r="E906" t="s">
        <v>290</v>
      </c>
      <c r="F906">
        <v>600013464</v>
      </c>
      <c r="G906">
        <v>12</v>
      </c>
      <c r="H906" t="s">
        <v>583</v>
      </c>
      <c r="I906" t="s">
        <v>1866</v>
      </c>
      <c r="J906">
        <v>1</v>
      </c>
      <c r="K906">
        <v>24</v>
      </c>
      <c r="L906" t="s">
        <v>2723</v>
      </c>
      <c r="M906" t="s">
        <v>2884</v>
      </c>
      <c r="N906" t="s">
        <v>586</v>
      </c>
      <c r="O906">
        <v>7</v>
      </c>
      <c r="P906" t="s">
        <v>587</v>
      </c>
      <c r="Q906" t="s">
        <v>3328</v>
      </c>
      <c r="R906" s="207">
        <v>45666.976747685185</v>
      </c>
      <c r="S906">
        <v>600013464</v>
      </c>
      <c r="W906">
        <v>64.961500000000001</v>
      </c>
      <c r="X906">
        <v>64.961500000000001</v>
      </c>
      <c r="Y906">
        <v>0</v>
      </c>
      <c r="Z906">
        <v>0</v>
      </c>
      <c r="AA906">
        <v>75.052899999999994</v>
      </c>
      <c r="AB906">
        <v>39443.042999999998</v>
      </c>
      <c r="AC906">
        <v>39078.057000000001</v>
      </c>
      <c r="AD906">
        <v>22040.543999999998</v>
      </c>
      <c r="AE906">
        <v>6079.9710000000005</v>
      </c>
      <c r="AF906">
        <v>3453.3340000000003</v>
      </c>
      <c r="AG906">
        <v>6166.9880000000003</v>
      </c>
      <c r="AH906">
        <v>436.23399999999998</v>
      </c>
      <c r="AI906">
        <v>512.36199999999997</v>
      </c>
      <c r="AJ906">
        <v>0.187</v>
      </c>
      <c r="AK906">
        <v>58.817999999999998</v>
      </c>
      <c r="AL906">
        <v>0</v>
      </c>
      <c r="AM906">
        <v>0</v>
      </c>
      <c r="AN906">
        <v>364.98600000000005</v>
      </c>
      <c r="AO906">
        <v>570.78</v>
      </c>
      <c r="AP906">
        <v>365</v>
      </c>
      <c r="AQ906">
        <v>365</v>
      </c>
      <c r="AR906">
        <v>0</v>
      </c>
      <c r="AS906">
        <v>0</v>
      </c>
      <c r="AT906">
        <v>73.08</v>
      </c>
      <c r="AU906">
        <v>132.69999999999999</v>
      </c>
      <c r="AV906">
        <v>1</v>
      </c>
      <c r="AW906">
        <v>319.71600000000001</v>
      </c>
      <c r="AX906">
        <v>534.71400000000006</v>
      </c>
      <c r="AY906">
        <v>0</v>
      </c>
      <c r="AZ906">
        <v>9.9030000000000005</v>
      </c>
      <c r="BA906">
        <v>39415.822</v>
      </c>
      <c r="BB906">
        <v>365</v>
      </c>
      <c r="BC906">
        <v>77</v>
      </c>
      <c r="BD906">
        <v>54</v>
      </c>
      <c r="BE906">
        <v>6</v>
      </c>
      <c r="BF906">
        <v>1</v>
      </c>
      <c r="BG906">
        <v>0</v>
      </c>
      <c r="BH906">
        <v>0</v>
      </c>
      <c r="BI906">
        <v>0</v>
      </c>
      <c r="BJ906">
        <v>51.423900000000003</v>
      </c>
      <c r="BK906">
        <v>33588.872000000003</v>
      </c>
      <c r="BL906">
        <v>18827.687999999998</v>
      </c>
      <c r="BM906">
        <v>5448.8370000000004</v>
      </c>
      <c r="BN906">
        <v>2793.3380000000002</v>
      </c>
      <c r="BO906">
        <v>5232.8879999999999</v>
      </c>
      <c r="BP906">
        <v>408.423</v>
      </c>
      <c r="BQ906">
        <v>512.36199999999997</v>
      </c>
      <c r="BR906">
        <v>0</v>
      </c>
      <c r="BS906">
        <v>35.716999999999999</v>
      </c>
      <c r="BT906">
        <v>49.861400000000003</v>
      </c>
      <c r="BU906">
        <v>32877.688999999998</v>
      </c>
      <c r="BV906">
        <v>0</v>
      </c>
      <c r="BW906">
        <v>0</v>
      </c>
      <c r="BX906">
        <v>0</v>
      </c>
      <c r="BY906">
        <v>0</v>
      </c>
      <c r="BZ906">
        <v>13.537599999999999</v>
      </c>
      <c r="CA906">
        <v>5489.1850000000004</v>
      </c>
      <c r="CB906">
        <v>3212.8559999999998</v>
      </c>
      <c r="CC906">
        <v>631.13400000000001</v>
      </c>
      <c r="CD906">
        <v>659.99599999999998</v>
      </c>
      <c r="CE906">
        <v>934.1</v>
      </c>
      <c r="CF906">
        <v>27.811</v>
      </c>
      <c r="CG906">
        <v>0</v>
      </c>
      <c r="CH906">
        <v>0.187</v>
      </c>
      <c r="CI906">
        <v>23.100999999999999</v>
      </c>
      <c r="CJ906">
        <v>3.5306000000000002</v>
      </c>
      <c r="CK906">
        <v>1932.722</v>
      </c>
      <c r="CL906">
        <v>7.5612000000000004</v>
      </c>
      <c r="CM906">
        <v>2726.0239999999999</v>
      </c>
      <c r="CN906">
        <v>2.4458000000000002</v>
      </c>
      <c r="CO906">
        <v>830.43899999999996</v>
      </c>
      <c r="CP906">
        <v>0</v>
      </c>
      <c r="CQ906">
        <v>0</v>
      </c>
      <c r="CR906">
        <v>48.423900000000003</v>
      </c>
      <c r="CS906">
        <v>30249.15</v>
      </c>
      <c r="CT906">
        <v>11.537599999999999</v>
      </c>
      <c r="CU906">
        <v>4609.9400000000005</v>
      </c>
      <c r="CV906">
        <v>1</v>
      </c>
      <c r="CW906">
        <v>319.71600000000001</v>
      </c>
      <c r="CX906">
        <v>516.71400000000006</v>
      </c>
      <c r="CY906">
        <v>0</v>
      </c>
      <c r="CZ906">
        <v>0</v>
      </c>
      <c r="DA906">
        <v>0</v>
      </c>
      <c r="DB906">
        <v>18</v>
      </c>
      <c r="DC906">
        <v>269.97000000000003</v>
      </c>
      <c r="DD906">
        <v>95.03</v>
      </c>
      <c r="DE906">
        <v>9.9030000000000005</v>
      </c>
      <c r="DF906">
        <v>0.5625</v>
      </c>
      <c r="DG906">
        <v>194.46899999999999</v>
      </c>
      <c r="DH906">
        <v>0</v>
      </c>
      <c r="DI906">
        <v>0</v>
      </c>
      <c r="DJ906">
        <v>1</v>
      </c>
      <c r="DK906">
        <v>516.71400000000006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33881.050999999999</v>
      </c>
      <c r="EA906">
        <v>269.97000000000003</v>
      </c>
      <c r="EB906">
        <v>5534.7710000000006</v>
      </c>
      <c r="EC906">
        <v>95.03</v>
      </c>
      <c r="ED906">
        <v>64.961500000000001</v>
      </c>
      <c r="EE906">
        <v>75.052899999999994</v>
      </c>
      <c r="EF906">
        <v>39443.042999999998</v>
      </c>
      <c r="EG906">
        <v>51.423900000000003</v>
      </c>
      <c r="EH906">
        <v>33918.531999999999</v>
      </c>
      <c r="EI906">
        <v>49.861400000000003</v>
      </c>
      <c r="EJ906">
        <v>33207.349000000002</v>
      </c>
      <c r="EK906">
        <v>0</v>
      </c>
      <c r="EL906">
        <v>0</v>
      </c>
      <c r="EM906">
        <v>0</v>
      </c>
      <c r="EN906">
        <v>0</v>
      </c>
      <c r="EO906">
        <v>13.537599999999999</v>
      </c>
      <c r="EP906">
        <v>5524.5110000000004</v>
      </c>
      <c r="EQ906">
        <v>570.78</v>
      </c>
      <c r="ER906">
        <v>402.67</v>
      </c>
      <c r="ES906">
        <v>168.11</v>
      </c>
      <c r="ET906">
        <v>40013.822999999997</v>
      </c>
      <c r="EU906">
        <v>0</v>
      </c>
      <c r="EV906">
        <v>0</v>
      </c>
      <c r="EW906">
        <v>0</v>
      </c>
      <c r="EX906">
        <v>0</v>
      </c>
      <c r="EY906">
        <v>0.5625</v>
      </c>
      <c r="EZ906">
        <v>194.46899999999999</v>
      </c>
      <c r="FA906">
        <v>0</v>
      </c>
      <c r="FB906">
        <v>0</v>
      </c>
      <c r="FC906">
        <v>1</v>
      </c>
      <c r="FD906">
        <v>516.71400000000006</v>
      </c>
      <c r="FE906">
        <v>0</v>
      </c>
      <c r="FF906">
        <v>0</v>
      </c>
      <c r="FG906">
        <v>0</v>
      </c>
      <c r="FH906">
        <v>0</v>
      </c>
      <c r="FI906">
        <v>1</v>
      </c>
      <c r="FJ906">
        <v>534.71400000000006</v>
      </c>
      <c r="FK906">
        <v>1</v>
      </c>
      <c r="FL906">
        <v>516.71400000000006</v>
      </c>
      <c r="FM906">
        <v>0</v>
      </c>
      <c r="FN906">
        <v>18</v>
      </c>
      <c r="FO906">
        <v>0</v>
      </c>
      <c r="FP906">
        <v>0</v>
      </c>
      <c r="FQ906">
        <v>0</v>
      </c>
      <c r="FR906">
        <v>534.71400000000006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</row>
    <row r="907" spans="1:184" customFormat="1" ht="12.75" x14ac:dyDescent="0.2">
      <c r="A907">
        <v>2803</v>
      </c>
      <c r="B907">
        <f t="shared" si="14"/>
        <v>904</v>
      </c>
      <c r="C907">
        <v>1</v>
      </c>
      <c r="D907" t="s">
        <v>2885</v>
      </c>
      <c r="E907" t="s">
        <v>290</v>
      </c>
      <c r="F907">
        <v>600013626</v>
      </c>
      <c r="G907">
        <v>12</v>
      </c>
      <c r="H907" t="s">
        <v>583</v>
      </c>
      <c r="I907" t="s">
        <v>2886</v>
      </c>
      <c r="J907">
        <v>1</v>
      </c>
      <c r="K907">
        <v>24</v>
      </c>
      <c r="L907" t="s">
        <v>2723</v>
      </c>
      <c r="M907" t="s">
        <v>2887</v>
      </c>
      <c r="N907" t="s">
        <v>586</v>
      </c>
      <c r="O907">
        <v>7</v>
      </c>
      <c r="P907" t="s">
        <v>587</v>
      </c>
      <c r="Q907" t="s">
        <v>2888</v>
      </c>
      <c r="R907" s="207">
        <v>45670.679479166669</v>
      </c>
      <c r="S907">
        <v>600013626</v>
      </c>
      <c r="T907" t="s">
        <v>2888</v>
      </c>
      <c r="U907" s="207">
        <v>45670.89984953704</v>
      </c>
      <c r="V907">
        <v>600013626</v>
      </c>
      <c r="W907">
        <v>97.016300000000001</v>
      </c>
      <c r="X907">
        <v>95.1417</v>
      </c>
      <c r="Y907">
        <v>1.8746</v>
      </c>
      <c r="Z907">
        <v>0</v>
      </c>
      <c r="AA907">
        <v>110.13040000000001</v>
      </c>
      <c r="AB907">
        <v>57993.33</v>
      </c>
      <c r="AC907">
        <v>57199.248999999996</v>
      </c>
      <c r="AD907">
        <v>31990.460999999999</v>
      </c>
      <c r="AE907">
        <v>9388.7309999999998</v>
      </c>
      <c r="AF907">
        <v>4894.0519999999997</v>
      </c>
      <c r="AG907">
        <v>7924.8099999999995</v>
      </c>
      <c r="AH907">
        <v>515.70600000000002</v>
      </c>
      <c r="AI907">
        <v>842.072</v>
      </c>
      <c r="AJ907">
        <v>0</v>
      </c>
      <c r="AK907">
        <v>134.44</v>
      </c>
      <c r="AL907">
        <v>727.12100000000009</v>
      </c>
      <c r="AM907">
        <v>0</v>
      </c>
      <c r="AN907">
        <v>66.959999999999994</v>
      </c>
      <c r="AO907">
        <v>706.75099999999998</v>
      </c>
      <c r="AP907">
        <v>434.91399999999999</v>
      </c>
      <c r="AQ907">
        <v>234.05799999999999</v>
      </c>
      <c r="AR907">
        <v>200.85599999999999</v>
      </c>
      <c r="AS907">
        <v>0</v>
      </c>
      <c r="AT907">
        <v>206.21199999999999</v>
      </c>
      <c r="AU907">
        <v>65.625</v>
      </c>
      <c r="AV907">
        <v>0.4</v>
      </c>
      <c r="AW907">
        <v>1469.2470000000001</v>
      </c>
      <c r="AX907">
        <v>258.66399999999999</v>
      </c>
      <c r="AY907">
        <v>39.6</v>
      </c>
      <c r="AZ907">
        <v>39.729999999999997</v>
      </c>
      <c r="BA907">
        <v>57599.313999999998</v>
      </c>
      <c r="BB907">
        <v>434.91399999999999</v>
      </c>
      <c r="BC907">
        <v>112</v>
      </c>
      <c r="BD907">
        <v>68</v>
      </c>
      <c r="BE907">
        <v>3</v>
      </c>
      <c r="BF907">
        <v>1</v>
      </c>
      <c r="BG907">
        <v>1</v>
      </c>
      <c r="BH907">
        <v>0</v>
      </c>
      <c r="BI907">
        <v>0</v>
      </c>
      <c r="BJ907">
        <v>71.309399999999997</v>
      </c>
      <c r="BK907">
        <v>48143.108</v>
      </c>
      <c r="BL907">
        <v>26941.067999999999</v>
      </c>
      <c r="BM907">
        <v>8323.2790000000005</v>
      </c>
      <c r="BN907">
        <v>3764.7849999999999</v>
      </c>
      <c r="BO907">
        <v>6260.2910000000002</v>
      </c>
      <c r="BP907">
        <v>368.75900000000001</v>
      </c>
      <c r="BQ907">
        <v>842.072</v>
      </c>
      <c r="BR907">
        <v>0</v>
      </c>
      <c r="BS907">
        <v>133.87700000000001</v>
      </c>
      <c r="BT907">
        <v>69.699799999999996</v>
      </c>
      <c r="BU907">
        <v>47408.824000000001</v>
      </c>
      <c r="BV907">
        <v>0</v>
      </c>
      <c r="BW907">
        <v>0</v>
      </c>
      <c r="BX907">
        <v>0</v>
      </c>
      <c r="BY907">
        <v>0</v>
      </c>
      <c r="BZ907">
        <v>23.832300000000004</v>
      </c>
      <c r="CA907">
        <v>9056.1409999999996</v>
      </c>
      <c r="CB907">
        <v>5049.393</v>
      </c>
      <c r="CC907">
        <v>1065.452</v>
      </c>
      <c r="CD907">
        <v>1129.2669999999998</v>
      </c>
      <c r="CE907">
        <v>1664.5190000000002</v>
      </c>
      <c r="CF907">
        <v>146.947</v>
      </c>
      <c r="CG907">
        <v>0</v>
      </c>
      <c r="CH907">
        <v>0</v>
      </c>
      <c r="CI907">
        <v>0.56299999999999994</v>
      </c>
      <c r="CJ907">
        <v>4.45</v>
      </c>
      <c r="CK907">
        <v>3084.165</v>
      </c>
      <c r="CL907">
        <v>11.581300000000001</v>
      </c>
      <c r="CM907">
        <v>3124.4389999999999</v>
      </c>
      <c r="CN907">
        <v>7.8010000000000002</v>
      </c>
      <c r="CO907">
        <v>2847.5369999999998</v>
      </c>
      <c r="CP907">
        <v>0</v>
      </c>
      <c r="CQ907">
        <v>0</v>
      </c>
      <c r="CR907">
        <v>68.976100000000002</v>
      </c>
      <c r="CS907">
        <v>45270.995000000003</v>
      </c>
      <c r="CT907">
        <v>21.632300000000001</v>
      </c>
      <c r="CU907">
        <v>7075.4830000000002</v>
      </c>
      <c r="CV907">
        <v>0.4</v>
      </c>
      <c r="CW907">
        <v>1469.2470000000001</v>
      </c>
      <c r="CX907">
        <v>258.66399999999999</v>
      </c>
      <c r="CY907">
        <v>0</v>
      </c>
      <c r="CZ907">
        <v>0</v>
      </c>
      <c r="DA907">
        <v>0</v>
      </c>
      <c r="DB907">
        <v>0</v>
      </c>
      <c r="DC907">
        <v>387.51400000000001</v>
      </c>
      <c r="DD907">
        <v>47.4</v>
      </c>
      <c r="DE907">
        <v>39.729999999999997</v>
      </c>
      <c r="DF907">
        <v>0.80959999999999999</v>
      </c>
      <c r="DG907">
        <v>296.07299999999998</v>
      </c>
      <c r="DH907">
        <v>0</v>
      </c>
      <c r="DI907">
        <v>0</v>
      </c>
      <c r="DJ907">
        <v>0.8</v>
      </c>
      <c r="DK907">
        <v>438.21100000000001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48411.726000000002</v>
      </c>
      <c r="EA907">
        <v>387.51400000000001</v>
      </c>
      <c r="EB907">
        <v>9187.5879999999997</v>
      </c>
      <c r="EC907">
        <v>47.4</v>
      </c>
      <c r="ED907">
        <v>97.016300000000001</v>
      </c>
      <c r="EE907">
        <v>110.13040000000001</v>
      </c>
      <c r="EF907">
        <v>57993.33</v>
      </c>
      <c r="EG907">
        <v>71.309399999999997</v>
      </c>
      <c r="EH907">
        <v>48210.067999999999</v>
      </c>
      <c r="EI907">
        <v>69.699799999999996</v>
      </c>
      <c r="EJ907">
        <v>47475.784</v>
      </c>
      <c r="EK907">
        <v>0</v>
      </c>
      <c r="EL907">
        <v>0</v>
      </c>
      <c r="EM907">
        <v>0</v>
      </c>
      <c r="EN907">
        <v>0</v>
      </c>
      <c r="EO907">
        <v>25.706899999999997</v>
      </c>
      <c r="EP907">
        <v>9783.2620000000006</v>
      </c>
      <c r="EQ907">
        <v>706.75099999999998</v>
      </c>
      <c r="ER907">
        <v>425.31400000000002</v>
      </c>
      <c r="ES907">
        <v>281.43700000000001</v>
      </c>
      <c r="ET907">
        <v>58700.080999999998</v>
      </c>
      <c r="EU907">
        <v>0</v>
      </c>
      <c r="EV907">
        <v>0</v>
      </c>
      <c r="EW907">
        <v>0</v>
      </c>
      <c r="EX907">
        <v>0</v>
      </c>
      <c r="EY907">
        <v>0.80959999999999999</v>
      </c>
      <c r="EZ907">
        <v>296.07299999999998</v>
      </c>
      <c r="FA907">
        <v>0</v>
      </c>
      <c r="FB907">
        <v>0</v>
      </c>
      <c r="FC907">
        <v>0.8</v>
      </c>
      <c r="FD907">
        <v>438.21100000000001</v>
      </c>
      <c r="FE907">
        <v>0</v>
      </c>
      <c r="FF907">
        <v>0</v>
      </c>
      <c r="FG907">
        <v>0</v>
      </c>
      <c r="FH907">
        <v>0</v>
      </c>
      <c r="FI907">
        <v>0.4</v>
      </c>
      <c r="FJ907">
        <v>258.66399999999999</v>
      </c>
      <c r="FK907">
        <v>0.4</v>
      </c>
      <c r="FL907">
        <v>258.66399999999999</v>
      </c>
      <c r="FM907">
        <v>0</v>
      </c>
      <c r="FN907">
        <v>0</v>
      </c>
      <c r="FO907">
        <v>39.6</v>
      </c>
      <c r="FP907">
        <v>39.6</v>
      </c>
      <c r="FQ907">
        <v>0</v>
      </c>
      <c r="FR907">
        <v>298.26400000000001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</row>
    <row r="908" spans="1:184" customFormat="1" ht="12.75" x14ac:dyDescent="0.2">
      <c r="A908">
        <v>2804</v>
      </c>
      <c r="B908">
        <f t="shared" si="14"/>
        <v>905</v>
      </c>
      <c r="C908">
        <v>1</v>
      </c>
      <c r="D908" t="s">
        <v>2889</v>
      </c>
      <c r="E908" t="s">
        <v>290</v>
      </c>
      <c r="F908">
        <v>600013472</v>
      </c>
      <c r="G908">
        <v>12</v>
      </c>
      <c r="H908" t="s">
        <v>583</v>
      </c>
      <c r="I908" t="s">
        <v>1866</v>
      </c>
      <c r="J908">
        <v>1</v>
      </c>
      <c r="K908">
        <v>24</v>
      </c>
      <c r="L908" t="s">
        <v>2723</v>
      </c>
      <c r="M908" t="s">
        <v>2890</v>
      </c>
      <c r="N908" t="s">
        <v>586</v>
      </c>
      <c r="O908">
        <v>7</v>
      </c>
      <c r="P908" t="s">
        <v>587</v>
      </c>
      <c r="Q908" t="s">
        <v>2891</v>
      </c>
      <c r="R908" s="207">
        <v>45672.352314814816</v>
      </c>
      <c r="S908">
        <v>600013472</v>
      </c>
      <c r="W908">
        <v>59.445700000000002</v>
      </c>
      <c r="X908">
        <v>58.8127</v>
      </c>
      <c r="Y908">
        <v>0.45810000000000001</v>
      </c>
      <c r="Z908">
        <v>0.1749</v>
      </c>
      <c r="AA908">
        <v>70.70620000000001</v>
      </c>
      <c r="AB908">
        <v>36777.353999999999</v>
      </c>
      <c r="AC908">
        <v>36435.681999999993</v>
      </c>
      <c r="AD908">
        <v>20696.543000000001</v>
      </c>
      <c r="AE908">
        <v>5145.3209999999999</v>
      </c>
      <c r="AF908">
        <v>2256.1309999999999</v>
      </c>
      <c r="AG908">
        <v>6827.6409999999996</v>
      </c>
      <c r="AH908">
        <v>359.18799999999999</v>
      </c>
      <c r="AI908">
        <v>536.77200000000005</v>
      </c>
      <c r="AJ908">
        <v>0</v>
      </c>
      <c r="AK908">
        <v>0</v>
      </c>
      <c r="AL908">
        <v>147.89500000000001</v>
      </c>
      <c r="AM908">
        <v>0</v>
      </c>
      <c r="AN908">
        <v>193.77700000000002</v>
      </c>
      <c r="AO908">
        <v>1016.403</v>
      </c>
      <c r="AP908">
        <v>752.18</v>
      </c>
      <c r="AQ908">
        <v>752.18</v>
      </c>
      <c r="AR908">
        <v>0</v>
      </c>
      <c r="AS908">
        <v>0</v>
      </c>
      <c r="AT908">
        <v>4.7249999999999996</v>
      </c>
      <c r="AU908">
        <v>259.49800000000005</v>
      </c>
      <c r="AV908">
        <v>0</v>
      </c>
      <c r="AW908">
        <v>583.72799999999995</v>
      </c>
      <c r="AX908">
        <v>189.6</v>
      </c>
      <c r="AY908">
        <v>417.6</v>
      </c>
      <c r="AZ908">
        <v>30.358000000000001</v>
      </c>
      <c r="BA908">
        <v>36615.605000000003</v>
      </c>
      <c r="BB908">
        <v>752.18</v>
      </c>
      <c r="BC908">
        <v>74</v>
      </c>
      <c r="BD908">
        <v>50</v>
      </c>
      <c r="BE908">
        <v>1</v>
      </c>
      <c r="BF908">
        <v>0</v>
      </c>
      <c r="BG908">
        <v>1</v>
      </c>
      <c r="BH908">
        <v>0</v>
      </c>
      <c r="BI908">
        <v>0</v>
      </c>
      <c r="BJ908">
        <v>46.211799999999997</v>
      </c>
      <c r="BK908">
        <v>31893.548999999999</v>
      </c>
      <c r="BL908">
        <v>17693.440999999999</v>
      </c>
      <c r="BM908">
        <v>4691.7219999999998</v>
      </c>
      <c r="BN908">
        <v>1949.797</v>
      </c>
      <c r="BO908">
        <v>6060.27</v>
      </c>
      <c r="BP908">
        <v>347.46100000000001</v>
      </c>
      <c r="BQ908">
        <v>536.77200000000005</v>
      </c>
      <c r="BR908">
        <v>0</v>
      </c>
      <c r="BS908">
        <v>0</v>
      </c>
      <c r="BT908">
        <v>46.211799999999997</v>
      </c>
      <c r="BU908">
        <v>31893.548999999999</v>
      </c>
      <c r="BV908">
        <v>0</v>
      </c>
      <c r="BW908">
        <v>0</v>
      </c>
      <c r="BX908">
        <v>0</v>
      </c>
      <c r="BY908">
        <v>0</v>
      </c>
      <c r="BZ908">
        <v>12.600899999999999</v>
      </c>
      <c r="CA908">
        <v>4542.1329999999998</v>
      </c>
      <c r="CB908">
        <v>3003.1019999999999</v>
      </c>
      <c r="CC908">
        <v>453.59899999999999</v>
      </c>
      <c r="CD908">
        <v>306.334</v>
      </c>
      <c r="CE908">
        <v>767.37099999999998</v>
      </c>
      <c r="CF908">
        <v>11.727</v>
      </c>
      <c r="CG908">
        <v>0</v>
      </c>
      <c r="CH908">
        <v>0</v>
      </c>
      <c r="CI908">
        <v>0</v>
      </c>
      <c r="CJ908">
        <v>3.8542000000000001</v>
      </c>
      <c r="CK908">
        <v>2156.1489999999999</v>
      </c>
      <c r="CL908">
        <v>6.4249999999999998</v>
      </c>
      <c r="CM908">
        <v>1676.6420000000001</v>
      </c>
      <c r="CN908">
        <v>2.3216999999999999</v>
      </c>
      <c r="CO908">
        <v>709.34199999999998</v>
      </c>
      <c r="CP908">
        <v>0</v>
      </c>
      <c r="CQ908">
        <v>0</v>
      </c>
      <c r="CR908">
        <v>43.211300000000001</v>
      </c>
      <c r="CS908">
        <v>27623.657999999999</v>
      </c>
      <c r="CT908">
        <v>12.100899999999999</v>
      </c>
      <c r="CU908">
        <v>4362.982</v>
      </c>
      <c r="CV908">
        <v>0</v>
      </c>
      <c r="CW908">
        <v>583.72799999999995</v>
      </c>
      <c r="CX908">
        <v>189.6</v>
      </c>
      <c r="CY908">
        <v>0</v>
      </c>
      <c r="CZ908">
        <v>0</v>
      </c>
      <c r="DA908">
        <v>0</v>
      </c>
      <c r="DB908">
        <v>0</v>
      </c>
      <c r="DC908">
        <v>654.00800000000004</v>
      </c>
      <c r="DD908">
        <v>98.171999999999997</v>
      </c>
      <c r="DE908">
        <v>30.358000000000001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32052.03</v>
      </c>
      <c r="EA908">
        <v>654.00800000000004</v>
      </c>
      <c r="EB908">
        <v>4563.5749999999998</v>
      </c>
      <c r="EC908">
        <v>98.171999999999997</v>
      </c>
      <c r="ED908">
        <v>59.445700000000002</v>
      </c>
      <c r="EE908">
        <v>70.70620000000001</v>
      </c>
      <c r="EF908">
        <v>36777.353999999999</v>
      </c>
      <c r="EG908">
        <v>46.211799999999997</v>
      </c>
      <c r="EH908">
        <v>32033.239000000001</v>
      </c>
      <c r="EI908">
        <v>46.211799999999997</v>
      </c>
      <c r="EJ908">
        <v>32033.239000000001</v>
      </c>
      <c r="EK908">
        <v>0</v>
      </c>
      <c r="EL908">
        <v>0</v>
      </c>
      <c r="EM908">
        <v>0</v>
      </c>
      <c r="EN908">
        <v>0</v>
      </c>
      <c r="EO908">
        <v>13.233899999999998</v>
      </c>
      <c r="EP908">
        <v>4744.1149999999998</v>
      </c>
      <c r="EQ908">
        <v>1016.403</v>
      </c>
      <c r="ER908">
        <v>908.50800000000004</v>
      </c>
      <c r="ES908">
        <v>107.895</v>
      </c>
      <c r="ET908">
        <v>37793.756999999998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189.6</v>
      </c>
      <c r="FK908">
        <v>0</v>
      </c>
      <c r="FL908">
        <v>189.6</v>
      </c>
      <c r="FM908">
        <v>0</v>
      </c>
      <c r="FN908">
        <v>0</v>
      </c>
      <c r="FO908">
        <v>417.6</v>
      </c>
      <c r="FP908">
        <v>417.6</v>
      </c>
      <c r="FQ908">
        <v>0</v>
      </c>
      <c r="FR908">
        <v>607.20000000000005</v>
      </c>
      <c r="FS908">
        <v>0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0</v>
      </c>
      <c r="GB908">
        <v>0</v>
      </c>
    </row>
    <row r="909" spans="1:184" customFormat="1" ht="12.75" x14ac:dyDescent="0.2">
      <c r="A909">
        <v>2806</v>
      </c>
      <c r="B909">
        <f t="shared" si="14"/>
        <v>906</v>
      </c>
      <c r="C909">
        <v>1</v>
      </c>
      <c r="D909" t="s">
        <v>2892</v>
      </c>
      <c r="E909" t="s">
        <v>290</v>
      </c>
      <c r="F909">
        <v>600013481</v>
      </c>
      <c r="G909">
        <v>12</v>
      </c>
      <c r="H909" t="s">
        <v>583</v>
      </c>
      <c r="I909" t="s">
        <v>1866</v>
      </c>
      <c r="J909">
        <v>1</v>
      </c>
      <c r="K909">
        <v>24</v>
      </c>
      <c r="L909" t="s">
        <v>2723</v>
      </c>
      <c r="M909" t="s">
        <v>2893</v>
      </c>
      <c r="N909" t="s">
        <v>586</v>
      </c>
      <c r="O909">
        <v>7</v>
      </c>
      <c r="P909" t="s">
        <v>587</v>
      </c>
      <c r="Q909" t="s">
        <v>2894</v>
      </c>
      <c r="R909" s="207">
        <v>45665.595925925925</v>
      </c>
      <c r="S909">
        <v>600013481</v>
      </c>
      <c r="W909">
        <v>84.474000000000004</v>
      </c>
      <c r="X909">
        <v>81.85499999999999</v>
      </c>
      <c r="Y909">
        <v>1.1586000000000001</v>
      </c>
      <c r="Z909">
        <v>1.4604000000000001</v>
      </c>
      <c r="AA909">
        <v>92.813900000000004</v>
      </c>
      <c r="AB909">
        <v>50885.536</v>
      </c>
      <c r="AC909">
        <v>49534.516000000003</v>
      </c>
      <c r="AD909">
        <v>28868.424999999999</v>
      </c>
      <c r="AE909">
        <v>7054.549</v>
      </c>
      <c r="AF909">
        <v>6573.9309999999996</v>
      </c>
      <c r="AG909">
        <v>5229.3909999999996</v>
      </c>
      <c r="AH909">
        <v>666.72299999999996</v>
      </c>
      <c r="AI909">
        <v>694.70100000000002</v>
      </c>
      <c r="AJ909">
        <v>0</v>
      </c>
      <c r="AK909">
        <v>3.1440000000000001</v>
      </c>
      <c r="AL909">
        <v>206.18299999999999</v>
      </c>
      <c r="AM909">
        <v>0</v>
      </c>
      <c r="AN909">
        <v>1144.837</v>
      </c>
      <c r="AO909">
        <v>688.76700000000005</v>
      </c>
      <c r="AP909">
        <v>210</v>
      </c>
      <c r="AQ909">
        <v>210</v>
      </c>
      <c r="AR909">
        <v>0</v>
      </c>
      <c r="AS909">
        <v>0</v>
      </c>
      <c r="AT909">
        <v>227.767</v>
      </c>
      <c r="AU909">
        <v>251</v>
      </c>
      <c r="AV909">
        <v>0.33329999999999999</v>
      </c>
      <c r="AW909">
        <v>362.88</v>
      </c>
      <c r="AX909">
        <v>513.43200000000002</v>
      </c>
      <c r="AY909">
        <v>10</v>
      </c>
      <c r="AZ909">
        <v>80.772000000000006</v>
      </c>
      <c r="BA909">
        <v>49840.741999999998</v>
      </c>
      <c r="BB909">
        <v>210</v>
      </c>
      <c r="BC909">
        <v>94</v>
      </c>
      <c r="BD909">
        <v>58</v>
      </c>
      <c r="BE909">
        <v>5</v>
      </c>
      <c r="BF909">
        <v>1</v>
      </c>
      <c r="BG909">
        <v>1</v>
      </c>
      <c r="BH909">
        <v>0</v>
      </c>
      <c r="BI909">
        <v>0</v>
      </c>
      <c r="BJ909">
        <v>65.465199999999996</v>
      </c>
      <c r="BK909">
        <v>44152.243999999999</v>
      </c>
      <c r="BL909">
        <v>25186.874</v>
      </c>
      <c r="BM909">
        <v>6571.7340000000004</v>
      </c>
      <c r="BN909">
        <v>5798.5810000000001</v>
      </c>
      <c r="BO909">
        <v>4786.835</v>
      </c>
      <c r="BP909">
        <v>666.72299999999996</v>
      </c>
      <c r="BQ909">
        <v>694.70100000000002</v>
      </c>
      <c r="BR909">
        <v>0</v>
      </c>
      <c r="BS909">
        <v>3.1440000000000001</v>
      </c>
      <c r="BT909">
        <v>63.173200000000001</v>
      </c>
      <c r="BU909">
        <v>43308.697</v>
      </c>
      <c r="BV909">
        <v>0</v>
      </c>
      <c r="BW909">
        <v>0</v>
      </c>
      <c r="BX909">
        <v>0</v>
      </c>
      <c r="BY909">
        <v>0</v>
      </c>
      <c r="BZ909">
        <v>16.389800000000001</v>
      </c>
      <c r="CA909">
        <v>5382.2719999999999</v>
      </c>
      <c r="CB909">
        <v>3681.5509999999999</v>
      </c>
      <c r="CC909">
        <v>482.815</v>
      </c>
      <c r="CD909">
        <v>775.35</v>
      </c>
      <c r="CE909">
        <v>442.55599999999998</v>
      </c>
      <c r="CF909">
        <v>0</v>
      </c>
      <c r="CG909">
        <v>0</v>
      </c>
      <c r="CH909">
        <v>0</v>
      </c>
      <c r="CI909">
        <v>0</v>
      </c>
      <c r="CJ909">
        <v>4.1715999999999998</v>
      </c>
      <c r="CK909">
        <v>1943.8809999999999</v>
      </c>
      <c r="CL909">
        <v>10.375</v>
      </c>
      <c r="CM909">
        <v>2983.3449999999998</v>
      </c>
      <c r="CN909">
        <v>1.8431999999999999</v>
      </c>
      <c r="CO909">
        <v>455.04599999999999</v>
      </c>
      <c r="CP909">
        <v>0</v>
      </c>
      <c r="CQ909">
        <v>0</v>
      </c>
      <c r="CR909">
        <v>61.548499999999997</v>
      </c>
      <c r="CS909">
        <v>39496.434999999998</v>
      </c>
      <c r="CT909">
        <v>16.389800000000001</v>
      </c>
      <c r="CU909">
        <v>5382.2719999999999</v>
      </c>
      <c r="CV909">
        <v>0.33329999999999999</v>
      </c>
      <c r="CW909">
        <v>362.88</v>
      </c>
      <c r="CX909">
        <v>508.13200000000001</v>
      </c>
      <c r="CY909">
        <v>0</v>
      </c>
      <c r="CZ909">
        <v>0</v>
      </c>
      <c r="DA909">
        <v>0</v>
      </c>
      <c r="DB909">
        <v>5.3</v>
      </c>
      <c r="DC909">
        <v>80.36</v>
      </c>
      <c r="DD909">
        <v>129.63999999999999</v>
      </c>
      <c r="DE909">
        <v>80.772000000000006</v>
      </c>
      <c r="DF909">
        <v>1.9587000000000001</v>
      </c>
      <c r="DG909">
        <v>658.31500000000005</v>
      </c>
      <c r="DH909">
        <v>0</v>
      </c>
      <c r="DI909">
        <v>0</v>
      </c>
      <c r="DJ909">
        <v>0.33329999999999999</v>
      </c>
      <c r="DK909">
        <v>185.232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44407.025999999998</v>
      </c>
      <c r="EA909">
        <v>80.36</v>
      </c>
      <c r="EB909">
        <v>5433.7160000000003</v>
      </c>
      <c r="EC909">
        <v>129.63999999999999</v>
      </c>
      <c r="ED909">
        <v>84.474000000000004</v>
      </c>
      <c r="EE909">
        <v>92.813900000000004</v>
      </c>
      <c r="EF909">
        <v>50885.536</v>
      </c>
      <c r="EG909">
        <v>65.690399999999997</v>
      </c>
      <c r="EH909">
        <v>44622.400999999998</v>
      </c>
      <c r="EI909">
        <v>63.398400000000002</v>
      </c>
      <c r="EJ909">
        <v>43778.853999999999</v>
      </c>
      <c r="EK909">
        <v>0</v>
      </c>
      <c r="EL909">
        <v>0</v>
      </c>
      <c r="EM909">
        <v>0</v>
      </c>
      <c r="EN909">
        <v>0</v>
      </c>
      <c r="EO909">
        <v>18.7836</v>
      </c>
      <c r="EP909">
        <v>6263.1350000000002</v>
      </c>
      <c r="EQ909">
        <v>688.76700000000005</v>
      </c>
      <c r="ER909">
        <v>331.49</v>
      </c>
      <c r="ES909">
        <v>357.27699999999999</v>
      </c>
      <c r="ET909">
        <v>51574.303</v>
      </c>
      <c r="EU909">
        <v>0</v>
      </c>
      <c r="EV909">
        <v>0</v>
      </c>
      <c r="EW909">
        <v>0</v>
      </c>
      <c r="EX909">
        <v>0</v>
      </c>
      <c r="EY909">
        <v>1.9587000000000001</v>
      </c>
      <c r="EZ909">
        <v>658.31500000000005</v>
      </c>
      <c r="FA909">
        <v>0</v>
      </c>
      <c r="FB909">
        <v>0</v>
      </c>
      <c r="FC909">
        <v>0.33329999999999999</v>
      </c>
      <c r="FD909">
        <v>185.232</v>
      </c>
      <c r="FE909">
        <v>0</v>
      </c>
      <c r="FF909">
        <v>0</v>
      </c>
      <c r="FG909">
        <v>0</v>
      </c>
      <c r="FH909">
        <v>0</v>
      </c>
      <c r="FI909">
        <v>0.33329999999999999</v>
      </c>
      <c r="FJ909">
        <v>513.43200000000002</v>
      </c>
      <c r="FK909">
        <v>0.33329999999999999</v>
      </c>
      <c r="FL909">
        <v>508.13200000000001</v>
      </c>
      <c r="FM909">
        <v>0</v>
      </c>
      <c r="FN909">
        <v>5.3</v>
      </c>
      <c r="FO909">
        <v>10</v>
      </c>
      <c r="FP909">
        <v>10</v>
      </c>
      <c r="FQ909">
        <v>0</v>
      </c>
      <c r="FR909">
        <v>523.43200000000002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</row>
    <row r="910" spans="1:184" customFormat="1" ht="12.75" x14ac:dyDescent="0.2">
      <c r="A910">
        <v>2807</v>
      </c>
      <c r="B910">
        <f t="shared" si="14"/>
        <v>907</v>
      </c>
      <c r="C910">
        <v>1</v>
      </c>
      <c r="D910" t="s">
        <v>2895</v>
      </c>
      <c r="E910" t="s">
        <v>290</v>
      </c>
      <c r="F910">
        <v>600013448</v>
      </c>
      <c r="G910">
        <v>12</v>
      </c>
      <c r="H910" t="s">
        <v>583</v>
      </c>
      <c r="I910" t="s">
        <v>1866</v>
      </c>
      <c r="J910">
        <v>1</v>
      </c>
      <c r="K910">
        <v>24</v>
      </c>
      <c r="L910" t="s">
        <v>2723</v>
      </c>
      <c r="M910" t="s">
        <v>2896</v>
      </c>
      <c r="N910" t="s">
        <v>586</v>
      </c>
      <c r="O910">
        <v>7</v>
      </c>
      <c r="P910" t="s">
        <v>587</v>
      </c>
      <c r="Q910" t="s">
        <v>3327</v>
      </c>
      <c r="R910" s="207">
        <v>45670.532361111109</v>
      </c>
      <c r="S910">
        <v>600013448</v>
      </c>
      <c r="T910" t="s">
        <v>3327</v>
      </c>
      <c r="U910" s="207">
        <v>45671.482557870368</v>
      </c>
      <c r="V910">
        <v>600013448</v>
      </c>
      <c r="W910">
        <v>58.326500000000003</v>
      </c>
      <c r="X910">
        <v>57.996500000000005</v>
      </c>
      <c r="Y910">
        <v>0</v>
      </c>
      <c r="Z910">
        <v>0.33</v>
      </c>
      <c r="AA910">
        <v>60.678100000000001</v>
      </c>
      <c r="AB910">
        <v>38393.548999999999</v>
      </c>
      <c r="AC910">
        <v>37956.067999999999</v>
      </c>
      <c r="AD910">
        <v>20953.012999999999</v>
      </c>
      <c r="AE910">
        <v>6005.7490000000007</v>
      </c>
      <c r="AF910">
        <v>3755.7449999999999</v>
      </c>
      <c r="AG910">
        <v>4423.5029999999997</v>
      </c>
      <c r="AH910">
        <v>839.64400000000001</v>
      </c>
      <c r="AI910">
        <v>586.077</v>
      </c>
      <c r="AJ910">
        <v>144.86799999999999</v>
      </c>
      <c r="AK910">
        <v>16.088000000000001</v>
      </c>
      <c r="AL910">
        <v>19.5</v>
      </c>
      <c r="AM910">
        <v>0</v>
      </c>
      <c r="AN910">
        <v>417.98099999999999</v>
      </c>
      <c r="AO910">
        <v>925.41300000000001</v>
      </c>
      <c r="AP910">
        <v>726.16800000000001</v>
      </c>
      <c r="AQ910">
        <v>726.16800000000001</v>
      </c>
      <c r="AR910">
        <v>0</v>
      </c>
      <c r="AS910">
        <v>0</v>
      </c>
      <c r="AT910">
        <v>62.36</v>
      </c>
      <c r="AU910">
        <v>136.88499999999999</v>
      </c>
      <c r="AV910">
        <v>0</v>
      </c>
      <c r="AW910">
        <v>1169.634</v>
      </c>
      <c r="AX910">
        <v>0</v>
      </c>
      <c r="AY910">
        <v>271.16800000000001</v>
      </c>
      <c r="AZ910">
        <v>61.747</v>
      </c>
      <c r="BA910">
        <v>38210.419000000002</v>
      </c>
      <c r="BB910">
        <v>726.16800000000001</v>
      </c>
      <c r="BC910">
        <v>60</v>
      </c>
      <c r="BD910">
        <v>41</v>
      </c>
      <c r="BE910">
        <v>1</v>
      </c>
      <c r="BF910">
        <v>0</v>
      </c>
      <c r="BG910">
        <v>0</v>
      </c>
      <c r="BH910">
        <v>0</v>
      </c>
      <c r="BI910">
        <v>0</v>
      </c>
      <c r="BJ910">
        <v>46.976999999999997</v>
      </c>
      <c r="BK910">
        <v>33854.724999999999</v>
      </c>
      <c r="BL910">
        <v>18337.282999999999</v>
      </c>
      <c r="BM910">
        <v>5593.8869999999997</v>
      </c>
      <c r="BN910">
        <v>3323.442</v>
      </c>
      <c r="BO910">
        <v>3852.578</v>
      </c>
      <c r="BP910">
        <v>772.61500000000001</v>
      </c>
      <c r="BQ910">
        <v>586.077</v>
      </c>
      <c r="BR910">
        <v>144.86799999999999</v>
      </c>
      <c r="BS910">
        <v>12.593999999999999</v>
      </c>
      <c r="BT910">
        <v>46.976999999999997</v>
      </c>
      <c r="BU910">
        <v>33854.724999999999</v>
      </c>
      <c r="BV910">
        <v>0</v>
      </c>
      <c r="BW910">
        <v>0</v>
      </c>
      <c r="BX910">
        <v>0</v>
      </c>
      <c r="BY910">
        <v>0</v>
      </c>
      <c r="BZ910">
        <v>11.019500000000001</v>
      </c>
      <c r="CA910">
        <v>4101.3429999999998</v>
      </c>
      <c r="CB910">
        <v>2615.73</v>
      </c>
      <c r="CC910">
        <v>411.86200000000002</v>
      </c>
      <c r="CD910">
        <v>432.303</v>
      </c>
      <c r="CE910">
        <v>570.92499999999995</v>
      </c>
      <c r="CF910">
        <v>67.028999999999996</v>
      </c>
      <c r="CG910">
        <v>0</v>
      </c>
      <c r="CH910">
        <v>0</v>
      </c>
      <c r="CI910">
        <v>3.4939999999999998</v>
      </c>
      <c r="CJ910">
        <v>3.387</v>
      </c>
      <c r="CK910">
        <v>1876.5889999999999</v>
      </c>
      <c r="CL910">
        <v>5.7125000000000004</v>
      </c>
      <c r="CM910">
        <v>1611.403</v>
      </c>
      <c r="CN910">
        <v>1.92</v>
      </c>
      <c r="CO910">
        <v>613.351</v>
      </c>
      <c r="CP910">
        <v>0</v>
      </c>
      <c r="CQ910">
        <v>0</v>
      </c>
      <c r="CR910">
        <v>36.020800000000001</v>
      </c>
      <c r="CS910">
        <v>23536.434000000001</v>
      </c>
      <c r="CT910">
        <v>9.3495000000000008</v>
      </c>
      <c r="CU910">
        <v>3164.6309999999999</v>
      </c>
      <c r="CV910">
        <v>0</v>
      </c>
      <c r="CW910">
        <v>1169.634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501.68700000000001</v>
      </c>
      <c r="DD910">
        <v>224.48099999999999</v>
      </c>
      <c r="DE910">
        <v>61.747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34062.834999999999</v>
      </c>
      <c r="EA910">
        <v>501.68700000000001</v>
      </c>
      <c r="EB910">
        <v>4147.5839999999998</v>
      </c>
      <c r="EC910">
        <v>224.48099999999999</v>
      </c>
      <c r="ED910">
        <v>58.326500000000003</v>
      </c>
      <c r="EE910">
        <v>60.678100000000001</v>
      </c>
      <c r="EF910">
        <v>38393.548999999999</v>
      </c>
      <c r="EG910">
        <v>46.976999999999997</v>
      </c>
      <c r="EH910">
        <v>34086.642</v>
      </c>
      <c r="EI910">
        <v>46.976999999999997</v>
      </c>
      <c r="EJ910">
        <v>34086.642</v>
      </c>
      <c r="EK910">
        <v>0</v>
      </c>
      <c r="EL910">
        <v>0</v>
      </c>
      <c r="EM910">
        <v>0</v>
      </c>
      <c r="EN910">
        <v>0</v>
      </c>
      <c r="EO910">
        <v>11.349500000000001</v>
      </c>
      <c r="EP910">
        <v>4306.9070000000002</v>
      </c>
      <c r="EQ910">
        <v>925.41300000000001</v>
      </c>
      <c r="ER910">
        <v>552.87199999999996</v>
      </c>
      <c r="ES910">
        <v>372.541</v>
      </c>
      <c r="ET910">
        <v>39318.962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271.16800000000001</v>
      </c>
      <c r="FP910">
        <v>223.61600000000001</v>
      </c>
      <c r="FQ910">
        <v>47.552</v>
      </c>
      <c r="FR910">
        <v>271.16800000000001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0</v>
      </c>
      <c r="GA910">
        <v>0</v>
      </c>
      <c r="GB910">
        <v>0</v>
      </c>
    </row>
    <row r="911" spans="1:184" customFormat="1" ht="12.75" x14ac:dyDescent="0.2">
      <c r="A911">
        <v>2808</v>
      </c>
      <c r="B911">
        <f t="shared" si="14"/>
        <v>908</v>
      </c>
      <c r="C911">
        <v>1</v>
      </c>
      <c r="D911" t="s">
        <v>2897</v>
      </c>
      <c r="E911" t="s">
        <v>290</v>
      </c>
      <c r="F911">
        <v>600013863</v>
      </c>
      <c r="G911">
        <v>12</v>
      </c>
      <c r="H911" t="s">
        <v>583</v>
      </c>
      <c r="I911" t="s">
        <v>2898</v>
      </c>
      <c r="J911">
        <v>1</v>
      </c>
      <c r="K911">
        <v>24</v>
      </c>
      <c r="L911" t="s">
        <v>2723</v>
      </c>
      <c r="M911" t="s">
        <v>2899</v>
      </c>
      <c r="N911" t="s">
        <v>586</v>
      </c>
      <c r="O911">
        <v>7</v>
      </c>
      <c r="P911" t="s">
        <v>587</v>
      </c>
      <c r="Q911" t="s">
        <v>2900</v>
      </c>
      <c r="R911" s="207">
        <v>45663.388680555552</v>
      </c>
      <c r="S911">
        <v>600013863</v>
      </c>
      <c r="W911">
        <v>84.576999999999998</v>
      </c>
      <c r="X911">
        <v>83.64909999999999</v>
      </c>
      <c r="Y911">
        <v>0.59460000000000002</v>
      </c>
      <c r="Z911">
        <v>0.33329999999999999</v>
      </c>
      <c r="AA911">
        <v>91.014099999999999</v>
      </c>
      <c r="AB911">
        <v>50335.553</v>
      </c>
      <c r="AC911">
        <v>49740.160000000003</v>
      </c>
      <c r="AD911">
        <v>28021.252</v>
      </c>
      <c r="AE911">
        <v>7876.7640000000001</v>
      </c>
      <c r="AF911">
        <v>2345.056</v>
      </c>
      <c r="AG911">
        <v>9872.473</v>
      </c>
      <c r="AH911">
        <v>452.67500000000001</v>
      </c>
      <c r="AI911">
        <v>651.73299999999995</v>
      </c>
      <c r="AJ911">
        <v>0</v>
      </c>
      <c r="AK911">
        <v>0</v>
      </c>
      <c r="AL911">
        <v>284.09899999999999</v>
      </c>
      <c r="AM911">
        <v>14</v>
      </c>
      <c r="AN911">
        <v>297.29399999999998</v>
      </c>
      <c r="AO911">
        <v>598.64599999999996</v>
      </c>
      <c r="AP911">
        <v>265.86399999999998</v>
      </c>
      <c r="AQ911">
        <v>265.86399999999998</v>
      </c>
      <c r="AR911">
        <v>0</v>
      </c>
      <c r="AS911">
        <v>0</v>
      </c>
      <c r="AT911">
        <v>290.40699999999998</v>
      </c>
      <c r="AU911">
        <v>42.375</v>
      </c>
      <c r="AV911">
        <v>1</v>
      </c>
      <c r="AW911">
        <v>501.61099999999999</v>
      </c>
      <c r="AX911">
        <v>549.76</v>
      </c>
      <c r="AY911">
        <v>137.625</v>
      </c>
      <c r="AZ911">
        <v>18.596</v>
      </c>
      <c r="BA911">
        <v>50064.740000000005</v>
      </c>
      <c r="BB911">
        <v>265.86399999999998</v>
      </c>
      <c r="BC911">
        <v>92</v>
      </c>
      <c r="BD911">
        <v>71</v>
      </c>
      <c r="BE911">
        <v>4</v>
      </c>
      <c r="BF911">
        <v>0</v>
      </c>
      <c r="BG911">
        <v>2</v>
      </c>
      <c r="BH911">
        <v>0</v>
      </c>
      <c r="BI911">
        <v>0</v>
      </c>
      <c r="BJ911">
        <v>63.869500000000002</v>
      </c>
      <c r="BK911">
        <v>41655.163999999997</v>
      </c>
      <c r="BL911">
        <v>23045.865000000002</v>
      </c>
      <c r="BM911">
        <v>7073.1220000000003</v>
      </c>
      <c r="BN911">
        <v>1776.528</v>
      </c>
      <c r="BO911">
        <v>8217.8770000000004</v>
      </c>
      <c r="BP911">
        <v>369.83199999999999</v>
      </c>
      <c r="BQ911">
        <v>651.73299999999995</v>
      </c>
      <c r="BR911">
        <v>0</v>
      </c>
      <c r="BS911">
        <v>0</v>
      </c>
      <c r="BT911">
        <v>62.869500000000002</v>
      </c>
      <c r="BU911">
        <v>41118.603999999999</v>
      </c>
      <c r="BV911">
        <v>0</v>
      </c>
      <c r="BW911">
        <v>0</v>
      </c>
      <c r="BX911">
        <v>0</v>
      </c>
      <c r="BY911">
        <v>0</v>
      </c>
      <c r="BZ911">
        <v>19.779600000000002</v>
      </c>
      <c r="CA911">
        <v>8084.9960000000001</v>
      </c>
      <c r="CB911">
        <v>4975.3870000000006</v>
      </c>
      <c r="CC911">
        <v>803.64200000000005</v>
      </c>
      <c r="CD911">
        <v>568.52800000000002</v>
      </c>
      <c r="CE911">
        <v>1654.596</v>
      </c>
      <c r="CF911">
        <v>82.843000000000004</v>
      </c>
      <c r="CG911">
        <v>0</v>
      </c>
      <c r="CH911">
        <v>0</v>
      </c>
      <c r="CI911">
        <v>0</v>
      </c>
      <c r="CJ911">
        <v>3</v>
      </c>
      <c r="CK911">
        <v>1848.377</v>
      </c>
      <c r="CL911">
        <v>7.9557000000000002</v>
      </c>
      <c r="CM911">
        <v>2634.51</v>
      </c>
      <c r="CN911">
        <v>6.8239000000000001</v>
      </c>
      <c r="CO911">
        <v>2413.116</v>
      </c>
      <c r="CP911">
        <v>2</v>
      </c>
      <c r="CQ911">
        <v>1188.9929999999999</v>
      </c>
      <c r="CR911">
        <v>60.869500000000002</v>
      </c>
      <c r="CS911">
        <v>38370.485000000001</v>
      </c>
      <c r="CT911">
        <v>16.863</v>
      </c>
      <c r="CU911">
        <v>6702.4840000000004</v>
      </c>
      <c r="CV911">
        <v>1</v>
      </c>
      <c r="CW911">
        <v>501.61099999999999</v>
      </c>
      <c r="CX911">
        <v>549.76</v>
      </c>
      <c r="CY911">
        <v>0</v>
      </c>
      <c r="CZ911">
        <v>0</v>
      </c>
      <c r="DA911">
        <v>0</v>
      </c>
      <c r="DB911">
        <v>0</v>
      </c>
      <c r="DC911">
        <v>98.638999999999996</v>
      </c>
      <c r="DD911">
        <v>167.22499999999999</v>
      </c>
      <c r="DE911">
        <v>18.596</v>
      </c>
      <c r="DF911">
        <v>0</v>
      </c>
      <c r="DG911">
        <v>0</v>
      </c>
      <c r="DH911">
        <v>0</v>
      </c>
      <c r="DI911">
        <v>0</v>
      </c>
      <c r="DJ911">
        <v>1</v>
      </c>
      <c r="DK911">
        <v>536.55999999999995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41929.96</v>
      </c>
      <c r="EA911">
        <v>98.638999999999996</v>
      </c>
      <c r="EB911">
        <v>8134.7800000000007</v>
      </c>
      <c r="EC911">
        <v>167.22499999999999</v>
      </c>
      <c r="ED911">
        <v>84.576999999999998</v>
      </c>
      <c r="EE911">
        <v>91.014099999999999</v>
      </c>
      <c r="EF911">
        <v>50335.553</v>
      </c>
      <c r="EG911">
        <v>63.869500000000002</v>
      </c>
      <c r="EH911">
        <v>41877.714999999997</v>
      </c>
      <c r="EI911">
        <v>62.869500000000002</v>
      </c>
      <c r="EJ911">
        <v>41331.154999999999</v>
      </c>
      <c r="EK911">
        <v>0</v>
      </c>
      <c r="EL911">
        <v>0</v>
      </c>
      <c r="EM911">
        <v>0</v>
      </c>
      <c r="EN911">
        <v>0</v>
      </c>
      <c r="EO911">
        <v>20.7075</v>
      </c>
      <c r="EP911">
        <v>8457.8379999999997</v>
      </c>
      <c r="EQ911">
        <v>598.64599999999996</v>
      </c>
      <c r="ER911">
        <v>271.178</v>
      </c>
      <c r="ES911">
        <v>327.46799999999996</v>
      </c>
      <c r="ET911">
        <v>50934.199000000001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1</v>
      </c>
      <c r="FD911">
        <v>546.55999999999995</v>
      </c>
      <c r="FE911">
        <v>0</v>
      </c>
      <c r="FF911">
        <v>0</v>
      </c>
      <c r="FG911">
        <v>0</v>
      </c>
      <c r="FH911">
        <v>0</v>
      </c>
      <c r="FI911">
        <v>1</v>
      </c>
      <c r="FJ911">
        <v>549.76</v>
      </c>
      <c r="FK911">
        <v>1</v>
      </c>
      <c r="FL911">
        <v>549.76</v>
      </c>
      <c r="FM911">
        <v>0</v>
      </c>
      <c r="FN911">
        <v>0</v>
      </c>
      <c r="FO911">
        <v>137.625</v>
      </c>
      <c r="FP911">
        <v>80.400000000000006</v>
      </c>
      <c r="FQ911">
        <v>57.225000000000001</v>
      </c>
      <c r="FR911">
        <v>687.38499999999999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0</v>
      </c>
      <c r="GB911">
        <v>0</v>
      </c>
    </row>
    <row r="912" spans="1:184" customFormat="1" ht="12.75" x14ac:dyDescent="0.2">
      <c r="A912">
        <v>2810</v>
      </c>
      <c r="B912">
        <f t="shared" si="14"/>
        <v>909</v>
      </c>
      <c r="C912">
        <v>1</v>
      </c>
      <c r="D912" t="s">
        <v>2901</v>
      </c>
      <c r="E912" t="s">
        <v>290</v>
      </c>
      <c r="F912">
        <v>600013502</v>
      </c>
      <c r="G912">
        <v>12</v>
      </c>
      <c r="H912" t="s">
        <v>583</v>
      </c>
      <c r="I912" t="s">
        <v>2902</v>
      </c>
      <c r="J912">
        <v>1</v>
      </c>
      <c r="K912">
        <v>24</v>
      </c>
      <c r="L912" t="s">
        <v>2723</v>
      </c>
      <c r="M912" t="s">
        <v>2903</v>
      </c>
      <c r="N912" t="s">
        <v>586</v>
      </c>
      <c r="O912">
        <v>7</v>
      </c>
      <c r="P912" t="s">
        <v>587</v>
      </c>
      <c r="Q912" t="s">
        <v>3332</v>
      </c>
      <c r="R912" s="207">
        <v>45661.599421296298</v>
      </c>
      <c r="S912">
        <v>600013502</v>
      </c>
      <c r="T912" t="s">
        <v>2904</v>
      </c>
      <c r="U912" s="207">
        <v>45664.449016203704</v>
      </c>
      <c r="V912">
        <v>600013502</v>
      </c>
      <c r="W912">
        <v>100.738</v>
      </c>
      <c r="X912">
        <v>100.643</v>
      </c>
      <c r="Y912">
        <v>0</v>
      </c>
      <c r="Z912">
        <v>9.5000000000000001E-2</v>
      </c>
      <c r="AA912">
        <v>109.2787</v>
      </c>
      <c r="AB912">
        <v>63676.292999999998</v>
      </c>
      <c r="AC912">
        <v>63599.17500000001</v>
      </c>
      <c r="AD912">
        <v>35924.213000000003</v>
      </c>
      <c r="AE912">
        <v>8985.4110000000001</v>
      </c>
      <c r="AF912">
        <v>4488.2260000000006</v>
      </c>
      <c r="AG912">
        <v>11175.516</v>
      </c>
      <c r="AH912">
        <v>783.36599999999999</v>
      </c>
      <c r="AI912">
        <v>1178.511</v>
      </c>
      <c r="AJ912">
        <v>145.76000000000002</v>
      </c>
      <c r="AK912">
        <v>51.679999999999993</v>
      </c>
      <c r="AL912">
        <v>14</v>
      </c>
      <c r="AM912">
        <v>0</v>
      </c>
      <c r="AN912">
        <v>63.118000000000002</v>
      </c>
      <c r="AO912">
        <v>900.64799999999991</v>
      </c>
      <c r="AP912">
        <v>856.69999999999993</v>
      </c>
      <c r="AQ912">
        <v>856.69999999999993</v>
      </c>
      <c r="AR912">
        <v>0</v>
      </c>
      <c r="AS912">
        <v>0</v>
      </c>
      <c r="AT912">
        <v>43.2</v>
      </c>
      <c r="AU912">
        <v>0.748</v>
      </c>
      <c r="AV912">
        <v>0.80110000000000003</v>
      </c>
      <c r="AW912">
        <v>767.23</v>
      </c>
      <c r="AX912">
        <v>650.30799999999999</v>
      </c>
      <c r="AY912">
        <v>286.48</v>
      </c>
      <c r="AZ912">
        <v>99.262</v>
      </c>
      <c r="BA912">
        <v>64145.182000000001</v>
      </c>
      <c r="BB912">
        <v>856.69999999999993</v>
      </c>
      <c r="BC912">
        <v>114</v>
      </c>
      <c r="BD912">
        <v>95</v>
      </c>
      <c r="BE912">
        <v>4</v>
      </c>
      <c r="BF912">
        <v>1</v>
      </c>
      <c r="BG912">
        <v>2</v>
      </c>
      <c r="BH912">
        <v>0</v>
      </c>
      <c r="BI912">
        <v>0</v>
      </c>
      <c r="BJ912">
        <v>80.380899999999997</v>
      </c>
      <c r="BK912">
        <v>54674.983</v>
      </c>
      <c r="BL912">
        <v>30684.164000000001</v>
      </c>
      <c r="BM912">
        <v>8039.7090000000007</v>
      </c>
      <c r="BN912">
        <v>3437.8389999999999</v>
      </c>
      <c r="BO912">
        <v>9635.81</v>
      </c>
      <c r="BP912">
        <v>638.43599999999992</v>
      </c>
      <c r="BQ912">
        <v>1178.511</v>
      </c>
      <c r="BR912">
        <v>143.20099999999999</v>
      </c>
      <c r="BS912">
        <v>50.820999999999998</v>
      </c>
      <c r="BT912">
        <v>78.98830000000001</v>
      </c>
      <c r="BU912">
        <v>54035.167000000001</v>
      </c>
      <c r="BV912">
        <v>0</v>
      </c>
      <c r="BW912">
        <v>0</v>
      </c>
      <c r="BX912">
        <v>0</v>
      </c>
      <c r="BY912">
        <v>0</v>
      </c>
      <c r="BZ912">
        <v>20.2621</v>
      </c>
      <c r="CA912">
        <v>8924.1919999999991</v>
      </c>
      <c r="CB912">
        <v>5240.0489999999991</v>
      </c>
      <c r="CC912">
        <v>945.702</v>
      </c>
      <c r="CD912">
        <v>1050.3869999999999</v>
      </c>
      <c r="CE912">
        <v>1539.7060000000001</v>
      </c>
      <c r="CF912">
        <v>144.93</v>
      </c>
      <c r="CG912">
        <v>0</v>
      </c>
      <c r="CH912">
        <v>2.5590000000000002</v>
      </c>
      <c r="CI912">
        <v>0.85899999999999999</v>
      </c>
      <c r="CJ912">
        <v>7.9166999999999996</v>
      </c>
      <c r="CK912">
        <v>4132.942</v>
      </c>
      <c r="CL912">
        <v>8.0649999999999995</v>
      </c>
      <c r="CM912">
        <v>2619.2849999999999</v>
      </c>
      <c r="CN912">
        <v>2.6901999999999999</v>
      </c>
      <c r="CO912">
        <v>807.58600000000001</v>
      </c>
      <c r="CP912">
        <v>1.5902000000000001</v>
      </c>
      <c r="CQ912">
        <v>1364.3789999999999</v>
      </c>
      <c r="CR912">
        <v>75.380899999999997</v>
      </c>
      <c r="CS912">
        <v>49617.393000000004</v>
      </c>
      <c r="CT912">
        <v>17.346799999999998</v>
      </c>
      <c r="CU912">
        <v>6718.2740000000003</v>
      </c>
      <c r="CV912">
        <v>0.80110000000000003</v>
      </c>
      <c r="CW912">
        <v>767.23</v>
      </c>
      <c r="CX912">
        <v>650.30799999999999</v>
      </c>
      <c r="CY912">
        <v>0</v>
      </c>
      <c r="CZ912">
        <v>0</v>
      </c>
      <c r="DA912">
        <v>0</v>
      </c>
      <c r="DB912">
        <v>0</v>
      </c>
      <c r="DC912">
        <v>563.32000000000005</v>
      </c>
      <c r="DD912">
        <v>293.38</v>
      </c>
      <c r="DE912">
        <v>99.262</v>
      </c>
      <c r="DF912">
        <v>0.59260000000000002</v>
      </c>
      <c r="DG912">
        <v>200.50800000000001</v>
      </c>
      <c r="DH912">
        <v>0</v>
      </c>
      <c r="DI912">
        <v>0</v>
      </c>
      <c r="DJ912">
        <v>0.8</v>
      </c>
      <c r="DK912">
        <v>439.30799999999999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55167.294999999998</v>
      </c>
      <c r="EA912">
        <v>563.32000000000005</v>
      </c>
      <c r="EB912">
        <v>8977.8870000000006</v>
      </c>
      <c r="EC912">
        <v>293.38</v>
      </c>
      <c r="ED912">
        <v>100.738</v>
      </c>
      <c r="EE912">
        <v>109.2787</v>
      </c>
      <c r="EF912">
        <v>63676.292999999998</v>
      </c>
      <c r="EG912">
        <v>80.475899999999996</v>
      </c>
      <c r="EH912">
        <v>54743.101000000002</v>
      </c>
      <c r="EI912">
        <v>79.083300000000008</v>
      </c>
      <c r="EJ912">
        <v>54103.285000000003</v>
      </c>
      <c r="EK912">
        <v>0</v>
      </c>
      <c r="EL912">
        <v>0</v>
      </c>
      <c r="EM912">
        <v>0</v>
      </c>
      <c r="EN912">
        <v>0</v>
      </c>
      <c r="EO912">
        <v>20.2621</v>
      </c>
      <c r="EP912">
        <v>8933.1919999999991</v>
      </c>
      <c r="EQ912">
        <v>900.64799999999991</v>
      </c>
      <c r="ER912">
        <v>606.52</v>
      </c>
      <c r="ES912">
        <v>294.12800000000004</v>
      </c>
      <c r="ET912">
        <v>64576.941000000006</v>
      </c>
      <c r="EU912">
        <v>0</v>
      </c>
      <c r="EV912">
        <v>0</v>
      </c>
      <c r="EW912">
        <v>0</v>
      </c>
      <c r="EX912">
        <v>0</v>
      </c>
      <c r="EY912">
        <v>0.59260000000000002</v>
      </c>
      <c r="EZ912">
        <v>200.50800000000001</v>
      </c>
      <c r="FA912">
        <v>0</v>
      </c>
      <c r="FB912">
        <v>0</v>
      </c>
      <c r="FC912">
        <v>0.8</v>
      </c>
      <c r="FD912">
        <v>439.30799999999999</v>
      </c>
      <c r="FE912">
        <v>0</v>
      </c>
      <c r="FF912">
        <v>0</v>
      </c>
      <c r="FG912">
        <v>0</v>
      </c>
      <c r="FH912">
        <v>0</v>
      </c>
      <c r="FI912">
        <v>0.80110000000000003</v>
      </c>
      <c r="FJ912">
        <v>650.30799999999999</v>
      </c>
      <c r="FK912">
        <v>0.80110000000000003</v>
      </c>
      <c r="FL912">
        <v>650.30799999999999</v>
      </c>
      <c r="FM912">
        <v>0</v>
      </c>
      <c r="FN912">
        <v>0</v>
      </c>
      <c r="FO912">
        <v>286.48</v>
      </c>
      <c r="FP912">
        <v>10.600000000000001</v>
      </c>
      <c r="FQ912">
        <v>275.88</v>
      </c>
      <c r="FR912">
        <v>936.78800000000001</v>
      </c>
      <c r="FS912">
        <v>0</v>
      </c>
      <c r="FT912">
        <v>0</v>
      </c>
      <c r="FU912">
        <v>0</v>
      </c>
      <c r="FV912">
        <v>0</v>
      </c>
      <c r="FW912">
        <v>0</v>
      </c>
      <c r="FX912">
        <v>0</v>
      </c>
      <c r="FY912">
        <v>0</v>
      </c>
      <c r="FZ912">
        <v>0</v>
      </c>
      <c r="GA912">
        <v>0</v>
      </c>
      <c r="GB912">
        <v>0</v>
      </c>
    </row>
    <row r="913" spans="1:184" customFormat="1" ht="12.75" x14ac:dyDescent="0.2">
      <c r="A913">
        <v>2812</v>
      </c>
      <c r="B913">
        <f t="shared" si="14"/>
        <v>910</v>
      </c>
      <c r="C913">
        <v>1</v>
      </c>
      <c r="D913" t="s">
        <v>2905</v>
      </c>
      <c r="E913" t="s">
        <v>290</v>
      </c>
      <c r="F913">
        <v>600013430</v>
      </c>
      <c r="G913">
        <v>12</v>
      </c>
      <c r="H913" t="s">
        <v>583</v>
      </c>
      <c r="I913" t="s">
        <v>2906</v>
      </c>
      <c r="J913">
        <v>1</v>
      </c>
      <c r="K913">
        <v>24</v>
      </c>
      <c r="L913" t="s">
        <v>2723</v>
      </c>
      <c r="M913" t="s">
        <v>2907</v>
      </c>
      <c r="N913" t="s">
        <v>586</v>
      </c>
      <c r="O913">
        <v>7</v>
      </c>
      <c r="P913" t="s">
        <v>587</v>
      </c>
      <c r="Q913" t="s">
        <v>2908</v>
      </c>
      <c r="R913" s="207">
        <v>45666.474756944444</v>
      </c>
      <c r="S913">
        <v>600013430</v>
      </c>
      <c r="T913" t="s">
        <v>2908</v>
      </c>
      <c r="U913" s="207">
        <v>45666.622546296298</v>
      </c>
      <c r="V913">
        <v>600013430</v>
      </c>
      <c r="W913">
        <v>128.63419999999999</v>
      </c>
      <c r="X913">
        <v>128.63419999999999</v>
      </c>
      <c r="Y913">
        <v>0</v>
      </c>
      <c r="Z913">
        <v>0</v>
      </c>
      <c r="AA913">
        <v>175.8509</v>
      </c>
      <c r="AB913">
        <v>80352.005999999994</v>
      </c>
      <c r="AC913">
        <v>79248.558999999994</v>
      </c>
      <c r="AD913">
        <v>49696.000999999997</v>
      </c>
      <c r="AE913">
        <v>11599.558000000001</v>
      </c>
      <c r="AF913">
        <v>8073.8890000000001</v>
      </c>
      <c r="AG913">
        <v>6728.83</v>
      </c>
      <c r="AH913">
        <v>1481.2070000000001</v>
      </c>
      <c r="AI913">
        <v>631.64700000000005</v>
      </c>
      <c r="AJ913">
        <v>24.606999999999999</v>
      </c>
      <c r="AK913">
        <v>75.293999999999997</v>
      </c>
      <c r="AL913">
        <v>827.38300000000004</v>
      </c>
      <c r="AM913">
        <v>0</v>
      </c>
      <c r="AN913">
        <v>276.06400000000002</v>
      </c>
      <c r="AO913">
        <v>1408.38</v>
      </c>
      <c r="AP913">
        <v>747.06600000000003</v>
      </c>
      <c r="AQ913">
        <v>747.06600000000003</v>
      </c>
      <c r="AR913">
        <v>0</v>
      </c>
      <c r="AS913">
        <v>0</v>
      </c>
      <c r="AT913">
        <v>661.31399999999996</v>
      </c>
      <c r="AU913">
        <v>0</v>
      </c>
      <c r="AV913">
        <v>0</v>
      </c>
      <c r="AW913">
        <v>881.96199999999999</v>
      </c>
      <c r="AX913">
        <v>0</v>
      </c>
      <c r="AY913">
        <v>0</v>
      </c>
      <c r="AZ913">
        <v>55.564</v>
      </c>
      <c r="BA913">
        <v>79559.539000000004</v>
      </c>
      <c r="BB913">
        <v>747.06600000000003</v>
      </c>
      <c r="BC913">
        <v>181</v>
      </c>
      <c r="BD913">
        <v>91</v>
      </c>
      <c r="BE913">
        <v>7</v>
      </c>
      <c r="BF913">
        <v>2</v>
      </c>
      <c r="BG913">
        <v>1</v>
      </c>
      <c r="BH913">
        <v>0</v>
      </c>
      <c r="BI913">
        <v>0</v>
      </c>
      <c r="BJ913">
        <v>111.99509999999999</v>
      </c>
      <c r="BK913">
        <v>71842.915999999997</v>
      </c>
      <c r="BL913">
        <v>45519.129000000001</v>
      </c>
      <c r="BM913">
        <v>10887.924999999999</v>
      </c>
      <c r="BN913">
        <v>7019.1679999999997</v>
      </c>
      <c r="BO913">
        <v>5539.13</v>
      </c>
      <c r="BP913">
        <v>1301.7</v>
      </c>
      <c r="BQ913">
        <v>631.64700000000005</v>
      </c>
      <c r="BR913">
        <v>6.6909999999999998</v>
      </c>
      <c r="BS913">
        <v>0</v>
      </c>
      <c r="BT913">
        <v>111.99509999999999</v>
      </c>
      <c r="BU913">
        <v>71842.915999999997</v>
      </c>
      <c r="BV913">
        <v>0</v>
      </c>
      <c r="BW913">
        <v>0</v>
      </c>
      <c r="BX913">
        <v>0</v>
      </c>
      <c r="BY913">
        <v>0</v>
      </c>
      <c r="BZ913">
        <v>16.639099999999999</v>
      </c>
      <c r="CA913">
        <v>7405.643</v>
      </c>
      <c r="CB913">
        <v>4176.8720000000003</v>
      </c>
      <c r="CC913">
        <v>711.63300000000004</v>
      </c>
      <c r="CD913">
        <v>1054.721</v>
      </c>
      <c r="CE913">
        <v>1189.7</v>
      </c>
      <c r="CF913">
        <v>179.50700000000001</v>
      </c>
      <c r="CG913">
        <v>0</v>
      </c>
      <c r="CH913">
        <v>17.916</v>
      </c>
      <c r="CI913">
        <v>75.293999999999997</v>
      </c>
      <c r="CJ913">
        <v>6.375</v>
      </c>
      <c r="CK913">
        <v>3998.1219999999998</v>
      </c>
      <c r="CL913">
        <v>8.8682999999999996</v>
      </c>
      <c r="CM913">
        <v>2965.4879999999998</v>
      </c>
      <c r="CN913">
        <v>1.3957999999999999</v>
      </c>
      <c r="CO913">
        <v>442.03300000000002</v>
      </c>
      <c r="CP913">
        <v>0</v>
      </c>
      <c r="CQ913">
        <v>0</v>
      </c>
      <c r="CR913">
        <v>107.99509999999999</v>
      </c>
      <c r="CS913">
        <v>66442.194000000003</v>
      </c>
      <c r="CT913">
        <v>16.264099999999999</v>
      </c>
      <c r="CU913">
        <v>7300.9190000000008</v>
      </c>
      <c r="CV913">
        <v>0</v>
      </c>
      <c r="CW913">
        <v>881.96199999999999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400.315</v>
      </c>
      <c r="DD913">
        <v>346.75099999999998</v>
      </c>
      <c r="DE913">
        <v>55.564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72106.521999999997</v>
      </c>
      <c r="EA913">
        <v>400.315</v>
      </c>
      <c r="EB913">
        <v>7453.0169999999998</v>
      </c>
      <c r="EC913">
        <v>346.75099999999998</v>
      </c>
      <c r="ED913">
        <v>128.63419999999999</v>
      </c>
      <c r="EE913">
        <v>175.8509</v>
      </c>
      <c r="EF913">
        <v>80352.005999999994</v>
      </c>
      <c r="EG913">
        <v>111.99509999999999</v>
      </c>
      <c r="EH913">
        <v>72634.842999999993</v>
      </c>
      <c r="EI913">
        <v>111.99509999999999</v>
      </c>
      <c r="EJ913">
        <v>72634.842999999993</v>
      </c>
      <c r="EK913">
        <v>0</v>
      </c>
      <c r="EL913">
        <v>0</v>
      </c>
      <c r="EM913">
        <v>0</v>
      </c>
      <c r="EN913">
        <v>0</v>
      </c>
      <c r="EO913">
        <v>16.639099999999999</v>
      </c>
      <c r="EP913">
        <v>7717.1630000000005</v>
      </c>
      <c r="EQ913">
        <v>1408.38</v>
      </c>
      <c r="ER913">
        <v>795.98199999999997</v>
      </c>
      <c r="ES913">
        <v>612.39800000000002</v>
      </c>
      <c r="ET913">
        <v>81760.385999999999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0</v>
      </c>
      <c r="FZ913">
        <v>0</v>
      </c>
      <c r="GA913">
        <v>0</v>
      </c>
      <c r="GB913">
        <v>0</v>
      </c>
    </row>
    <row r="914" spans="1:184" customFormat="1" ht="12.75" x14ac:dyDescent="0.2">
      <c r="A914">
        <v>2813</v>
      </c>
      <c r="B914">
        <f t="shared" si="14"/>
        <v>911</v>
      </c>
      <c r="C914">
        <v>1</v>
      </c>
      <c r="D914" t="s">
        <v>2909</v>
      </c>
      <c r="E914" t="s">
        <v>290</v>
      </c>
      <c r="F914">
        <v>600013812</v>
      </c>
      <c r="G914">
        <v>12</v>
      </c>
      <c r="H914" t="s">
        <v>583</v>
      </c>
      <c r="I914" t="s">
        <v>2910</v>
      </c>
      <c r="J914">
        <v>1</v>
      </c>
      <c r="K914">
        <v>24</v>
      </c>
      <c r="L914" t="s">
        <v>2723</v>
      </c>
      <c r="M914" t="s">
        <v>2911</v>
      </c>
      <c r="N914" t="s">
        <v>586</v>
      </c>
      <c r="O914">
        <v>7</v>
      </c>
      <c r="P914" t="s">
        <v>587</v>
      </c>
      <c r="Q914" t="s">
        <v>2912</v>
      </c>
      <c r="R914" s="207">
        <v>45664.542870370373</v>
      </c>
      <c r="S914">
        <v>600013812</v>
      </c>
      <c r="T914" t="s">
        <v>2912</v>
      </c>
      <c r="U914" s="207">
        <v>45666.301030092596</v>
      </c>
      <c r="V914">
        <v>600013812</v>
      </c>
      <c r="W914">
        <v>53.278999999999996</v>
      </c>
      <c r="X914">
        <v>53.278999999999996</v>
      </c>
      <c r="Y914">
        <v>0</v>
      </c>
      <c r="Z914">
        <v>0</v>
      </c>
      <c r="AA914">
        <v>58.743899999999996</v>
      </c>
      <c r="AB914">
        <v>32330.200000000004</v>
      </c>
      <c r="AC914">
        <v>32082.155999999999</v>
      </c>
      <c r="AD914">
        <v>18408.991000000002</v>
      </c>
      <c r="AE914">
        <v>6474.5949999999993</v>
      </c>
      <c r="AF914">
        <v>3091.5760000000005</v>
      </c>
      <c r="AG914">
        <v>2784.4949999999999</v>
      </c>
      <c r="AH914">
        <v>558.25</v>
      </c>
      <c r="AI914">
        <v>176.27</v>
      </c>
      <c r="AJ914">
        <v>0.81599999999999995</v>
      </c>
      <c r="AK914">
        <v>128.553</v>
      </c>
      <c r="AL914">
        <v>184.5</v>
      </c>
      <c r="AM914">
        <v>0</v>
      </c>
      <c r="AN914">
        <v>63.543999999999997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448.98099999999999</v>
      </c>
      <c r="AX914">
        <v>0</v>
      </c>
      <c r="AY914">
        <v>0</v>
      </c>
      <c r="AZ914">
        <v>9.6289999999999996</v>
      </c>
      <c r="BA914">
        <v>32348.936999999998</v>
      </c>
      <c r="BB914">
        <v>0</v>
      </c>
      <c r="BC914">
        <v>60</v>
      </c>
      <c r="BD914">
        <v>46</v>
      </c>
      <c r="BE914">
        <v>6</v>
      </c>
      <c r="BF914">
        <v>0</v>
      </c>
      <c r="BG914">
        <v>0</v>
      </c>
      <c r="BH914">
        <v>0</v>
      </c>
      <c r="BI914">
        <v>0</v>
      </c>
      <c r="BJ914">
        <v>42.4559</v>
      </c>
      <c r="BK914">
        <v>27500.533000000003</v>
      </c>
      <c r="BL914">
        <v>15641.931999999999</v>
      </c>
      <c r="BM914">
        <v>5957.1979999999994</v>
      </c>
      <c r="BN914">
        <v>2260.2090000000003</v>
      </c>
      <c r="BO914">
        <v>2404.4949999999999</v>
      </c>
      <c r="BP914">
        <v>482.94299999999998</v>
      </c>
      <c r="BQ914">
        <v>176.27</v>
      </c>
      <c r="BR914">
        <v>0</v>
      </c>
      <c r="BS914">
        <v>118.876</v>
      </c>
      <c r="BT914">
        <v>39.9559</v>
      </c>
      <c r="BU914">
        <v>25987.47</v>
      </c>
      <c r="BV914">
        <v>2.5</v>
      </c>
      <c r="BW914">
        <v>1513.0630000000001</v>
      </c>
      <c r="BX914">
        <v>0</v>
      </c>
      <c r="BY914">
        <v>0</v>
      </c>
      <c r="BZ914">
        <v>10.8231</v>
      </c>
      <c r="CA914">
        <v>4581.6229999999996</v>
      </c>
      <c r="CB914">
        <v>2767.0590000000002</v>
      </c>
      <c r="CC914">
        <v>517.39700000000005</v>
      </c>
      <c r="CD914">
        <v>831.36699999999996</v>
      </c>
      <c r="CE914">
        <v>380</v>
      </c>
      <c r="CF914">
        <v>75.307000000000002</v>
      </c>
      <c r="CG914">
        <v>0</v>
      </c>
      <c r="CH914">
        <v>0.81599999999999995</v>
      </c>
      <c r="CI914">
        <v>9.6769999999999996</v>
      </c>
      <c r="CJ914">
        <v>3</v>
      </c>
      <c r="CK914">
        <v>1800.8969999999999</v>
      </c>
      <c r="CL914">
        <v>2.9133</v>
      </c>
      <c r="CM914">
        <v>764.37699999999995</v>
      </c>
      <c r="CN914">
        <v>4.9097999999999997</v>
      </c>
      <c r="CO914">
        <v>2016.3489999999999</v>
      </c>
      <c r="CP914">
        <v>0</v>
      </c>
      <c r="CQ914">
        <v>0</v>
      </c>
      <c r="CR914">
        <v>36.4559</v>
      </c>
      <c r="CS914">
        <v>22194.962</v>
      </c>
      <c r="CT914">
        <v>8.9324000000000012</v>
      </c>
      <c r="CU914">
        <v>3728.5299999999997</v>
      </c>
      <c r="CV914">
        <v>0</v>
      </c>
      <c r="CW914">
        <v>448.98099999999999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9.6289999999999996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27741.703000000001</v>
      </c>
      <c r="EA914">
        <v>0</v>
      </c>
      <c r="EB914">
        <v>4607.2340000000004</v>
      </c>
      <c r="EC914">
        <v>0</v>
      </c>
      <c r="ED914">
        <v>53.278999999999996</v>
      </c>
      <c r="EE914">
        <v>58.743899999999996</v>
      </c>
      <c r="EF914">
        <v>32330.200000000004</v>
      </c>
      <c r="EG914">
        <v>42.4559</v>
      </c>
      <c r="EH914">
        <v>27564.076999999997</v>
      </c>
      <c r="EI914">
        <v>39.9559</v>
      </c>
      <c r="EJ914">
        <v>26051.013999999999</v>
      </c>
      <c r="EK914">
        <v>2.5</v>
      </c>
      <c r="EL914">
        <v>1513.0630000000001</v>
      </c>
      <c r="EM914">
        <v>0</v>
      </c>
      <c r="EN914">
        <v>0</v>
      </c>
      <c r="EO914">
        <v>10.8231</v>
      </c>
      <c r="EP914">
        <v>4766.1229999999996</v>
      </c>
      <c r="EQ914">
        <v>0</v>
      </c>
      <c r="ER914">
        <v>0</v>
      </c>
      <c r="ES914">
        <v>0</v>
      </c>
      <c r="ET914">
        <v>32330.200000000004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0</v>
      </c>
    </row>
    <row r="915" spans="1:184" customFormat="1" ht="12.75" x14ac:dyDescent="0.2">
      <c r="A915">
        <v>2814</v>
      </c>
      <c r="B915">
        <f t="shared" si="14"/>
        <v>912</v>
      </c>
      <c r="C915">
        <v>1</v>
      </c>
      <c r="D915" t="s">
        <v>2913</v>
      </c>
      <c r="E915" t="s">
        <v>290</v>
      </c>
      <c r="F915">
        <v>600013928</v>
      </c>
      <c r="G915">
        <v>12</v>
      </c>
      <c r="H915" t="s">
        <v>583</v>
      </c>
      <c r="I915" t="s">
        <v>3415</v>
      </c>
      <c r="J915">
        <v>1</v>
      </c>
      <c r="K915">
        <v>24</v>
      </c>
      <c r="L915" t="s">
        <v>2723</v>
      </c>
      <c r="M915" t="s">
        <v>2914</v>
      </c>
      <c r="N915" t="s">
        <v>586</v>
      </c>
      <c r="O915">
        <v>7</v>
      </c>
      <c r="P915" t="s">
        <v>587</v>
      </c>
      <c r="Q915" t="s">
        <v>3416</v>
      </c>
      <c r="R915" s="207">
        <v>45670.490613425929</v>
      </c>
      <c r="S915">
        <v>600013928</v>
      </c>
      <c r="T915" t="s">
        <v>3416</v>
      </c>
      <c r="U915" s="207">
        <v>45670.515173611115</v>
      </c>
      <c r="V915">
        <v>600013928</v>
      </c>
      <c r="W915">
        <v>55.732000000000006</v>
      </c>
      <c r="X915">
        <v>54.583500000000001</v>
      </c>
      <c r="Y915">
        <v>0</v>
      </c>
      <c r="Z915">
        <v>1.1485000000000001</v>
      </c>
      <c r="AA915">
        <v>60.816900000000004</v>
      </c>
      <c r="AB915">
        <v>34121.722999999998</v>
      </c>
      <c r="AC915">
        <v>32521.817999999999</v>
      </c>
      <c r="AD915">
        <v>19777.310000000001</v>
      </c>
      <c r="AE915">
        <v>4295.0720000000001</v>
      </c>
      <c r="AF915">
        <v>2526.7539999999999</v>
      </c>
      <c r="AG915">
        <v>4395.6629999999996</v>
      </c>
      <c r="AH915">
        <v>791.59199999999998</v>
      </c>
      <c r="AI915">
        <v>518.471</v>
      </c>
      <c r="AJ915">
        <v>0</v>
      </c>
      <c r="AK915">
        <v>16.395</v>
      </c>
      <c r="AL915">
        <v>332.625</v>
      </c>
      <c r="AM915">
        <v>0</v>
      </c>
      <c r="AN915">
        <v>1267.28</v>
      </c>
      <c r="AO915">
        <v>1710.46</v>
      </c>
      <c r="AP915">
        <v>187.4</v>
      </c>
      <c r="AQ915">
        <v>187.4</v>
      </c>
      <c r="AR915">
        <v>0</v>
      </c>
      <c r="AS915">
        <v>0</v>
      </c>
      <c r="AT915">
        <v>8.8000000000000007</v>
      </c>
      <c r="AU915">
        <v>1514.26</v>
      </c>
      <c r="AV915">
        <v>0.49859999999999999</v>
      </c>
      <c r="AW915">
        <v>170.21600000000001</v>
      </c>
      <c r="AX915">
        <v>503.66800000000001</v>
      </c>
      <c r="AY915">
        <v>107.4</v>
      </c>
      <c r="AZ915">
        <v>30.344999999999999</v>
      </c>
      <c r="BA915">
        <v>32639.254000000001</v>
      </c>
      <c r="BB915">
        <v>187.4</v>
      </c>
      <c r="BC915">
        <v>70</v>
      </c>
      <c r="BD915">
        <v>47</v>
      </c>
      <c r="BE915">
        <v>6</v>
      </c>
      <c r="BF915">
        <v>0</v>
      </c>
      <c r="BG915">
        <v>2</v>
      </c>
      <c r="BH915">
        <v>0</v>
      </c>
      <c r="BI915">
        <v>0</v>
      </c>
      <c r="BJ915">
        <v>41.940800000000003</v>
      </c>
      <c r="BK915">
        <v>27265.960999999999</v>
      </c>
      <c r="BL915">
        <v>16381.267</v>
      </c>
      <c r="BM915">
        <v>3833.1460000000002</v>
      </c>
      <c r="BN915">
        <v>1885.788</v>
      </c>
      <c r="BO915">
        <v>3701.6109999999999</v>
      </c>
      <c r="BP915">
        <v>728.72199999999998</v>
      </c>
      <c r="BQ915">
        <v>518.471</v>
      </c>
      <c r="BR915">
        <v>0</v>
      </c>
      <c r="BS915">
        <v>16.395</v>
      </c>
      <c r="BT915">
        <v>41.4422</v>
      </c>
      <c r="BU915">
        <v>27019.293000000001</v>
      </c>
      <c r="BV915">
        <v>0</v>
      </c>
      <c r="BW915">
        <v>0</v>
      </c>
      <c r="BX915">
        <v>0</v>
      </c>
      <c r="BY915">
        <v>0</v>
      </c>
      <c r="BZ915">
        <v>12.6427</v>
      </c>
      <c r="CA915">
        <v>5255.857</v>
      </c>
      <c r="CB915">
        <v>3396.0430000000001</v>
      </c>
      <c r="CC915">
        <v>461.92599999999999</v>
      </c>
      <c r="CD915">
        <v>640.96599999999989</v>
      </c>
      <c r="CE915">
        <v>694.05200000000002</v>
      </c>
      <c r="CF915">
        <v>62.870000000000005</v>
      </c>
      <c r="CG915">
        <v>0</v>
      </c>
      <c r="CH915">
        <v>0</v>
      </c>
      <c r="CI915">
        <v>0</v>
      </c>
      <c r="CJ915">
        <v>3.2707999999999999</v>
      </c>
      <c r="CK915">
        <v>1692.6890000000001</v>
      </c>
      <c r="CL915">
        <v>1.3332999999999999</v>
      </c>
      <c r="CM915">
        <v>622.05200000000002</v>
      </c>
      <c r="CN915">
        <v>2.0520999999999998</v>
      </c>
      <c r="CO915">
        <v>638.18200000000002</v>
      </c>
      <c r="CP915">
        <v>5.9865000000000004</v>
      </c>
      <c r="CQ915">
        <v>2302.9340000000002</v>
      </c>
      <c r="CR915">
        <v>36.607399999999998</v>
      </c>
      <c r="CS915">
        <v>20882.89</v>
      </c>
      <c r="CT915">
        <v>10.7156</v>
      </c>
      <c r="CU915">
        <v>4272.5309999999999</v>
      </c>
      <c r="CV915">
        <v>0.49859999999999999</v>
      </c>
      <c r="CW915">
        <v>170.21600000000001</v>
      </c>
      <c r="CX915">
        <v>498.66800000000001</v>
      </c>
      <c r="CY915">
        <v>0</v>
      </c>
      <c r="CZ915">
        <v>0</v>
      </c>
      <c r="DA915">
        <v>0</v>
      </c>
      <c r="DB915">
        <v>5</v>
      </c>
      <c r="DC915">
        <v>69.09</v>
      </c>
      <c r="DD915">
        <v>118.31</v>
      </c>
      <c r="DE915">
        <v>30.344999999999999</v>
      </c>
      <c r="DF915">
        <v>0</v>
      </c>
      <c r="DG915">
        <v>0</v>
      </c>
      <c r="DH915">
        <v>0</v>
      </c>
      <c r="DI915">
        <v>0</v>
      </c>
      <c r="DJ915">
        <v>0.49859999999999999</v>
      </c>
      <c r="DK915">
        <v>246.66800000000001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27368.118999999999</v>
      </c>
      <c r="EA915">
        <v>69.09</v>
      </c>
      <c r="EB915">
        <v>5271.1350000000002</v>
      </c>
      <c r="EC915">
        <v>118.31</v>
      </c>
      <c r="ED915">
        <v>55.732000000000006</v>
      </c>
      <c r="EE915">
        <v>60.816900000000004</v>
      </c>
      <c r="EF915">
        <v>34121.722999999998</v>
      </c>
      <c r="EG915">
        <v>42.1753</v>
      </c>
      <c r="EH915">
        <v>27954.473000000002</v>
      </c>
      <c r="EI915">
        <v>41.676699999999997</v>
      </c>
      <c r="EJ915">
        <v>27707.805</v>
      </c>
      <c r="EK915">
        <v>0</v>
      </c>
      <c r="EL915">
        <v>0</v>
      </c>
      <c r="EM915">
        <v>0</v>
      </c>
      <c r="EN915">
        <v>0</v>
      </c>
      <c r="EO915">
        <v>13.556699999999999</v>
      </c>
      <c r="EP915">
        <v>6167.25</v>
      </c>
      <c r="EQ915">
        <v>1710.46</v>
      </c>
      <c r="ER915">
        <v>73.09</v>
      </c>
      <c r="ES915">
        <v>1637.37</v>
      </c>
      <c r="ET915">
        <v>35832.182999999997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0.49859999999999999</v>
      </c>
      <c r="FD915">
        <v>246.66800000000001</v>
      </c>
      <c r="FE915">
        <v>0</v>
      </c>
      <c r="FF915">
        <v>0</v>
      </c>
      <c r="FG915">
        <v>0</v>
      </c>
      <c r="FH915">
        <v>0</v>
      </c>
      <c r="FI915">
        <v>0.49859999999999999</v>
      </c>
      <c r="FJ915">
        <v>503.66800000000001</v>
      </c>
      <c r="FK915">
        <v>0.49859999999999999</v>
      </c>
      <c r="FL915">
        <v>498.66800000000001</v>
      </c>
      <c r="FM915">
        <v>0</v>
      </c>
      <c r="FN915">
        <v>5</v>
      </c>
      <c r="FO915">
        <v>107.4</v>
      </c>
      <c r="FP915">
        <v>0</v>
      </c>
      <c r="FQ915">
        <v>107.4</v>
      </c>
      <c r="FR915">
        <v>611.06799999999998</v>
      </c>
      <c r="FS915">
        <v>0</v>
      </c>
      <c r="FT915">
        <v>0</v>
      </c>
      <c r="FU915">
        <v>0</v>
      </c>
      <c r="FV915">
        <v>0</v>
      </c>
      <c r="FW915">
        <v>0</v>
      </c>
      <c r="FX915">
        <v>0</v>
      </c>
      <c r="FY915">
        <v>0</v>
      </c>
      <c r="FZ915">
        <v>0</v>
      </c>
      <c r="GA915">
        <v>0</v>
      </c>
      <c r="GB915">
        <v>0</v>
      </c>
    </row>
    <row r="916" spans="1:184" customFormat="1" ht="12.75" x14ac:dyDescent="0.2">
      <c r="A916">
        <v>2817</v>
      </c>
      <c r="B916">
        <f t="shared" si="14"/>
        <v>913</v>
      </c>
      <c r="C916">
        <v>1</v>
      </c>
      <c r="D916" t="s">
        <v>2915</v>
      </c>
      <c r="E916" t="s">
        <v>290</v>
      </c>
      <c r="F916">
        <v>600013804</v>
      </c>
      <c r="G916">
        <v>12</v>
      </c>
      <c r="H916" t="s">
        <v>583</v>
      </c>
      <c r="I916" t="s">
        <v>2916</v>
      </c>
      <c r="J916">
        <v>1</v>
      </c>
      <c r="K916">
        <v>24</v>
      </c>
      <c r="L916" t="s">
        <v>2723</v>
      </c>
      <c r="M916" t="s">
        <v>2917</v>
      </c>
      <c r="N916" t="s">
        <v>586</v>
      </c>
      <c r="O916">
        <v>7</v>
      </c>
      <c r="P916" t="s">
        <v>587</v>
      </c>
      <c r="Q916" t="s">
        <v>2918</v>
      </c>
      <c r="R916" s="207">
        <v>45663.412233796298</v>
      </c>
      <c r="S916">
        <v>600013804</v>
      </c>
      <c r="T916" t="s">
        <v>2918</v>
      </c>
      <c r="U916" s="207">
        <v>45665.34578703704</v>
      </c>
      <c r="V916">
        <v>600013804</v>
      </c>
      <c r="W916">
        <v>62.870199999999997</v>
      </c>
      <c r="X916">
        <v>59.731099999999998</v>
      </c>
      <c r="Y916">
        <v>2.5625</v>
      </c>
      <c r="Z916">
        <v>0.5766</v>
      </c>
      <c r="AA916">
        <v>68.236800000000002</v>
      </c>
      <c r="AB916">
        <v>38733.564999999995</v>
      </c>
      <c r="AC916">
        <v>37281.824000000001</v>
      </c>
      <c r="AD916">
        <v>20640.638999999999</v>
      </c>
      <c r="AE916">
        <v>6336.3670000000002</v>
      </c>
      <c r="AF916">
        <v>3746.0740000000001</v>
      </c>
      <c r="AG916">
        <v>5164.5959999999995</v>
      </c>
      <c r="AH916">
        <v>442.69</v>
      </c>
      <c r="AI916">
        <v>471.94499999999999</v>
      </c>
      <c r="AJ916">
        <v>10.315</v>
      </c>
      <c r="AK916">
        <v>12.821</v>
      </c>
      <c r="AL916">
        <v>982.13900000000001</v>
      </c>
      <c r="AM916">
        <v>0</v>
      </c>
      <c r="AN916">
        <v>469.60199999999998</v>
      </c>
      <c r="AO916">
        <v>813.76599999999996</v>
      </c>
      <c r="AP916">
        <v>629.4</v>
      </c>
      <c r="AQ916">
        <v>629.4</v>
      </c>
      <c r="AR916">
        <v>0</v>
      </c>
      <c r="AS916">
        <v>0</v>
      </c>
      <c r="AT916">
        <v>67.965999999999994</v>
      </c>
      <c r="AU916">
        <v>116.4</v>
      </c>
      <c r="AV916">
        <v>0.5</v>
      </c>
      <c r="AW916">
        <v>414.005</v>
      </c>
      <c r="AX916">
        <v>292.77499999999998</v>
      </c>
      <c r="AY916">
        <v>355</v>
      </c>
      <c r="AZ916">
        <v>42.372</v>
      </c>
      <c r="BA916">
        <v>37525.631000000001</v>
      </c>
      <c r="BB916">
        <v>629.4</v>
      </c>
      <c r="BC916">
        <v>69</v>
      </c>
      <c r="BD916">
        <v>43</v>
      </c>
      <c r="BE916">
        <v>2</v>
      </c>
      <c r="BF916">
        <v>0</v>
      </c>
      <c r="BG916">
        <v>0</v>
      </c>
      <c r="BH916">
        <v>292.77499999999998</v>
      </c>
      <c r="BI916">
        <v>355</v>
      </c>
      <c r="BJ916">
        <v>46.412700000000001</v>
      </c>
      <c r="BK916">
        <v>31472.591</v>
      </c>
      <c r="BL916">
        <v>17373.580000000002</v>
      </c>
      <c r="BM916">
        <v>5752.7139999999999</v>
      </c>
      <c r="BN916">
        <v>2860.9180000000001</v>
      </c>
      <c r="BO916">
        <v>4146.7</v>
      </c>
      <c r="BP916">
        <v>387.221</v>
      </c>
      <c r="BQ916">
        <v>471.94499999999999</v>
      </c>
      <c r="BR916">
        <v>10.315</v>
      </c>
      <c r="BS916">
        <v>12.821</v>
      </c>
      <c r="BT916">
        <v>45.912700000000001</v>
      </c>
      <c r="BU916">
        <v>31172.315999999999</v>
      </c>
      <c r="BV916">
        <v>0</v>
      </c>
      <c r="BW916">
        <v>0</v>
      </c>
      <c r="BX916">
        <v>0</v>
      </c>
      <c r="BY916">
        <v>0</v>
      </c>
      <c r="BZ916">
        <v>13.3184</v>
      </c>
      <c r="CA916">
        <v>5809.2330000000002</v>
      </c>
      <c r="CB916">
        <v>3267.0589999999997</v>
      </c>
      <c r="CC916">
        <v>583.65300000000002</v>
      </c>
      <c r="CD916">
        <v>885.15599999999995</v>
      </c>
      <c r="CE916">
        <v>1017.896</v>
      </c>
      <c r="CF916">
        <v>55.469000000000001</v>
      </c>
      <c r="CG916">
        <v>0</v>
      </c>
      <c r="CH916">
        <v>0</v>
      </c>
      <c r="CI916">
        <v>0</v>
      </c>
      <c r="CJ916">
        <v>3.375</v>
      </c>
      <c r="CK916">
        <v>2125.8670000000002</v>
      </c>
      <c r="CL916">
        <v>7.52</v>
      </c>
      <c r="CM916">
        <v>2608.3359999999998</v>
      </c>
      <c r="CN916">
        <v>1.7984</v>
      </c>
      <c r="CO916">
        <v>655.51700000000005</v>
      </c>
      <c r="CP916">
        <v>0.625</v>
      </c>
      <c r="CQ916">
        <v>419.51299999999998</v>
      </c>
      <c r="CR916">
        <v>43.412700000000001</v>
      </c>
      <c r="CS916">
        <v>28513.463</v>
      </c>
      <c r="CT916">
        <v>11.5684</v>
      </c>
      <c r="CU916">
        <v>4737.3490000000002</v>
      </c>
      <c r="CV916">
        <v>0.5</v>
      </c>
      <c r="CW916">
        <v>414.005</v>
      </c>
      <c r="CX916">
        <v>292.77499999999998</v>
      </c>
      <c r="CY916">
        <v>0</v>
      </c>
      <c r="CZ916">
        <v>0</v>
      </c>
      <c r="DA916">
        <v>0</v>
      </c>
      <c r="DB916">
        <v>0</v>
      </c>
      <c r="DC916">
        <v>272.96199999999999</v>
      </c>
      <c r="DD916">
        <v>356.43799999999999</v>
      </c>
      <c r="DE916">
        <v>42.372</v>
      </c>
      <c r="DF916">
        <v>0</v>
      </c>
      <c r="DG916">
        <v>0</v>
      </c>
      <c r="DH916">
        <v>0</v>
      </c>
      <c r="DI916">
        <v>0</v>
      </c>
      <c r="DJ916">
        <v>0.5</v>
      </c>
      <c r="DK916">
        <v>300.27499999999998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31660.940999999999</v>
      </c>
      <c r="EA916">
        <v>272.96199999999999</v>
      </c>
      <c r="EB916">
        <v>5864.69</v>
      </c>
      <c r="EC916">
        <v>356.43799999999999</v>
      </c>
      <c r="ED916">
        <v>62.870199999999997</v>
      </c>
      <c r="EE916">
        <v>68.236800000000002</v>
      </c>
      <c r="EF916">
        <v>38733.564999999995</v>
      </c>
      <c r="EG916">
        <v>46.412700000000001</v>
      </c>
      <c r="EH916">
        <v>31724.796999999999</v>
      </c>
      <c r="EI916">
        <v>45.912700000000001</v>
      </c>
      <c r="EJ916">
        <v>31360.562000000002</v>
      </c>
      <c r="EK916">
        <v>0</v>
      </c>
      <c r="EL916">
        <v>0</v>
      </c>
      <c r="EM916">
        <v>0</v>
      </c>
      <c r="EN916">
        <v>0</v>
      </c>
      <c r="EO916">
        <v>16.4575</v>
      </c>
      <c r="EP916">
        <v>7008.768</v>
      </c>
      <c r="EQ916">
        <v>813.76599999999996</v>
      </c>
      <c r="ER916">
        <v>337.04199999999997</v>
      </c>
      <c r="ES916">
        <v>476.72399999999999</v>
      </c>
      <c r="ET916">
        <v>39547.330999999998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0.5</v>
      </c>
      <c r="FD916">
        <v>364.23500000000001</v>
      </c>
      <c r="FE916">
        <v>0</v>
      </c>
      <c r="FF916">
        <v>0</v>
      </c>
      <c r="FG916">
        <v>0</v>
      </c>
      <c r="FH916">
        <v>0</v>
      </c>
      <c r="FI916">
        <v>0.5</v>
      </c>
      <c r="FJ916">
        <v>292.77499999999998</v>
      </c>
      <c r="FK916">
        <v>0.5</v>
      </c>
      <c r="FL916">
        <v>292.77499999999998</v>
      </c>
      <c r="FM916">
        <v>0</v>
      </c>
      <c r="FN916">
        <v>0</v>
      </c>
      <c r="FO916">
        <v>355</v>
      </c>
      <c r="FP916">
        <v>99.9</v>
      </c>
      <c r="FQ916">
        <v>255.1</v>
      </c>
      <c r="FR916">
        <v>647.77499999999998</v>
      </c>
      <c r="FS916">
        <v>0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</row>
    <row r="917" spans="1:184" customFormat="1" ht="12.75" x14ac:dyDescent="0.2">
      <c r="A917">
        <v>2819</v>
      </c>
      <c r="B917">
        <f t="shared" si="14"/>
        <v>914</v>
      </c>
      <c r="C917">
        <v>1</v>
      </c>
      <c r="D917" t="s">
        <v>2919</v>
      </c>
      <c r="E917" t="s">
        <v>290</v>
      </c>
      <c r="F917">
        <v>600013936</v>
      </c>
      <c r="G917">
        <v>12</v>
      </c>
      <c r="H917" t="s">
        <v>583</v>
      </c>
      <c r="I917" t="s">
        <v>2920</v>
      </c>
      <c r="J917">
        <v>1</v>
      </c>
      <c r="K917">
        <v>24</v>
      </c>
      <c r="L917" t="s">
        <v>2723</v>
      </c>
      <c r="M917" t="s">
        <v>2921</v>
      </c>
      <c r="N917" t="s">
        <v>586</v>
      </c>
      <c r="O917">
        <v>7</v>
      </c>
      <c r="P917" t="s">
        <v>587</v>
      </c>
      <c r="Q917" t="s">
        <v>3330</v>
      </c>
      <c r="R917" s="207">
        <v>45662.968368055554</v>
      </c>
      <c r="S917">
        <v>600013936</v>
      </c>
      <c r="T917" t="s">
        <v>3330</v>
      </c>
      <c r="U917" s="207">
        <v>45662.997384259259</v>
      </c>
      <c r="V917">
        <v>600013936</v>
      </c>
      <c r="W917">
        <v>113.0324</v>
      </c>
      <c r="X917">
        <v>112.7058</v>
      </c>
      <c r="Y917">
        <v>0.15709999999999999</v>
      </c>
      <c r="Z917">
        <v>0.16950000000000001</v>
      </c>
      <c r="AA917">
        <v>120.31960000000001</v>
      </c>
      <c r="AB917">
        <v>67658.762999999992</v>
      </c>
      <c r="AC917">
        <v>67308.375</v>
      </c>
      <c r="AD917">
        <v>39677.136999999995</v>
      </c>
      <c r="AE917">
        <v>10604.63</v>
      </c>
      <c r="AF917">
        <v>6070.3770000000004</v>
      </c>
      <c r="AG917">
        <v>7226.2820000000002</v>
      </c>
      <c r="AH917">
        <v>695.49300000000005</v>
      </c>
      <c r="AI917">
        <v>1072.7729999999999</v>
      </c>
      <c r="AJ917">
        <v>0</v>
      </c>
      <c r="AK917">
        <v>7.0730000000000004</v>
      </c>
      <c r="AL917">
        <v>195.63300000000001</v>
      </c>
      <c r="AM917">
        <v>0</v>
      </c>
      <c r="AN917">
        <v>154.755</v>
      </c>
      <c r="AO917">
        <v>2622.7830000000004</v>
      </c>
      <c r="AP917">
        <v>1056</v>
      </c>
      <c r="AQ917">
        <v>1056</v>
      </c>
      <c r="AR917">
        <v>0</v>
      </c>
      <c r="AS917">
        <v>0</v>
      </c>
      <c r="AT917">
        <v>474.81</v>
      </c>
      <c r="AU917">
        <v>1091.973</v>
      </c>
      <c r="AV917">
        <v>0</v>
      </c>
      <c r="AW917">
        <v>1954.61</v>
      </c>
      <c r="AX917">
        <v>0</v>
      </c>
      <c r="AY917">
        <v>0</v>
      </c>
      <c r="AZ917">
        <v>0</v>
      </c>
      <c r="BA917">
        <v>67760.004000000001</v>
      </c>
      <c r="BB917">
        <v>1056</v>
      </c>
      <c r="BC917">
        <v>122</v>
      </c>
      <c r="BD917">
        <v>70</v>
      </c>
      <c r="BE917">
        <v>4</v>
      </c>
      <c r="BF917">
        <v>1</v>
      </c>
      <c r="BG917">
        <v>1</v>
      </c>
      <c r="BH917">
        <v>0</v>
      </c>
      <c r="BI917">
        <v>0</v>
      </c>
      <c r="BJ917">
        <v>90.274000000000001</v>
      </c>
      <c r="BK917">
        <v>58001.146000000001</v>
      </c>
      <c r="BL917">
        <v>34232.986999999994</v>
      </c>
      <c r="BM917">
        <v>9553.5239999999994</v>
      </c>
      <c r="BN917">
        <v>5089.0839999999998</v>
      </c>
      <c r="BO917">
        <v>5627.28</v>
      </c>
      <c r="BP917">
        <v>470.88799999999998</v>
      </c>
      <c r="BQ917">
        <v>1072.7729999999999</v>
      </c>
      <c r="BR917">
        <v>0</v>
      </c>
      <c r="BS917">
        <v>0</v>
      </c>
      <c r="BT917">
        <v>90.1494</v>
      </c>
      <c r="BU917">
        <v>57946.221000000005</v>
      </c>
      <c r="BV917">
        <v>0</v>
      </c>
      <c r="BW917">
        <v>0</v>
      </c>
      <c r="BX917">
        <v>0</v>
      </c>
      <c r="BY917">
        <v>0</v>
      </c>
      <c r="BZ917">
        <v>22.431799999999999</v>
      </c>
      <c r="CA917">
        <v>9307.2290000000012</v>
      </c>
      <c r="CB917">
        <v>5444.1500000000005</v>
      </c>
      <c r="CC917">
        <v>1051.106</v>
      </c>
      <c r="CD917">
        <v>981.29300000000001</v>
      </c>
      <c r="CE917">
        <v>1599.002</v>
      </c>
      <c r="CF917">
        <v>224.60499999999999</v>
      </c>
      <c r="CG917">
        <v>0</v>
      </c>
      <c r="CH917">
        <v>0</v>
      </c>
      <c r="CI917">
        <v>7.0730000000000004</v>
      </c>
      <c r="CJ917">
        <v>5.1757999999999997</v>
      </c>
      <c r="CK917">
        <v>3180.5039999999999</v>
      </c>
      <c r="CL917">
        <v>15.756</v>
      </c>
      <c r="CM917">
        <v>5609.07</v>
      </c>
      <c r="CN917">
        <v>1.5</v>
      </c>
      <c r="CO917">
        <v>517.65499999999997</v>
      </c>
      <c r="CP917">
        <v>0</v>
      </c>
      <c r="CQ917">
        <v>0</v>
      </c>
      <c r="CR917">
        <v>86.274000000000001</v>
      </c>
      <c r="CS917">
        <v>52594.436000000002</v>
      </c>
      <c r="CT917">
        <v>17.681799999999999</v>
      </c>
      <c r="CU917">
        <v>6662.8759999999993</v>
      </c>
      <c r="CV917">
        <v>0</v>
      </c>
      <c r="CW917">
        <v>1954.61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697.68700000000001</v>
      </c>
      <c r="DD917">
        <v>358.31299999999999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0.1246</v>
      </c>
      <c r="DK917">
        <v>54.924999999999997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58402.482000000004</v>
      </c>
      <c r="EA917">
        <v>697.68700000000001</v>
      </c>
      <c r="EB917">
        <v>9357.521999999999</v>
      </c>
      <c r="EC917">
        <v>358.31299999999999</v>
      </c>
      <c r="ED917">
        <v>113.0324</v>
      </c>
      <c r="EE917">
        <v>120.31960000000001</v>
      </c>
      <c r="EF917">
        <v>67658.762999999992</v>
      </c>
      <c r="EG917">
        <v>90.443600000000004</v>
      </c>
      <c r="EH917">
        <v>58155.901000000005</v>
      </c>
      <c r="EI917">
        <v>90.149500000000003</v>
      </c>
      <c r="EJ917">
        <v>57946.221000000005</v>
      </c>
      <c r="EK917">
        <v>0</v>
      </c>
      <c r="EL917">
        <v>0</v>
      </c>
      <c r="EM917">
        <v>0</v>
      </c>
      <c r="EN917">
        <v>0</v>
      </c>
      <c r="EO917">
        <v>22.588799999999999</v>
      </c>
      <c r="EP917">
        <v>9502.862000000001</v>
      </c>
      <c r="EQ917">
        <v>2622.7830000000004</v>
      </c>
      <c r="ER917">
        <v>1931.46</v>
      </c>
      <c r="ES917">
        <v>691.32299999999998</v>
      </c>
      <c r="ET917">
        <v>70281.545999999988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0.29409999999999997</v>
      </c>
      <c r="FD917">
        <v>209.68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0</v>
      </c>
      <c r="GA917">
        <v>0</v>
      </c>
      <c r="GB917">
        <v>0</v>
      </c>
    </row>
    <row r="918" spans="1:184" customFormat="1" ht="12.75" x14ac:dyDescent="0.2">
      <c r="A918">
        <v>2822</v>
      </c>
      <c r="B918">
        <f t="shared" si="14"/>
        <v>915</v>
      </c>
      <c r="C918">
        <v>1</v>
      </c>
      <c r="D918" t="s">
        <v>2922</v>
      </c>
      <c r="E918" t="s">
        <v>290</v>
      </c>
      <c r="F918">
        <v>600013944</v>
      </c>
      <c r="G918">
        <v>12</v>
      </c>
      <c r="H918" t="s">
        <v>583</v>
      </c>
      <c r="I918" t="s">
        <v>2923</v>
      </c>
      <c r="J918">
        <v>1</v>
      </c>
      <c r="K918">
        <v>24</v>
      </c>
      <c r="L918" t="s">
        <v>2723</v>
      </c>
      <c r="M918" t="s">
        <v>2924</v>
      </c>
      <c r="N918" t="s">
        <v>586</v>
      </c>
      <c r="O918">
        <v>7</v>
      </c>
      <c r="P918" t="s">
        <v>587</v>
      </c>
      <c r="Q918" t="s">
        <v>2925</v>
      </c>
      <c r="R918" s="207">
        <v>45666.406319444446</v>
      </c>
      <c r="S918">
        <v>600013944</v>
      </c>
      <c r="T918" t="s">
        <v>2925</v>
      </c>
      <c r="U918" s="207">
        <v>45666.547777777778</v>
      </c>
      <c r="V918">
        <v>600013944</v>
      </c>
      <c r="W918">
        <v>110.55370000000001</v>
      </c>
      <c r="X918">
        <v>109.4937</v>
      </c>
      <c r="Y918">
        <v>0</v>
      </c>
      <c r="Z918">
        <v>1.06</v>
      </c>
      <c r="AA918">
        <v>138.43719999999999</v>
      </c>
      <c r="AB918">
        <v>62214.831000000006</v>
      </c>
      <c r="AC918">
        <v>61636.369000000006</v>
      </c>
      <c r="AD918">
        <v>39302.168000000005</v>
      </c>
      <c r="AE918">
        <v>8774.4269999999997</v>
      </c>
      <c r="AF918">
        <v>2736.0430000000001</v>
      </c>
      <c r="AG918">
        <v>8187.2889999999998</v>
      </c>
      <c r="AH918">
        <v>1346.1870000000001</v>
      </c>
      <c r="AI918">
        <v>621.91099999999994</v>
      </c>
      <c r="AJ918">
        <v>0</v>
      </c>
      <c r="AK918">
        <v>0.111</v>
      </c>
      <c r="AL918">
        <v>0</v>
      </c>
      <c r="AM918">
        <v>0</v>
      </c>
      <c r="AN918">
        <v>578.46199999999999</v>
      </c>
      <c r="AO918">
        <v>845.51400000000001</v>
      </c>
      <c r="AP918">
        <v>837.71400000000006</v>
      </c>
      <c r="AQ918">
        <v>682.08</v>
      </c>
      <c r="AR918">
        <v>155.63399999999999</v>
      </c>
      <c r="AS918">
        <v>0</v>
      </c>
      <c r="AT918">
        <v>7.8</v>
      </c>
      <c r="AU918">
        <v>0</v>
      </c>
      <c r="AV918">
        <v>0.99180000000000001</v>
      </c>
      <c r="AW918">
        <v>620.548</v>
      </c>
      <c r="AX918">
        <v>643.154</v>
      </c>
      <c r="AY918">
        <v>9.6</v>
      </c>
      <c r="AZ918">
        <v>47.685000000000002</v>
      </c>
      <c r="BA918">
        <v>62561.267</v>
      </c>
      <c r="BB918">
        <v>837.71400000000006</v>
      </c>
      <c r="BC918">
        <v>145</v>
      </c>
      <c r="BD918">
        <v>83</v>
      </c>
      <c r="BE918">
        <v>6</v>
      </c>
      <c r="BF918">
        <v>0</v>
      </c>
      <c r="BG918">
        <v>2</v>
      </c>
      <c r="BH918">
        <v>0</v>
      </c>
      <c r="BI918">
        <v>0</v>
      </c>
      <c r="BJ918">
        <v>87.30210000000001</v>
      </c>
      <c r="BK918">
        <v>51799.625</v>
      </c>
      <c r="BL918">
        <v>33438.980000000003</v>
      </c>
      <c r="BM918">
        <v>7701.143</v>
      </c>
      <c r="BN918">
        <v>1605.425</v>
      </c>
      <c r="BO918">
        <v>6555.951</v>
      </c>
      <c r="BP918">
        <v>1207.982</v>
      </c>
      <c r="BQ918">
        <v>621.91099999999994</v>
      </c>
      <c r="BR918">
        <v>0</v>
      </c>
      <c r="BS918">
        <v>0</v>
      </c>
      <c r="BT918">
        <v>86.30210000000001</v>
      </c>
      <c r="BU918">
        <v>51310.044000000002</v>
      </c>
      <c r="BV918">
        <v>0</v>
      </c>
      <c r="BW918">
        <v>0</v>
      </c>
      <c r="BX918">
        <v>0</v>
      </c>
      <c r="BY918">
        <v>0</v>
      </c>
      <c r="BZ918">
        <v>22.191600000000001</v>
      </c>
      <c r="CA918">
        <v>9836.7439999999988</v>
      </c>
      <c r="CB918">
        <v>5863.1879999999992</v>
      </c>
      <c r="CC918">
        <v>1073.2840000000001</v>
      </c>
      <c r="CD918">
        <v>1130.6179999999999</v>
      </c>
      <c r="CE918">
        <v>1631.338</v>
      </c>
      <c r="CF918">
        <v>138.20499999999998</v>
      </c>
      <c r="CG918">
        <v>0</v>
      </c>
      <c r="CH918">
        <v>0</v>
      </c>
      <c r="CI918">
        <v>0.111</v>
      </c>
      <c r="CJ918">
        <v>6.915</v>
      </c>
      <c r="CK918">
        <v>4819.7389999999996</v>
      </c>
      <c r="CL918">
        <v>12.597300000000001</v>
      </c>
      <c r="CM918">
        <v>3921.4650000000001</v>
      </c>
      <c r="CN918">
        <v>2.1875</v>
      </c>
      <c r="CO918">
        <v>902.33699999999999</v>
      </c>
      <c r="CP918">
        <v>0.49180000000000001</v>
      </c>
      <c r="CQ918">
        <v>193.203</v>
      </c>
      <c r="CR918">
        <v>68.149699999999996</v>
      </c>
      <c r="CS918">
        <v>37969.020999999993</v>
      </c>
      <c r="CT918">
        <v>18.7516</v>
      </c>
      <c r="CU918">
        <v>7410.6239999999989</v>
      </c>
      <c r="CV918">
        <v>0.5</v>
      </c>
      <c r="CW918">
        <v>620.548</v>
      </c>
      <c r="CX918">
        <v>311.95100000000002</v>
      </c>
      <c r="CY918">
        <v>0</v>
      </c>
      <c r="CZ918">
        <v>0</v>
      </c>
      <c r="DA918">
        <v>0.49180000000000001</v>
      </c>
      <c r="DB918">
        <v>331.20299999999997</v>
      </c>
      <c r="DC918">
        <v>431.06400000000002</v>
      </c>
      <c r="DD918">
        <v>406.65</v>
      </c>
      <c r="DE918">
        <v>47.685000000000002</v>
      </c>
      <c r="DF918">
        <v>0</v>
      </c>
      <c r="DG918">
        <v>0</v>
      </c>
      <c r="DH918">
        <v>0</v>
      </c>
      <c r="DI918">
        <v>0</v>
      </c>
      <c r="DJ918">
        <v>1</v>
      </c>
      <c r="DK918">
        <v>489.58100000000002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52207.192999999999</v>
      </c>
      <c r="EA918">
        <v>431.06400000000002</v>
      </c>
      <c r="EB918">
        <v>10354.074000000001</v>
      </c>
      <c r="EC918">
        <v>406.65</v>
      </c>
      <c r="ED918">
        <v>110.55370000000001</v>
      </c>
      <c r="EE918">
        <v>138.43719999999999</v>
      </c>
      <c r="EF918">
        <v>62214.831000000006</v>
      </c>
      <c r="EG918">
        <v>87.30210000000001</v>
      </c>
      <c r="EH918">
        <v>51927.544999999998</v>
      </c>
      <c r="EI918">
        <v>86.30210000000001</v>
      </c>
      <c r="EJ918">
        <v>51437.964</v>
      </c>
      <c r="EK918">
        <v>0</v>
      </c>
      <c r="EL918">
        <v>0</v>
      </c>
      <c r="EM918">
        <v>0</v>
      </c>
      <c r="EN918">
        <v>0</v>
      </c>
      <c r="EO918">
        <v>23.2516</v>
      </c>
      <c r="EP918">
        <v>10287.285999999998</v>
      </c>
      <c r="EQ918">
        <v>845.51400000000001</v>
      </c>
      <c r="ER918">
        <v>438.86400000000003</v>
      </c>
      <c r="ES918">
        <v>406.65</v>
      </c>
      <c r="ET918">
        <v>63060.345000000001</v>
      </c>
      <c r="EU918">
        <v>0</v>
      </c>
      <c r="EV918">
        <v>0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1</v>
      </c>
      <c r="FD918">
        <v>489.58100000000002</v>
      </c>
      <c r="FE918">
        <v>0</v>
      </c>
      <c r="FF918">
        <v>0</v>
      </c>
      <c r="FG918">
        <v>0</v>
      </c>
      <c r="FH918">
        <v>0</v>
      </c>
      <c r="FI918">
        <v>0.99180000000000001</v>
      </c>
      <c r="FJ918">
        <v>643.154</v>
      </c>
      <c r="FK918">
        <v>0.5</v>
      </c>
      <c r="FL918">
        <v>311.95100000000002</v>
      </c>
      <c r="FM918">
        <v>0.49180000000000001</v>
      </c>
      <c r="FN918">
        <v>331.20299999999997</v>
      </c>
      <c r="FO918">
        <v>9.6</v>
      </c>
      <c r="FP918">
        <v>0</v>
      </c>
      <c r="FQ918">
        <v>9.6</v>
      </c>
      <c r="FR918">
        <v>652.75400000000002</v>
      </c>
      <c r="FS918">
        <v>0</v>
      </c>
      <c r="FT918">
        <v>0</v>
      </c>
      <c r="FU918">
        <v>0</v>
      </c>
      <c r="FV918">
        <v>0</v>
      </c>
      <c r="FW918">
        <v>0</v>
      </c>
      <c r="FX918">
        <v>0</v>
      </c>
      <c r="FY918">
        <v>0</v>
      </c>
      <c r="FZ918">
        <v>0</v>
      </c>
      <c r="GA918">
        <v>0</v>
      </c>
      <c r="GB918">
        <v>0</v>
      </c>
    </row>
    <row r="919" spans="1:184" customFormat="1" ht="12.75" x14ac:dyDescent="0.2">
      <c r="A919">
        <v>2826</v>
      </c>
      <c r="B919">
        <f t="shared" si="14"/>
        <v>916</v>
      </c>
      <c r="C919">
        <v>1</v>
      </c>
      <c r="D919" t="s">
        <v>2926</v>
      </c>
      <c r="E919" t="s">
        <v>290</v>
      </c>
      <c r="F919">
        <v>600171019</v>
      </c>
      <c r="G919">
        <v>12</v>
      </c>
      <c r="H919" t="s">
        <v>583</v>
      </c>
      <c r="I919" t="s">
        <v>2927</v>
      </c>
      <c r="J919">
        <v>1</v>
      </c>
      <c r="K919">
        <v>24</v>
      </c>
      <c r="L919" t="s">
        <v>2723</v>
      </c>
      <c r="M919" t="s">
        <v>2928</v>
      </c>
      <c r="N919" t="s">
        <v>586</v>
      </c>
      <c r="O919">
        <v>7</v>
      </c>
      <c r="P919" t="s">
        <v>587</v>
      </c>
      <c r="Q919" t="s">
        <v>2929</v>
      </c>
      <c r="R919" s="207">
        <v>45670.479594907411</v>
      </c>
      <c r="S919">
        <v>600171019</v>
      </c>
      <c r="T919" t="s">
        <v>2929</v>
      </c>
      <c r="U919" s="207">
        <v>45670.561493055553</v>
      </c>
      <c r="V919">
        <v>600171019</v>
      </c>
      <c r="W919">
        <v>177.5154</v>
      </c>
      <c r="X919">
        <v>177.5154</v>
      </c>
      <c r="Y919">
        <v>0</v>
      </c>
      <c r="Z919">
        <v>0</v>
      </c>
      <c r="AA919">
        <v>187.44720000000001</v>
      </c>
      <c r="AB919">
        <v>101612.307</v>
      </c>
      <c r="AC919">
        <v>101153.807</v>
      </c>
      <c r="AD919">
        <v>58972.267</v>
      </c>
      <c r="AE919">
        <v>15137.333000000001</v>
      </c>
      <c r="AF919">
        <v>4940.6949999999997</v>
      </c>
      <c r="AG919">
        <v>16464.5</v>
      </c>
      <c r="AH919">
        <v>1385.3679999999999</v>
      </c>
      <c r="AI919">
        <v>1518.787</v>
      </c>
      <c r="AJ919">
        <v>390.64</v>
      </c>
      <c r="AK919">
        <v>109.099</v>
      </c>
      <c r="AL919">
        <v>50.6</v>
      </c>
      <c r="AM919">
        <v>0</v>
      </c>
      <c r="AN919">
        <v>407.9</v>
      </c>
      <c r="AO919">
        <v>846.96</v>
      </c>
      <c r="AP919">
        <v>249.09100000000001</v>
      </c>
      <c r="AQ919">
        <v>141.6</v>
      </c>
      <c r="AR919">
        <v>107.491</v>
      </c>
      <c r="AS919">
        <v>0</v>
      </c>
      <c r="AT919">
        <v>209.61</v>
      </c>
      <c r="AU919">
        <v>388.25900000000001</v>
      </c>
      <c r="AV919">
        <v>2.3597000000000001</v>
      </c>
      <c r="AW919">
        <v>2185.1129999999998</v>
      </c>
      <c r="AX919">
        <v>1102.4659999999999</v>
      </c>
      <c r="AY919">
        <v>31.6</v>
      </c>
      <c r="AZ919">
        <v>50.005000000000003</v>
      </c>
      <c r="BA919">
        <v>102456.682</v>
      </c>
      <c r="BB919">
        <v>249.09100000000001</v>
      </c>
      <c r="BC919">
        <v>190</v>
      </c>
      <c r="BD919">
        <v>96</v>
      </c>
      <c r="BE919">
        <v>5</v>
      </c>
      <c r="BF919">
        <v>0</v>
      </c>
      <c r="BG919">
        <v>2</v>
      </c>
      <c r="BH919">
        <v>0</v>
      </c>
      <c r="BI919">
        <v>0</v>
      </c>
      <c r="BJ919">
        <v>130.32050000000001</v>
      </c>
      <c r="BK919">
        <v>82974.712</v>
      </c>
      <c r="BL919">
        <v>47322.093999999997</v>
      </c>
      <c r="BM919">
        <v>12993.754000000001</v>
      </c>
      <c r="BN919">
        <v>4161.2950000000001</v>
      </c>
      <c r="BO919">
        <v>13189.602000000001</v>
      </c>
      <c r="BP919">
        <v>1144.01</v>
      </c>
      <c r="BQ919">
        <v>1506.98</v>
      </c>
      <c r="BR919">
        <v>337.24</v>
      </c>
      <c r="BS919">
        <v>84.619</v>
      </c>
      <c r="BT919">
        <v>89.468299999999999</v>
      </c>
      <c r="BU919">
        <v>60142.294000000002</v>
      </c>
      <c r="BV919">
        <v>0</v>
      </c>
      <c r="BW919">
        <v>0</v>
      </c>
      <c r="BX919">
        <v>34.7059</v>
      </c>
      <c r="BY919">
        <v>20014.539000000001</v>
      </c>
      <c r="BZ919">
        <v>47.194900000000004</v>
      </c>
      <c r="CA919">
        <v>18179.095000000001</v>
      </c>
      <c r="CB919">
        <v>11650.172999999999</v>
      </c>
      <c r="CC919">
        <v>2143.5790000000002</v>
      </c>
      <c r="CD919">
        <v>779.4</v>
      </c>
      <c r="CE919">
        <v>3274.8980000000001</v>
      </c>
      <c r="CF919">
        <v>241.358</v>
      </c>
      <c r="CG919">
        <v>11.807</v>
      </c>
      <c r="CH919">
        <v>53.4</v>
      </c>
      <c r="CI919">
        <v>24.48</v>
      </c>
      <c r="CJ919">
        <v>18.1325</v>
      </c>
      <c r="CK919">
        <v>9430.3169999999991</v>
      </c>
      <c r="CL919">
        <v>17.245799999999999</v>
      </c>
      <c r="CM919">
        <v>5194.759</v>
      </c>
      <c r="CN919">
        <v>9.7311999999999994</v>
      </c>
      <c r="CO919">
        <v>2586.665</v>
      </c>
      <c r="CP919">
        <v>2.0853999999999999</v>
      </c>
      <c r="CQ919">
        <v>967.35400000000004</v>
      </c>
      <c r="CR919">
        <v>115.2371</v>
      </c>
      <c r="CS919">
        <v>69226.418999999994</v>
      </c>
      <c r="CT919">
        <v>42.531199999999998</v>
      </c>
      <c r="CU919">
        <v>15342.740000000002</v>
      </c>
      <c r="CV919">
        <v>2.3597000000000001</v>
      </c>
      <c r="CW919">
        <v>2185.1129999999998</v>
      </c>
      <c r="CX919">
        <v>1102.4659999999999</v>
      </c>
      <c r="CY919">
        <v>0</v>
      </c>
      <c r="CZ919">
        <v>0</v>
      </c>
      <c r="DA919">
        <v>0</v>
      </c>
      <c r="DB919">
        <v>0</v>
      </c>
      <c r="DC919">
        <v>77.637</v>
      </c>
      <c r="DD919">
        <v>171.45400000000001</v>
      </c>
      <c r="DE919">
        <v>50.005000000000003</v>
      </c>
      <c r="DF919">
        <v>3.3866000000000001</v>
      </c>
      <c r="DG919">
        <v>1251.846</v>
      </c>
      <c r="DH919">
        <v>1.8</v>
      </c>
      <c r="DI919">
        <v>1023.284</v>
      </c>
      <c r="DJ919">
        <v>0.9597</v>
      </c>
      <c r="DK919">
        <v>542.74900000000002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84057.346000000005</v>
      </c>
      <c r="EA919">
        <v>77.637</v>
      </c>
      <c r="EB919">
        <v>18399.335999999999</v>
      </c>
      <c r="EC919">
        <v>171.45400000000001</v>
      </c>
      <c r="ED919">
        <v>177.5154</v>
      </c>
      <c r="EE919">
        <v>187.44720000000001</v>
      </c>
      <c r="EF919">
        <v>101612.307</v>
      </c>
      <c r="EG919">
        <v>130.32050000000001</v>
      </c>
      <c r="EH919">
        <v>83416.812000000005</v>
      </c>
      <c r="EI919">
        <v>89.468299999999999</v>
      </c>
      <c r="EJ919">
        <v>60500.394</v>
      </c>
      <c r="EK919">
        <v>0</v>
      </c>
      <c r="EL919">
        <v>0</v>
      </c>
      <c r="EM919">
        <v>34.7059</v>
      </c>
      <c r="EN919">
        <v>20098.539000000001</v>
      </c>
      <c r="EO919">
        <v>47.194900000000004</v>
      </c>
      <c r="EP919">
        <v>18195.495000000003</v>
      </c>
      <c r="EQ919">
        <v>846.96</v>
      </c>
      <c r="ER919">
        <v>504.077</v>
      </c>
      <c r="ES919">
        <v>342.88299999999998</v>
      </c>
      <c r="ET919">
        <v>102459.26699999999</v>
      </c>
      <c r="EU919">
        <v>0</v>
      </c>
      <c r="EV919">
        <v>0</v>
      </c>
      <c r="EW919">
        <v>0</v>
      </c>
      <c r="EX919">
        <v>0</v>
      </c>
      <c r="EY919">
        <v>3.3866000000000001</v>
      </c>
      <c r="EZ919">
        <v>1251.846</v>
      </c>
      <c r="FA919">
        <v>1.8</v>
      </c>
      <c r="FB919">
        <v>1023.284</v>
      </c>
      <c r="FC919">
        <v>0.9597</v>
      </c>
      <c r="FD919">
        <v>542.74900000000002</v>
      </c>
      <c r="FE919">
        <v>0</v>
      </c>
      <c r="FF919">
        <v>0</v>
      </c>
      <c r="FG919">
        <v>0</v>
      </c>
      <c r="FH919">
        <v>0</v>
      </c>
      <c r="FI919">
        <v>2.3597000000000001</v>
      </c>
      <c r="FJ919">
        <v>1102.4659999999999</v>
      </c>
      <c r="FK919">
        <v>2.3597000000000001</v>
      </c>
      <c r="FL919">
        <v>1102.4659999999999</v>
      </c>
      <c r="FM919">
        <v>0</v>
      </c>
      <c r="FN919">
        <v>0</v>
      </c>
      <c r="FO919">
        <v>31.6</v>
      </c>
      <c r="FP919">
        <v>31.6</v>
      </c>
      <c r="FQ919">
        <v>0</v>
      </c>
      <c r="FR919">
        <v>1134.066</v>
      </c>
      <c r="FS919">
        <v>0</v>
      </c>
      <c r="FT919">
        <v>0</v>
      </c>
      <c r="FU919">
        <v>0</v>
      </c>
      <c r="FV919">
        <v>0</v>
      </c>
      <c r="FW919">
        <v>0</v>
      </c>
      <c r="FX919">
        <v>0</v>
      </c>
      <c r="FY919">
        <v>0</v>
      </c>
      <c r="FZ919">
        <v>0</v>
      </c>
      <c r="GA919">
        <v>0</v>
      </c>
      <c r="GB919">
        <v>0</v>
      </c>
    </row>
    <row r="920" spans="1:184" customFormat="1" ht="12.75" x14ac:dyDescent="0.2">
      <c r="A920">
        <v>2827</v>
      </c>
      <c r="B920">
        <f t="shared" si="14"/>
        <v>917</v>
      </c>
      <c r="C920">
        <v>1</v>
      </c>
      <c r="D920" t="s">
        <v>2930</v>
      </c>
      <c r="E920" t="s">
        <v>290</v>
      </c>
      <c r="F920">
        <v>600171027</v>
      </c>
      <c r="G920">
        <v>12</v>
      </c>
      <c r="H920" t="s">
        <v>583</v>
      </c>
      <c r="I920" t="s">
        <v>2781</v>
      </c>
      <c r="J920">
        <v>1</v>
      </c>
      <c r="K920">
        <v>24</v>
      </c>
      <c r="L920" t="s">
        <v>2723</v>
      </c>
      <c r="M920" t="s">
        <v>2931</v>
      </c>
      <c r="N920" t="s">
        <v>586</v>
      </c>
      <c r="O920">
        <v>7</v>
      </c>
      <c r="P920" t="s">
        <v>587</v>
      </c>
      <c r="Q920" t="s">
        <v>2932</v>
      </c>
      <c r="R920" s="207">
        <v>45670.47729166667</v>
      </c>
      <c r="S920">
        <v>600171027</v>
      </c>
      <c r="T920" t="s">
        <v>2932</v>
      </c>
      <c r="U920" s="207">
        <v>45670.611747685187</v>
      </c>
      <c r="V920">
        <v>600171027</v>
      </c>
      <c r="W920">
        <v>140.64760000000001</v>
      </c>
      <c r="X920">
        <v>139.69359999999998</v>
      </c>
      <c r="Y920">
        <v>0.38</v>
      </c>
      <c r="Z920">
        <v>0.57399999999999995</v>
      </c>
      <c r="AA920">
        <v>158.05789999999999</v>
      </c>
      <c r="AB920">
        <v>85930.251999999993</v>
      </c>
      <c r="AC920">
        <v>85046.608999999997</v>
      </c>
      <c r="AD920">
        <v>50488.716999999997</v>
      </c>
      <c r="AE920">
        <v>12314.67</v>
      </c>
      <c r="AF920">
        <v>11948.530999999999</v>
      </c>
      <c r="AG920">
        <v>5821.4269999999997</v>
      </c>
      <c r="AH920">
        <v>1383.3889999999999</v>
      </c>
      <c r="AI920">
        <v>1417.85</v>
      </c>
      <c r="AJ920">
        <v>238.018</v>
      </c>
      <c r="AK920">
        <v>15.002000000000001</v>
      </c>
      <c r="AL920">
        <v>180.922</v>
      </c>
      <c r="AM920">
        <v>0</v>
      </c>
      <c r="AN920">
        <v>702.721</v>
      </c>
      <c r="AO920">
        <v>928.2</v>
      </c>
      <c r="AP920">
        <v>395</v>
      </c>
      <c r="AQ920">
        <v>395</v>
      </c>
      <c r="AR920">
        <v>0</v>
      </c>
      <c r="AS920">
        <v>0</v>
      </c>
      <c r="AT920">
        <v>25.2</v>
      </c>
      <c r="AU920">
        <v>508</v>
      </c>
      <c r="AV920">
        <v>0.4667</v>
      </c>
      <c r="AW920">
        <v>1389.636</v>
      </c>
      <c r="AX920">
        <v>270.97699999999998</v>
      </c>
      <c r="AY920">
        <v>112</v>
      </c>
      <c r="AZ920">
        <v>29.369</v>
      </c>
      <c r="BA920">
        <v>85784.130999999994</v>
      </c>
      <c r="BB920">
        <v>395</v>
      </c>
      <c r="BC920">
        <v>162</v>
      </c>
      <c r="BD920">
        <v>106</v>
      </c>
      <c r="BE920">
        <v>2</v>
      </c>
      <c r="BF920">
        <v>0</v>
      </c>
      <c r="BG920">
        <v>4</v>
      </c>
      <c r="BH920">
        <v>0</v>
      </c>
      <c r="BI920">
        <v>0</v>
      </c>
      <c r="BJ920">
        <v>111.70189999999999</v>
      </c>
      <c r="BK920">
        <v>72166.722999999998</v>
      </c>
      <c r="BL920">
        <v>43316.326000000001</v>
      </c>
      <c r="BM920">
        <v>10826.999</v>
      </c>
      <c r="BN920">
        <v>9357.9930000000004</v>
      </c>
      <c r="BO920">
        <v>4557.9799999999996</v>
      </c>
      <c r="BP920">
        <v>1070.394</v>
      </c>
      <c r="BQ920">
        <v>1417.85</v>
      </c>
      <c r="BR920">
        <v>194.471</v>
      </c>
      <c r="BS920">
        <v>5.7050000000000001</v>
      </c>
      <c r="BT920">
        <v>102.74299999999999</v>
      </c>
      <c r="BU920">
        <v>67035.7</v>
      </c>
      <c r="BV920">
        <v>0</v>
      </c>
      <c r="BW920">
        <v>0</v>
      </c>
      <c r="BX920">
        <v>8.1722000000000001</v>
      </c>
      <c r="BY920">
        <v>4786.6750000000002</v>
      </c>
      <c r="BZ920">
        <v>27.991700000000002</v>
      </c>
      <c r="CA920">
        <v>12879.885999999999</v>
      </c>
      <c r="CB920">
        <v>7172.3909999999996</v>
      </c>
      <c r="CC920">
        <v>1487.671</v>
      </c>
      <c r="CD920">
        <v>2590.5380000000005</v>
      </c>
      <c r="CE920">
        <v>1263.4469999999999</v>
      </c>
      <c r="CF920">
        <v>312.995</v>
      </c>
      <c r="CG920">
        <v>0</v>
      </c>
      <c r="CH920">
        <v>43.546999999999997</v>
      </c>
      <c r="CI920">
        <v>9.2970000000000006</v>
      </c>
      <c r="CJ920">
        <v>11.2234</v>
      </c>
      <c r="CK920">
        <v>6505.1289999999999</v>
      </c>
      <c r="CL920">
        <v>11.2979</v>
      </c>
      <c r="CM920">
        <v>3943.6289999999999</v>
      </c>
      <c r="CN920">
        <v>2.6760000000000002</v>
      </c>
      <c r="CO920">
        <v>1020.7809999999999</v>
      </c>
      <c r="CP920">
        <v>2.7944</v>
      </c>
      <c r="CQ920">
        <v>1410.347</v>
      </c>
      <c r="CR920">
        <v>99.406999999999996</v>
      </c>
      <c r="CS920">
        <v>61479.815999999999</v>
      </c>
      <c r="CT920">
        <v>22.168399999999998</v>
      </c>
      <c r="CU920">
        <v>9219.4070000000011</v>
      </c>
      <c r="CV920">
        <v>0.4667</v>
      </c>
      <c r="CW920">
        <v>1389.636</v>
      </c>
      <c r="CX920">
        <v>246.977</v>
      </c>
      <c r="CY920">
        <v>0</v>
      </c>
      <c r="CZ920">
        <v>0</v>
      </c>
      <c r="DA920">
        <v>0</v>
      </c>
      <c r="DB920">
        <v>24</v>
      </c>
      <c r="DC920">
        <v>233.78200000000001</v>
      </c>
      <c r="DD920">
        <v>161.21799999999999</v>
      </c>
      <c r="DE920">
        <v>29.369</v>
      </c>
      <c r="DF920">
        <v>0.32</v>
      </c>
      <c r="DG920">
        <v>117.371</v>
      </c>
      <c r="DH920">
        <v>0.2</v>
      </c>
      <c r="DI920">
        <v>80.814999999999998</v>
      </c>
      <c r="DJ920">
        <v>0.26669999999999999</v>
      </c>
      <c r="DK920">
        <v>146.16200000000001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72783.345000000001</v>
      </c>
      <c r="EA920">
        <v>233.78200000000001</v>
      </c>
      <c r="EB920">
        <v>13000.786</v>
      </c>
      <c r="EC920">
        <v>161.21799999999999</v>
      </c>
      <c r="ED920">
        <v>140.64760000000001</v>
      </c>
      <c r="EE920">
        <v>158.05789999999999</v>
      </c>
      <c r="EF920">
        <v>85930.251999999993</v>
      </c>
      <c r="EG920">
        <v>111.70189999999999</v>
      </c>
      <c r="EH920">
        <v>72574.297999999995</v>
      </c>
      <c r="EI920">
        <v>102.74299999999999</v>
      </c>
      <c r="EJ920">
        <v>67443.274999999994</v>
      </c>
      <c r="EK920">
        <v>0</v>
      </c>
      <c r="EL920">
        <v>0</v>
      </c>
      <c r="EM920">
        <v>8.1722000000000001</v>
      </c>
      <c r="EN920">
        <v>4786.6750000000002</v>
      </c>
      <c r="EO920">
        <v>28.945699999999999</v>
      </c>
      <c r="EP920">
        <v>13355.954000000002</v>
      </c>
      <c r="EQ920">
        <v>928.2</v>
      </c>
      <c r="ER920">
        <v>277.072</v>
      </c>
      <c r="ES920">
        <v>651.12800000000004</v>
      </c>
      <c r="ET920">
        <v>86858.45199999999</v>
      </c>
      <c r="EU920">
        <v>0</v>
      </c>
      <c r="EV920">
        <v>0</v>
      </c>
      <c r="EW920">
        <v>0</v>
      </c>
      <c r="EX920">
        <v>0</v>
      </c>
      <c r="EY920">
        <v>0.32</v>
      </c>
      <c r="EZ920">
        <v>117.371</v>
      </c>
      <c r="FA920">
        <v>0.2</v>
      </c>
      <c r="FB920">
        <v>80.814999999999998</v>
      </c>
      <c r="FC920">
        <v>0.26669999999999999</v>
      </c>
      <c r="FD920">
        <v>146.16200000000001</v>
      </c>
      <c r="FE920">
        <v>0</v>
      </c>
      <c r="FF920">
        <v>0</v>
      </c>
      <c r="FG920">
        <v>0</v>
      </c>
      <c r="FH920">
        <v>0</v>
      </c>
      <c r="FI920">
        <v>0.4667</v>
      </c>
      <c r="FJ920">
        <v>270.97699999999998</v>
      </c>
      <c r="FK920">
        <v>0.4667</v>
      </c>
      <c r="FL920">
        <v>246.977</v>
      </c>
      <c r="FM920">
        <v>0</v>
      </c>
      <c r="FN920">
        <v>24</v>
      </c>
      <c r="FO920">
        <v>112</v>
      </c>
      <c r="FP920">
        <v>0</v>
      </c>
      <c r="FQ920">
        <v>112</v>
      </c>
      <c r="FR920">
        <v>382.97699999999998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0</v>
      </c>
      <c r="GA920">
        <v>0</v>
      </c>
      <c r="GB920">
        <v>0</v>
      </c>
    </row>
    <row r="921" spans="1:184" customFormat="1" ht="12.75" x14ac:dyDescent="0.2">
      <c r="A921">
        <v>2831</v>
      </c>
      <c r="B921">
        <f t="shared" si="14"/>
        <v>918</v>
      </c>
      <c r="C921">
        <v>1</v>
      </c>
      <c r="D921" t="s">
        <v>2933</v>
      </c>
      <c r="E921" t="s">
        <v>290</v>
      </c>
      <c r="F921">
        <v>600171850</v>
      </c>
      <c r="G921">
        <v>12</v>
      </c>
      <c r="H921" t="s">
        <v>583</v>
      </c>
      <c r="I921" t="s">
        <v>2934</v>
      </c>
      <c r="J921">
        <v>1</v>
      </c>
      <c r="K921">
        <v>24</v>
      </c>
      <c r="L921" t="s">
        <v>2723</v>
      </c>
      <c r="M921" t="s">
        <v>2935</v>
      </c>
      <c r="N921" t="s">
        <v>586</v>
      </c>
      <c r="O921">
        <v>7</v>
      </c>
      <c r="P921" t="s">
        <v>587</v>
      </c>
      <c r="Q921" t="s">
        <v>694</v>
      </c>
      <c r="R921" s="207">
        <v>45668.809733796297</v>
      </c>
      <c r="S921">
        <v>600171850</v>
      </c>
      <c r="W921">
        <v>154.15809999999999</v>
      </c>
      <c r="X921">
        <v>150.46539999999999</v>
      </c>
      <c r="Y921">
        <v>2.0604999999999998</v>
      </c>
      <c r="Z921">
        <v>1.6322000000000001</v>
      </c>
      <c r="AA921">
        <v>164.46700000000001</v>
      </c>
      <c r="AB921">
        <v>84921.194999999992</v>
      </c>
      <c r="AC921">
        <v>82213.279999999999</v>
      </c>
      <c r="AD921">
        <v>49228.962</v>
      </c>
      <c r="AE921">
        <v>14402.016</v>
      </c>
      <c r="AF921">
        <v>5486.6010000000006</v>
      </c>
      <c r="AG921">
        <v>8963.4770000000008</v>
      </c>
      <c r="AH921">
        <v>2360.7860000000001</v>
      </c>
      <c r="AI921">
        <v>946.96500000000003</v>
      </c>
      <c r="AJ921">
        <v>589.5</v>
      </c>
      <c r="AK921">
        <v>12.491</v>
      </c>
      <c r="AL921">
        <v>1448.3030000000001</v>
      </c>
      <c r="AM921">
        <v>8.2569999999999997</v>
      </c>
      <c r="AN921">
        <v>1251.355</v>
      </c>
      <c r="AO921">
        <v>1897.4449999999999</v>
      </c>
      <c r="AP921">
        <v>372.82499999999999</v>
      </c>
      <c r="AQ921">
        <v>372.82499999999999</v>
      </c>
      <c r="AR921">
        <v>0</v>
      </c>
      <c r="AS921">
        <v>0</v>
      </c>
      <c r="AT921">
        <v>738.5</v>
      </c>
      <c r="AU921">
        <v>786.12</v>
      </c>
      <c r="AV921">
        <v>1.9999</v>
      </c>
      <c r="AW921">
        <v>177.929</v>
      </c>
      <c r="AX921">
        <v>915.9</v>
      </c>
      <c r="AY921">
        <v>48.825000000000003</v>
      </c>
      <c r="AZ921">
        <v>44.552999999999997</v>
      </c>
      <c r="BA921">
        <v>82580.975999999995</v>
      </c>
      <c r="BB921">
        <v>372.82499999999999</v>
      </c>
      <c r="BC921">
        <v>165</v>
      </c>
      <c r="BD921">
        <v>66</v>
      </c>
      <c r="BE921">
        <v>4</v>
      </c>
      <c r="BF921">
        <v>1</v>
      </c>
      <c r="BG921">
        <v>1</v>
      </c>
      <c r="BH921">
        <v>0</v>
      </c>
      <c r="BI921">
        <v>0</v>
      </c>
      <c r="BJ921">
        <v>109.2658</v>
      </c>
      <c r="BK921">
        <v>64863.438999999998</v>
      </c>
      <c r="BL921">
        <v>38699.245999999999</v>
      </c>
      <c r="BM921">
        <v>12682.706</v>
      </c>
      <c r="BN921">
        <v>3480.88</v>
      </c>
      <c r="BO921">
        <v>6488.884</v>
      </c>
      <c r="BP921">
        <v>1804.019</v>
      </c>
      <c r="BQ921">
        <v>946.96500000000003</v>
      </c>
      <c r="BR921">
        <v>528.38</v>
      </c>
      <c r="BS921">
        <v>9.8770000000000007</v>
      </c>
      <c r="BT921">
        <v>66.081299999999999</v>
      </c>
      <c r="BU921">
        <v>40957.214</v>
      </c>
      <c r="BV921">
        <v>0</v>
      </c>
      <c r="BW921">
        <v>0</v>
      </c>
      <c r="BX921">
        <v>41.517800000000001</v>
      </c>
      <c r="BY921">
        <v>22835.976999999999</v>
      </c>
      <c r="BZ921">
        <v>41.199600000000004</v>
      </c>
      <c r="CA921">
        <v>17349.841</v>
      </c>
      <c r="CB921">
        <v>10529.715999999999</v>
      </c>
      <c r="CC921">
        <v>1719.31</v>
      </c>
      <c r="CD921">
        <v>2005.721</v>
      </c>
      <c r="CE921">
        <v>2474.5929999999998</v>
      </c>
      <c r="CF921">
        <v>556.76699999999994</v>
      </c>
      <c r="CG921">
        <v>0</v>
      </c>
      <c r="CH921">
        <v>61.120000000000005</v>
      </c>
      <c r="CI921">
        <v>2.6139999999999999</v>
      </c>
      <c r="CJ921">
        <v>18.2224</v>
      </c>
      <c r="CK921">
        <v>9940.9490000000005</v>
      </c>
      <c r="CL921">
        <v>14.992800000000001</v>
      </c>
      <c r="CM921">
        <v>4379.7560000000003</v>
      </c>
      <c r="CN921">
        <v>6.2343999999999999</v>
      </c>
      <c r="CO921">
        <v>2012.0260000000001</v>
      </c>
      <c r="CP921">
        <v>1.75</v>
      </c>
      <c r="CQ921">
        <v>1017.11</v>
      </c>
      <c r="CR921">
        <v>86.689800000000005</v>
      </c>
      <c r="CS921">
        <v>45835.337</v>
      </c>
      <c r="CT921">
        <v>36.433099999999996</v>
      </c>
      <c r="CU921">
        <v>13368.383</v>
      </c>
      <c r="CV921">
        <v>1.5</v>
      </c>
      <c r="CW921">
        <v>177.929</v>
      </c>
      <c r="CX921">
        <v>730.029</v>
      </c>
      <c r="CY921">
        <v>0</v>
      </c>
      <c r="CZ921">
        <v>0</v>
      </c>
      <c r="DA921">
        <v>0.49990000000000001</v>
      </c>
      <c r="DB921">
        <v>185.87100000000001</v>
      </c>
      <c r="DC921">
        <v>253.51499999999999</v>
      </c>
      <c r="DD921">
        <v>119.31</v>
      </c>
      <c r="DE921">
        <v>44.552999999999997</v>
      </c>
      <c r="DF921">
        <v>0.16669999999999999</v>
      </c>
      <c r="DG921">
        <v>63.06</v>
      </c>
      <c r="DH921">
        <v>0.5</v>
      </c>
      <c r="DI921">
        <v>202.1</v>
      </c>
      <c r="DJ921">
        <v>1</v>
      </c>
      <c r="DK921">
        <v>805.08799999999997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65131.239000000001</v>
      </c>
      <c r="EA921">
        <v>253.51499999999999</v>
      </c>
      <c r="EB921">
        <v>17449.737000000001</v>
      </c>
      <c r="EC921">
        <v>119.31</v>
      </c>
      <c r="ED921">
        <v>154.15809999999999</v>
      </c>
      <c r="EE921">
        <v>164.46700000000001</v>
      </c>
      <c r="EF921">
        <v>84921.194999999992</v>
      </c>
      <c r="EG921">
        <v>109.5158</v>
      </c>
      <c r="EH921">
        <v>65717.997000000003</v>
      </c>
      <c r="EI921">
        <v>66.081299999999999</v>
      </c>
      <c r="EJ921">
        <v>41490.531999999999</v>
      </c>
      <c r="EK921">
        <v>0</v>
      </c>
      <c r="EL921">
        <v>0</v>
      </c>
      <c r="EM921">
        <v>41.767800000000001</v>
      </c>
      <c r="EN921">
        <v>23142.812000000002</v>
      </c>
      <c r="EO921">
        <v>44.642299999999999</v>
      </c>
      <c r="EP921">
        <v>19203.197999999997</v>
      </c>
      <c r="EQ921">
        <v>1897.4449999999999</v>
      </c>
      <c r="ER921">
        <v>935.505</v>
      </c>
      <c r="ES921">
        <v>961.94</v>
      </c>
      <c r="ET921">
        <v>86818.64</v>
      </c>
      <c r="EU921">
        <v>0</v>
      </c>
      <c r="EV921">
        <v>0</v>
      </c>
      <c r="EW921">
        <v>0</v>
      </c>
      <c r="EX921">
        <v>0</v>
      </c>
      <c r="EY921">
        <v>0.16669999999999999</v>
      </c>
      <c r="EZ921">
        <v>63.06</v>
      </c>
      <c r="FA921">
        <v>0.5</v>
      </c>
      <c r="FB921">
        <v>202.1</v>
      </c>
      <c r="FC921">
        <v>1</v>
      </c>
      <c r="FD921">
        <v>819.49300000000005</v>
      </c>
      <c r="FE921">
        <v>0</v>
      </c>
      <c r="FF921">
        <v>0</v>
      </c>
      <c r="FG921">
        <v>0</v>
      </c>
      <c r="FH921">
        <v>0</v>
      </c>
      <c r="FI921">
        <v>1.9999</v>
      </c>
      <c r="FJ921">
        <v>915.9</v>
      </c>
      <c r="FK921">
        <v>1.5</v>
      </c>
      <c r="FL921">
        <v>730.029</v>
      </c>
      <c r="FM921">
        <v>0.49990000000000001</v>
      </c>
      <c r="FN921">
        <v>185.87100000000001</v>
      </c>
      <c r="FO921">
        <v>48.825000000000003</v>
      </c>
      <c r="FP921">
        <v>48.825000000000003</v>
      </c>
      <c r="FQ921">
        <v>0</v>
      </c>
      <c r="FR921">
        <v>964.72500000000002</v>
      </c>
      <c r="FS921">
        <v>0</v>
      </c>
      <c r="FT921">
        <v>0</v>
      </c>
      <c r="FU921">
        <v>0</v>
      </c>
      <c r="FV921">
        <v>0</v>
      </c>
      <c r="FW921">
        <v>0</v>
      </c>
      <c r="FX921">
        <v>0</v>
      </c>
      <c r="FY921">
        <v>0</v>
      </c>
      <c r="FZ921">
        <v>0</v>
      </c>
      <c r="GA921">
        <v>0</v>
      </c>
      <c r="GB921">
        <v>0</v>
      </c>
    </row>
    <row r="922" spans="1:184" customFormat="1" ht="12.75" x14ac:dyDescent="0.2">
      <c r="A922">
        <v>2832</v>
      </c>
      <c r="B922">
        <f t="shared" si="14"/>
        <v>919</v>
      </c>
      <c r="C922">
        <v>1</v>
      </c>
      <c r="D922" t="s">
        <v>2936</v>
      </c>
      <c r="E922" t="s">
        <v>290</v>
      </c>
      <c r="F922">
        <v>600013910</v>
      </c>
      <c r="G922">
        <v>12</v>
      </c>
      <c r="H922" t="s">
        <v>583</v>
      </c>
      <c r="I922" t="s">
        <v>2937</v>
      </c>
      <c r="J922">
        <v>1</v>
      </c>
      <c r="K922">
        <v>24</v>
      </c>
      <c r="L922" t="s">
        <v>2723</v>
      </c>
      <c r="M922" t="s">
        <v>2938</v>
      </c>
      <c r="N922" t="s">
        <v>586</v>
      </c>
      <c r="O922">
        <v>7</v>
      </c>
      <c r="P922" t="s">
        <v>587</v>
      </c>
      <c r="Q922" t="s">
        <v>3322</v>
      </c>
      <c r="R922" s="207">
        <v>45673.44604166667</v>
      </c>
      <c r="S922">
        <v>600013910</v>
      </c>
      <c r="T922" t="s">
        <v>3322</v>
      </c>
      <c r="U922" s="207">
        <v>45673.519861111112</v>
      </c>
      <c r="V922">
        <v>600013910</v>
      </c>
      <c r="W922">
        <v>72.069299999999998</v>
      </c>
      <c r="X922">
        <v>70.856799999999993</v>
      </c>
      <c r="Y922">
        <v>0</v>
      </c>
      <c r="Z922">
        <v>1.2124999999999999</v>
      </c>
      <c r="AA922">
        <v>83.540800000000004</v>
      </c>
      <c r="AB922">
        <v>41093.238999999994</v>
      </c>
      <c r="AC922">
        <v>40530.425999999999</v>
      </c>
      <c r="AD922">
        <v>24168.723999999998</v>
      </c>
      <c r="AE922">
        <v>5514.3540000000003</v>
      </c>
      <c r="AF922">
        <v>1094.7930000000001</v>
      </c>
      <c r="AG922">
        <v>7765.7150000000001</v>
      </c>
      <c r="AH922">
        <v>992.82500000000005</v>
      </c>
      <c r="AI922">
        <v>538.64499999999998</v>
      </c>
      <c r="AJ922">
        <v>19.53</v>
      </c>
      <c r="AK922">
        <v>100.05800000000001</v>
      </c>
      <c r="AL922">
        <v>0</v>
      </c>
      <c r="AM922">
        <v>0</v>
      </c>
      <c r="AN922">
        <v>562.81299999999999</v>
      </c>
      <c r="AO922">
        <v>674.34100000000001</v>
      </c>
      <c r="AP922">
        <v>394.10500000000002</v>
      </c>
      <c r="AQ922">
        <v>100.8</v>
      </c>
      <c r="AR922">
        <v>293.30500000000001</v>
      </c>
      <c r="AS922">
        <v>0</v>
      </c>
      <c r="AT922">
        <v>217.14</v>
      </c>
      <c r="AU922">
        <v>63.095999999999997</v>
      </c>
      <c r="AV922">
        <v>0.3</v>
      </c>
      <c r="AW922">
        <v>292.67</v>
      </c>
      <c r="AX922">
        <v>489.738</v>
      </c>
      <c r="AY922">
        <v>100.8</v>
      </c>
      <c r="AZ922">
        <v>43.112000000000002</v>
      </c>
      <c r="BA922">
        <v>41062.725999999995</v>
      </c>
      <c r="BB922">
        <v>394.10500000000002</v>
      </c>
      <c r="BC922">
        <v>82</v>
      </c>
      <c r="BD922">
        <v>60</v>
      </c>
      <c r="BE922">
        <v>1</v>
      </c>
      <c r="BF922">
        <v>0</v>
      </c>
      <c r="BG922">
        <v>0</v>
      </c>
      <c r="BH922">
        <v>0</v>
      </c>
      <c r="BI922">
        <v>0</v>
      </c>
      <c r="BJ922">
        <v>54.904600000000002</v>
      </c>
      <c r="BK922">
        <v>32532.659</v>
      </c>
      <c r="BL922">
        <v>19901.696</v>
      </c>
      <c r="BM922">
        <v>4689.9129999999996</v>
      </c>
      <c r="BN922">
        <v>667.44299999999998</v>
      </c>
      <c r="BO922">
        <v>5723.1130000000003</v>
      </c>
      <c r="BP922">
        <v>636.67100000000005</v>
      </c>
      <c r="BQ922">
        <v>538.64499999999998</v>
      </c>
      <c r="BR922">
        <v>17.966999999999999</v>
      </c>
      <c r="BS922">
        <v>21.428999999999998</v>
      </c>
      <c r="BT922">
        <v>35.543399999999998</v>
      </c>
      <c r="BU922">
        <v>22590.933000000001</v>
      </c>
      <c r="BV922">
        <v>0</v>
      </c>
      <c r="BW922">
        <v>0</v>
      </c>
      <c r="BX922">
        <v>16.876899999999999</v>
      </c>
      <c r="BY922">
        <v>8896.6560000000009</v>
      </c>
      <c r="BZ922">
        <v>15.952199999999999</v>
      </c>
      <c r="CA922">
        <v>7997.7669999999998</v>
      </c>
      <c r="CB922">
        <v>4267.0280000000002</v>
      </c>
      <c r="CC922">
        <v>824.44100000000003</v>
      </c>
      <c r="CD922">
        <v>427.35</v>
      </c>
      <c r="CE922">
        <v>2042.6019999999999</v>
      </c>
      <c r="CF922">
        <v>356.154</v>
      </c>
      <c r="CG922">
        <v>0</v>
      </c>
      <c r="CH922">
        <v>1.5629999999999999</v>
      </c>
      <c r="CI922">
        <v>78.629000000000005</v>
      </c>
      <c r="CJ922">
        <v>8.1295000000000002</v>
      </c>
      <c r="CK922">
        <v>5442.741</v>
      </c>
      <c r="CL922">
        <v>7.0526999999999997</v>
      </c>
      <c r="CM922">
        <v>2326.8449999999998</v>
      </c>
      <c r="CN922">
        <v>0.77</v>
      </c>
      <c r="CO922">
        <v>228.18100000000001</v>
      </c>
      <c r="CP922">
        <v>0</v>
      </c>
      <c r="CQ922">
        <v>0</v>
      </c>
      <c r="CR922">
        <v>45.429200000000002</v>
      </c>
      <c r="CS922">
        <v>24767.075000000001</v>
      </c>
      <c r="CT922">
        <v>11.535499999999999</v>
      </c>
      <c r="CU922">
        <v>4305.0230000000001</v>
      </c>
      <c r="CV922">
        <v>0.3</v>
      </c>
      <c r="CW922">
        <v>292.67</v>
      </c>
      <c r="CX922">
        <v>426.738</v>
      </c>
      <c r="CY922">
        <v>0</v>
      </c>
      <c r="CZ922">
        <v>0</v>
      </c>
      <c r="DA922">
        <v>0</v>
      </c>
      <c r="DB922">
        <v>63</v>
      </c>
      <c r="DC922">
        <v>293.30500000000001</v>
      </c>
      <c r="DD922">
        <v>100.8</v>
      </c>
      <c r="DE922">
        <v>43.112000000000002</v>
      </c>
      <c r="DF922">
        <v>2.1842999999999999</v>
      </c>
      <c r="DG922">
        <v>799.58199999999999</v>
      </c>
      <c r="DH922">
        <v>0</v>
      </c>
      <c r="DI922">
        <v>0</v>
      </c>
      <c r="DJ922">
        <v>0.3</v>
      </c>
      <c r="DK922">
        <v>245.488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32938.243000000002</v>
      </c>
      <c r="EA922">
        <v>293.30500000000001</v>
      </c>
      <c r="EB922">
        <v>8124.4829999999993</v>
      </c>
      <c r="EC922">
        <v>100.8</v>
      </c>
      <c r="ED922">
        <v>72.069299999999998</v>
      </c>
      <c r="EE922">
        <v>83.540800000000004</v>
      </c>
      <c r="EF922">
        <v>41093.238999999994</v>
      </c>
      <c r="EG922">
        <v>54.904600000000002</v>
      </c>
      <c r="EH922">
        <v>32532.659</v>
      </c>
      <c r="EI922">
        <v>35.543399999999998</v>
      </c>
      <c r="EJ922">
        <v>22590.933000000001</v>
      </c>
      <c r="EK922">
        <v>0</v>
      </c>
      <c r="EL922">
        <v>0</v>
      </c>
      <c r="EM922">
        <v>16.876899999999999</v>
      </c>
      <c r="EN922">
        <v>8896.6560000000009</v>
      </c>
      <c r="EO922">
        <v>17.1647</v>
      </c>
      <c r="EP922">
        <v>8560.58</v>
      </c>
      <c r="EQ922">
        <v>674.34100000000001</v>
      </c>
      <c r="ER922">
        <v>325.05099999999999</v>
      </c>
      <c r="ES922">
        <v>349.29</v>
      </c>
      <c r="ET922">
        <v>41767.579999999994</v>
      </c>
      <c r="EU922">
        <v>0</v>
      </c>
      <c r="EV922">
        <v>0</v>
      </c>
      <c r="EW922">
        <v>0</v>
      </c>
      <c r="EX922">
        <v>0</v>
      </c>
      <c r="EY922">
        <v>2.1842999999999999</v>
      </c>
      <c r="EZ922">
        <v>799.58199999999999</v>
      </c>
      <c r="FA922">
        <v>0</v>
      </c>
      <c r="FB922">
        <v>0</v>
      </c>
      <c r="FC922">
        <v>0.3</v>
      </c>
      <c r="FD922">
        <v>245.488</v>
      </c>
      <c r="FE922">
        <v>0</v>
      </c>
      <c r="FF922">
        <v>0</v>
      </c>
      <c r="FG922">
        <v>0</v>
      </c>
      <c r="FH922">
        <v>0</v>
      </c>
      <c r="FI922">
        <v>0.3</v>
      </c>
      <c r="FJ922">
        <v>489.738</v>
      </c>
      <c r="FK922">
        <v>0.3</v>
      </c>
      <c r="FL922">
        <v>426.738</v>
      </c>
      <c r="FM922">
        <v>0</v>
      </c>
      <c r="FN922">
        <v>63</v>
      </c>
      <c r="FO922">
        <v>100.8</v>
      </c>
      <c r="FP922">
        <v>0</v>
      </c>
      <c r="FQ922">
        <v>100.8</v>
      </c>
      <c r="FR922">
        <v>590.53800000000001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0</v>
      </c>
    </row>
    <row r="923" spans="1:184" customFormat="1" ht="12.75" x14ac:dyDescent="0.2">
      <c r="A923">
        <v>2835</v>
      </c>
      <c r="B923">
        <f t="shared" si="14"/>
        <v>920</v>
      </c>
      <c r="C923">
        <v>1</v>
      </c>
      <c r="D923" t="s">
        <v>2939</v>
      </c>
      <c r="E923" t="s">
        <v>290</v>
      </c>
      <c r="F923">
        <v>600171531</v>
      </c>
      <c r="G923">
        <v>12</v>
      </c>
      <c r="H923" t="s">
        <v>583</v>
      </c>
      <c r="I923" t="s">
        <v>2940</v>
      </c>
      <c r="J923">
        <v>1</v>
      </c>
      <c r="K923">
        <v>24</v>
      </c>
      <c r="L923" t="s">
        <v>2723</v>
      </c>
      <c r="M923" t="s">
        <v>2941</v>
      </c>
      <c r="N923" t="s">
        <v>586</v>
      </c>
      <c r="O923">
        <v>7</v>
      </c>
      <c r="P923" t="s">
        <v>587</v>
      </c>
      <c r="Q923" t="s">
        <v>2942</v>
      </c>
      <c r="R923" s="207">
        <v>45664.395624999997</v>
      </c>
      <c r="S923">
        <v>600171531</v>
      </c>
      <c r="W923">
        <v>85.979700000000008</v>
      </c>
      <c r="X923">
        <v>81.923700000000011</v>
      </c>
      <c r="Y923">
        <v>0</v>
      </c>
      <c r="Z923">
        <v>4.056</v>
      </c>
      <c r="AA923">
        <v>89.887999999999991</v>
      </c>
      <c r="AB923">
        <v>44393.455999999998</v>
      </c>
      <c r="AC923">
        <v>42860.368999999999</v>
      </c>
      <c r="AD923">
        <v>25151.134000000002</v>
      </c>
      <c r="AE923">
        <v>8129.8050000000003</v>
      </c>
      <c r="AF923">
        <v>1672.7370000000001</v>
      </c>
      <c r="AG923">
        <v>5353.2820000000002</v>
      </c>
      <c r="AH923">
        <v>1003.708</v>
      </c>
      <c r="AI923">
        <v>1016.63</v>
      </c>
      <c r="AJ923">
        <v>48.845999999999997</v>
      </c>
      <c r="AK923">
        <v>59.774999999999999</v>
      </c>
      <c r="AL923">
        <v>0</v>
      </c>
      <c r="AM923">
        <v>0</v>
      </c>
      <c r="AN923">
        <v>1533.087</v>
      </c>
      <c r="AO923">
        <v>115.94</v>
      </c>
      <c r="AP923">
        <v>45</v>
      </c>
      <c r="AQ923">
        <v>45</v>
      </c>
      <c r="AR923">
        <v>0</v>
      </c>
      <c r="AS923">
        <v>0</v>
      </c>
      <c r="AT923">
        <v>40.94</v>
      </c>
      <c r="AU923">
        <v>30</v>
      </c>
      <c r="AV923">
        <v>0</v>
      </c>
      <c r="AW923">
        <v>321.26799999999997</v>
      </c>
      <c r="AX923">
        <v>95.144999999999996</v>
      </c>
      <c r="AY923">
        <v>0</v>
      </c>
      <c r="AZ923">
        <v>103.184</v>
      </c>
      <c r="BA923">
        <v>43251.542999999998</v>
      </c>
      <c r="BB923">
        <v>45</v>
      </c>
      <c r="BC923">
        <v>99</v>
      </c>
      <c r="BD923">
        <v>83</v>
      </c>
      <c r="BE923">
        <v>5</v>
      </c>
      <c r="BF923">
        <v>1</v>
      </c>
      <c r="BG923">
        <v>2</v>
      </c>
      <c r="BH923">
        <v>0</v>
      </c>
      <c r="BI923">
        <v>0</v>
      </c>
      <c r="BJ923">
        <v>65.667500000000004</v>
      </c>
      <c r="BK923">
        <v>35940.313999999998</v>
      </c>
      <c r="BL923">
        <v>21268.395</v>
      </c>
      <c r="BM923">
        <v>7261.5410000000002</v>
      </c>
      <c r="BN923">
        <v>1072.7329999999999</v>
      </c>
      <c r="BO923">
        <v>4024.92</v>
      </c>
      <c r="BP923">
        <v>811.92</v>
      </c>
      <c r="BQ923">
        <v>1016.63</v>
      </c>
      <c r="BR923">
        <v>42.654000000000003</v>
      </c>
      <c r="BS923">
        <v>17.068999999999999</v>
      </c>
      <c r="BT923">
        <v>29.784400000000002</v>
      </c>
      <c r="BU923">
        <v>20135.777999999998</v>
      </c>
      <c r="BV923">
        <v>0</v>
      </c>
      <c r="BW923">
        <v>0</v>
      </c>
      <c r="BX923">
        <v>16.025400000000001</v>
      </c>
      <c r="BY923">
        <v>8572.1260000000002</v>
      </c>
      <c r="BZ923">
        <v>16.2562</v>
      </c>
      <c r="CA923">
        <v>6920.0550000000003</v>
      </c>
      <c r="CB923">
        <v>3882.739</v>
      </c>
      <c r="CC923">
        <v>868.26400000000001</v>
      </c>
      <c r="CD923">
        <v>600.00399999999991</v>
      </c>
      <c r="CE923">
        <v>1328.3619999999999</v>
      </c>
      <c r="CF923">
        <v>191.78800000000001</v>
      </c>
      <c r="CG923">
        <v>0</v>
      </c>
      <c r="CH923">
        <v>6.1920000000000002</v>
      </c>
      <c r="CI923">
        <v>42.705999999999996</v>
      </c>
      <c r="CJ923">
        <v>6.7541000000000002</v>
      </c>
      <c r="CK923">
        <v>4153.3789999999999</v>
      </c>
      <c r="CL923">
        <v>8.1260999999999992</v>
      </c>
      <c r="CM923">
        <v>2447.2829999999999</v>
      </c>
      <c r="CN923">
        <v>1.3759999999999999</v>
      </c>
      <c r="CO923">
        <v>319.39299999999997</v>
      </c>
      <c r="CP923">
        <v>0</v>
      </c>
      <c r="CQ923">
        <v>0</v>
      </c>
      <c r="CR923">
        <v>55.293799999999997</v>
      </c>
      <c r="CS923">
        <v>27196.626</v>
      </c>
      <c r="CT923">
        <v>14.3812</v>
      </c>
      <c r="CU923">
        <v>5301.9310000000005</v>
      </c>
      <c r="CV923">
        <v>0</v>
      </c>
      <c r="CW923">
        <v>321.26799999999997</v>
      </c>
      <c r="CX923">
        <v>38.744999999999997</v>
      </c>
      <c r="CY923">
        <v>0</v>
      </c>
      <c r="CZ923">
        <v>0</v>
      </c>
      <c r="DA923">
        <v>0</v>
      </c>
      <c r="DB923">
        <v>56.4</v>
      </c>
      <c r="DC923">
        <v>0</v>
      </c>
      <c r="DD923">
        <v>45</v>
      </c>
      <c r="DE923">
        <v>103.184</v>
      </c>
      <c r="DF923">
        <v>19.857700000000001</v>
      </c>
      <c r="DG923">
        <v>7232.41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36295.383000000002</v>
      </c>
      <c r="EA923">
        <v>0</v>
      </c>
      <c r="EB923">
        <v>6956.1600000000008</v>
      </c>
      <c r="EC923">
        <v>45</v>
      </c>
      <c r="ED923">
        <v>85.979700000000008</v>
      </c>
      <c r="EE923">
        <v>89.887999999999991</v>
      </c>
      <c r="EF923">
        <v>44393.455999999998</v>
      </c>
      <c r="EG923">
        <v>66.473600000000005</v>
      </c>
      <c r="EH923">
        <v>36390.767</v>
      </c>
      <c r="EI923">
        <v>29.784500000000001</v>
      </c>
      <c r="EJ923">
        <v>20199.738000000001</v>
      </c>
      <c r="EK923">
        <v>0</v>
      </c>
      <c r="EL923">
        <v>0</v>
      </c>
      <c r="EM923">
        <v>16.025400000000001</v>
      </c>
      <c r="EN923">
        <v>8572.1260000000002</v>
      </c>
      <c r="EO923">
        <v>19.5061</v>
      </c>
      <c r="EP923">
        <v>8002.6890000000003</v>
      </c>
      <c r="EQ923">
        <v>115.94</v>
      </c>
      <c r="ER923">
        <v>0</v>
      </c>
      <c r="ES923">
        <v>115.94</v>
      </c>
      <c r="ET923">
        <v>44509.395999999993</v>
      </c>
      <c r="EU923">
        <v>0</v>
      </c>
      <c r="EV923">
        <v>0</v>
      </c>
      <c r="EW923">
        <v>0</v>
      </c>
      <c r="EX923">
        <v>0</v>
      </c>
      <c r="EY923">
        <v>19.857700000000001</v>
      </c>
      <c r="EZ923">
        <v>7232.41</v>
      </c>
      <c r="FA923">
        <v>0</v>
      </c>
      <c r="FB923">
        <v>0</v>
      </c>
      <c r="FC923">
        <v>0.80600000000000005</v>
      </c>
      <c r="FD923">
        <v>386.49299999999999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95.144999999999996</v>
      </c>
      <c r="FK923">
        <v>0</v>
      </c>
      <c r="FL923">
        <v>38.744999999999997</v>
      </c>
      <c r="FM923">
        <v>0</v>
      </c>
      <c r="FN923">
        <v>56.4</v>
      </c>
      <c r="FO923">
        <v>0</v>
      </c>
      <c r="FP923">
        <v>0</v>
      </c>
      <c r="FQ923">
        <v>0</v>
      </c>
      <c r="FR923">
        <v>95.144999999999996</v>
      </c>
      <c r="FS923">
        <v>0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0</v>
      </c>
      <c r="GA923">
        <v>0</v>
      </c>
      <c r="GB923">
        <v>0</v>
      </c>
    </row>
    <row r="924" spans="1:184" customFormat="1" ht="12.75" x14ac:dyDescent="0.2">
      <c r="A924">
        <v>2837</v>
      </c>
      <c r="B924">
        <f t="shared" si="14"/>
        <v>921</v>
      </c>
      <c r="C924">
        <v>1</v>
      </c>
      <c r="D924" t="s">
        <v>2943</v>
      </c>
      <c r="E924" t="s">
        <v>290</v>
      </c>
      <c r="F924">
        <v>600025055</v>
      </c>
      <c r="G924">
        <v>12</v>
      </c>
      <c r="H924" t="s">
        <v>583</v>
      </c>
      <c r="I924" t="s">
        <v>2944</v>
      </c>
      <c r="J924">
        <v>1</v>
      </c>
      <c r="K924">
        <v>24</v>
      </c>
      <c r="L924" t="s">
        <v>2723</v>
      </c>
      <c r="M924" t="s">
        <v>2945</v>
      </c>
      <c r="N924" t="s">
        <v>586</v>
      </c>
      <c r="O924">
        <v>7</v>
      </c>
      <c r="P924" t="s">
        <v>587</v>
      </c>
      <c r="Q924" t="s">
        <v>3334</v>
      </c>
      <c r="R924" s="207">
        <v>45667.554513888892</v>
      </c>
      <c r="S924">
        <v>600025055</v>
      </c>
      <c r="T924" t="s">
        <v>3334</v>
      </c>
      <c r="U924" s="207">
        <v>45667.56925925926</v>
      </c>
      <c r="V924">
        <v>600025055</v>
      </c>
      <c r="W924">
        <v>85.207400000000007</v>
      </c>
      <c r="X924">
        <v>80.543400000000005</v>
      </c>
      <c r="Y924">
        <v>4.3106999999999998</v>
      </c>
      <c r="Z924">
        <v>0.3533</v>
      </c>
      <c r="AA924">
        <v>86.170400000000001</v>
      </c>
      <c r="AB924">
        <v>39189.235000000001</v>
      </c>
      <c r="AC924">
        <v>37670.724999999999</v>
      </c>
      <c r="AD924">
        <v>24801.473999999998</v>
      </c>
      <c r="AE924">
        <v>5864.652</v>
      </c>
      <c r="AF924">
        <v>2114.5889999999999</v>
      </c>
      <c r="AG924">
        <v>3173.3319999999999</v>
      </c>
      <c r="AH924">
        <v>686.11099999999999</v>
      </c>
      <c r="AI924">
        <v>555.3610000000001</v>
      </c>
      <c r="AJ924">
        <v>78.021000000000001</v>
      </c>
      <c r="AK924">
        <v>301.26600000000002</v>
      </c>
      <c r="AL924">
        <v>1198.8790000000001</v>
      </c>
      <c r="AM924">
        <v>0</v>
      </c>
      <c r="AN924">
        <v>319.63099999999997</v>
      </c>
      <c r="AO924">
        <v>894.93899999999996</v>
      </c>
      <c r="AP924">
        <v>373.58499999999998</v>
      </c>
      <c r="AQ924">
        <v>190</v>
      </c>
      <c r="AR924">
        <v>183.58500000000001</v>
      </c>
      <c r="AS924">
        <v>0</v>
      </c>
      <c r="AT924">
        <v>40.299999999999997</v>
      </c>
      <c r="AU924">
        <v>481.05399999999997</v>
      </c>
      <c r="AV924">
        <v>0</v>
      </c>
      <c r="AW924">
        <v>95.918999999999997</v>
      </c>
      <c r="AX924">
        <v>0</v>
      </c>
      <c r="AY924">
        <v>0</v>
      </c>
      <c r="AZ924">
        <v>0</v>
      </c>
      <c r="BA924">
        <v>38024.281999999999</v>
      </c>
      <c r="BB924">
        <v>373.58499999999998</v>
      </c>
      <c r="BC924">
        <v>90</v>
      </c>
      <c r="BD924">
        <v>61</v>
      </c>
      <c r="BE924">
        <v>3</v>
      </c>
      <c r="BF924">
        <v>0</v>
      </c>
      <c r="BG924">
        <v>1</v>
      </c>
      <c r="BH924">
        <v>0</v>
      </c>
      <c r="BI924">
        <v>0</v>
      </c>
      <c r="BJ924">
        <v>50.732999999999997</v>
      </c>
      <c r="BK924">
        <v>26423.623</v>
      </c>
      <c r="BL924">
        <v>17605.054</v>
      </c>
      <c r="BM924">
        <v>4847.6299999999992</v>
      </c>
      <c r="BN924">
        <v>792.59199999999998</v>
      </c>
      <c r="BO924">
        <v>2022.3</v>
      </c>
      <c r="BP924">
        <v>465.03399999999999</v>
      </c>
      <c r="BQ924">
        <v>555.3610000000001</v>
      </c>
      <c r="BR924">
        <v>0</v>
      </c>
      <c r="BS924">
        <v>39.732999999999997</v>
      </c>
      <c r="BT924">
        <v>18.9436</v>
      </c>
      <c r="BU924">
        <v>11023.817999999999</v>
      </c>
      <c r="BV924">
        <v>6</v>
      </c>
      <c r="BW924">
        <v>3074.0010000000002</v>
      </c>
      <c r="BX924">
        <v>25.664400000000001</v>
      </c>
      <c r="BY924">
        <v>12260.071</v>
      </c>
      <c r="BZ924">
        <v>29.810400000000001</v>
      </c>
      <c r="CA924">
        <v>11247.101999999999</v>
      </c>
      <c r="CB924">
        <v>7196.42</v>
      </c>
      <c r="CC924">
        <v>1017.022</v>
      </c>
      <c r="CD924">
        <v>1321.9969999999998</v>
      </c>
      <c r="CE924">
        <v>1151.0320000000002</v>
      </c>
      <c r="CF924">
        <v>221.077</v>
      </c>
      <c r="CG924">
        <v>0</v>
      </c>
      <c r="CH924">
        <v>78.021000000000001</v>
      </c>
      <c r="CI924">
        <v>261.53300000000002</v>
      </c>
      <c r="CJ924">
        <v>5.7083000000000004</v>
      </c>
      <c r="CK924">
        <v>3122.6579999999999</v>
      </c>
      <c r="CL924">
        <v>14.461399999999999</v>
      </c>
      <c r="CM924">
        <v>4517.2060000000001</v>
      </c>
      <c r="CN924">
        <v>9.6407000000000007</v>
      </c>
      <c r="CO924">
        <v>3607.2379999999998</v>
      </c>
      <c r="CP924">
        <v>0</v>
      </c>
      <c r="CQ924">
        <v>0</v>
      </c>
      <c r="CR924">
        <v>46.066299999999998</v>
      </c>
      <c r="CS924">
        <v>22647.806</v>
      </c>
      <c r="CT924">
        <v>26.643700000000003</v>
      </c>
      <c r="CU924">
        <v>9265.905999999999</v>
      </c>
      <c r="CV924">
        <v>0</v>
      </c>
      <c r="CW924">
        <v>95.918999999999997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100</v>
      </c>
      <c r="DD924">
        <v>273.58500000000004</v>
      </c>
      <c r="DE924">
        <v>0</v>
      </c>
      <c r="DF924">
        <v>0</v>
      </c>
      <c r="DG924">
        <v>0</v>
      </c>
      <c r="DH924">
        <v>0.125</v>
      </c>
      <c r="DI924">
        <v>65.733000000000004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26641.701000000001</v>
      </c>
      <c r="EA924">
        <v>100</v>
      </c>
      <c r="EB924">
        <v>11382.581</v>
      </c>
      <c r="EC924">
        <v>273.58500000000004</v>
      </c>
      <c r="ED924">
        <v>85.207400000000007</v>
      </c>
      <c r="EE924">
        <v>86.170400000000001</v>
      </c>
      <c r="EF924">
        <v>39189.235000000001</v>
      </c>
      <c r="EG924">
        <v>51.086300000000001</v>
      </c>
      <c r="EH924">
        <v>26743.254000000001</v>
      </c>
      <c r="EI924">
        <v>18.9436</v>
      </c>
      <c r="EJ924">
        <v>11055.798000000001</v>
      </c>
      <c r="EK924">
        <v>6</v>
      </c>
      <c r="EL924">
        <v>3074.0010000000002</v>
      </c>
      <c r="EM924">
        <v>25.664400000000001</v>
      </c>
      <c r="EN924">
        <v>12292.050999999999</v>
      </c>
      <c r="EO924">
        <v>34.121099999999998</v>
      </c>
      <c r="EP924">
        <v>12445.981</v>
      </c>
      <c r="EQ924">
        <v>894.93899999999996</v>
      </c>
      <c r="ER924">
        <v>105</v>
      </c>
      <c r="ES924">
        <v>789.93899999999996</v>
      </c>
      <c r="ET924">
        <v>40084.173999999999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0.125</v>
      </c>
      <c r="FB924">
        <v>65.733000000000004</v>
      </c>
      <c r="FC924">
        <v>0.3533</v>
      </c>
      <c r="FD924">
        <v>255.67099999999999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0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0</v>
      </c>
      <c r="GB924">
        <v>0</v>
      </c>
    </row>
    <row r="925" spans="1:184" customFormat="1" ht="12.75" x14ac:dyDescent="0.2">
      <c r="A925">
        <v>2838</v>
      </c>
      <c r="B925">
        <f t="shared" si="14"/>
        <v>922</v>
      </c>
      <c r="C925">
        <v>1</v>
      </c>
      <c r="D925" t="s">
        <v>2946</v>
      </c>
      <c r="E925" t="s">
        <v>290</v>
      </c>
      <c r="F925">
        <v>600025021</v>
      </c>
      <c r="G925">
        <v>12</v>
      </c>
      <c r="H925" t="s">
        <v>583</v>
      </c>
      <c r="I925" t="s">
        <v>2947</v>
      </c>
      <c r="J925">
        <v>1</v>
      </c>
      <c r="K925">
        <v>24</v>
      </c>
      <c r="L925" t="s">
        <v>2723</v>
      </c>
      <c r="M925" t="s">
        <v>2948</v>
      </c>
      <c r="N925" t="s">
        <v>586</v>
      </c>
      <c r="O925">
        <v>7</v>
      </c>
      <c r="P925" t="s">
        <v>587</v>
      </c>
      <c r="Q925" t="s">
        <v>3376</v>
      </c>
      <c r="R925" s="207">
        <v>45668.664166666669</v>
      </c>
      <c r="S925">
        <v>600025021</v>
      </c>
      <c r="T925" t="s">
        <v>3376</v>
      </c>
      <c r="U925" s="207">
        <v>45672.707928240743</v>
      </c>
      <c r="V925">
        <v>600025021</v>
      </c>
      <c r="W925">
        <v>34.272499999999994</v>
      </c>
      <c r="X925">
        <v>33.677299999999995</v>
      </c>
      <c r="Y925">
        <v>0</v>
      </c>
      <c r="Z925">
        <v>0.59519999999999995</v>
      </c>
      <c r="AA925">
        <v>32.655299999999997</v>
      </c>
      <c r="AB925">
        <v>17549.45</v>
      </c>
      <c r="AC925">
        <v>17206.010000000002</v>
      </c>
      <c r="AD925">
        <v>11207.701999999999</v>
      </c>
      <c r="AE925">
        <v>2691.1400000000003</v>
      </c>
      <c r="AF925">
        <v>1011.187</v>
      </c>
      <c r="AG925">
        <v>1116.8229999999999</v>
      </c>
      <c r="AH925">
        <v>673.39099999999996</v>
      </c>
      <c r="AI925">
        <v>431.38499999999999</v>
      </c>
      <c r="AJ925">
        <v>1.5509999999999999</v>
      </c>
      <c r="AK925">
        <v>29.911999999999999</v>
      </c>
      <c r="AL925">
        <v>0</v>
      </c>
      <c r="AM925">
        <v>0</v>
      </c>
      <c r="AN925">
        <v>343.44</v>
      </c>
      <c r="AO925">
        <v>623.70899999999995</v>
      </c>
      <c r="AP925">
        <v>367.72500000000002</v>
      </c>
      <c r="AQ925">
        <v>315</v>
      </c>
      <c r="AR925">
        <v>52.725000000000001</v>
      </c>
      <c r="AS925">
        <v>0</v>
      </c>
      <c r="AT925">
        <v>0</v>
      </c>
      <c r="AU925">
        <v>255.98400000000001</v>
      </c>
      <c r="AV925">
        <v>0</v>
      </c>
      <c r="AW925">
        <v>42.918999999999997</v>
      </c>
      <c r="AX925">
        <v>0</v>
      </c>
      <c r="AY925">
        <v>0</v>
      </c>
      <c r="AZ925">
        <v>0</v>
      </c>
      <c r="BA925">
        <v>17400.297000000002</v>
      </c>
      <c r="BB925">
        <v>367.72500000000002</v>
      </c>
      <c r="BC925">
        <v>33</v>
      </c>
      <c r="BD925">
        <v>26</v>
      </c>
      <c r="BE925">
        <v>0</v>
      </c>
      <c r="BF925">
        <v>0</v>
      </c>
      <c r="BG925">
        <v>2</v>
      </c>
      <c r="BH925">
        <v>0</v>
      </c>
      <c r="BI925">
        <v>0</v>
      </c>
      <c r="BJ925">
        <v>25.499099999999999</v>
      </c>
      <c r="BK925">
        <v>13664.487000000001</v>
      </c>
      <c r="BL925">
        <v>8828.5339999999997</v>
      </c>
      <c r="BM925">
        <v>2300.6959999999999</v>
      </c>
      <c r="BN925">
        <v>686.56399999999996</v>
      </c>
      <c r="BO925">
        <v>798.2</v>
      </c>
      <c r="BP925">
        <v>544.846</v>
      </c>
      <c r="BQ925">
        <v>431.38499999999999</v>
      </c>
      <c r="BR925">
        <v>1.5509999999999999</v>
      </c>
      <c r="BS925">
        <v>29.791999999999998</v>
      </c>
      <c r="BT925">
        <v>13.394399999999999</v>
      </c>
      <c r="BU925">
        <v>8581.7639999999992</v>
      </c>
      <c r="BV925">
        <v>4</v>
      </c>
      <c r="BW925">
        <v>2087.0540000000001</v>
      </c>
      <c r="BX925">
        <v>3.7435999999999998</v>
      </c>
      <c r="BY925">
        <v>1816.6849999999999</v>
      </c>
      <c r="BZ925">
        <v>8.1782000000000004</v>
      </c>
      <c r="CA925">
        <v>3541.5230000000001</v>
      </c>
      <c r="CB925">
        <v>2379.1680000000001</v>
      </c>
      <c r="CC925">
        <v>390.44399999999996</v>
      </c>
      <c r="CD925">
        <v>324.62300000000005</v>
      </c>
      <c r="CE925">
        <v>318.62299999999999</v>
      </c>
      <c r="CF925">
        <v>128.54499999999999</v>
      </c>
      <c r="CG925">
        <v>0</v>
      </c>
      <c r="CH925">
        <v>0</v>
      </c>
      <c r="CI925">
        <v>0.12</v>
      </c>
      <c r="CJ925">
        <v>3.2311999999999999</v>
      </c>
      <c r="CK925">
        <v>2133.8290000000002</v>
      </c>
      <c r="CL925">
        <v>2.9167000000000001</v>
      </c>
      <c r="CM925">
        <v>761.17700000000002</v>
      </c>
      <c r="CN925">
        <v>2.0303</v>
      </c>
      <c r="CO925">
        <v>646.51700000000005</v>
      </c>
      <c r="CP925">
        <v>0</v>
      </c>
      <c r="CQ925">
        <v>0</v>
      </c>
      <c r="CR925">
        <v>20.994299999999999</v>
      </c>
      <c r="CS925">
        <v>9410.17</v>
      </c>
      <c r="CT925">
        <v>6.694</v>
      </c>
      <c r="CU925">
        <v>2617.5509999999999</v>
      </c>
      <c r="CV925">
        <v>0</v>
      </c>
      <c r="CW925">
        <v>42.918999999999997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52.725000000000001</v>
      </c>
      <c r="DD925">
        <v>315</v>
      </c>
      <c r="DE925">
        <v>0</v>
      </c>
      <c r="DF925">
        <v>4.3611000000000004</v>
      </c>
      <c r="DG925">
        <v>1178.9839999999999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13832.271000000001</v>
      </c>
      <c r="EA925">
        <v>52.725000000000001</v>
      </c>
      <c r="EB925">
        <v>3568.0259999999998</v>
      </c>
      <c r="EC925">
        <v>315</v>
      </c>
      <c r="ED925">
        <v>34.272499999999994</v>
      </c>
      <c r="EE925">
        <v>32.655299999999997</v>
      </c>
      <c r="EF925">
        <v>17549.45</v>
      </c>
      <c r="EG925">
        <v>26.0943</v>
      </c>
      <c r="EH925">
        <v>14007.927</v>
      </c>
      <c r="EI925">
        <v>13.489599999999999</v>
      </c>
      <c r="EJ925">
        <v>8627.1440000000002</v>
      </c>
      <c r="EK925">
        <v>4</v>
      </c>
      <c r="EL925">
        <v>2087.0540000000001</v>
      </c>
      <c r="EM925">
        <v>3.7435999999999998</v>
      </c>
      <c r="EN925">
        <v>1816.6849999999999</v>
      </c>
      <c r="EO925">
        <v>8.1782000000000004</v>
      </c>
      <c r="EP925">
        <v>3541.5230000000001</v>
      </c>
      <c r="EQ925">
        <v>623.70899999999995</v>
      </c>
      <c r="ER925">
        <v>308.709</v>
      </c>
      <c r="ES925">
        <v>315</v>
      </c>
      <c r="ET925">
        <v>18173.159</v>
      </c>
      <c r="EU925">
        <v>0</v>
      </c>
      <c r="EV925">
        <v>0</v>
      </c>
      <c r="EW925">
        <v>0</v>
      </c>
      <c r="EX925">
        <v>0</v>
      </c>
      <c r="EY925">
        <v>4.3611000000000004</v>
      </c>
      <c r="EZ925">
        <v>1178.9839999999999</v>
      </c>
      <c r="FA925">
        <v>0</v>
      </c>
      <c r="FB925">
        <v>0</v>
      </c>
      <c r="FC925">
        <v>0.5</v>
      </c>
      <c r="FD925">
        <v>298.06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0</v>
      </c>
      <c r="FZ925">
        <v>0</v>
      </c>
      <c r="GA925">
        <v>0</v>
      </c>
      <c r="GB925">
        <v>0</v>
      </c>
    </row>
    <row r="926" spans="1:184" customFormat="1" ht="12.75" x14ac:dyDescent="0.2">
      <c r="A926">
        <v>2841</v>
      </c>
      <c r="B926">
        <f t="shared" si="14"/>
        <v>923</v>
      </c>
      <c r="C926">
        <v>1</v>
      </c>
      <c r="D926" t="s">
        <v>2949</v>
      </c>
      <c r="E926" t="s">
        <v>290</v>
      </c>
      <c r="F926">
        <v>600030172</v>
      </c>
      <c r="G926">
        <v>12</v>
      </c>
      <c r="H926" t="s">
        <v>583</v>
      </c>
      <c r="I926" t="s">
        <v>2950</v>
      </c>
      <c r="J926">
        <v>1</v>
      </c>
      <c r="K926">
        <v>24</v>
      </c>
      <c r="L926" t="s">
        <v>2723</v>
      </c>
      <c r="M926" t="s">
        <v>2951</v>
      </c>
      <c r="N926" t="s">
        <v>586</v>
      </c>
      <c r="O926">
        <v>7</v>
      </c>
      <c r="P926" t="s">
        <v>587</v>
      </c>
      <c r="Q926" t="s">
        <v>393</v>
      </c>
      <c r="R926" s="207">
        <v>45663.662905092591</v>
      </c>
      <c r="S926">
        <v>600030172</v>
      </c>
      <c r="T926" t="s">
        <v>393</v>
      </c>
      <c r="U926" s="207">
        <v>45663.680833333332</v>
      </c>
      <c r="V926">
        <v>600030172</v>
      </c>
      <c r="W926">
        <v>39.220100000000002</v>
      </c>
      <c r="X926">
        <v>38.887100000000004</v>
      </c>
      <c r="Y926">
        <v>0.33300000000000002</v>
      </c>
      <c r="Z926">
        <v>0</v>
      </c>
      <c r="AA926">
        <v>43.583800000000004</v>
      </c>
      <c r="AB926">
        <v>16713.370999999999</v>
      </c>
      <c r="AC926">
        <v>16335.053</v>
      </c>
      <c r="AD926">
        <v>9956.8119999999999</v>
      </c>
      <c r="AE926">
        <v>2183.4</v>
      </c>
      <c r="AF926">
        <v>874.35699999999997</v>
      </c>
      <c r="AG926">
        <v>2793.8310000000001</v>
      </c>
      <c r="AH926">
        <v>274.63</v>
      </c>
      <c r="AI926">
        <v>0</v>
      </c>
      <c r="AJ926">
        <v>0</v>
      </c>
      <c r="AK926">
        <v>249.977</v>
      </c>
      <c r="AL926">
        <v>338.01299999999998</v>
      </c>
      <c r="AM926">
        <v>0</v>
      </c>
      <c r="AN926">
        <v>40.305</v>
      </c>
      <c r="AO926">
        <v>10.86</v>
      </c>
      <c r="AP926">
        <v>10.86</v>
      </c>
      <c r="AQ926">
        <v>10.86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2.0459999999999998</v>
      </c>
      <c r="BA926">
        <v>16565.88</v>
      </c>
      <c r="BB926">
        <v>10.86</v>
      </c>
      <c r="BC926">
        <v>41</v>
      </c>
      <c r="BD926">
        <v>32</v>
      </c>
      <c r="BE926">
        <v>6</v>
      </c>
      <c r="BF926">
        <v>0</v>
      </c>
      <c r="BG926">
        <v>0</v>
      </c>
      <c r="BH926">
        <v>0</v>
      </c>
      <c r="BI926">
        <v>0</v>
      </c>
      <c r="BJ926">
        <v>14.914899999999999</v>
      </c>
      <c r="BK926">
        <v>7208.0860000000002</v>
      </c>
      <c r="BL926">
        <v>4477.6490000000003</v>
      </c>
      <c r="BM926">
        <v>1367.1690000000001</v>
      </c>
      <c r="BN926">
        <v>496.13</v>
      </c>
      <c r="BO926">
        <v>513.5</v>
      </c>
      <c r="BP926">
        <v>177.08699999999999</v>
      </c>
      <c r="BQ926">
        <v>0</v>
      </c>
      <c r="BR926">
        <v>0</v>
      </c>
      <c r="BS926">
        <v>174.505</v>
      </c>
      <c r="BT926">
        <v>0</v>
      </c>
      <c r="BU926">
        <v>0</v>
      </c>
      <c r="BV926">
        <v>11.6149</v>
      </c>
      <c r="BW926">
        <v>6069.8940000000002</v>
      </c>
      <c r="BX926">
        <v>0</v>
      </c>
      <c r="BY926">
        <v>0</v>
      </c>
      <c r="BZ926">
        <v>23.972200000000001</v>
      </c>
      <c r="CA926">
        <v>9126.9670000000006</v>
      </c>
      <c r="CB926">
        <v>5479.1630000000005</v>
      </c>
      <c r="CC926">
        <v>816.23099999999999</v>
      </c>
      <c r="CD926">
        <v>378.22699999999998</v>
      </c>
      <c r="CE926">
        <v>2280.3310000000001</v>
      </c>
      <c r="CF926">
        <v>97.543000000000006</v>
      </c>
      <c r="CG926">
        <v>0</v>
      </c>
      <c r="CH926">
        <v>0</v>
      </c>
      <c r="CI926">
        <v>75.471999999999994</v>
      </c>
      <c r="CJ926">
        <v>2.7042999999999999</v>
      </c>
      <c r="CK926">
        <v>1466.5619999999999</v>
      </c>
      <c r="CL926">
        <v>10.7143</v>
      </c>
      <c r="CM926">
        <v>2850.7559999999999</v>
      </c>
      <c r="CN926">
        <v>9.5535999999999994</v>
      </c>
      <c r="CO926">
        <v>3440.5349999999999</v>
      </c>
      <c r="CP926">
        <v>1</v>
      </c>
      <c r="CQ926">
        <v>1369.114</v>
      </c>
      <c r="CR926">
        <v>11.998200000000001</v>
      </c>
      <c r="CS926">
        <v>5121.3220000000001</v>
      </c>
      <c r="CT926">
        <v>20.717599999999997</v>
      </c>
      <c r="CU926">
        <v>6864.442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3</v>
      </c>
      <c r="DD926">
        <v>7.8599999999999994</v>
      </c>
      <c r="DE926">
        <v>2.0459999999999998</v>
      </c>
      <c r="DF926">
        <v>3.3</v>
      </c>
      <c r="DG926">
        <v>1138.192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7344.1589999999997</v>
      </c>
      <c r="EA926">
        <v>3</v>
      </c>
      <c r="EB926">
        <v>9221.7209999999995</v>
      </c>
      <c r="EC926">
        <v>7.8599999999999994</v>
      </c>
      <c r="ED926">
        <v>39.220100000000002</v>
      </c>
      <c r="EE926">
        <v>43.583800000000004</v>
      </c>
      <c r="EF926">
        <v>16713.370999999999</v>
      </c>
      <c r="EG926">
        <v>14.914899999999999</v>
      </c>
      <c r="EH926">
        <v>7218.8410000000003</v>
      </c>
      <c r="EI926">
        <v>0</v>
      </c>
      <c r="EJ926">
        <v>0</v>
      </c>
      <c r="EK926">
        <v>11.6149</v>
      </c>
      <c r="EL926">
        <v>6079.2830000000004</v>
      </c>
      <c r="EM926">
        <v>0</v>
      </c>
      <c r="EN926">
        <v>0</v>
      </c>
      <c r="EO926">
        <v>24.305199999999999</v>
      </c>
      <c r="EP926">
        <v>9494.5299999999988</v>
      </c>
      <c r="EQ926">
        <v>10.86</v>
      </c>
      <c r="ER926">
        <v>3</v>
      </c>
      <c r="ES926">
        <v>7.8599999999999994</v>
      </c>
      <c r="ET926">
        <v>16724.231</v>
      </c>
      <c r="EU926">
        <v>0</v>
      </c>
      <c r="EV926">
        <v>0</v>
      </c>
      <c r="EW926">
        <v>0</v>
      </c>
      <c r="EX926">
        <v>0</v>
      </c>
      <c r="EY926">
        <v>3.3</v>
      </c>
      <c r="EZ926">
        <v>1139.558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0</v>
      </c>
      <c r="GB926">
        <v>0</v>
      </c>
    </row>
    <row r="927" spans="1:184" customFormat="1" ht="12.75" x14ac:dyDescent="0.2">
      <c r="A927">
        <v>2842</v>
      </c>
      <c r="B927">
        <f t="shared" si="14"/>
        <v>924</v>
      </c>
      <c r="C927">
        <v>1</v>
      </c>
      <c r="D927" t="s">
        <v>2952</v>
      </c>
      <c r="E927" t="s">
        <v>290</v>
      </c>
      <c r="F927">
        <v>600030164</v>
      </c>
      <c r="G927">
        <v>12</v>
      </c>
      <c r="H927" t="s">
        <v>583</v>
      </c>
      <c r="I927" t="s">
        <v>2953</v>
      </c>
      <c r="J927">
        <v>1</v>
      </c>
      <c r="K927">
        <v>24</v>
      </c>
      <c r="L927" t="s">
        <v>2723</v>
      </c>
      <c r="M927" t="s">
        <v>2954</v>
      </c>
      <c r="N927" t="s">
        <v>586</v>
      </c>
      <c r="O927">
        <v>7</v>
      </c>
      <c r="P927" t="s">
        <v>587</v>
      </c>
      <c r="Q927" t="s">
        <v>2955</v>
      </c>
      <c r="R927" s="207">
        <v>45667.472766203704</v>
      </c>
      <c r="S927">
        <v>600030164</v>
      </c>
      <c r="W927">
        <v>37.5261</v>
      </c>
      <c r="X927">
        <v>37.5261</v>
      </c>
      <c r="Y927">
        <v>0</v>
      </c>
      <c r="Z927">
        <v>0</v>
      </c>
      <c r="AA927">
        <v>50.9617</v>
      </c>
      <c r="AB927">
        <v>15367.225</v>
      </c>
      <c r="AC927">
        <v>15328.458000000001</v>
      </c>
      <c r="AD927">
        <v>10959.875</v>
      </c>
      <c r="AE927">
        <v>1947.194</v>
      </c>
      <c r="AF927">
        <v>352.90200000000004</v>
      </c>
      <c r="AG927">
        <v>1378.1869999999999</v>
      </c>
      <c r="AH927">
        <v>309.23499999999996</v>
      </c>
      <c r="AI927">
        <v>0</v>
      </c>
      <c r="AJ927">
        <v>0</v>
      </c>
      <c r="AK927">
        <v>370.75100000000003</v>
      </c>
      <c r="AL927">
        <v>0</v>
      </c>
      <c r="AM927">
        <v>32.71</v>
      </c>
      <c r="AN927">
        <v>6.0570000000000004</v>
      </c>
      <c r="AO927">
        <v>132.31800000000001</v>
      </c>
      <c r="AP927">
        <v>8</v>
      </c>
      <c r="AQ927">
        <v>8</v>
      </c>
      <c r="AR927">
        <v>0</v>
      </c>
      <c r="AS927">
        <v>0</v>
      </c>
      <c r="AT927">
        <v>0</v>
      </c>
      <c r="AU927">
        <v>124.318</v>
      </c>
      <c r="AV927">
        <v>0</v>
      </c>
      <c r="AW927">
        <v>0</v>
      </c>
      <c r="AX927">
        <v>0</v>
      </c>
      <c r="AY927">
        <v>0</v>
      </c>
      <c r="AZ927">
        <v>10.314</v>
      </c>
      <c r="BA927">
        <v>15452.758</v>
      </c>
      <c r="BB927">
        <v>8</v>
      </c>
      <c r="BC927">
        <v>52</v>
      </c>
      <c r="BD927">
        <v>38</v>
      </c>
      <c r="BE927">
        <v>4</v>
      </c>
      <c r="BF927">
        <v>0</v>
      </c>
      <c r="BG927">
        <v>1</v>
      </c>
      <c r="BH927">
        <v>0</v>
      </c>
      <c r="BI927">
        <v>0</v>
      </c>
      <c r="BJ927">
        <v>18.660399999999999</v>
      </c>
      <c r="BK927">
        <v>9175.7060000000001</v>
      </c>
      <c r="BL927">
        <v>6414.2910000000002</v>
      </c>
      <c r="BM927">
        <v>1291.8589999999999</v>
      </c>
      <c r="BN927">
        <v>250.536</v>
      </c>
      <c r="BO927">
        <v>783.59699999999998</v>
      </c>
      <c r="BP927">
        <v>217.172</v>
      </c>
      <c r="BQ927">
        <v>0</v>
      </c>
      <c r="BR927">
        <v>0</v>
      </c>
      <c r="BS927">
        <v>207.93700000000001</v>
      </c>
      <c r="BT927">
        <v>0</v>
      </c>
      <c r="BU927">
        <v>0</v>
      </c>
      <c r="BV927">
        <v>18.660399999999999</v>
      </c>
      <c r="BW927">
        <v>9175.7060000000001</v>
      </c>
      <c r="BX927">
        <v>0</v>
      </c>
      <c r="BY927">
        <v>0</v>
      </c>
      <c r="BZ927">
        <v>18.8657</v>
      </c>
      <c r="CA927">
        <v>6152.7520000000004</v>
      </c>
      <c r="CB927">
        <v>4545.5839999999998</v>
      </c>
      <c r="CC927">
        <v>655.33500000000004</v>
      </c>
      <c r="CD927">
        <v>102.366</v>
      </c>
      <c r="CE927">
        <v>594.59</v>
      </c>
      <c r="CF927">
        <v>92.063000000000002</v>
      </c>
      <c r="CG927">
        <v>0</v>
      </c>
      <c r="CH927">
        <v>0</v>
      </c>
      <c r="CI927">
        <v>162.81399999999999</v>
      </c>
      <c r="CJ927">
        <v>4.4000000000000004</v>
      </c>
      <c r="CK927">
        <v>2004.61</v>
      </c>
      <c r="CL927">
        <v>10.898400000000001</v>
      </c>
      <c r="CM927">
        <v>3184.471</v>
      </c>
      <c r="CN927">
        <v>3.5672999999999999</v>
      </c>
      <c r="CO927">
        <v>963.67100000000005</v>
      </c>
      <c r="CP927">
        <v>0</v>
      </c>
      <c r="CQ927">
        <v>0</v>
      </c>
      <c r="CR927">
        <v>16.660399999999999</v>
      </c>
      <c r="CS927">
        <v>7421.8410000000003</v>
      </c>
      <c r="CT927">
        <v>17.265700000000002</v>
      </c>
      <c r="CU927">
        <v>5266.1030000000001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3</v>
      </c>
      <c r="DD927">
        <v>5</v>
      </c>
      <c r="DE927">
        <v>10.314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9252.7340000000004</v>
      </c>
      <c r="EA927">
        <v>3</v>
      </c>
      <c r="EB927">
        <v>6200.0239999999994</v>
      </c>
      <c r="EC927">
        <v>5</v>
      </c>
      <c r="ED927">
        <v>37.5261</v>
      </c>
      <c r="EE927">
        <v>50.9617</v>
      </c>
      <c r="EF927">
        <v>15367.225</v>
      </c>
      <c r="EG927">
        <v>18.660399999999999</v>
      </c>
      <c r="EH927">
        <v>9175.7060000000001</v>
      </c>
      <c r="EI927">
        <v>0</v>
      </c>
      <c r="EJ927">
        <v>0</v>
      </c>
      <c r="EK927">
        <v>18.660399999999999</v>
      </c>
      <c r="EL927">
        <v>9175.7060000000001</v>
      </c>
      <c r="EM927">
        <v>0</v>
      </c>
      <c r="EN927">
        <v>0</v>
      </c>
      <c r="EO927">
        <v>18.8657</v>
      </c>
      <c r="EP927">
        <v>6191.5190000000002</v>
      </c>
      <c r="EQ927">
        <v>132.31800000000001</v>
      </c>
      <c r="ER927">
        <v>3</v>
      </c>
      <c r="ES927">
        <v>129.31799999999998</v>
      </c>
      <c r="ET927">
        <v>15499.543</v>
      </c>
      <c r="EU927">
        <v>0</v>
      </c>
      <c r="EV927">
        <v>0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0</v>
      </c>
      <c r="FZ927">
        <v>0</v>
      </c>
      <c r="GA927">
        <v>0</v>
      </c>
      <c r="GB927">
        <v>0</v>
      </c>
    </row>
    <row r="928" spans="1:184" customFormat="1" ht="12.75" x14ac:dyDescent="0.2">
      <c r="A928">
        <v>2850</v>
      </c>
      <c r="B928">
        <f t="shared" si="14"/>
        <v>925</v>
      </c>
      <c r="C928">
        <v>1</v>
      </c>
      <c r="D928" t="s">
        <v>2956</v>
      </c>
      <c r="E928" t="s">
        <v>2957</v>
      </c>
      <c r="F928">
        <v>600030245</v>
      </c>
      <c r="G928">
        <v>12</v>
      </c>
      <c r="H928" t="s">
        <v>583</v>
      </c>
      <c r="I928" t="s">
        <v>2958</v>
      </c>
      <c r="J928">
        <v>2</v>
      </c>
      <c r="K928">
        <v>24</v>
      </c>
      <c r="L928" t="s">
        <v>2723</v>
      </c>
      <c r="M928" t="s">
        <v>2959</v>
      </c>
      <c r="N928" t="s">
        <v>586</v>
      </c>
      <c r="O928">
        <v>7</v>
      </c>
      <c r="P928" t="s">
        <v>587</v>
      </c>
      <c r="Q928" t="s">
        <v>3333</v>
      </c>
      <c r="R928" s="207">
        <v>45671.362442129626</v>
      </c>
      <c r="S928">
        <v>600030245</v>
      </c>
      <c r="T928" t="s">
        <v>3333</v>
      </c>
      <c r="U928" s="207">
        <v>45671.366793981484</v>
      </c>
      <c r="V928">
        <v>600030245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22</v>
      </c>
      <c r="BD928">
        <v>19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13.8721</v>
      </c>
      <c r="EE928">
        <v>21.3689</v>
      </c>
      <c r="EF928">
        <v>7387.15</v>
      </c>
      <c r="EG928">
        <v>11.5594</v>
      </c>
      <c r="EH928">
        <v>6349.6750000000002</v>
      </c>
      <c r="EI928">
        <v>11.5594</v>
      </c>
      <c r="EJ928">
        <v>6349.6750000000002</v>
      </c>
      <c r="EK928">
        <v>0</v>
      </c>
      <c r="EL928">
        <v>0</v>
      </c>
      <c r="EM928">
        <v>0</v>
      </c>
      <c r="EN928">
        <v>0</v>
      </c>
      <c r="EO928">
        <v>2.3127</v>
      </c>
      <c r="EP928">
        <v>1037.4749999999999</v>
      </c>
      <c r="EQ928">
        <v>725.13499999999999</v>
      </c>
      <c r="ER928">
        <v>683.67499999999995</v>
      </c>
      <c r="ES928">
        <v>41.46</v>
      </c>
      <c r="ET928">
        <v>8112.2849999999999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0</v>
      </c>
      <c r="GB928">
        <v>0</v>
      </c>
    </row>
    <row r="929" spans="1:184" customFormat="1" ht="12.75" x14ac:dyDescent="0.2">
      <c r="A929">
        <v>2852</v>
      </c>
      <c r="B929">
        <f t="shared" si="14"/>
        <v>926</v>
      </c>
      <c r="C929">
        <v>1</v>
      </c>
      <c r="D929" t="s">
        <v>2960</v>
      </c>
      <c r="E929" t="s">
        <v>290</v>
      </c>
      <c r="F929">
        <v>600019861</v>
      </c>
      <c r="G929">
        <v>12</v>
      </c>
      <c r="H929" t="s">
        <v>583</v>
      </c>
      <c r="I929" t="s">
        <v>2961</v>
      </c>
      <c r="J929">
        <v>1</v>
      </c>
      <c r="K929">
        <v>24</v>
      </c>
      <c r="L929" t="s">
        <v>2723</v>
      </c>
      <c r="M929" t="s">
        <v>2962</v>
      </c>
      <c r="N929" t="s">
        <v>586</v>
      </c>
      <c r="O929">
        <v>7</v>
      </c>
      <c r="P929" t="s">
        <v>587</v>
      </c>
      <c r="Q929" t="s">
        <v>2963</v>
      </c>
      <c r="R929" s="207">
        <v>45667.528645833336</v>
      </c>
      <c r="S929">
        <v>600019861</v>
      </c>
      <c r="W929">
        <v>132.03659999999999</v>
      </c>
      <c r="X929">
        <v>130.54400000000001</v>
      </c>
      <c r="Y929">
        <v>0.41410000000000002</v>
      </c>
      <c r="Z929">
        <v>1.0785</v>
      </c>
      <c r="AA929">
        <v>145.71610000000001</v>
      </c>
      <c r="AB929">
        <v>77436.04800000001</v>
      </c>
      <c r="AC929">
        <v>76605.285000000003</v>
      </c>
      <c r="AD929">
        <v>43898.535000000003</v>
      </c>
      <c r="AE929">
        <v>10958.346</v>
      </c>
      <c r="AF929">
        <v>2895.6719999999996</v>
      </c>
      <c r="AG929">
        <v>15787.615</v>
      </c>
      <c r="AH929">
        <v>780.52899999999988</v>
      </c>
      <c r="AI929">
        <v>917.13499999999999</v>
      </c>
      <c r="AJ929">
        <v>0</v>
      </c>
      <c r="AK929">
        <v>132.53899999999999</v>
      </c>
      <c r="AL929">
        <v>188.77500000000001</v>
      </c>
      <c r="AM929">
        <v>0</v>
      </c>
      <c r="AN929">
        <v>641.98799999999994</v>
      </c>
      <c r="AO929">
        <v>4235.357</v>
      </c>
      <c r="AP929">
        <v>4202.4570000000003</v>
      </c>
      <c r="AQ929">
        <v>4202.4570000000003</v>
      </c>
      <c r="AR929">
        <v>0</v>
      </c>
      <c r="AS929">
        <v>0</v>
      </c>
      <c r="AT929">
        <v>32.9</v>
      </c>
      <c r="AU929">
        <v>0</v>
      </c>
      <c r="AV929">
        <v>0.41670000000000001</v>
      </c>
      <c r="AW929">
        <v>1182.136</v>
      </c>
      <c r="AX929">
        <v>225.97</v>
      </c>
      <c r="AY929">
        <v>728.45699999999999</v>
      </c>
      <c r="AZ929">
        <v>52.778000000000006</v>
      </c>
      <c r="BA929">
        <v>77097.506999999998</v>
      </c>
      <c r="BB929">
        <v>4202.4570000000003</v>
      </c>
      <c r="BC929">
        <v>145</v>
      </c>
      <c r="BD929">
        <v>116</v>
      </c>
      <c r="BE929">
        <v>6</v>
      </c>
      <c r="BF929">
        <v>1</v>
      </c>
      <c r="BG929">
        <v>1</v>
      </c>
      <c r="BH929">
        <v>0</v>
      </c>
      <c r="BI929">
        <v>0</v>
      </c>
      <c r="BJ929">
        <v>87.468999999999994</v>
      </c>
      <c r="BK929">
        <v>55898.321000000004</v>
      </c>
      <c r="BL929">
        <v>33283.580999999998</v>
      </c>
      <c r="BM929">
        <v>8700.3250000000007</v>
      </c>
      <c r="BN929">
        <v>2116.9650000000001</v>
      </c>
      <c r="BO929">
        <v>9189.3729999999996</v>
      </c>
      <c r="BP929">
        <v>519.75300000000004</v>
      </c>
      <c r="BQ929">
        <v>853.41</v>
      </c>
      <c r="BR929">
        <v>0</v>
      </c>
      <c r="BS929">
        <v>0</v>
      </c>
      <c r="BT929">
        <v>76.536500000000004</v>
      </c>
      <c r="BU929">
        <v>49240.807999999997</v>
      </c>
      <c r="BV929">
        <v>5.9709000000000003</v>
      </c>
      <c r="BW929">
        <v>3536.1750000000002</v>
      </c>
      <c r="BX929">
        <v>4.9615999999999998</v>
      </c>
      <c r="BY929">
        <v>3121.3380000000002</v>
      </c>
      <c r="BZ929">
        <v>43.074999999999996</v>
      </c>
      <c r="CA929">
        <v>20706.964</v>
      </c>
      <c r="CB929">
        <v>10614.954000000002</v>
      </c>
      <c r="CC929">
        <v>2258.0210000000002</v>
      </c>
      <c r="CD929">
        <v>778.70699999999999</v>
      </c>
      <c r="CE929">
        <v>6598.2420000000002</v>
      </c>
      <c r="CF929">
        <v>260.77599999999995</v>
      </c>
      <c r="CG929">
        <v>63.725000000000009</v>
      </c>
      <c r="CH929">
        <v>0</v>
      </c>
      <c r="CI929">
        <v>132.53899999999999</v>
      </c>
      <c r="CJ929">
        <v>17.267099999999999</v>
      </c>
      <c r="CK929">
        <v>9633.2309999999998</v>
      </c>
      <c r="CL929">
        <v>14.4673</v>
      </c>
      <c r="CM929">
        <v>5459.6510000000007</v>
      </c>
      <c r="CN929">
        <v>9.5906000000000002</v>
      </c>
      <c r="CO929">
        <v>4596.2960000000003</v>
      </c>
      <c r="CP929">
        <v>1.75</v>
      </c>
      <c r="CQ929">
        <v>1017.7859999999999</v>
      </c>
      <c r="CR929">
        <v>81.468999999999994</v>
      </c>
      <c r="CS929">
        <v>49552.958999999995</v>
      </c>
      <c r="CT929">
        <v>35.425899999999999</v>
      </c>
      <c r="CU929">
        <v>15142.971000000001</v>
      </c>
      <c r="CV929">
        <v>0</v>
      </c>
      <c r="CW929">
        <v>1182.136</v>
      </c>
      <c r="CX929">
        <v>0</v>
      </c>
      <c r="CY929">
        <v>0</v>
      </c>
      <c r="CZ929">
        <v>0</v>
      </c>
      <c r="DA929">
        <v>0.41670000000000001</v>
      </c>
      <c r="DB929">
        <v>225.97</v>
      </c>
      <c r="DC929">
        <v>3667.76</v>
      </c>
      <c r="DD929">
        <v>534.697</v>
      </c>
      <c r="DE929">
        <v>52.778000000000006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56189.22</v>
      </c>
      <c r="EA929">
        <v>3667.76</v>
      </c>
      <c r="EB929">
        <v>20908.287</v>
      </c>
      <c r="EC929">
        <v>534.697</v>
      </c>
      <c r="ED929">
        <v>132.03659999999999</v>
      </c>
      <c r="EE929">
        <v>145.71610000000001</v>
      </c>
      <c r="EF929">
        <v>77436.04800000001</v>
      </c>
      <c r="EG929">
        <v>87.468999999999994</v>
      </c>
      <c r="EH929">
        <v>56026.241000000002</v>
      </c>
      <c r="EI929">
        <v>76.536500000000004</v>
      </c>
      <c r="EJ929">
        <v>49347.817999999999</v>
      </c>
      <c r="EK929">
        <v>5.9709000000000003</v>
      </c>
      <c r="EL929">
        <v>3536.1750000000002</v>
      </c>
      <c r="EM929">
        <v>4.9615999999999998</v>
      </c>
      <c r="EN929">
        <v>3142.248</v>
      </c>
      <c r="EO929">
        <v>44.567599999999999</v>
      </c>
      <c r="EP929">
        <v>21409.807000000001</v>
      </c>
      <c r="EQ929">
        <v>4235.357</v>
      </c>
      <c r="ER929">
        <v>3677.76</v>
      </c>
      <c r="ES929">
        <v>557.59699999999998</v>
      </c>
      <c r="ET929">
        <v>81671.404999999999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0.41670000000000001</v>
      </c>
      <c r="FJ929">
        <v>225.97</v>
      </c>
      <c r="FK929">
        <v>0</v>
      </c>
      <c r="FL929">
        <v>0</v>
      </c>
      <c r="FM929">
        <v>0.41670000000000001</v>
      </c>
      <c r="FN929">
        <v>225.97</v>
      </c>
      <c r="FO929">
        <v>728.45699999999999</v>
      </c>
      <c r="FP929">
        <v>613.27499999999998</v>
      </c>
      <c r="FQ929">
        <v>115.182</v>
      </c>
      <c r="FR929">
        <v>954.42700000000002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0</v>
      </c>
      <c r="GA929">
        <v>0</v>
      </c>
      <c r="GB929">
        <v>0</v>
      </c>
    </row>
    <row r="930" spans="1:184" customFormat="1" ht="12.75" x14ac:dyDescent="0.2">
      <c r="A930">
        <v>2853</v>
      </c>
      <c r="B930">
        <f t="shared" si="14"/>
        <v>927</v>
      </c>
      <c r="C930">
        <v>1</v>
      </c>
      <c r="D930" t="s">
        <v>2964</v>
      </c>
      <c r="E930" t="s">
        <v>290</v>
      </c>
      <c r="F930">
        <v>600020690</v>
      </c>
      <c r="G930">
        <v>12</v>
      </c>
      <c r="H930" t="s">
        <v>583</v>
      </c>
      <c r="I930" t="s">
        <v>2965</v>
      </c>
      <c r="J930">
        <v>1</v>
      </c>
      <c r="K930">
        <v>24</v>
      </c>
      <c r="L930" t="s">
        <v>2723</v>
      </c>
      <c r="M930" t="s">
        <v>2966</v>
      </c>
      <c r="N930" t="s">
        <v>586</v>
      </c>
      <c r="O930">
        <v>7</v>
      </c>
      <c r="P930" t="s">
        <v>587</v>
      </c>
      <c r="Q930" t="s">
        <v>3333</v>
      </c>
      <c r="R930" s="207">
        <v>45666.507638888892</v>
      </c>
      <c r="S930">
        <v>600020690</v>
      </c>
      <c r="W930">
        <v>38.785200000000003</v>
      </c>
      <c r="X930">
        <v>38.785200000000003</v>
      </c>
      <c r="Y930">
        <v>0</v>
      </c>
      <c r="Z930">
        <v>0</v>
      </c>
      <c r="AA930">
        <v>42.695999999999998</v>
      </c>
      <c r="AB930">
        <v>27844.024000000001</v>
      </c>
      <c r="AC930">
        <v>27832.043000000001</v>
      </c>
      <c r="AD930">
        <v>13127.575999999999</v>
      </c>
      <c r="AE930">
        <v>4454.0050000000001</v>
      </c>
      <c r="AF930">
        <v>2717.36</v>
      </c>
      <c r="AG930">
        <v>6675.7669999999998</v>
      </c>
      <c r="AH930">
        <v>287.02999999999997</v>
      </c>
      <c r="AI930">
        <v>351.30099999999999</v>
      </c>
      <c r="AJ930">
        <v>0</v>
      </c>
      <c r="AK930">
        <v>0</v>
      </c>
      <c r="AL930">
        <v>0</v>
      </c>
      <c r="AM930">
        <v>0</v>
      </c>
      <c r="AN930">
        <v>11.981</v>
      </c>
      <c r="AO930">
        <v>1916.2439999999999</v>
      </c>
      <c r="AP930">
        <v>1810.24</v>
      </c>
      <c r="AQ930">
        <v>1810.24</v>
      </c>
      <c r="AR930">
        <v>0</v>
      </c>
      <c r="AS930">
        <v>0</v>
      </c>
      <c r="AT930">
        <v>106.004</v>
      </c>
      <c r="AU930">
        <v>0</v>
      </c>
      <c r="AV930">
        <v>0</v>
      </c>
      <c r="AW930">
        <v>209.57499999999999</v>
      </c>
      <c r="AX930">
        <v>0</v>
      </c>
      <c r="AY930">
        <v>0</v>
      </c>
      <c r="AZ930">
        <v>9.4290000000000003</v>
      </c>
      <c r="BA930">
        <v>28032.614000000001</v>
      </c>
      <c r="BB930">
        <v>1810.24</v>
      </c>
      <c r="BC930">
        <v>43</v>
      </c>
      <c r="BD930">
        <v>38</v>
      </c>
      <c r="BE930">
        <v>1</v>
      </c>
      <c r="BF930">
        <v>0</v>
      </c>
      <c r="BG930">
        <v>0</v>
      </c>
      <c r="BH930">
        <v>0</v>
      </c>
      <c r="BI930">
        <v>0</v>
      </c>
      <c r="BJ930">
        <v>24.017600000000002</v>
      </c>
      <c r="BK930">
        <v>20183.378000000001</v>
      </c>
      <c r="BL930">
        <v>9301.9490000000005</v>
      </c>
      <c r="BM930">
        <v>3695.0509999999999</v>
      </c>
      <c r="BN930">
        <v>1936.828</v>
      </c>
      <c r="BO930">
        <v>4451.5</v>
      </c>
      <c r="BP930">
        <v>238.07599999999999</v>
      </c>
      <c r="BQ930">
        <v>340.97</v>
      </c>
      <c r="BR930">
        <v>0</v>
      </c>
      <c r="BS930">
        <v>0</v>
      </c>
      <c r="BT930">
        <v>24.017600000000002</v>
      </c>
      <c r="BU930">
        <v>20183.378000000001</v>
      </c>
      <c r="BV930">
        <v>0</v>
      </c>
      <c r="BW930">
        <v>0</v>
      </c>
      <c r="BX930">
        <v>0</v>
      </c>
      <c r="BY930">
        <v>0</v>
      </c>
      <c r="BZ930">
        <v>14.7676</v>
      </c>
      <c r="CA930">
        <v>7648.665</v>
      </c>
      <c r="CB930">
        <v>3825.627</v>
      </c>
      <c r="CC930">
        <v>758.95399999999995</v>
      </c>
      <c r="CD930">
        <v>780.53200000000004</v>
      </c>
      <c r="CE930">
        <v>2224.2669999999998</v>
      </c>
      <c r="CF930">
        <v>48.954000000000001</v>
      </c>
      <c r="CG930">
        <v>10.331</v>
      </c>
      <c r="CH930">
        <v>0</v>
      </c>
      <c r="CI930">
        <v>0</v>
      </c>
      <c r="CJ930">
        <v>9.4032</v>
      </c>
      <c r="CK930">
        <v>5372.9709999999995</v>
      </c>
      <c r="CL930">
        <v>5.3643999999999998</v>
      </c>
      <c r="CM930">
        <v>2275.694</v>
      </c>
      <c r="CN930">
        <v>0</v>
      </c>
      <c r="CO930">
        <v>0</v>
      </c>
      <c r="CP930">
        <v>0</v>
      </c>
      <c r="CQ930">
        <v>0</v>
      </c>
      <c r="CR930">
        <v>21.017600000000002</v>
      </c>
      <c r="CS930">
        <v>16706.351999999999</v>
      </c>
      <c r="CT930">
        <v>12.7676</v>
      </c>
      <c r="CU930">
        <v>6095.5029999999997</v>
      </c>
      <c r="CV930">
        <v>0</v>
      </c>
      <c r="CW930">
        <v>209.57499999999999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874.10400000000004</v>
      </c>
      <c r="DD930">
        <v>936.13599999999997</v>
      </c>
      <c r="DE930">
        <v>9.4290000000000003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20312.831999999999</v>
      </c>
      <c r="EA930">
        <v>874.10400000000004</v>
      </c>
      <c r="EB930">
        <v>7719.7820000000002</v>
      </c>
      <c r="EC930">
        <v>936.13599999999997</v>
      </c>
      <c r="ED930">
        <v>38.785200000000003</v>
      </c>
      <c r="EE930">
        <v>42.695999999999998</v>
      </c>
      <c r="EF930">
        <v>27844.024000000001</v>
      </c>
      <c r="EG930">
        <v>24.017600000000002</v>
      </c>
      <c r="EH930">
        <v>20195.359</v>
      </c>
      <c r="EI930">
        <v>24.017600000000002</v>
      </c>
      <c r="EJ930">
        <v>20195.359</v>
      </c>
      <c r="EK930">
        <v>0</v>
      </c>
      <c r="EL930">
        <v>0</v>
      </c>
      <c r="EM930">
        <v>0</v>
      </c>
      <c r="EN930">
        <v>0</v>
      </c>
      <c r="EO930">
        <v>14.7676</v>
      </c>
      <c r="EP930">
        <v>7648.665</v>
      </c>
      <c r="EQ930">
        <v>1916.2439999999999</v>
      </c>
      <c r="ER930">
        <v>978.73299999999995</v>
      </c>
      <c r="ES930">
        <v>937.51099999999997</v>
      </c>
      <c r="ET930">
        <v>29760.268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0</v>
      </c>
      <c r="FW930">
        <v>0</v>
      </c>
      <c r="FX930">
        <v>0</v>
      </c>
      <c r="FY930">
        <v>0</v>
      </c>
      <c r="FZ930">
        <v>0</v>
      </c>
      <c r="GA930">
        <v>0</v>
      </c>
      <c r="GB930">
        <v>0</v>
      </c>
    </row>
    <row r="931" spans="1:184" customFormat="1" ht="12.75" x14ac:dyDescent="0.2">
      <c r="A931">
        <v>2854</v>
      </c>
      <c r="B931">
        <f t="shared" si="14"/>
        <v>928</v>
      </c>
      <c r="C931">
        <v>1</v>
      </c>
      <c r="D931" t="s">
        <v>2967</v>
      </c>
      <c r="E931" t="s">
        <v>290</v>
      </c>
      <c r="F931">
        <v>600019896</v>
      </c>
      <c r="G931">
        <v>12</v>
      </c>
      <c r="H931" t="s">
        <v>583</v>
      </c>
      <c r="I931" t="s">
        <v>2968</v>
      </c>
      <c r="J931">
        <v>1</v>
      </c>
      <c r="K931">
        <v>24</v>
      </c>
      <c r="L931" t="s">
        <v>2723</v>
      </c>
      <c r="M931" t="s">
        <v>2969</v>
      </c>
      <c r="N931" t="s">
        <v>586</v>
      </c>
      <c r="O931">
        <v>7</v>
      </c>
      <c r="P931" t="s">
        <v>587</v>
      </c>
      <c r="Q931" t="s">
        <v>2970</v>
      </c>
      <c r="R931" s="207">
        <v>45665.525000000001</v>
      </c>
      <c r="S931">
        <v>600019896</v>
      </c>
      <c r="W931">
        <v>85.721000000000004</v>
      </c>
      <c r="X931">
        <v>85.721000000000004</v>
      </c>
      <c r="Y931">
        <v>0</v>
      </c>
      <c r="Z931">
        <v>0</v>
      </c>
      <c r="AA931">
        <v>89.097999999999999</v>
      </c>
      <c r="AB931">
        <v>57512.239000000001</v>
      </c>
      <c r="AC931">
        <v>56967.777999999998</v>
      </c>
      <c r="AD931">
        <v>29104.937000000002</v>
      </c>
      <c r="AE931">
        <v>9546.366</v>
      </c>
      <c r="AF931">
        <v>2392.6999999999998</v>
      </c>
      <c r="AG931">
        <v>11262.911</v>
      </c>
      <c r="AH931">
        <v>366.98099999999999</v>
      </c>
      <c r="AI931">
        <v>777.14</v>
      </c>
      <c r="AJ931">
        <v>0</v>
      </c>
      <c r="AK931">
        <v>0</v>
      </c>
      <c r="AL931">
        <v>30</v>
      </c>
      <c r="AM931">
        <v>0</v>
      </c>
      <c r="AN931">
        <v>514.46100000000001</v>
      </c>
      <c r="AO931">
        <v>987.005</v>
      </c>
      <c r="AP931">
        <v>698.04499999999996</v>
      </c>
      <c r="AQ931">
        <v>698.04499999999996</v>
      </c>
      <c r="AR931">
        <v>0</v>
      </c>
      <c r="AS931">
        <v>0</v>
      </c>
      <c r="AT931">
        <v>6</v>
      </c>
      <c r="AU931">
        <v>282.95999999999998</v>
      </c>
      <c r="AV931">
        <v>0</v>
      </c>
      <c r="AW931">
        <v>3437.779</v>
      </c>
      <c r="AX931">
        <v>0</v>
      </c>
      <c r="AY931">
        <v>506.5</v>
      </c>
      <c r="AZ931">
        <v>78.963999999999999</v>
      </c>
      <c r="BA931">
        <v>57345.758000000002</v>
      </c>
      <c r="BB931">
        <v>698.04499999999996</v>
      </c>
      <c r="BC931">
        <v>87</v>
      </c>
      <c r="BD931">
        <v>72</v>
      </c>
      <c r="BE931">
        <v>5</v>
      </c>
      <c r="BF931">
        <v>0</v>
      </c>
      <c r="BG931">
        <v>1</v>
      </c>
      <c r="BH931">
        <v>0</v>
      </c>
      <c r="BI931">
        <v>0</v>
      </c>
      <c r="BJ931">
        <v>70.018100000000004</v>
      </c>
      <c r="BK931">
        <v>50826.624000000003</v>
      </c>
      <c r="BL931">
        <v>25166.588</v>
      </c>
      <c r="BM931">
        <v>8936.7950000000001</v>
      </c>
      <c r="BN931">
        <v>1810.796</v>
      </c>
      <c r="BO931">
        <v>10302.312</v>
      </c>
      <c r="BP931">
        <v>324.00099999999998</v>
      </c>
      <c r="BQ931">
        <v>769.38900000000001</v>
      </c>
      <c r="BR931">
        <v>0</v>
      </c>
      <c r="BS931">
        <v>0</v>
      </c>
      <c r="BT931">
        <v>69.618099999999998</v>
      </c>
      <c r="BU931">
        <v>50640.909</v>
      </c>
      <c r="BV931">
        <v>0</v>
      </c>
      <c r="BW931">
        <v>0</v>
      </c>
      <c r="BX931">
        <v>0</v>
      </c>
      <c r="BY931">
        <v>0</v>
      </c>
      <c r="BZ931">
        <v>15.7029</v>
      </c>
      <c r="CA931">
        <v>6141.1540000000005</v>
      </c>
      <c r="CB931">
        <v>3938.3490000000002</v>
      </c>
      <c r="CC931">
        <v>609.57100000000003</v>
      </c>
      <c r="CD931">
        <v>581.904</v>
      </c>
      <c r="CE931">
        <v>960.59900000000005</v>
      </c>
      <c r="CF931">
        <v>42.98</v>
      </c>
      <c r="CG931">
        <v>7.7510000000000003</v>
      </c>
      <c r="CH931">
        <v>0</v>
      </c>
      <c r="CI931">
        <v>0</v>
      </c>
      <c r="CJ931">
        <v>9.1617999999999995</v>
      </c>
      <c r="CK931">
        <v>4246.5929999999998</v>
      </c>
      <c r="CL931">
        <v>6.5411000000000001</v>
      </c>
      <c r="CM931">
        <v>1894.5609999999999</v>
      </c>
      <c r="CN931">
        <v>0</v>
      </c>
      <c r="CO931">
        <v>0</v>
      </c>
      <c r="CP931">
        <v>0</v>
      </c>
      <c r="CQ931">
        <v>0</v>
      </c>
      <c r="CR931">
        <v>66.018100000000004</v>
      </c>
      <c r="CS931">
        <v>45552.527999999998</v>
      </c>
      <c r="CT931">
        <v>14.7029</v>
      </c>
      <c r="CU931">
        <v>5493.0110000000004</v>
      </c>
      <c r="CV931">
        <v>0</v>
      </c>
      <c r="CW931">
        <v>3437.779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415.2</v>
      </c>
      <c r="DD931">
        <v>282.84500000000003</v>
      </c>
      <c r="DE931">
        <v>78.963999999999999</v>
      </c>
      <c r="DF931">
        <v>0</v>
      </c>
      <c r="DG931">
        <v>0</v>
      </c>
      <c r="DH931">
        <v>0</v>
      </c>
      <c r="DI931">
        <v>0</v>
      </c>
      <c r="DJ931">
        <v>0.4</v>
      </c>
      <c r="DK931">
        <v>185.715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51109.012999999999</v>
      </c>
      <c r="EA931">
        <v>415.2</v>
      </c>
      <c r="EB931">
        <v>6236.7449999999999</v>
      </c>
      <c r="EC931">
        <v>282.84500000000003</v>
      </c>
      <c r="ED931">
        <v>85.721000000000004</v>
      </c>
      <c r="EE931">
        <v>89.097999999999999</v>
      </c>
      <c r="EF931">
        <v>57512.239000000001</v>
      </c>
      <c r="EG931">
        <v>70.018100000000004</v>
      </c>
      <c r="EH931">
        <v>50909.423999999999</v>
      </c>
      <c r="EI931">
        <v>69.618099999999998</v>
      </c>
      <c r="EJ931">
        <v>50723.709000000003</v>
      </c>
      <c r="EK931">
        <v>0</v>
      </c>
      <c r="EL931">
        <v>0</v>
      </c>
      <c r="EM931">
        <v>0</v>
      </c>
      <c r="EN931">
        <v>0</v>
      </c>
      <c r="EO931">
        <v>15.7029</v>
      </c>
      <c r="EP931">
        <v>6602.8149999999996</v>
      </c>
      <c r="EQ931">
        <v>987.005</v>
      </c>
      <c r="ER931">
        <v>464.2</v>
      </c>
      <c r="ES931">
        <v>522.80499999999995</v>
      </c>
      <c r="ET931">
        <v>58499.243999999999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0.4</v>
      </c>
      <c r="FD931">
        <v>185.715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506.5</v>
      </c>
      <c r="FP931">
        <v>290</v>
      </c>
      <c r="FQ931">
        <v>216.5</v>
      </c>
      <c r="FR931">
        <v>506.5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</row>
    <row r="932" spans="1:184" customFormat="1" ht="12.75" x14ac:dyDescent="0.2">
      <c r="A932">
        <v>2863</v>
      </c>
      <c r="B932">
        <f t="shared" si="14"/>
        <v>929</v>
      </c>
      <c r="C932">
        <v>1</v>
      </c>
      <c r="D932" t="s">
        <v>2971</v>
      </c>
      <c r="E932" t="s">
        <v>290</v>
      </c>
      <c r="F932">
        <v>600013766</v>
      </c>
      <c r="G932">
        <v>12</v>
      </c>
      <c r="H932" t="s">
        <v>583</v>
      </c>
      <c r="I932" t="s">
        <v>101</v>
      </c>
      <c r="J932">
        <v>1</v>
      </c>
      <c r="K932">
        <v>24</v>
      </c>
      <c r="L932" t="s">
        <v>2723</v>
      </c>
      <c r="M932" t="s">
        <v>2972</v>
      </c>
      <c r="N932" t="s">
        <v>586</v>
      </c>
      <c r="O932">
        <v>7</v>
      </c>
      <c r="P932" t="s">
        <v>587</v>
      </c>
      <c r="Q932" t="s">
        <v>2973</v>
      </c>
      <c r="R932" s="207">
        <v>45664.393576388888</v>
      </c>
      <c r="S932">
        <v>600013766</v>
      </c>
      <c r="T932" t="s">
        <v>2973</v>
      </c>
      <c r="U932" s="207">
        <v>45665.480046296296</v>
      </c>
      <c r="V932">
        <v>600013766</v>
      </c>
      <c r="W932">
        <v>266.78430000000003</v>
      </c>
      <c r="X932">
        <v>253.54180000000002</v>
      </c>
      <c r="Y932">
        <v>6.5248999999999997</v>
      </c>
      <c r="Z932">
        <v>6.7176</v>
      </c>
      <c r="AA932">
        <v>273.99020000000002</v>
      </c>
      <c r="AB932">
        <v>146365.101</v>
      </c>
      <c r="AC932">
        <v>139767.24</v>
      </c>
      <c r="AD932">
        <v>82980.186999999991</v>
      </c>
      <c r="AE932">
        <v>25528.713</v>
      </c>
      <c r="AF932">
        <v>8850.7010000000009</v>
      </c>
      <c r="AG932">
        <v>17395.996000000003</v>
      </c>
      <c r="AH932">
        <v>1974.4180000000001</v>
      </c>
      <c r="AI932">
        <v>2065.7539999999999</v>
      </c>
      <c r="AJ932">
        <v>0</v>
      </c>
      <c r="AK932">
        <v>63.672000000000004</v>
      </c>
      <c r="AL932">
        <v>1982.509</v>
      </c>
      <c r="AM932">
        <v>0</v>
      </c>
      <c r="AN932">
        <v>4615.3519999999999</v>
      </c>
      <c r="AO932">
        <v>5126.6589999999997</v>
      </c>
      <c r="AP932">
        <v>231.58199999999999</v>
      </c>
      <c r="AQ932">
        <v>231.58199999999999</v>
      </c>
      <c r="AR932">
        <v>0</v>
      </c>
      <c r="AS932">
        <v>0</v>
      </c>
      <c r="AT932">
        <v>609.95600000000002</v>
      </c>
      <c r="AU932">
        <v>4285.1210000000001</v>
      </c>
      <c r="AV932">
        <v>2.9417</v>
      </c>
      <c r="AW932">
        <v>824.25</v>
      </c>
      <c r="AX932">
        <v>1616.346</v>
      </c>
      <c r="AY932">
        <v>231.58199999999999</v>
      </c>
      <c r="AZ932">
        <v>83.549000000000007</v>
      </c>
      <c r="BA932">
        <v>141055.12600000002</v>
      </c>
      <c r="BB932">
        <v>231.58199999999999</v>
      </c>
      <c r="BC932">
        <v>284</v>
      </c>
      <c r="BD932">
        <v>212</v>
      </c>
      <c r="BE932">
        <v>15</v>
      </c>
      <c r="BF932">
        <v>1</v>
      </c>
      <c r="BG932">
        <v>2</v>
      </c>
      <c r="BH932">
        <v>0</v>
      </c>
      <c r="BI932">
        <v>0</v>
      </c>
      <c r="BJ932">
        <v>189.21449999999999</v>
      </c>
      <c r="BK932">
        <v>117746.482</v>
      </c>
      <c r="BL932">
        <v>67403.506999999998</v>
      </c>
      <c r="BM932">
        <v>22999.223000000002</v>
      </c>
      <c r="BN932">
        <v>7206.317</v>
      </c>
      <c r="BO932">
        <v>15638.725</v>
      </c>
      <c r="BP932">
        <v>1466.5530000000001</v>
      </c>
      <c r="BQ932">
        <v>2065.7539999999999</v>
      </c>
      <c r="BR932">
        <v>0</v>
      </c>
      <c r="BS932">
        <v>58.603999999999999</v>
      </c>
      <c r="BT932">
        <v>110.2663</v>
      </c>
      <c r="BU932">
        <v>73035.172000000006</v>
      </c>
      <c r="BV932">
        <v>0</v>
      </c>
      <c r="BW932">
        <v>0</v>
      </c>
      <c r="BX932">
        <v>75.692300000000003</v>
      </c>
      <c r="BY932">
        <v>42977.326000000001</v>
      </c>
      <c r="BZ932">
        <v>64.327300000000008</v>
      </c>
      <c r="CA932">
        <v>22020.758000000002</v>
      </c>
      <c r="CB932">
        <v>15576.68</v>
      </c>
      <c r="CC932">
        <v>2529.4900000000002</v>
      </c>
      <c r="CD932">
        <v>1644.384</v>
      </c>
      <c r="CE932">
        <v>1757.271</v>
      </c>
      <c r="CF932">
        <v>507.86500000000001</v>
      </c>
      <c r="CG932">
        <v>0</v>
      </c>
      <c r="CH932">
        <v>0</v>
      </c>
      <c r="CI932">
        <v>5.0680000000000005</v>
      </c>
      <c r="CJ932">
        <v>20.421600000000002</v>
      </c>
      <c r="CK932">
        <v>9270.8169999999991</v>
      </c>
      <c r="CL932">
        <v>32.386400000000002</v>
      </c>
      <c r="CM932">
        <v>8627.9740000000002</v>
      </c>
      <c r="CN932">
        <v>8.2110000000000003</v>
      </c>
      <c r="CO932">
        <v>2455.4780000000001</v>
      </c>
      <c r="CP932">
        <v>3.3083</v>
      </c>
      <c r="CQ932">
        <v>1666.489</v>
      </c>
      <c r="CR932">
        <v>170.21459999999999</v>
      </c>
      <c r="CS932">
        <v>99874.930999999997</v>
      </c>
      <c r="CT932">
        <v>56.996099999999998</v>
      </c>
      <c r="CU932">
        <v>17687.858</v>
      </c>
      <c r="CV932">
        <v>2</v>
      </c>
      <c r="CW932">
        <v>824.25</v>
      </c>
      <c r="CX932">
        <v>1285.9169999999999</v>
      </c>
      <c r="CY932">
        <v>0</v>
      </c>
      <c r="CZ932">
        <v>0</v>
      </c>
      <c r="DA932">
        <v>0.94169999999999998</v>
      </c>
      <c r="DB932">
        <v>330.42899999999997</v>
      </c>
      <c r="DC932">
        <v>90.36</v>
      </c>
      <c r="DD932">
        <v>141.22200000000001</v>
      </c>
      <c r="DE932">
        <v>83.549000000000007</v>
      </c>
      <c r="DF932">
        <v>1.2559</v>
      </c>
      <c r="DG932">
        <v>425.63400000000001</v>
      </c>
      <c r="DH932">
        <v>1</v>
      </c>
      <c r="DI932">
        <v>750.11099999999999</v>
      </c>
      <c r="DJ932">
        <v>1</v>
      </c>
      <c r="DK932">
        <v>558.23900000000003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118722.789</v>
      </c>
      <c r="EA932">
        <v>90.36</v>
      </c>
      <c r="EB932">
        <v>22332.337</v>
      </c>
      <c r="EC932">
        <v>141.22200000000001</v>
      </c>
      <c r="ED932">
        <v>266.78430000000003</v>
      </c>
      <c r="EE932">
        <v>273.99020000000002</v>
      </c>
      <c r="EF932">
        <v>146365.101</v>
      </c>
      <c r="EG932">
        <v>189.21690000000001</v>
      </c>
      <c r="EH932">
        <v>118095.245</v>
      </c>
      <c r="EI932">
        <v>110.2663</v>
      </c>
      <c r="EJ932">
        <v>73277.331999999995</v>
      </c>
      <c r="EK932">
        <v>0</v>
      </c>
      <c r="EL932">
        <v>0</v>
      </c>
      <c r="EM932">
        <v>75.692300000000003</v>
      </c>
      <c r="EN932">
        <v>43063.296999999999</v>
      </c>
      <c r="EO932">
        <v>77.567399999999992</v>
      </c>
      <c r="EP932">
        <v>28269.856</v>
      </c>
      <c r="EQ932">
        <v>5126.6589999999997</v>
      </c>
      <c r="ER932">
        <v>194.61199999999999</v>
      </c>
      <c r="ES932">
        <v>4932.0469999999996</v>
      </c>
      <c r="ET932">
        <v>151491.76</v>
      </c>
      <c r="EU932">
        <v>0</v>
      </c>
      <c r="EV932">
        <v>0</v>
      </c>
      <c r="EW932">
        <v>0</v>
      </c>
      <c r="EX932">
        <v>0</v>
      </c>
      <c r="EY932">
        <v>1.2583</v>
      </c>
      <c r="EZ932">
        <v>446.26600000000002</v>
      </c>
      <c r="FA932">
        <v>1</v>
      </c>
      <c r="FB932">
        <v>750.11099999999999</v>
      </c>
      <c r="FC932">
        <v>1</v>
      </c>
      <c r="FD932">
        <v>558.23900000000003</v>
      </c>
      <c r="FE932">
        <v>0</v>
      </c>
      <c r="FF932">
        <v>0</v>
      </c>
      <c r="FG932">
        <v>0</v>
      </c>
      <c r="FH932">
        <v>0</v>
      </c>
      <c r="FI932">
        <v>2.9417</v>
      </c>
      <c r="FJ932">
        <v>1616.346</v>
      </c>
      <c r="FK932">
        <v>2</v>
      </c>
      <c r="FL932">
        <v>1285.9169999999999</v>
      </c>
      <c r="FM932">
        <v>0.94169999999999998</v>
      </c>
      <c r="FN932">
        <v>330.42899999999997</v>
      </c>
      <c r="FO932">
        <v>231.58199999999999</v>
      </c>
      <c r="FP932">
        <v>90.36</v>
      </c>
      <c r="FQ932">
        <v>141.22200000000001</v>
      </c>
      <c r="FR932">
        <v>1847.9280000000001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0</v>
      </c>
    </row>
    <row r="933" spans="1:184" customFormat="1" ht="12.75" x14ac:dyDescent="0.2">
      <c r="A933">
        <v>2868</v>
      </c>
      <c r="B933">
        <f t="shared" si="14"/>
        <v>930</v>
      </c>
      <c r="C933">
        <v>1</v>
      </c>
      <c r="D933" t="s">
        <v>2974</v>
      </c>
      <c r="E933" t="s">
        <v>290</v>
      </c>
      <c r="F933">
        <v>600013782</v>
      </c>
      <c r="G933">
        <v>12</v>
      </c>
      <c r="H933" t="s">
        <v>583</v>
      </c>
      <c r="I933" t="s">
        <v>2975</v>
      </c>
      <c r="J933">
        <v>1</v>
      </c>
      <c r="K933">
        <v>24</v>
      </c>
      <c r="L933" t="s">
        <v>2723</v>
      </c>
      <c r="M933" t="s">
        <v>2976</v>
      </c>
      <c r="N933" t="s">
        <v>586</v>
      </c>
      <c r="O933">
        <v>7</v>
      </c>
      <c r="P933" t="s">
        <v>587</v>
      </c>
      <c r="Q933" t="s">
        <v>2977</v>
      </c>
      <c r="R933" s="207">
        <v>45671.425324074073</v>
      </c>
      <c r="S933">
        <v>600013782</v>
      </c>
      <c r="W933">
        <v>227.36790000000002</v>
      </c>
      <c r="X933">
        <v>209.84420000000003</v>
      </c>
      <c r="Y933">
        <v>13</v>
      </c>
      <c r="Z933">
        <v>4.5236999999999998</v>
      </c>
      <c r="AA933">
        <v>244.5574</v>
      </c>
      <c r="AB933">
        <v>121544.785</v>
      </c>
      <c r="AC933">
        <v>112600.61499999999</v>
      </c>
      <c r="AD933">
        <v>67854.290000000008</v>
      </c>
      <c r="AE933">
        <v>16464.355</v>
      </c>
      <c r="AF933">
        <v>5971.1390000000001</v>
      </c>
      <c r="AG933">
        <v>15925.888000000001</v>
      </c>
      <c r="AH933">
        <v>919.49300000000005</v>
      </c>
      <c r="AI933">
        <v>1287.9749999999999</v>
      </c>
      <c r="AJ933">
        <v>0</v>
      </c>
      <c r="AK933">
        <v>974.02</v>
      </c>
      <c r="AL933">
        <v>7092.3069999999998</v>
      </c>
      <c r="AM933">
        <v>0</v>
      </c>
      <c r="AN933">
        <v>1851.8630000000001</v>
      </c>
      <c r="AO933">
        <v>591.32399999999996</v>
      </c>
      <c r="AP933">
        <v>60</v>
      </c>
      <c r="AQ933">
        <v>60</v>
      </c>
      <c r="AR933">
        <v>0</v>
      </c>
      <c r="AS933">
        <v>0</v>
      </c>
      <c r="AT933">
        <v>90.144000000000005</v>
      </c>
      <c r="AU933">
        <v>441.18</v>
      </c>
      <c r="AV933">
        <v>0</v>
      </c>
      <c r="AW933">
        <v>3176.5720000000001</v>
      </c>
      <c r="AX933">
        <v>0</v>
      </c>
      <c r="AY933">
        <v>0</v>
      </c>
      <c r="AZ933">
        <v>26.882999999999999</v>
      </c>
      <c r="BA933">
        <v>113544.848</v>
      </c>
      <c r="BB933">
        <v>60</v>
      </c>
      <c r="BC933">
        <v>248</v>
      </c>
      <c r="BD933">
        <v>152</v>
      </c>
      <c r="BE933">
        <v>12</v>
      </c>
      <c r="BF933">
        <v>1</v>
      </c>
      <c r="BG933">
        <v>4</v>
      </c>
      <c r="BH933">
        <v>0</v>
      </c>
      <c r="BI933">
        <v>0</v>
      </c>
      <c r="BJ933">
        <v>137.13219999999998</v>
      </c>
      <c r="BK933">
        <v>83363.078999999998</v>
      </c>
      <c r="BL933">
        <v>50593.665000000001</v>
      </c>
      <c r="BM933">
        <v>13279.136</v>
      </c>
      <c r="BN933">
        <v>4169.25</v>
      </c>
      <c r="BO933">
        <v>10014.373</v>
      </c>
      <c r="BP933">
        <v>682.93499999999995</v>
      </c>
      <c r="BQ933">
        <v>1179.9480000000001</v>
      </c>
      <c r="BR933">
        <v>0</v>
      </c>
      <c r="BS933">
        <v>240.31700000000001</v>
      </c>
      <c r="BT933">
        <v>100.52930000000001</v>
      </c>
      <c r="BU933">
        <v>64400.345999999998</v>
      </c>
      <c r="BV933">
        <v>22.562200000000001</v>
      </c>
      <c r="BW933">
        <v>11503.097</v>
      </c>
      <c r="BX933">
        <v>11.350099999999999</v>
      </c>
      <c r="BY933">
        <v>6452.3770000000004</v>
      </c>
      <c r="BZ933">
        <v>72.711999999999989</v>
      </c>
      <c r="CA933">
        <v>29237.536</v>
      </c>
      <c r="CB933">
        <v>17260.625</v>
      </c>
      <c r="CC933">
        <v>3185.2190000000001</v>
      </c>
      <c r="CD933">
        <v>1801.8890000000001</v>
      </c>
      <c r="CE933">
        <v>5911.5149999999994</v>
      </c>
      <c r="CF933">
        <v>236.55799999999999</v>
      </c>
      <c r="CG933">
        <v>108.027</v>
      </c>
      <c r="CH933">
        <v>0</v>
      </c>
      <c r="CI933">
        <v>733.70299999999997</v>
      </c>
      <c r="CJ933">
        <v>16.923299999999998</v>
      </c>
      <c r="CK933">
        <v>9477.6959999999981</v>
      </c>
      <c r="CL933">
        <v>36.738</v>
      </c>
      <c r="CM933">
        <v>11729.962</v>
      </c>
      <c r="CN933">
        <v>16.6312</v>
      </c>
      <c r="CO933">
        <v>6554.1210000000001</v>
      </c>
      <c r="CP933">
        <v>2.4195000000000002</v>
      </c>
      <c r="CQ933">
        <v>1475.7570000000001</v>
      </c>
      <c r="CR933">
        <v>128.2961</v>
      </c>
      <c r="CS933">
        <v>74914.726999999999</v>
      </c>
      <c r="CT933">
        <v>64.550700000000006</v>
      </c>
      <c r="CU933">
        <v>23934.716</v>
      </c>
      <c r="CV933">
        <v>0</v>
      </c>
      <c r="CW933">
        <v>3176.5720000000001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60</v>
      </c>
      <c r="DE933">
        <v>26.882999999999999</v>
      </c>
      <c r="DF933">
        <v>2.6905999999999999</v>
      </c>
      <c r="DG933">
        <v>1007.259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84002.131999999998</v>
      </c>
      <c r="EA933">
        <v>0</v>
      </c>
      <c r="EB933">
        <v>29542.716</v>
      </c>
      <c r="EC933">
        <v>60</v>
      </c>
      <c r="ED933">
        <v>227.36790000000002</v>
      </c>
      <c r="EE933">
        <v>244.5574</v>
      </c>
      <c r="EF933">
        <v>121544.785</v>
      </c>
      <c r="EG933">
        <v>138.6559</v>
      </c>
      <c r="EH933">
        <v>84054.049999999988</v>
      </c>
      <c r="EI933">
        <v>100.7197</v>
      </c>
      <c r="EJ933">
        <v>64528.266000000003</v>
      </c>
      <c r="EK933">
        <v>22.562200000000001</v>
      </c>
      <c r="EL933">
        <v>11503.097</v>
      </c>
      <c r="EM933">
        <v>11.350099999999999</v>
      </c>
      <c r="EN933">
        <v>6452.3770000000004</v>
      </c>
      <c r="EO933">
        <v>88.712000000000003</v>
      </c>
      <c r="EP933">
        <v>37490.735000000001</v>
      </c>
      <c r="EQ933">
        <v>591.32399999999996</v>
      </c>
      <c r="ER933">
        <v>0</v>
      </c>
      <c r="ES933">
        <v>591.32399999999996</v>
      </c>
      <c r="ET933">
        <v>122136.109</v>
      </c>
      <c r="EU933">
        <v>0</v>
      </c>
      <c r="EV933">
        <v>0</v>
      </c>
      <c r="EW933">
        <v>0</v>
      </c>
      <c r="EX933">
        <v>0</v>
      </c>
      <c r="EY933">
        <v>3.0238999999999998</v>
      </c>
      <c r="EZ933">
        <v>1155.998</v>
      </c>
      <c r="FA933">
        <v>1</v>
      </c>
      <c r="FB933">
        <v>414.31200000000001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0</v>
      </c>
      <c r="FY933">
        <v>0</v>
      </c>
      <c r="FZ933">
        <v>0</v>
      </c>
      <c r="GA933">
        <v>0</v>
      </c>
      <c r="GB933">
        <v>0</v>
      </c>
    </row>
    <row r="934" spans="1:184" customFormat="1" ht="12.75" x14ac:dyDescent="0.2">
      <c r="A934">
        <v>2871</v>
      </c>
      <c r="B934">
        <f t="shared" si="14"/>
        <v>931</v>
      </c>
      <c r="C934">
        <v>1</v>
      </c>
      <c r="D934" t="s">
        <v>2978</v>
      </c>
      <c r="E934" t="s">
        <v>290</v>
      </c>
      <c r="F934">
        <v>600013821</v>
      </c>
      <c r="G934">
        <v>12</v>
      </c>
      <c r="H934" t="s">
        <v>583</v>
      </c>
      <c r="I934" t="s">
        <v>2979</v>
      </c>
      <c r="J934">
        <v>1</v>
      </c>
      <c r="K934">
        <v>24</v>
      </c>
      <c r="L934" t="s">
        <v>2723</v>
      </c>
      <c r="M934" t="s">
        <v>2980</v>
      </c>
      <c r="N934" t="s">
        <v>586</v>
      </c>
      <c r="O934">
        <v>7</v>
      </c>
      <c r="P934" t="s">
        <v>587</v>
      </c>
      <c r="Q934" t="s">
        <v>2981</v>
      </c>
      <c r="R934" s="207">
        <v>45667.442418981482</v>
      </c>
      <c r="S934">
        <v>600013821</v>
      </c>
      <c r="T934" t="s">
        <v>2981</v>
      </c>
      <c r="U934" s="207">
        <v>45667.454398148147</v>
      </c>
      <c r="V934">
        <v>600013821</v>
      </c>
      <c r="W934">
        <v>153.38339999999999</v>
      </c>
      <c r="X934">
        <v>150.58609999999999</v>
      </c>
      <c r="Y934">
        <v>0.74760000000000004</v>
      </c>
      <c r="Z934">
        <v>2.0496999999999996</v>
      </c>
      <c r="AA934">
        <v>162.00290000000001</v>
      </c>
      <c r="AB934">
        <v>79410.319999999992</v>
      </c>
      <c r="AC934">
        <v>77804.554000000004</v>
      </c>
      <c r="AD934">
        <v>49862.671000000002</v>
      </c>
      <c r="AE934">
        <v>12257.853999999999</v>
      </c>
      <c r="AF934">
        <v>6038.5940000000001</v>
      </c>
      <c r="AG934">
        <v>6764.2609999999995</v>
      </c>
      <c r="AH934">
        <v>1372.412</v>
      </c>
      <c r="AI934">
        <v>1175.818</v>
      </c>
      <c r="AJ934">
        <v>0</v>
      </c>
      <c r="AK934">
        <v>110.75399999999999</v>
      </c>
      <c r="AL934">
        <v>762.71399999999994</v>
      </c>
      <c r="AM934">
        <v>113.38</v>
      </c>
      <c r="AN934">
        <v>729.67200000000003</v>
      </c>
      <c r="AO934">
        <v>1770.077</v>
      </c>
      <c r="AP934">
        <v>568.47199999999998</v>
      </c>
      <c r="AQ934">
        <v>568.47199999999998</v>
      </c>
      <c r="AR934">
        <v>0</v>
      </c>
      <c r="AS934">
        <v>0</v>
      </c>
      <c r="AT934">
        <v>30.564999999999998</v>
      </c>
      <c r="AU934">
        <v>1171.04</v>
      </c>
      <c r="AV934">
        <v>1</v>
      </c>
      <c r="AW934">
        <v>188.64</v>
      </c>
      <c r="AX934">
        <v>730.947</v>
      </c>
      <c r="AY934">
        <v>239.232</v>
      </c>
      <c r="AZ934">
        <v>33.549999999999997</v>
      </c>
      <c r="BA934">
        <v>78431.262000000002</v>
      </c>
      <c r="BB934">
        <v>568.47199999999998</v>
      </c>
      <c r="BC934">
        <v>164</v>
      </c>
      <c r="BD934">
        <v>80</v>
      </c>
      <c r="BE934">
        <v>8</v>
      </c>
      <c r="BF934">
        <v>0</v>
      </c>
      <c r="BG934">
        <v>1</v>
      </c>
      <c r="BH934">
        <v>0</v>
      </c>
      <c r="BI934">
        <v>0</v>
      </c>
      <c r="BJ934">
        <v>109.38940000000001</v>
      </c>
      <c r="BK934">
        <v>61067.248</v>
      </c>
      <c r="BL934">
        <v>39122.290999999997</v>
      </c>
      <c r="BM934">
        <v>10415.049000000001</v>
      </c>
      <c r="BN934">
        <v>3972.799</v>
      </c>
      <c r="BO934">
        <v>5206.5450000000001</v>
      </c>
      <c r="BP934">
        <v>856.16100000000006</v>
      </c>
      <c r="BQ934">
        <v>1175.818</v>
      </c>
      <c r="BR934">
        <v>0</v>
      </c>
      <c r="BS934">
        <v>96.394999999999996</v>
      </c>
      <c r="BT934">
        <v>55.522399999999998</v>
      </c>
      <c r="BU934">
        <v>33261.567000000003</v>
      </c>
      <c r="BV934">
        <v>5.5404999999999998</v>
      </c>
      <c r="BW934">
        <v>3144.2379999999998</v>
      </c>
      <c r="BX934">
        <v>44.273600000000002</v>
      </c>
      <c r="BY934">
        <v>23154.011999999999</v>
      </c>
      <c r="BZ934">
        <v>41.1967</v>
      </c>
      <c r="CA934">
        <v>16737.306</v>
      </c>
      <c r="CB934">
        <v>10740.38</v>
      </c>
      <c r="CC934">
        <v>1842.8050000000001</v>
      </c>
      <c r="CD934">
        <v>2065.7950000000001</v>
      </c>
      <c r="CE934">
        <v>1557.7160000000001</v>
      </c>
      <c r="CF934">
        <v>516.25099999999998</v>
      </c>
      <c r="CG934">
        <v>0</v>
      </c>
      <c r="CH934">
        <v>0</v>
      </c>
      <c r="CI934">
        <v>14.359</v>
      </c>
      <c r="CJ934">
        <v>15.397</v>
      </c>
      <c r="CK934">
        <v>9138.6059999999998</v>
      </c>
      <c r="CL934">
        <v>16.8705</v>
      </c>
      <c r="CM934">
        <v>4714.0879999999997</v>
      </c>
      <c r="CN934">
        <v>8.9291999999999998</v>
      </c>
      <c r="CO934">
        <v>2884.6120000000001</v>
      </c>
      <c r="CP934">
        <v>0</v>
      </c>
      <c r="CQ934">
        <v>0</v>
      </c>
      <c r="CR934">
        <v>100.0561</v>
      </c>
      <c r="CS934">
        <v>53119.445999999996</v>
      </c>
      <c r="CT934">
        <v>33.701700000000002</v>
      </c>
      <c r="CU934">
        <v>11404.508</v>
      </c>
      <c r="CV934">
        <v>1</v>
      </c>
      <c r="CW934">
        <v>188.64</v>
      </c>
      <c r="CX934">
        <v>611.947</v>
      </c>
      <c r="CY934">
        <v>0</v>
      </c>
      <c r="CZ934">
        <v>0</v>
      </c>
      <c r="DA934">
        <v>0</v>
      </c>
      <c r="DB934">
        <v>119</v>
      </c>
      <c r="DC934">
        <v>269.18400000000003</v>
      </c>
      <c r="DD934">
        <v>299.28800000000001</v>
      </c>
      <c r="DE934">
        <v>33.549999999999997</v>
      </c>
      <c r="DF934">
        <v>3.0529000000000002</v>
      </c>
      <c r="DG934">
        <v>917.20399999999995</v>
      </c>
      <c r="DH934">
        <v>0</v>
      </c>
      <c r="DI934">
        <v>0</v>
      </c>
      <c r="DJ934">
        <v>1</v>
      </c>
      <c r="DK934">
        <v>590.22699999999998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61581.479999999996</v>
      </c>
      <c r="EA934">
        <v>269.18400000000003</v>
      </c>
      <c r="EB934">
        <v>16849.781999999999</v>
      </c>
      <c r="EC934">
        <v>299.28800000000001</v>
      </c>
      <c r="ED934">
        <v>153.38339999999999</v>
      </c>
      <c r="EE934">
        <v>162.00290000000001</v>
      </c>
      <c r="EF934">
        <v>79410.319999999992</v>
      </c>
      <c r="EG934">
        <v>109.43230000000001</v>
      </c>
      <c r="EH934">
        <v>61247.218000000001</v>
      </c>
      <c r="EI934">
        <v>55.522399999999998</v>
      </c>
      <c r="EJ934">
        <v>33261.567000000003</v>
      </c>
      <c r="EK934">
        <v>5.5834000000000001</v>
      </c>
      <c r="EL934">
        <v>3194.6080000000002</v>
      </c>
      <c r="EM934">
        <v>44.273600000000002</v>
      </c>
      <c r="EN934">
        <v>23283.612000000001</v>
      </c>
      <c r="EO934">
        <v>43.951099999999997</v>
      </c>
      <c r="EP934">
        <v>18163.101999999999</v>
      </c>
      <c r="EQ934">
        <v>1770.077</v>
      </c>
      <c r="ER934">
        <v>269.18400000000003</v>
      </c>
      <c r="ES934">
        <v>1500.893</v>
      </c>
      <c r="ET934">
        <v>81180.396999999997</v>
      </c>
      <c r="EU934">
        <v>0</v>
      </c>
      <c r="EV934">
        <v>0</v>
      </c>
      <c r="EW934">
        <v>0</v>
      </c>
      <c r="EX934">
        <v>0</v>
      </c>
      <c r="EY934">
        <v>3.0529000000000002</v>
      </c>
      <c r="EZ934">
        <v>917.20399999999995</v>
      </c>
      <c r="FA934">
        <v>0</v>
      </c>
      <c r="FB934">
        <v>0</v>
      </c>
      <c r="FC934">
        <v>1</v>
      </c>
      <c r="FD934">
        <v>590.22699999999998</v>
      </c>
      <c r="FE934">
        <v>0</v>
      </c>
      <c r="FF934">
        <v>0</v>
      </c>
      <c r="FG934">
        <v>0</v>
      </c>
      <c r="FH934">
        <v>0</v>
      </c>
      <c r="FI934">
        <v>1</v>
      </c>
      <c r="FJ934">
        <v>730.947</v>
      </c>
      <c r="FK934">
        <v>1</v>
      </c>
      <c r="FL934">
        <v>611.947</v>
      </c>
      <c r="FM934">
        <v>0</v>
      </c>
      <c r="FN934">
        <v>119</v>
      </c>
      <c r="FO934">
        <v>239.232</v>
      </c>
      <c r="FP934">
        <v>0</v>
      </c>
      <c r="FQ934">
        <v>239.232</v>
      </c>
      <c r="FR934">
        <v>970.17899999999997</v>
      </c>
      <c r="FS934">
        <v>0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0</v>
      </c>
      <c r="GA934">
        <v>0</v>
      </c>
      <c r="GB934">
        <v>0</v>
      </c>
    </row>
    <row r="935" spans="1:184" customFormat="1" ht="12.75" x14ac:dyDescent="0.2">
      <c r="A935">
        <v>2872</v>
      </c>
      <c r="B935">
        <f t="shared" si="14"/>
        <v>932</v>
      </c>
      <c r="C935">
        <v>1</v>
      </c>
      <c r="D935" t="s">
        <v>2982</v>
      </c>
      <c r="E935" t="s">
        <v>290</v>
      </c>
      <c r="F935">
        <v>600013847</v>
      </c>
      <c r="G935">
        <v>12</v>
      </c>
      <c r="H935" t="s">
        <v>583</v>
      </c>
      <c r="I935" t="s">
        <v>2983</v>
      </c>
      <c r="J935">
        <v>1</v>
      </c>
      <c r="K935">
        <v>24</v>
      </c>
      <c r="L935" t="s">
        <v>2723</v>
      </c>
      <c r="M935" t="s">
        <v>2984</v>
      </c>
      <c r="N935" t="s">
        <v>586</v>
      </c>
      <c r="O935">
        <v>7</v>
      </c>
      <c r="P935" t="s">
        <v>587</v>
      </c>
      <c r="Q935" t="s">
        <v>2985</v>
      </c>
      <c r="R935" s="207">
        <v>45671.530057870368</v>
      </c>
      <c r="S935">
        <v>600013847</v>
      </c>
      <c r="T935" t="s">
        <v>2985</v>
      </c>
      <c r="U935" s="207">
        <v>45671.551724537036</v>
      </c>
      <c r="V935">
        <v>600013847</v>
      </c>
      <c r="W935">
        <v>134.68860000000001</v>
      </c>
      <c r="X935">
        <v>115.5641</v>
      </c>
      <c r="Y935">
        <v>5.2485999999999997</v>
      </c>
      <c r="Z935">
        <v>13.8759</v>
      </c>
      <c r="AA935">
        <v>143.95080000000002</v>
      </c>
      <c r="AB935">
        <v>68366.803</v>
      </c>
      <c r="AC935">
        <v>59982.046000000002</v>
      </c>
      <c r="AD935">
        <v>39125.067999999999</v>
      </c>
      <c r="AE935">
        <v>9724.982</v>
      </c>
      <c r="AF935">
        <v>2979.721</v>
      </c>
      <c r="AG935">
        <v>5984.5160000000005</v>
      </c>
      <c r="AH935">
        <v>870.01499999999999</v>
      </c>
      <c r="AI935">
        <v>1053.107</v>
      </c>
      <c r="AJ935">
        <v>10.625</v>
      </c>
      <c r="AK935">
        <v>196.946</v>
      </c>
      <c r="AL935">
        <v>2273.9090000000001</v>
      </c>
      <c r="AM935">
        <v>0</v>
      </c>
      <c r="AN935">
        <v>6110.848</v>
      </c>
      <c r="AO935">
        <v>4113.2190000000001</v>
      </c>
      <c r="AP935">
        <v>341.97</v>
      </c>
      <c r="AQ935">
        <v>341.97</v>
      </c>
      <c r="AR935">
        <v>0</v>
      </c>
      <c r="AS935">
        <v>0</v>
      </c>
      <c r="AT935">
        <v>70.605999999999995</v>
      </c>
      <c r="AU935">
        <v>3700.643</v>
      </c>
      <c r="AV935">
        <v>0</v>
      </c>
      <c r="AW935">
        <v>0</v>
      </c>
      <c r="AX935">
        <v>0</v>
      </c>
      <c r="AY935">
        <v>0</v>
      </c>
      <c r="AZ935">
        <v>37.066000000000003</v>
      </c>
      <c r="BA935">
        <v>60406.124000000003</v>
      </c>
      <c r="BB935">
        <v>341.97</v>
      </c>
      <c r="BC935">
        <v>146</v>
      </c>
      <c r="BD935">
        <v>56</v>
      </c>
      <c r="BE935">
        <v>9</v>
      </c>
      <c r="BF935">
        <v>0</v>
      </c>
      <c r="BG935">
        <v>1</v>
      </c>
      <c r="BH935">
        <v>0</v>
      </c>
      <c r="BI935">
        <v>0</v>
      </c>
      <c r="BJ935">
        <v>88.900399999999991</v>
      </c>
      <c r="BK935">
        <v>47283.462</v>
      </c>
      <c r="BL935">
        <v>30820.624</v>
      </c>
      <c r="BM935">
        <v>8588.5550000000003</v>
      </c>
      <c r="BN935">
        <v>2067.3150000000001</v>
      </c>
      <c r="BO935">
        <v>4110.1880000000001</v>
      </c>
      <c r="BP935">
        <v>590.20900000000006</v>
      </c>
      <c r="BQ935">
        <v>1027.23</v>
      </c>
      <c r="BR935">
        <v>0</v>
      </c>
      <c r="BS935">
        <v>42.275000000000006</v>
      </c>
      <c r="BT935">
        <v>38.875500000000002</v>
      </c>
      <c r="BU935">
        <v>22632.960999999999</v>
      </c>
      <c r="BV935">
        <v>8.4464000000000006</v>
      </c>
      <c r="BW935">
        <v>4409.4570000000003</v>
      </c>
      <c r="BX935">
        <v>41.578499999999998</v>
      </c>
      <c r="BY935">
        <v>20241.044000000002</v>
      </c>
      <c r="BZ935">
        <v>26.663699999999999</v>
      </c>
      <c r="CA935">
        <v>12698.584000000001</v>
      </c>
      <c r="CB935">
        <v>8304.4439999999995</v>
      </c>
      <c r="CC935">
        <v>1136.4269999999999</v>
      </c>
      <c r="CD935">
        <v>912.40600000000006</v>
      </c>
      <c r="CE935">
        <v>1874.328</v>
      </c>
      <c r="CF935">
        <v>279.80600000000004</v>
      </c>
      <c r="CG935">
        <v>25.876999999999999</v>
      </c>
      <c r="CH935">
        <v>10.625</v>
      </c>
      <c r="CI935">
        <v>154.67099999999999</v>
      </c>
      <c r="CJ935">
        <v>19.5014</v>
      </c>
      <c r="CK935">
        <v>10293.893</v>
      </c>
      <c r="CL935">
        <v>5.7141999999999999</v>
      </c>
      <c r="CM935">
        <v>1945.8589999999999</v>
      </c>
      <c r="CN935">
        <v>1.4480999999999999</v>
      </c>
      <c r="CO935">
        <v>458.83199999999999</v>
      </c>
      <c r="CP935">
        <v>0</v>
      </c>
      <c r="CQ935">
        <v>0</v>
      </c>
      <c r="CR935">
        <v>80.771999999999991</v>
      </c>
      <c r="CS935">
        <v>40826.106</v>
      </c>
      <c r="CT935">
        <v>20.246200000000002</v>
      </c>
      <c r="CU935">
        <v>8932.76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266.97000000000003</v>
      </c>
      <c r="DD935">
        <v>75</v>
      </c>
      <c r="DE935">
        <v>37.066000000000003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47625.423000000003</v>
      </c>
      <c r="EA935">
        <v>266.97000000000003</v>
      </c>
      <c r="EB935">
        <v>12780.700999999999</v>
      </c>
      <c r="EC935">
        <v>75</v>
      </c>
      <c r="ED935">
        <v>134.68860000000001</v>
      </c>
      <c r="EE935">
        <v>143.95080000000002</v>
      </c>
      <c r="EF935">
        <v>68366.803</v>
      </c>
      <c r="EG935">
        <v>89.900399999999991</v>
      </c>
      <c r="EH935">
        <v>48210.654000000002</v>
      </c>
      <c r="EI935">
        <v>39.875500000000002</v>
      </c>
      <c r="EJ935">
        <v>23408.800999999999</v>
      </c>
      <c r="EK935">
        <v>8.4464000000000006</v>
      </c>
      <c r="EL935">
        <v>4418.3090000000002</v>
      </c>
      <c r="EM935">
        <v>41.578499999999998</v>
      </c>
      <c r="EN935">
        <v>20383.544000000002</v>
      </c>
      <c r="EO935">
        <v>44.788199999999996</v>
      </c>
      <c r="EP935">
        <v>20156.148999999998</v>
      </c>
      <c r="EQ935">
        <v>4113.2190000000001</v>
      </c>
      <c r="ER935">
        <v>282.43700000000001</v>
      </c>
      <c r="ES935">
        <v>3830.7820000000002</v>
      </c>
      <c r="ET935">
        <v>72480.021999999997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0</v>
      </c>
      <c r="FX935">
        <v>0</v>
      </c>
      <c r="FY935">
        <v>0</v>
      </c>
      <c r="FZ935">
        <v>0</v>
      </c>
      <c r="GA935">
        <v>0</v>
      </c>
      <c r="GB935">
        <v>0</v>
      </c>
    </row>
    <row r="936" spans="1:184" customFormat="1" ht="12.75" x14ac:dyDescent="0.2">
      <c r="A936">
        <v>2874</v>
      </c>
      <c r="B936">
        <f t="shared" si="14"/>
        <v>933</v>
      </c>
      <c r="C936">
        <v>1</v>
      </c>
      <c r="D936" t="s">
        <v>2986</v>
      </c>
      <c r="E936" t="s">
        <v>290</v>
      </c>
      <c r="F936">
        <v>600013855</v>
      </c>
      <c r="G936">
        <v>12</v>
      </c>
      <c r="H936" t="s">
        <v>583</v>
      </c>
      <c r="I936" t="s">
        <v>2987</v>
      </c>
      <c r="J936">
        <v>1</v>
      </c>
      <c r="K936">
        <v>24</v>
      </c>
      <c r="L936" t="s">
        <v>2723</v>
      </c>
      <c r="M936" t="s">
        <v>2988</v>
      </c>
      <c r="N936" t="s">
        <v>586</v>
      </c>
      <c r="O936">
        <v>7</v>
      </c>
      <c r="P936" t="s">
        <v>587</v>
      </c>
      <c r="Q936" t="s">
        <v>2989</v>
      </c>
      <c r="R936" s="207">
        <v>45667.311377314814</v>
      </c>
      <c r="S936">
        <v>600013855</v>
      </c>
      <c r="W936">
        <v>105.90519999999999</v>
      </c>
      <c r="X936">
        <v>91.829499999999996</v>
      </c>
      <c r="Y936">
        <v>13.058299999999999</v>
      </c>
      <c r="Z936">
        <v>1.0174000000000001</v>
      </c>
      <c r="AA936">
        <v>112.5692</v>
      </c>
      <c r="AB936">
        <v>56626.868999999999</v>
      </c>
      <c r="AC936">
        <v>50319.767</v>
      </c>
      <c r="AD936">
        <v>30158.644</v>
      </c>
      <c r="AE936">
        <v>8365.5349999999999</v>
      </c>
      <c r="AF936">
        <v>4895.66</v>
      </c>
      <c r="AG936">
        <v>4684.7510000000002</v>
      </c>
      <c r="AH936">
        <v>772.11900000000003</v>
      </c>
      <c r="AI936">
        <v>761.52700000000004</v>
      </c>
      <c r="AJ936">
        <v>0</v>
      </c>
      <c r="AK936">
        <v>160.05500000000001</v>
      </c>
      <c r="AL936">
        <v>5521.2819999999992</v>
      </c>
      <c r="AM936">
        <v>0</v>
      </c>
      <c r="AN936">
        <v>785.81999999999994</v>
      </c>
      <c r="AO936">
        <v>2065.6</v>
      </c>
      <c r="AP936">
        <v>1297.3409999999999</v>
      </c>
      <c r="AQ936">
        <v>1132.923</v>
      </c>
      <c r="AR936">
        <v>164.41800000000001</v>
      </c>
      <c r="AS936">
        <v>0</v>
      </c>
      <c r="AT936">
        <v>176.74399999999997</v>
      </c>
      <c r="AU936">
        <v>591.51499999999999</v>
      </c>
      <c r="AV936">
        <v>0.55079999999999996</v>
      </c>
      <c r="AW936">
        <v>430.63099999999997</v>
      </c>
      <c r="AX936">
        <v>309.68900000000002</v>
      </c>
      <c r="AY936">
        <v>172.89</v>
      </c>
      <c r="AZ936">
        <v>90.844999999999999</v>
      </c>
      <c r="BA936">
        <v>50757.374000000003</v>
      </c>
      <c r="BB936">
        <v>1297.3409999999999</v>
      </c>
      <c r="BC936">
        <v>122</v>
      </c>
      <c r="BD936">
        <v>62</v>
      </c>
      <c r="BE936">
        <v>11</v>
      </c>
      <c r="BF936">
        <v>1</v>
      </c>
      <c r="BG936">
        <v>0</v>
      </c>
      <c r="BH936">
        <v>0</v>
      </c>
      <c r="BI936">
        <v>0</v>
      </c>
      <c r="BJ936">
        <v>72.349900000000005</v>
      </c>
      <c r="BK936">
        <v>41955.690999999999</v>
      </c>
      <c r="BL936">
        <v>25291.806</v>
      </c>
      <c r="BM936">
        <v>7528.6010000000006</v>
      </c>
      <c r="BN936">
        <v>3669.4790000000003</v>
      </c>
      <c r="BO936">
        <v>3431.232</v>
      </c>
      <c r="BP936">
        <v>624.23800000000006</v>
      </c>
      <c r="BQ936">
        <v>757</v>
      </c>
      <c r="BR936">
        <v>0</v>
      </c>
      <c r="BS936">
        <v>131.85900000000001</v>
      </c>
      <c r="BT936">
        <v>39.628599999999999</v>
      </c>
      <c r="BU936">
        <v>24657.098999999998</v>
      </c>
      <c r="BV936">
        <v>4</v>
      </c>
      <c r="BW936">
        <v>2305.2730000000001</v>
      </c>
      <c r="BX936">
        <v>23.1386</v>
      </c>
      <c r="BY936">
        <v>12742.333000000001</v>
      </c>
      <c r="BZ936">
        <v>19.479599999999998</v>
      </c>
      <c r="CA936">
        <v>8364.0759999999991</v>
      </c>
      <c r="CB936">
        <v>4866.8380000000006</v>
      </c>
      <c r="CC936">
        <v>836.93400000000008</v>
      </c>
      <c r="CD936">
        <v>1226.1809999999998</v>
      </c>
      <c r="CE936">
        <v>1253.519</v>
      </c>
      <c r="CF936">
        <v>147.881</v>
      </c>
      <c r="CG936">
        <v>4.5270000000000001</v>
      </c>
      <c r="CH936">
        <v>0</v>
      </c>
      <c r="CI936">
        <v>28.196000000000002</v>
      </c>
      <c r="CJ936">
        <v>8.1042000000000005</v>
      </c>
      <c r="CK936">
        <v>4422.1610000000001</v>
      </c>
      <c r="CL936">
        <v>10.2554</v>
      </c>
      <c r="CM936">
        <v>3525.4110000000001</v>
      </c>
      <c r="CN936">
        <v>0.77</v>
      </c>
      <c r="CO936">
        <v>297.55900000000003</v>
      </c>
      <c r="CP936">
        <v>0.35</v>
      </c>
      <c r="CQ936">
        <v>118.94499999999999</v>
      </c>
      <c r="CR936">
        <v>65.756500000000003</v>
      </c>
      <c r="CS936">
        <v>36283.269999999997</v>
      </c>
      <c r="CT936">
        <v>15.3629</v>
      </c>
      <c r="CU936">
        <v>6238.1109999999999</v>
      </c>
      <c r="CV936">
        <v>0.42580000000000001</v>
      </c>
      <c r="CW936">
        <v>430.63099999999997</v>
      </c>
      <c r="CX936">
        <v>268.00299999999999</v>
      </c>
      <c r="CY936">
        <v>0</v>
      </c>
      <c r="CZ936">
        <v>0</v>
      </c>
      <c r="DA936">
        <v>0.125</v>
      </c>
      <c r="DB936">
        <v>41.686</v>
      </c>
      <c r="DC936">
        <v>759.83299999999997</v>
      </c>
      <c r="DD936">
        <v>537.50800000000004</v>
      </c>
      <c r="DE936">
        <v>90.844999999999999</v>
      </c>
      <c r="DF936">
        <v>4.4843999999999999</v>
      </c>
      <c r="DG936">
        <v>1667.83</v>
      </c>
      <c r="DH936">
        <v>0.5</v>
      </c>
      <c r="DI936">
        <v>282.33</v>
      </c>
      <c r="DJ936">
        <v>0.59830000000000005</v>
      </c>
      <c r="DK936">
        <v>300.82600000000002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42290.186000000002</v>
      </c>
      <c r="EA936">
        <v>759.83299999999997</v>
      </c>
      <c r="EB936">
        <v>8467.1880000000001</v>
      </c>
      <c r="EC936">
        <v>537.50800000000004</v>
      </c>
      <c r="ED936">
        <v>105.90519999999999</v>
      </c>
      <c r="EE936">
        <v>112.5692</v>
      </c>
      <c r="EF936">
        <v>56626.868999999999</v>
      </c>
      <c r="EG936">
        <v>72.349900000000005</v>
      </c>
      <c r="EH936">
        <v>42321.387999999999</v>
      </c>
      <c r="EI936">
        <v>39.628599999999999</v>
      </c>
      <c r="EJ936">
        <v>24738.134999999998</v>
      </c>
      <c r="EK936">
        <v>4</v>
      </c>
      <c r="EL936">
        <v>2305.2730000000001</v>
      </c>
      <c r="EM936">
        <v>23.1386</v>
      </c>
      <c r="EN936">
        <v>13014.728999999999</v>
      </c>
      <c r="EO936">
        <v>33.555300000000003</v>
      </c>
      <c r="EP936">
        <v>14305.481</v>
      </c>
      <c r="EQ936">
        <v>2065.6</v>
      </c>
      <c r="ER936">
        <v>1299.373</v>
      </c>
      <c r="ES936">
        <v>766.22699999999998</v>
      </c>
      <c r="ET936">
        <v>58692.469000000005</v>
      </c>
      <c r="EU936">
        <v>0</v>
      </c>
      <c r="EV936">
        <v>0</v>
      </c>
      <c r="EW936">
        <v>0</v>
      </c>
      <c r="EX936">
        <v>0</v>
      </c>
      <c r="EY936">
        <v>4.4843999999999999</v>
      </c>
      <c r="EZ936">
        <v>1667.83</v>
      </c>
      <c r="FA936">
        <v>0.5</v>
      </c>
      <c r="FB936">
        <v>290.858</v>
      </c>
      <c r="FC936">
        <v>0.59830000000000005</v>
      </c>
      <c r="FD936">
        <v>304.56299999999999</v>
      </c>
      <c r="FE936">
        <v>0</v>
      </c>
      <c r="FF936">
        <v>0</v>
      </c>
      <c r="FG936">
        <v>0</v>
      </c>
      <c r="FH936">
        <v>0</v>
      </c>
      <c r="FI936">
        <v>0.55079999999999996</v>
      </c>
      <c r="FJ936">
        <v>309.68900000000002</v>
      </c>
      <c r="FK936">
        <v>0.42580000000000001</v>
      </c>
      <c r="FL936">
        <v>268.00299999999999</v>
      </c>
      <c r="FM936">
        <v>0.125</v>
      </c>
      <c r="FN936">
        <v>41.686</v>
      </c>
      <c r="FO936">
        <v>172.89</v>
      </c>
      <c r="FP936">
        <v>25.8</v>
      </c>
      <c r="FQ936">
        <v>147.09</v>
      </c>
      <c r="FR936">
        <v>482.57900000000001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0</v>
      </c>
      <c r="GA936">
        <v>0</v>
      </c>
      <c r="GB936">
        <v>0</v>
      </c>
    </row>
    <row r="937" spans="1:184" customFormat="1" ht="12.75" x14ac:dyDescent="0.2">
      <c r="A937">
        <v>2915</v>
      </c>
      <c r="B937">
        <f t="shared" si="14"/>
        <v>934</v>
      </c>
      <c r="C937">
        <v>1</v>
      </c>
      <c r="D937" t="s">
        <v>2990</v>
      </c>
      <c r="E937" t="s">
        <v>2957</v>
      </c>
      <c r="F937">
        <v>600034224</v>
      </c>
      <c r="G937">
        <v>12</v>
      </c>
      <c r="H937" t="s">
        <v>583</v>
      </c>
      <c r="I937" t="s">
        <v>2991</v>
      </c>
      <c r="J937">
        <v>2</v>
      </c>
      <c r="K937">
        <v>24</v>
      </c>
      <c r="L937" t="s">
        <v>2723</v>
      </c>
      <c r="M937" t="s">
        <v>2992</v>
      </c>
      <c r="N937" t="s">
        <v>586</v>
      </c>
      <c r="O937">
        <v>7</v>
      </c>
      <c r="P937" t="s">
        <v>587</v>
      </c>
      <c r="Q937" t="s">
        <v>393</v>
      </c>
      <c r="R937" s="207">
        <v>45670.653611111113</v>
      </c>
      <c r="S937">
        <v>600034224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59</v>
      </c>
      <c r="BD937">
        <v>49</v>
      </c>
      <c r="BE937">
        <v>3</v>
      </c>
      <c r="BF937">
        <v>1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56.4146</v>
      </c>
      <c r="EE937">
        <v>59.8249</v>
      </c>
      <c r="EF937">
        <v>31972.361000000001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56.4146</v>
      </c>
      <c r="EP937">
        <v>31972.361000000001</v>
      </c>
      <c r="EQ937">
        <v>3705.2489999999998</v>
      </c>
      <c r="ER937">
        <v>2507.6750000000002</v>
      </c>
      <c r="ES937">
        <v>1197.5740000000001</v>
      </c>
      <c r="ET937">
        <v>35677.61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0</v>
      </c>
      <c r="GB937">
        <v>0</v>
      </c>
    </row>
    <row r="938" spans="1:184" customFormat="1" ht="12.75" x14ac:dyDescent="0.2">
      <c r="A938">
        <v>3301</v>
      </c>
      <c r="B938">
        <f t="shared" si="14"/>
        <v>935</v>
      </c>
      <c r="C938">
        <v>1</v>
      </c>
      <c r="D938" t="s">
        <v>2993</v>
      </c>
      <c r="E938" t="s">
        <v>290</v>
      </c>
      <c r="F938">
        <v>600003370</v>
      </c>
      <c r="G938">
        <v>12</v>
      </c>
      <c r="H938" t="s">
        <v>1076</v>
      </c>
      <c r="I938" t="s">
        <v>2994</v>
      </c>
      <c r="J938">
        <v>1</v>
      </c>
      <c r="K938">
        <v>24</v>
      </c>
      <c r="L938" t="s">
        <v>2723</v>
      </c>
      <c r="M938" t="s">
        <v>2995</v>
      </c>
      <c r="N938" t="s">
        <v>1038</v>
      </c>
      <c r="O938">
        <v>7</v>
      </c>
      <c r="P938" t="s">
        <v>1039</v>
      </c>
      <c r="Q938" t="s">
        <v>3352</v>
      </c>
      <c r="R938" s="207">
        <v>45663.763310185182</v>
      </c>
      <c r="S938">
        <v>600003370</v>
      </c>
      <c r="W938">
        <v>17.9283</v>
      </c>
      <c r="X938">
        <v>17.9283</v>
      </c>
      <c r="Y938">
        <v>0</v>
      </c>
      <c r="Z938">
        <v>0</v>
      </c>
      <c r="AA938">
        <v>27.693300000000001</v>
      </c>
      <c r="AB938">
        <v>10452.652</v>
      </c>
      <c r="AC938">
        <v>10452.652</v>
      </c>
      <c r="AD938">
        <v>6421.973</v>
      </c>
      <c r="AE938">
        <v>2085.0639999999999</v>
      </c>
      <c r="AF938">
        <v>678.21100000000001</v>
      </c>
      <c r="AG938">
        <v>973.49300000000005</v>
      </c>
      <c r="AH938">
        <v>180.327</v>
      </c>
      <c r="AI938">
        <v>0</v>
      </c>
      <c r="AJ938">
        <v>4.5019999999999998</v>
      </c>
      <c r="AK938">
        <v>19.747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89.334999999999994</v>
      </c>
      <c r="AX938">
        <v>65</v>
      </c>
      <c r="AY938">
        <v>0</v>
      </c>
      <c r="AZ938">
        <v>0</v>
      </c>
      <c r="BA938">
        <v>10516.357</v>
      </c>
      <c r="BB938">
        <v>0</v>
      </c>
      <c r="BC938">
        <v>31</v>
      </c>
      <c r="BD938">
        <v>20</v>
      </c>
      <c r="BE938">
        <v>0</v>
      </c>
      <c r="BF938">
        <v>1</v>
      </c>
      <c r="BG938">
        <v>1</v>
      </c>
      <c r="BH938">
        <v>0</v>
      </c>
      <c r="BI938">
        <v>0</v>
      </c>
      <c r="BJ938">
        <v>16.0183</v>
      </c>
      <c r="BK938">
        <v>9622.8469999999998</v>
      </c>
      <c r="BL938">
        <v>5848.027</v>
      </c>
      <c r="BM938">
        <v>1997.5730000000001</v>
      </c>
      <c r="BN938">
        <v>611.63400000000001</v>
      </c>
      <c r="BO938">
        <v>880.49300000000005</v>
      </c>
      <c r="BP938">
        <v>180.327</v>
      </c>
      <c r="BQ938">
        <v>0</v>
      </c>
      <c r="BR938">
        <v>4.5019999999999998</v>
      </c>
      <c r="BS938">
        <v>10.956</v>
      </c>
      <c r="BT938">
        <v>16.0183</v>
      </c>
      <c r="BU938">
        <v>9622.8469999999998</v>
      </c>
      <c r="BV938">
        <v>0</v>
      </c>
      <c r="BW938">
        <v>0</v>
      </c>
      <c r="BX938">
        <v>0</v>
      </c>
      <c r="BY938">
        <v>0</v>
      </c>
      <c r="BZ938">
        <v>1.91</v>
      </c>
      <c r="CA938">
        <v>829.80499999999995</v>
      </c>
      <c r="CB938">
        <v>573.94600000000003</v>
      </c>
      <c r="CC938">
        <v>87.491</v>
      </c>
      <c r="CD938">
        <v>66.576999999999998</v>
      </c>
      <c r="CE938">
        <v>93</v>
      </c>
      <c r="CF938">
        <v>0</v>
      </c>
      <c r="CG938">
        <v>0</v>
      </c>
      <c r="CH938">
        <v>0</v>
      </c>
      <c r="CI938">
        <v>8.7910000000000004</v>
      </c>
      <c r="CJ938">
        <v>1</v>
      </c>
      <c r="CK938">
        <v>532.36</v>
      </c>
      <c r="CL938">
        <v>0.91</v>
      </c>
      <c r="CM938">
        <v>297.44499999999999</v>
      </c>
      <c r="CN938">
        <v>0</v>
      </c>
      <c r="CO938">
        <v>0</v>
      </c>
      <c r="CP938">
        <v>0</v>
      </c>
      <c r="CQ938">
        <v>0</v>
      </c>
      <c r="CR938">
        <v>13.7683</v>
      </c>
      <c r="CS938">
        <v>7656.5510000000004</v>
      </c>
      <c r="CT938">
        <v>1.91</v>
      </c>
      <c r="CU938">
        <v>829.80499999999995</v>
      </c>
      <c r="CV938">
        <v>0</v>
      </c>
      <c r="CW938">
        <v>89.334999999999994</v>
      </c>
      <c r="CX938">
        <v>50</v>
      </c>
      <c r="CY938">
        <v>0</v>
      </c>
      <c r="CZ938">
        <v>0</v>
      </c>
      <c r="DA938">
        <v>0</v>
      </c>
      <c r="DB938">
        <v>15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9679.3649999999998</v>
      </c>
      <c r="EA938">
        <v>0</v>
      </c>
      <c r="EB938">
        <v>836.99199999999996</v>
      </c>
      <c r="EC938">
        <v>0</v>
      </c>
      <c r="ED938">
        <v>17.9283</v>
      </c>
      <c r="EE938">
        <v>27.693300000000001</v>
      </c>
      <c r="EF938">
        <v>10452.652</v>
      </c>
      <c r="EG938">
        <v>16.0183</v>
      </c>
      <c r="EH938">
        <v>9622.8469999999998</v>
      </c>
      <c r="EI938">
        <v>16.0183</v>
      </c>
      <c r="EJ938">
        <v>9622.8469999999998</v>
      </c>
      <c r="EK938">
        <v>0</v>
      </c>
      <c r="EL938">
        <v>0</v>
      </c>
      <c r="EM938">
        <v>0</v>
      </c>
      <c r="EN938">
        <v>0</v>
      </c>
      <c r="EO938">
        <v>1.91</v>
      </c>
      <c r="EP938">
        <v>829.80499999999995</v>
      </c>
      <c r="EQ938">
        <v>0</v>
      </c>
      <c r="ER938">
        <v>0</v>
      </c>
      <c r="ES938">
        <v>0</v>
      </c>
      <c r="ET938">
        <v>10452.652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65</v>
      </c>
      <c r="FK938">
        <v>0</v>
      </c>
      <c r="FL938">
        <v>50</v>
      </c>
      <c r="FM938">
        <v>0</v>
      </c>
      <c r="FN938">
        <v>15</v>
      </c>
      <c r="FO938">
        <v>0</v>
      </c>
      <c r="FP938">
        <v>0</v>
      </c>
      <c r="FQ938">
        <v>0</v>
      </c>
      <c r="FR938">
        <v>65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0</v>
      </c>
      <c r="GA938">
        <v>0</v>
      </c>
      <c r="GB938">
        <v>0</v>
      </c>
    </row>
    <row r="939" spans="1:184" customFormat="1" ht="12.75" x14ac:dyDescent="0.2">
      <c r="A939">
        <v>3302</v>
      </c>
      <c r="B939">
        <f t="shared" si="14"/>
        <v>936</v>
      </c>
      <c r="C939">
        <v>1</v>
      </c>
      <c r="D939" t="s">
        <v>2996</v>
      </c>
      <c r="E939" t="s">
        <v>290</v>
      </c>
      <c r="F939">
        <v>600003442</v>
      </c>
      <c r="G939">
        <v>12</v>
      </c>
      <c r="H939" t="s">
        <v>1096</v>
      </c>
      <c r="I939" t="s">
        <v>102</v>
      </c>
      <c r="J939">
        <v>1</v>
      </c>
      <c r="K939">
        <v>24</v>
      </c>
      <c r="L939" t="s">
        <v>2723</v>
      </c>
      <c r="M939" t="s">
        <v>2997</v>
      </c>
      <c r="N939" t="s">
        <v>1038</v>
      </c>
      <c r="O939">
        <v>7</v>
      </c>
      <c r="P939" t="s">
        <v>1039</v>
      </c>
      <c r="Q939" t="s">
        <v>2998</v>
      </c>
      <c r="R939" s="207">
        <v>45662.718043981484</v>
      </c>
      <c r="S939">
        <v>600003442</v>
      </c>
      <c r="T939" t="s">
        <v>2998</v>
      </c>
      <c r="U939" s="207">
        <v>45662.759074074071</v>
      </c>
      <c r="V939">
        <v>600003442</v>
      </c>
      <c r="W939">
        <v>34.815600000000003</v>
      </c>
      <c r="X939">
        <v>34.815600000000003</v>
      </c>
      <c r="Y939">
        <v>0</v>
      </c>
      <c r="Z939">
        <v>0</v>
      </c>
      <c r="AA939">
        <v>51.554600000000001</v>
      </c>
      <c r="AB939">
        <v>20024.096000000001</v>
      </c>
      <c r="AC939">
        <v>20024.096000000001</v>
      </c>
      <c r="AD939">
        <v>12184.454</v>
      </c>
      <c r="AE939">
        <v>3744.9389999999999</v>
      </c>
      <c r="AF939">
        <v>500.14299999999997</v>
      </c>
      <c r="AG939">
        <v>2879.223</v>
      </c>
      <c r="AH939">
        <v>588.77499999999998</v>
      </c>
      <c r="AI939">
        <v>84.341999999999999</v>
      </c>
      <c r="AJ939">
        <v>2.7010000000000001</v>
      </c>
      <c r="AK939">
        <v>19.733000000000001</v>
      </c>
      <c r="AL939">
        <v>0</v>
      </c>
      <c r="AM939">
        <v>0</v>
      </c>
      <c r="AN939">
        <v>0</v>
      </c>
      <c r="AO939">
        <v>269.85000000000002</v>
      </c>
      <c r="AP939">
        <v>269.85000000000002</v>
      </c>
      <c r="AQ939">
        <v>269.85000000000002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19.786000000000001</v>
      </c>
      <c r="AX939">
        <v>282</v>
      </c>
      <c r="AY939">
        <v>104.85</v>
      </c>
      <c r="AZ939">
        <v>0</v>
      </c>
      <c r="BA939">
        <v>20077.491999999998</v>
      </c>
      <c r="BB939">
        <v>269.85000000000002</v>
      </c>
      <c r="BC939">
        <v>51</v>
      </c>
      <c r="BD939">
        <v>32</v>
      </c>
      <c r="BE939">
        <v>2</v>
      </c>
      <c r="BF939">
        <v>0</v>
      </c>
      <c r="BG939">
        <v>0</v>
      </c>
      <c r="BH939">
        <v>0</v>
      </c>
      <c r="BI939">
        <v>0</v>
      </c>
      <c r="BJ939">
        <v>30.095300000000002</v>
      </c>
      <c r="BK939">
        <v>17667.134999999998</v>
      </c>
      <c r="BL939">
        <v>10780.886</v>
      </c>
      <c r="BM939">
        <v>3501.2959999999998</v>
      </c>
      <c r="BN939">
        <v>345.42</v>
      </c>
      <c r="BO939">
        <v>2374.4229999999998</v>
      </c>
      <c r="BP939">
        <v>539.82000000000005</v>
      </c>
      <c r="BQ939">
        <v>84.341999999999999</v>
      </c>
      <c r="BR939">
        <v>2.7010000000000001</v>
      </c>
      <c r="BS939">
        <v>18.460999999999999</v>
      </c>
      <c r="BT939">
        <v>30.095300000000002</v>
      </c>
      <c r="BU939">
        <v>17667.134999999998</v>
      </c>
      <c r="BV939">
        <v>0</v>
      </c>
      <c r="BW939">
        <v>0</v>
      </c>
      <c r="BX939">
        <v>0</v>
      </c>
      <c r="BY939">
        <v>0</v>
      </c>
      <c r="BZ939">
        <v>4.7202999999999999</v>
      </c>
      <c r="CA939">
        <v>2356.9609999999998</v>
      </c>
      <c r="CB939">
        <v>1403.568</v>
      </c>
      <c r="CC939">
        <v>243.643</v>
      </c>
      <c r="CD939">
        <v>154.72300000000001</v>
      </c>
      <c r="CE939">
        <v>504.8</v>
      </c>
      <c r="CF939">
        <v>48.954999999999998</v>
      </c>
      <c r="CG939">
        <v>0</v>
      </c>
      <c r="CH939">
        <v>0</v>
      </c>
      <c r="CI939">
        <v>1.272</v>
      </c>
      <c r="CJ939">
        <v>3.5</v>
      </c>
      <c r="CK939">
        <v>1937.52</v>
      </c>
      <c r="CL939">
        <v>1.2202999999999999</v>
      </c>
      <c r="CM939">
        <v>419.44099999999997</v>
      </c>
      <c r="CN939">
        <v>0</v>
      </c>
      <c r="CO939">
        <v>0</v>
      </c>
      <c r="CP939">
        <v>0</v>
      </c>
      <c r="CQ939">
        <v>0</v>
      </c>
      <c r="CR939">
        <v>20.027000000000001</v>
      </c>
      <c r="CS939">
        <v>10340.964</v>
      </c>
      <c r="CT939">
        <v>3.7202999999999999</v>
      </c>
      <c r="CU939">
        <v>1462.6690000000001</v>
      </c>
      <c r="CV939">
        <v>0</v>
      </c>
      <c r="CW939">
        <v>19.786000000000001</v>
      </c>
      <c r="CX939">
        <v>177</v>
      </c>
      <c r="CY939">
        <v>0</v>
      </c>
      <c r="CZ939">
        <v>0</v>
      </c>
      <c r="DA939">
        <v>0</v>
      </c>
      <c r="DB939">
        <v>105</v>
      </c>
      <c r="DC939">
        <v>186.4</v>
      </c>
      <c r="DD939">
        <v>83.45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17714.392</v>
      </c>
      <c r="EA939">
        <v>186.4</v>
      </c>
      <c r="EB939">
        <v>2363.1</v>
      </c>
      <c r="EC939">
        <v>83.45</v>
      </c>
      <c r="ED939">
        <v>34.815600000000003</v>
      </c>
      <c r="EE939">
        <v>51.554600000000001</v>
      </c>
      <c r="EF939">
        <v>20024.096000000001</v>
      </c>
      <c r="EG939">
        <v>30.095300000000002</v>
      </c>
      <c r="EH939">
        <v>17667.134999999998</v>
      </c>
      <c r="EI939">
        <v>30.095300000000002</v>
      </c>
      <c r="EJ939">
        <v>17667.134999999998</v>
      </c>
      <c r="EK939">
        <v>0</v>
      </c>
      <c r="EL939">
        <v>0</v>
      </c>
      <c r="EM939">
        <v>0</v>
      </c>
      <c r="EN939">
        <v>0</v>
      </c>
      <c r="EO939">
        <v>4.7202999999999999</v>
      </c>
      <c r="EP939">
        <v>2356.9609999999998</v>
      </c>
      <c r="EQ939">
        <v>269.85000000000002</v>
      </c>
      <c r="ER939">
        <v>186.4</v>
      </c>
      <c r="ES939">
        <v>83.45</v>
      </c>
      <c r="ET939">
        <v>20293.946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282</v>
      </c>
      <c r="FK939">
        <v>0</v>
      </c>
      <c r="FL939">
        <v>177</v>
      </c>
      <c r="FM939">
        <v>0</v>
      </c>
      <c r="FN939">
        <v>105</v>
      </c>
      <c r="FO939">
        <v>104.85</v>
      </c>
      <c r="FP939">
        <v>101.35</v>
      </c>
      <c r="FQ939">
        <v>3.5</v>
      </c>
      <c r="FR939">
        <v>386.85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0</v>
      </c>
      <c r="GA939">
        <v>0</v>
      </c>
      <c r="GB939">
        <v>0</v>
      </c>
    </row>
    <row r="940" spans="1:184" customFormat="1" ht="12.75" x14ac:dyDescent="0.2">
      <c r="A940">
        <v>3303</v>
      </c>
      <c r="B940">
        <f t="shared" si="14"/>
        <v>937</v>
      </c>
      <c r="C940">
        <v>1</v>
      </c>
      <c r="D940" t="s">
        <v>2999</v>
      </c>
      <c r="E940" t="s">
        <v>290</v>
      </c>
      <c r="F940">
        <v>600003388</v>
      </c>
      <c r="G940">
        <v>12</v>
      </c>
      <c r="H940" t="s">
        <v>1234</v>
      </c>
      <c r="I940" t="s">
        <v>102</v>
      </c>
      <c r="J940">
        <v>1</v>
      </c>
      <c r="K940">
        <v>24</v>
      </c>
      <c r="L940" t="s">
        <v>2723</v>
      </c>
      <c r="M940" t="s">
        <v>3000</v>
      </c>
      <c r="N940" t="s">
        <v>1038</v>
      </c>
      <c r="O940">
        <v>7</v>
      </c>
      <c r="P940" t="s">
        <v>1039</v>
      </c>
      <c r="Q940" t="s">
        <v>2998</v>
      </c>
      <c r="R940" s="207">
        <v>45662.718159722222</v>
      </c>
      <c r="S940">
        <v>600003388</v>
      </c>
      <c r="T940" t="s">
        <v>2998</v>
      </c>
      <c r="U940" s="207">
        <v>45662.719618055555</v>
      </c>
      <c r="V940">
        <v>600003388</v>
      </c>
      <c r="W940">
        <v>16.909500000000001</v>
      </c>
      <c r="X940">
        <v>16.909500000000001</v>
      </c>
      <c r="Y940">
        <v>0</v>
      </c>
      <c r="Z940">
        <v>0</v>
      </c>
      <c r="AA940">
        <v>22.464500000000001</v>
      </c>
      <c r="AB940">
        <v>9046.1319999999996</v>
      </c>
      <c r="AC940">
        <v>9046.1319999999996</v>
      </c>
      <c r="AD940">
        <v>6487.0159999999996</v>
      </c>
      <c r="AE940">
        <v>1467.402</v>
      </c>
      <c r="AF940">
        <v>247.44800000000001</v>
      </c>
      <c r="AG940">
        <v>622.20000000000005</v>
      </c>
      <c r="AH940">
        <v>181.768</v>
      </c>
      <c r="AI940">
        <v>0</v>
      </c>
      <c r="AJ940">
        <v>0</v>
      </c>
      <c r="AK940">
        <v>40.298000000000002</v>
      </c>
      <c r="AL940">
        <v>0</v>
      </c>
      <c r="AM940">
        <v>0</v>
      </c>
      <c r="AN940">
        <v>0</v>
      </c>
      <c r="AO940">
        <v>7</v>
      </c>
      <c r="AP940">
        <v>7</v>
      </c>
      <c r="AQ940">
        <v>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55</v>
      </c>
      <c r="AY940">
        <v>7</v>
      </c>
      <c r="AZ940">
        <v>0</v>
      </c>
      <c r="BA940">
        <v>9082.75</v>
      </c>
      <c r="BB940">
        <v>7</v>
      </c>
      <c r="BC940">
        <v>22</v>
      </c>
      <c r="BD940">
        <v>19</v>
      </c>
      <c r="BE940">
        <v>1</v>
      </c>
      <c r="BF940">
        <v>0</v>
      </c>
      <c r="BG940">
        <v>0</v>
      </c>
      <c r="BH940">
        <v>0</v>
      </c>
      <c r="BI940">
        <v>0</v>
      </c>
      <c r="BJ940">
        <v>15.109500000000001</v>
      </c>
      <c r="BK940">
        <v>8285.18</v>
      </c>
      <c r="BL940">
        <v>5922.4350000000004</v>
      </c>
      <c r="BM940">
        <v>1390.0450000000001</v>
      </c>
      <c r="BN940">
        <v>212.96</v>
      </c>
      <c r="BO940">
        <v>580.20000000000005</v>
      </c>
      <c r="BP940">
        <v>149.001</v>
      </c>
      <c r="BQ940">
        <v>0</v>
      </c>
      <c r="BR940">
        <v>0</v>
      </c>
      <c r="BS940">
        <v>30.539000000000001</v>
      </c>
      <c r="BT940">
        <v>15.109500000000001</v>
      </c>
      <c r="BU940">
        <v>8285.18</v>
      </c>
      <c r="BV940">
        <v>0</v>
      </c>
      <c r="BW940">
        <v>0</v>
      </c>
      <c r="BX940">
        <v>0</v>
      </c>
      <c r="BY940">
        <v>0</v>
      </c>
      <c r="BZ940">
        <v>1.8</v>
      </c>
      <c r="CA940">
        <v>760.952</v>
      </c>
      <c r="CB940">
        <v>564.58100000000002</v>
      </c>
      <c r="CC940">
        <v>77.356999999999999</v>
      </c>
      <c r="CD940">
        <v>34.488</v>
      </c>
      <c r="CE940">
        <v>42</v>
      </c>
      <c r="CF940">
        <v>32.767000000000003</v>
      </c>
      <c r="CG940">
        <v>0</v>
      </c>
      <c r="CH940">
        <v>0</v>
      </c>
      <c r="CI940">
        <v>9.7590000000000003</v>
      </c>
      <c r="CJ940">
        <v>1</v>
      </c>
      <c r="CK940">
        <v>487.04500000000002</v>
      </c>
      <c r="CL940">
        <v>0.8</v>
      </c>
      <c r="CM940">
        <v>273.90699999999998</v>
      </c>
      <c r="CN940">
        <v>0</v>
      </c>
      <c r="CO940">
        <v>0</v>
      </c>
      <c r="CP940">
        <v>0</v>
      </c>
      <c r="CQ940">
        <v>0</v>
      </c>
      <c r="CR940">
        <v>13.109500000000001</v>
      </c>
      <c r="CS940">
        <v>6739.2219999999998</v>
      </c>
      <c r="CT940">
        <v>0.8</v>
      </c>
      <c r="CU940">
        <v>273.90699999999998</v>
      </c>
      <c r="CV940">
        <v>0</v>
      </c>
      <c r="CW940">
        <v>0</v>
      </c>
      <c r="CX940">
        <v>55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7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8321.7980000000007</v>
      </c>
      <c r="EA940">
        <v>0</v>
      </c>
      <c r="EB940">
        <v>760.952</v>
      </c>
      <c r="EC940">
        <v>7</v>
      </c>
      <c r="ED940">
        <v>16.909500000000001</v>
      </c>
      <c r="EE940">
        <v>22.464500000000001</v>
      </c>
      <c r="EF940">
        <v>9046.1319999999996</v>
      </c>
      <c r="EG940">
        <v>15.109500000000001</v>
      </c>
      <c r="EH940">
        <v>8285.18</v>
      </c>
      <c r="EI940">
        <v>15.109500000000001</v>
      </c>
      <c r="EJ940">
        <v>8285.18</v>
      </c>
      <c r="EK940">
        <v>0</v>
      </c>
      <c r="EL940">
        <v>0</v>
      </c>
      <c r="EM940">
        <v>0</v>
      </c>
      <c r="EN940">
        <v>0</v>
      </c>
      <c r="EO940">
        <v>1.8</v>
      </c>
      <c r="EP940">
        <v>760.952</v>
      </c>
      <c r="EQ940">
        <v>7</v>
      </c>
      <c r="ER940">
        <v>0</v>
      </c>
      <c r="ES940">
        <v>7</v>
      </c>
      <c r="ET940">
        <v>9053.1319999999996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55</v>
      </c>
      <c r="FK940">
        <v>0</v>
      </c>
      <c r="FL940">
        <v>55</v>
      </c>
      <c r="FM940">
        <v>0</v>
      </c>
      <c r="FN940">
        <v>0</v>
      </c>
      <c r="FO940">
        <v>7</v>
      </c>
      <c r="FP940">
        <v>0</v>
      </c>
      <c r="FQ940">
        <v>7</v>
      </c>
      <c r="FR940">
        <v>62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0</v>
      </c>
    </row>
    <row r="941" spans="1:184" customFormat="1" ht="12.75" x14ac:dyDescent="0.2">
      <c r="A941">
        <v>3304</v>
      </c>
      <c r="B941">
        <f t="shared" si="14"/>
        <v>938</v>
      </c>
      <c r="C941">
        <v>1</v>
      </c>
      <c r="D941" t="s">
        <v>3001</v>
      </c>
      <c r="E941" t="s">
        <v>290</v>
      </c>
      <c r="F941">
        <v>600003451</v>
      </c>
      <c r="G941">
        <v>12</v>
      </c>
      <c r="H941" t="s">
        <v>1368</v>
      </c>
      <c r="I941" t="s">
        <v>102</v>
      </c>
      <c r="J941">
        <v>1</v>
      </c>
      <c r="K941">
        <v>24</v>
      </c>
      <c r="L941" t="s">
        <v>2723</v>
      </c>
      <c r="M941" t="s">
        <v>3002</v>
      </c>
      <c r="N941" t="s">
        <v>1038</v>
      </c>
      <c r="O941">
        <v>7</v>
      </c>
      <c r="P941" t="s">
        <v>1039</v>
      </c>
      <c r="Q941" t="s">
        <v>3003</v>
      </c>
      <c r="R941" s="207">
        <v>45660.640613425923</v>
      </c>
      <c r="S941">
        <v>600003451</v>
      </c>
      <c r="W941">
        <v>16.023800000000001</v>
      </c>
      <c r="X941">
        <v>15.835599999999999</v>
      </c>
      <c r="Y941">
        <v>0</v>
      </c>
      <c r="Z941">
        <v>0.18820000000000001</v>
      </c>
      <c r="AA941">
        <v>23.4209</v>
      </c>
      <c r="AB941">
        <v>9902.0720000000001</v>
      </c>
      <c r="AC941">
        <v>9806.4670000000006</v>
      </c>
      <c r="AD941">
        <v>5975.415</v>
      </c>
      <c r="AE941">
        <v>1387.1120000000001</v>
      </c>
      <c r="AF941">
        <v>1191.1220000000001</v>
      </c>
      <c r="AG941">
        <v>950.69</v>
      </c>
      <c r="AH941">
        <v>173.11600000000001</v>
      </c>
      <c r="AI941">
        <v>0</v>
      </c>
      <c r="AJ941">
        <v>0</v>
      </c>
      <c r="AK941">
        <v>37.747</v>
      </c>
      <c r="AL941">
        <v>0</v>
      </c>
      <c r="AM941">
        <v>0</v>
      </c>
      <c r="AN941">
        <v>95.605000000000004</v>
      </c>
      <c r="AO941">
        <v>93.4</v>
      </c>
      <c r="AP941">
        <v>64.8</v>
      </c>
      <c r="AQ941">
        <v>64.8</v>
      </c>
      <c r="AR941">
        <v>0</v>
      </c>
      <c r="AS941">
        <v>0</v>
      </c>
      <c r="AT941">
        <v>0</v>
      </c>
      <c r="AU941">
        <v>28.6</v>
      </c>
      <c r="AV941">
        <v>0</v>
      </c>
      <c r="AW941">
        <v>81.043999999999997</v>
      </c>
      <c r="AX941">
        <v>158.19999999999999</v>
      </c>
      <c r="AY941">
        <v>24.8</v>
      </c>
      <c r="AZ941">
        <v>10.221</v>
      </c>
      <c r="BA941">
        <v>9868.4330000000009</v>
      </c>
      <c r="BB941">
        <v>64.8</v>
      </c>
      <c r="BC941">
        <v>24</v>
      </c>
      <c r="BD941">
        <v>15</v>
      </c>
      <c r="BE941">
        <v>0</v>
      </c>
      <c r="BF941">
        <v>0</v>
      </c>
      <c r="BG941">
        <v>1</v>
      </c>
      <c r="BH941">
        <v>0</v>
      </c>
      <c r="BI941">
        <v>0</v>
      </c>
      <c r="BJ941">
        <v>13.835599999999999</v>
      </c>
      <c r="BK941">
        <v>8726.8439999999991</v>
      </c>
      <c r="BL941">
        <v>5378.8519999999999</v>
      </c>
      <c r="BM941">
        <v>1288.326</v>
      </c>
      <c r="BN941">
        <v>929.952</v>
      </c>
      <c r="BO941">
        <v>838.69</v>
      </c>
      <c r="BP941">
        <v>173.11600000000001</v>
      </c>
      <c r="BQ941">
        <v>0</v>
      </c>
      <c r="BR941">
        <v>0</v>
      </c>
      <c r="BS941">
        <v>26.643000000000001</v>
      </c>
      <c r="BT941">
        <v>13.835599999999999</v>
      </c>
      <c r="BU941">
        <v>8726.8439999999991</v>
      </c>
      <c r="BV941">
        <v>0</v>
      </c>
      <c r="BW941">
        <v>0</v>
      </c>
      <c r="BX941">
        <v>0</v>
      </c>
      <c r="BY941">
        <v>0</v>
      </c>
      <c r="BZ941">
        <v>2</v>
      </c>
      <c r="CA941">
        <v>1079.623</v>
      </c>
      <c r="CB941">
        <v>596.56299999999999</v>
      </c>
      <c r="CC941">
        <v>98.786000000000001</v>
      </c>
      <c r="CD941">
        <v>261.17</v>
      </c>
      <c r="CE941">
        <v>112</v>
      </c>
      <c r="CF941">
        <v>0</v>
      </c>
      <c r="CG941">
        <v>0</v>
      </c>
      <c r="CH941">
        <v>0</v>
      </c>
      <c r="CI941">
        <v>11.103999999999999</v>
      </c>
      <c r="CJ941">
        <v>1</v>
      </c>
      <c r="CK941">
        <v>664.53599999999994</v>
      </c>
      <c r="CL941">
        <v>1</v>
      </c>
      <c r="CM941">
        <v>415.08699999999999</v>
      </c>
      <c r="CN941">
        <v>0</v>
      </c>
      <c r="CO941">
        <v>0</v>
      </c>
      <c r="CP941">
        <v>0</v>
      </c>
      <c r="CQ941">
        <v>0</v>
      </c>
      <c r="CR941">
        <v>11.835599999999999</v>
      </c>
      <c r="CS941">
        <v>6976.652</v>
      </c>
      <c r="CT941">
        <v>2</v>
      </c>
      <c r="CU941">
        <v>1079.623</v>
      </c>
      <c r="CV941">
        <v>0</v>
      </c>
      <c r="CW941">
        <v>81.043999999999997</v>
      </c>
      <c r="CX941">
        <v>155.19999999999999</v>
      </c>
      <c r="CY941">
        <v>0</v>
      </c>
      <c r="CZ941">
        <v>0</v>
      </c>
      <c r="DA941">
        <v>0</v>
      </c>
      <c r="DB941">
        <v>3</v>
      </c>
      <c r="DC941">
        <v>39.799999999999997</v>
      </c>
      <c r="DD941">
        <v>25</v>
      </c>
      <c r="DE941">
        <v>10.221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8788.81</v>
      </c>
      <c r="EA941">
        <v>39.799999999999997</v>
      </c>
      <c r="EB941">
        <v>1079.623</v>
      </c>
      <c r="EC941">
        <v>25</v>
      </c>
      <c r="ED941">
        <v>16.023800000000001</v>
      </c>
      <c r="EE941">
        <v>23.4209</v>
      </c>
      <c r="EF941">
        <v>9902.0720000000001</v>
      </c>
      <c r="EG941">
        <v>14.0238</v>
      </c>
      <c r="EH941">
        <v>8822.4490000000005</v>
      </c>
      <c r="EI941">
        <v>14.0238</v>
      </c>
      <c r="EJ941">
        <v>8822.4490000000005</v>
      </c>
      <c r="EK941">
        <v>0</v>
      </c>
      <c r="EL941">
        <v>0</v>
      </c>
      <c r="EM941">
        <v>0</v>
      </c>
      <c r="EN941">
        <v>0</v>
      </c>
      <c r="EO941">
        <v>2</v>
      </c>
      <c r="EP941">
        <v>1079.623</v>
      </c>
      <c r="EQ941">
        <v>93.4</v>
      </c>
      <c r="ER941">
        <v>61.2</v>
      </c>
      <c r="ES941">
        <v>32.200000000000003</v>
      </c>
      <c r="ET941">
        <v>9995.4719999999998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158.19999999999999</v>
      </c>
      <c r="FK941">
        <v>0</v>
      </c>
      <c r="FL941">
        <v>155.19999999999999</v>
      </c>
      <c r="FM941">
        <v>0</v>
      </c>
      <c r="FN941">
        <v>3</v>
      </c>
      <c r="FO941">
        <v>24.8</v>
      </c>
      <c r="FP941">
        <v>24.8</v>
      </c>
      <c r="FQ941">
        <v>0</v>
      </c>
      <c r="FR941">
        <v>183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0</v>
      </c>
      <c r="FZ941">
        <v>0</v>
      </c>
      <c r="GA941">
        <v>0</v>
      </c>
      <c r="GB941">
        <v>0</v>
      </c>
    </row>
    <row r="942" spans="1:184" customFormat="1" ht="12.75" x14ac:dyDescent="0.2">
      <c r="A942">
        <v>3305</v>
      </c>
      <c r="B942">
        <f t="shared" si="14"/>
        <v>939</v>
      </c>
      <c r="C942">
        <v>1</v>
      </c>
      <c r="D942" t="s">
        <v>3004</v>
      </c>
      <c r="E942" t="s">
        <v>290</v>
      </c>
      <c r="F942">
        <v>600003396</v>
      </c>
      <c r="G942">
        <v>12</v>
      </c>
      <c r="H942" t="s">
        <v>1388</v>
      </c>
      <c r="I942" t="s">
        <v>102</v>
      </c>
      <c r="J942">
        <v>1</v>
      </c>
      <c r="K942">
        <v>24</v>
      </c>
      <c r="L942" t="s">
        <v>2723</v>
      </c>
      <c r="M942" t="s">
        <v>1389</v>
      </c>
      <c r="N942" t="s">
        <v>1038</v>
      </c>
      <c r="O942">
        <v>7</v>
      </c>
      <c r="P942" t="s">
        <v>1039</v>
      </c>
      <c r="Q942" t="s">
        <v>3385</v>
      </c>
      <c r="R942" s="207">
        <v>45671.638553240744</v>
      </c>
      <c r="S942">
        <v>600003396</v>
      </c>
      <c r="W942">
        <v>12.097799999999999</v>
      </c>
      <c r="X942">
        <v>11.907299999999999</v>
      </c>
      <c r="Y942">
        <v>0</v>
      </c>
      <c r="Z942">
        <v>0.1905</v>
      </c>
      <c r="AA942">
        <v>17.333300000000001</v>
      </c>
      <c r="AB942">
        <v>7267.6019999999999</v>
      </c>
      <c r="AC942">
        <v>7200.7209999999995</v>
      </c>
      <c r="AD942">
        <v>4767.9750000000004</v>
      </c>
      <c r="AE942">
        <v>1092.154</v>
      </c>
      <c r="AF942">
        <v>430.61</v>
      </c>
      <c r="AG942">
        <v>796.66499999999996</v>
      </c>
      <c r="AH942">
        <v>113.31699999999999</v>
      </c>
      <c r="AI942">
        <v>0</v>
      </c>
      <c r="AJ942">
        <v>0</v>
      </c>
      <c r="AK942">
        <v>0</v>
      </c>
      <c r="AL942">
        <v>0</v>
      </c>
      <c r="AM942">
        <v>3</v>
      </c>
      <c r="AN942">
        <v>63.881</v>
      </c>
      <c r="AO942">
        <v>10</v>
      </c>
      <c r="AP942">
        <v>10</v>
      </c>
      <c r="AQ942">
        <v>10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7203.3239999999996</v>
      </c>
      <c r="BB942">
        <v>10</v>
      </c>
      <c r="BC942">
        <v>18</v>
      </c>
      <c r="BD942">
        <v>12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10.697800000000001</v>
      </c>
      <c r="BK942">
        <v>6673.4769999999999</v>
      </c>
      <c r="BL942">
        <v>4396.2089999999998</v>
      </c>
      <c r="BM942">
        <v>1017.944</v>
      </c>
      <c r="BN942">
        <v>409.80700000000002</v>
      </c>
      <c r="BO942">
        <v>736.2</v>
      </c>
      <c r="BP942">
        <v>113.31699999999999</v>
      </c>
      <c r="BQ942">
        <v>0</v>
      </c>
      <c r="BR942">
        <v>0</v>
      </c>
      <c r="BS942">
        <v>0</v>
      </c>
      <c r="BT942">
        <v>10.697800000000001</v>
      </c>
      <c r="BU942">
        <v>6673.4769999999999</v>
      </c>
      <c r="BV942">
        <v>0</v>
      </c>
      <c r="BW942">
        <v>0</v>
      </c>
      <c r="BX942">
        <v>0</v>
      </c>
      <c r="BY942">
        <v>0</v>
      </c>
      <c r="BZ942">
        <v>1.2095</v>
      </c>
      <c r="CA942">
        <v>527.24400000000003</v>
      </c>
      <c r="CB942">
        <v>371.76600000000002</v>
      </c>
      <c r="CC942">
        <v>74.209999999999994</v>
      </c>
      <c r="CD942">
        <v>20.803000000000001</v>
      </c>
      <c r="CE942">
        <v>60.465000000000003</v>
      </c>
      <c r="CF942">
        <v>0</v>
      </c>
      <c r="CG942">
        <v>0</v>
      </c>
      <c r="CH942">
        <v>0</v>
      </c>
      <c r="CI942">
        <v>0</v>
      </c>
      <c r="CJ942">
        <v>0.7</v>
      </c>
      <c r="CK942">
        <v>356.43599999999998</v>
      </c>
      <c r="CL942">
        <v>0.50949999999999995</v>
      </c>
      <c r="CM942">
        <v>170.80799999999999</v>
      </c>
      <c r="CN942">
        <v>0</v>
      </c>
      <c r="CO942">
        <v>0</v>
      </c>
      <c r="CP942">
        <v>0</v>
      </c>
      <c r="CQ942">
        <v>0</v>
      </c>
      <c r="CR942">
        <v>9.6978000000000009</v>
      </c>
      <c r="CS942">
        <v>5725.9639999999999</v>
      </c>
      <c r="CT942">
        <v>1.2095</v>
      </c>
      <c r="CU942">
        <v>527.24400000000003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10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6676.08</v>
      </c>
      <c r="EA942">
        <v>0</v>
      </c>
      <c r="EB942">
        <v>527.24400000000003</v>
      </c>
      <c r="EC942">
        <v>10</v>
      </c>
      <c r="ED942">
        <v>12.097799999999999</v>
      </c>
      <c r="EE942">
        <v>17.333300000000001</v>
      </c>
      <c r="EF942">
        <v>7267.6019999999999</v>
      </c>
      <c r="EG942">
        <v>10.697800000000001</v>
      </c>
      <c r="EH942">
        <v>6676.4769999999999</v>
      </c>
      <c r="EI942">
        <v>10.697800000000001</v>
      </c>
      <c r="EJ942">
        <v>6676.4769999999999</v>
      </c>
      <c r="EK942">
        <v>0</v>
      </c>
      <c r="EL942">
        <v>0</v>
      </c>
      <c r="EM942">
        <v>0</v>
      </c>
      <c r="EN942">
        <v>0</v>
      </c>
      <c r="EO942">
        <v>1.4</v>
      </c>
      <c r="EP942">
        <v>591.125</v>
      </c>
      <c r="EQ942">
        <v>10</v>
      </c>
      <c r="ER942">
        <v>0</v>
      </c>
      <c r="ES942">
        <v>10</v>
      </c>
      <c r="ET942">
        <v>7277.6019999999999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0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</row>
    <row r="943" spans="1:184" customFormat="1" ht="12.75" x14ac:dyDescent="0.2">
      <c r="A943">
        <v>3306</v>
      </c>
      <c r="B943">
        <f t="shared" si="14"/>
        <v>940</v>
      </c>
      <c r="C943">
        <v>1</v>
      </c>
      <c r="D943" t="s">
        <v>3005</v>
      </c>
      <c r="E943" t="s">
        <v>290</v>
      </c>
      <c r="F943">
        <v>600003426</v>
      </c>
      <c r="G943">
        <v>12</v>
      </c>
      <c r="H943" t="s">
        <v>1145</v>
      </c>
      <c r="I943" t="s">
        <v>102</v>
      </c>
      <c r="J943">
        <v>1</v>
      </c>
      <c r="K943">
        <v>24</v>
      </c>
      <c r="L943" t="s">
        <v>2723</v>
      </c>
      <c r="M943" t="s">
        <v>3006</v>
      </c>
      <c r="N943" t="s">
        <v>1038</v>
      </c>
      <c r="O943">
        <v>7</v>
      </c>
      <c r="P943" t="s">
        <v>1039</v>
      </c>
      <c r="Q943" t="s">
        <v>3384</v>
      </c>
      <c r="R943" s="207">
        <v>45670.630787037036</v>
      </c>
      <c r="S943">
        <v>600003426</v>
      </c>
      <c r="T943" t="s">
        <v>3384</v>
      </c>
      <c r="U943" s="207">
        <v>45670.636944444443</v>
      </c>
      <c r="V943">
        <v>600003426</v>
      </c>
      <c r="W943">
        <v>22.363299999999999</v>
      </c>
      <c r="X943">
        <v>22.363299999999999</v>
      </c>
      <c r="Y943">
        <v>0</v>
      </c>
      <c r="Z943">
        <v>0</v>
      </c>
      <c r="AA943">
        <v>28.816800000000001</v>
      </c>
      <c r="AB943">
        <v>12795.138000000001</v>
      </c>
      <c r="AC943">
        <v>12795.138000000001</v>
      </c>
      <c r="AD943">
        <v>8170.4290000000001</v>
      </c>
      <c r="AE943">
        <v>2175.0540000000001</v>
      </c>
      <c r="AF943">
        <v>404.726</v>
      </c>
      <c r="AG943">
        <v>1764.53</v>
      </c>
      <c r="AH943">
        <v>272.45299999999997</v>
      </c>
      <c r="AI943">
        <v>0</v>
      </c>
      <c r="AJ943">
        <v>0</v>
      </c>
      <c r="AK943">
        <v>7.9459999999999997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12807.962</v>
      </c>
      <c r="BB943">
        <v>0</v>
      </c>
      <c r="BC943">
        <v>30</v>
      </c>
      <c r="BD943">
        <v>18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19.207699999999999</v>
      </c>
      <c r="BK943">
        <v>11584</v>
      </c>
      <c r="BL943">
        <v>7336.4660000000003</v>
      </c>
      <c r="BM943">
        <v>2074.0390000000002</v>
      </c>
      <c r="BN943">
        <v>353.89600000000002</v>
      </c>
      <c r="BO943">
        <v>1539.2</v>
      </c>
      <c r="BP943">
        <v>272.45299999999997</v>
      </c>
      <c r="BQ943">
        <v>0</v>
      </c>
      <c r="BR943">
        <v>0</v>
      </c>
      <c r="BS943">
        <v>7.9459999999999997</v>
      </c>
      <c r="BT943">
        <v>19.207699999999999</v>
      </c>
      <c r="BU943">
        <v>11584</v>
      </c>
      <c r="BV943">
        <v>0</v>
      </c>
      <c r="BW943">
        <v>0</v>
      </c>
      <c r="BX943">
        <v>0</v>
      </c>
      <c r="BY943">
        <v>0</v>
      </c>
      <c r="BZ943">
        <v>3.1556000000000002</v>
      </c>
      <c r="CA943">
        <v>1211.1379999999999</v>
      </c>
      <c r="CB943">
        <v>833.96299999999997</v>
      </c>
      <c r="CC943">
        <v>101.015</v>
      </c>
      <c r="CD943">
        <v>50.83</v>
      </c>
      <c r="CE943">
        <v>225.33</v>
      </c>
      <c r="CF943">
        <v>0</v>
      </c>
      <c r="CG943">
        <v>0</v>
      </c>
      <c r="CH943">
        <v>0</v>
      </c>
      <c r="CI943">
        <v>0</v>
      </c>
      <c r="CJ943">
        <v>1</v>
      </c>
      <c r="CK943">
        <v>529.67600000000004</v>
      </c>
      <c r="CL943">
        <v>2.1556000000000002</v>
      </c>
      <c r="CM943">
        <v>681.46199999999999</v>
      </c>
      <c r="CN943">
        <v>0</v>
      </c>
      <c r="CO943">
        <v>0</v>
      </c>
      <c r="CP943">
        <v>0</v>
      </c>
      <c r="CQ943">
        <v>0</v>
      </c>
      <c r="CR943">
        <v>16.207699999999999</v>
      </c>
      <c r="CS943">
        <v>9239.9570000000003</v>
      </c>
      <c r="CT943">
        <v>3.1556000000000002</v>
      </c>
      <c r="CU943">
        <v>1211.1379999999999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11591.172</v>
      </c>
      <c r="EA943">
        <v>0</v>
      </c>
      <c r="EB943">
        <v>1216.79</v>
      </c>
      <c r="EC943">
        <v>0</v>
      </c>
      <c r="ED943">
        <v>22.363299999999999</v>
      </c>
      <c r="EE943">
        <v>28.816800000000001</v>
      </c>
      <c r="EF943">
        <v>12795.138000000001</v>
      </c>
      <c r="EG943">
        <v>19.207699999999999</v>
      </c>
      <c r="EH943">
        <v>11584</v>
      </c>
      <c r="EI943">
        <v>19.207699999999999</v>
      </c>
      <c r="EJ943">
        <v>11584</v>
      </c>
      <c r="EK943">
        <v>0</v>
      </c>
      <c r="EL943">
        <v>0</v>
      </c>
      <c r="EM943">
        <v>0</v>
      </c>
      <c r="EN943">
        <v>0</v>
      </c>
      <c r="EO943">
        <v>3.1556000000000002</v>
      </c>
      <c r="EP943">
        <v>1211.1379999999999</v>
      </c>
      <c r="EQ943">
        <v>0</v>
      </c>
      <c r="ER943">
        <v>0</v>
      </c>
      <c r="ES943">
        <v>0</v>
      </c>
      <c r="ET943">
        <v>12795.138000000001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0</v>
      </c>
      <c r="GA943">
        <v>0</v>
      </c>
      <c r="GB943">
        <v>0</v>
      </c>
    </row>
    <row r="944" spans="1:184" customFormat="1" ht="12.75" x14ac:dyDescent="0.2">
      <c r="A944">
        <v>3308</v>
      </c>
      <c r="B944">
        <f t="shared" si="14"/>
        <v>941</v>
      </c>
      <c r="C944">
        <v>1</v>
      </c>
      <c r="D944" t="s">
        <v>3007</v>
      </c>
      <c r="E944" t="s">
        <v>290</v>
      </c>
      <c r="F944">
        <v>600003434</v>
      </c>
      <c r="G944">
        <v>12</v>
      </c>
      <c r="H944" t="s">
        <v>1171</v>
      </c>
      <c r="I944" t="s">
        <v>102</v>
      </c>
      <c r="J944">
        <v>1</v>
      </c>
      <c r="K944">
        <v>24</v>
      </c>
      <c r="L944" t="s">
        <v>2723</v>
      </c>
      <c r="M944" t="s">
        <v>3008</v>
      </c>
      <c r="N944" t="s">
        <v>1038</v>
      </c>
      <c r="O944">
        <v>7</v>
      </c>
      <c r="P944" t="s">
        <v>1039</v>
      </c>
      <c r="Q944" t="s">
        <v>3009</v>
      </c>
      <c r="R944" s="207">
        <v>45667.376516203702</v>
      </c>
      <c r="S944">
        <v>600003434</v>
      </c>
      <c r="T944" t="s">
        <v>3009</v>
      </c>
      <c r="U944" s="207">
        <v>45670.598576388889</v>
      </c>
      <c r="V944">
        <v>600003434</v>
      </c>
      <c r="W944">
        <v>30.724799999999998</v>
      </c>
      <c r="X944">
        <v>30.724799999999998</v>
      </c>
      <c r="Y944">
        <v>0</v>
      </c>
      <c r="Z944">
        <v>0</v>
      </c>
      <c r="AA944">
        <v>41.4754</v>
      </c>
      <c r="AB944">
        <v>18099.170999999998</v>
      </c>
      <c r="AC944">
        <v>18089.531999999999</v>
      </c>
      <c r="AD944">
        <v>10698.429</v>
      </c>
      <c r="AE944">
        <v>2994.7820000000002</v>
      </c>
      <c r="AF944">
        <v>295.67200000000003</v>
      </c>
      <c r="AG944">
        <v>3627.75</v>
      </c>
      <c r="AH944">
        <v>319.19099999999997</v>
      </c>
      <c r="AI944">
        <v>0</v>
      </c>
      <c r="AJ944">
        <v>1.014</v>
      </c>
      <c r="AK944">
        <v>58.604999999999997</v>
      </c>
      <c r="AL944">
        <v>0</v>
      </c>
      <c r="AM944">
        <v>9.6389999999999993</v>
      </c>
      <c r="AN944">
        <v>0</v>
      </c>
      <c r="AO944">
        <v>25</v>
      </c>
      <c r="AP944">
        <v>25</v>
      </c>
      <c r="AQ944">
        <v>25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94.088999999999999</v>
      </c>
      <c r="AX944">
        <v>172.7</v>
      </c>
      <c r="AY944">
        <v>0</v>
      </c>
      <c r="AZ944">
        <v>0</v>
      </c>
      <c r="BA944">
        <v>18209.277999999998</v>
      </c>
      <c r="BB944">
        <v>25</v>
      </c>
      <c r="BC944">
        <v>42</v>
      </c>
      <c r="BD944">
        <v>27</v>
      </c>
      <c r="BE944">
        <v>3</v>
      </c>
      <c r="BF944">
        <v>0</v>
      </c>
      <c r="BG944">
        <v>2</v>
      </c>
      <c r="BH944">
        <v>0</v>
      </c>
      <c r="BI944">
        <v>0</v>
      </c>
      <c r="BJ944">
        <v>27.043800000000001</v>
      </c>
      <c r="BK944">
        <v>16766.300999999999</v>
      </c>
      <c r="BL944">
        <v>9996.5110000000004</v>
      </c>
      <c r="BM944">
        <v>2878.5720000000001</v>
      </c>
      <c r="BN944">
        <v>154.547</v>
      </c>
      <c r="BO944">
        <v>3298.989</v>
      </c>
      <c r="BP944">
        <v>284.32299999999998</v>
      </c>
      <c r="BQ944">
        <v>0</v>
      </c>
      <c r="BR944">
        <v>1.014</v>
      </c>
      <c r="BS944">
        <v>58.256</v>
      </c>
      <c r="BT944">
        <v>27.043800000000001</v>
      </c>
      <c r="BU944">
        <v>16766.300999999999</v>
      </c>
      <c r="BV944">
        <v>0</v>
      </c>
      <c r="BW944">
        <v>0</v>
      </c>
      <c r="BX944">
        <v>0</v>
      </c>
      <c r="BY944">
        <v>0</v>
      </c>
      <c r="BZ944">
        <v>3.681</v>
      </c>
      <c r="CA944">
        <v>1323.231</v>
      </c>
      <c r="CB944">
        <v>701.91800000000001</v>
      </c>
      <c r="CC944">
        <v>116.21</v>
      </c>
      <c r="CD944">
        <v>141.125</v>
      </c>
      <c r="CE944">
        <v>328.76100000000002</v>
      </c>
      <c r="CF944">
        <v>34.868000000000002</v>
      </c>
      <c r="CG944">
        <v>0</v>
      </c>
      <c r="CH944">
        <v>0</v>
      </c>
      <c r="CI944">
        <v>0.34899999999999998</v>
      </c>
      <c r="CJ944">
        <v>1</v>
      </c>
      <c r="CK944">
        <v>660.83500000000004</v>
      </c>
      <c r="CL944">
        <v>2.681</v>
      </c>
      <c r="CM944">
        <v>662.39599999999996</v>
      </c>
      <c r="CN944">
        <v>0</v>
      </c>
      <c r="CO944">
        <v>0</v>
      </c>
      <c r="CP944">
        <v>0</v>
      </c>
      <c r="CQ944">
        <v>0</v>
      </c>
      <c r="CR944">
        <v>19.5776</v>
      </c>
      <c r="CS944">
        <v>11718.813</v>
      </c>
      <c r="CT944">
        <v>2.681</v>
      </c>
      <c r="CU944">
        <v>662.39599999999996</v>
      </c>
      <c r="CV944">
        <v>0</v>
      </c>
      <c r="CW944">
        <v>94.088999999999999</v>
      </c>
      <c r="CX944">
        <v>163.80000000000001</v>
      </c>
      <c r="CY944">
        <v>0</v>
      </c>
      <c r="CZ944">
        <v>0</v>
      </c>
      <c r="DA944">
        <v>0</v>
      </c>
      <c r="DB944">
        <v>8.9</v>
      </c>
      <c r="DC944">
        <v>15.086</v>
      </c>
      <c r="DD944">
        <v>9.9139999999999997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16886.046999999999</v>
      </c>
      <c r="EA944">
        <v>15.086</v>
      </c>
      <c r="EB944">
        <v>1323.231</v>
      </c>
      <c r="EC944">
        <v>9.9139999999999997</v>
      </c>
      <c r="ED944">
        <v>30.724799999999998</v>
      </c>
      <c r="EE944">
        <v>41.4754</v>
      </c>
      <c r="EF944">
        <v>18099.170999999998</v>
      </c>
      <c r="EG944">
        <v>27.043800000000001</v>
      </c>
      <c r="EH944">
        <v>16766.300999999999</v>
      </c>
      <c r="EI944">
        <v>27.043800000000001</v>
      </c>
      <c r="EJ944">
        <v>16766.300999999999</v>
      </c>
      <c r="EK944">
        <v>0</v>
      </c>
      <c r="EL944">
        <v>0</v>
      </c>
      <c r="EM944">
        <v>0</v>
      </c>
      <c r="EN944">
        <v>0</v>
      </c>
      <c r="EO944">
        <v>3.681</v>
      </c>
      <c r="EP944">
        <v>1332.87</v>
      </c>
      <c r="EQ944">
        <v>25</v>
      </c>
      <c r="ER944">
        <v>15.086</v>
      </c>
      <c r="ES944">
        <v>9.9139999999999997</v>
      </c>
      <c r="ET944">
        <v>18124.170999999998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172.7</v>
      </c>
      <c r="FK944">
        <v>0</v>
      </c>
      <c r="FL944">
        <v>163.80000000000001</v>
      </c>
      <c r="FM944">
        <v>0</v>
      </c>
      <c r="FN944">
        <v>8.9</v>
      </c>
      <c r="FO944">
        <v>0</v>
      </c>
      <c r="FP944">
        <v>0</v>
      </c>
      <c r="FQ944">
        <v>0</v>
      </c>
      <c r="FR944">
        <v>172.7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0</v>
      </c>
      <c r="GA944">
        <v>0</v>
      </c>
      <c r="GB944">
        <v>0</v>
      </c>
    </row>
    <row r="945" spans="1:184" customFormat="1" ht="12.75" x14ac:dyDescent="0.2">
      <c r="A945">
        <v>3309</v>
      </c>
      <c r="B945">
        <f t="shared" si="14"/>
        <v>942</v>
      </c>
      <c r="C945">
        <v>1</v>
      </c>
      <c r="D945" t="s">
        <v>3010</v>
      </c>
      <c r="E945" t="s">
        <v>290</v>
      </c>
      <c r="F945">
        <v>600003418</v>
      </c>
      <c r="G945">
        <v>12</v>
      </c>
      <c r="H945" t="s">
        <v>1204</v>
      </c>
      <c r="I945" t="s">
        <v>102</v>
      </c>
      <c r="J945">
        <v>1</v>
      </c>
      <c r="K945">
        <v>24</v>
      </c>
      <c r="L945" t="s">
        <v>2723</v>
      </c>
      <c r="M945" t="s">
        <v>3011</v>
      </c>
      <c r="N945" t="s">
        <v>1038</v>
      </c>
      <c r="O945">
        <v>7</v>
      </c>
      <c r="P945" t="s">
        <v>1039</v>
      </c>
      <c r="Q945" t="s">
        <v>1045</v>
      </c>
      <c r="R945" s="207">
        <v>45666.391157407408</v>
      </c>
      <c r="S945">
        <v>600003418</v>
      </c>
      <c r="T945" t="s">
        <v>1451</v>
      </c>
      <c r="U945" s="207">
        <v>45685.615960648145</v>
      </c>
      <c r="V945" t="s">
        <v>1452</v>
      </c>
      <c r="W945">
        <v>21.505099999999999</v>
      </c>
      <c r="X945">
        <v>21.505099999999999</v>
      </c>
      <c r="Y945">
        <v>0</v>
      </c>
      <c r="Z945">
        <v>0</v>
      </c>
      <c r="AA945">
        <v>28.404399999999999</v>
      </c>
      <c r="AB945">
        <v>12168.816000000001</v>
      </c>
      <c r="AC945">
        <v>12168.816000000001</v>
      </c>
      <c r="AD945">
        <v>7674.2449999999999</v>
      </c>
      <c r="AE945">
        <v>2074.2139999999999</v>
      </c>
      <c r="AF945">
        <v>291.38099999999997</v>
      </c>
      <c r="AG945">
        <v>1875.5940000000001</v>
      </c>
      <c r="AH945">
        <v>188.94</v>
      </c>
      <c r="AI945">
        <v>0</v>
      </c>
      <c r="AJ945">
        <v>2.1760000000000002</v>
      </c>
      <c r="AK945">
        <v>61.567999999999998</v>
      </c>
      <c r="AL945">
        <v>0</v>
      </c>
      <c r="AM945">
        <v>0</v>
      </c>
      <c r="AN945">
        <v>0</v>
      </c>
      <c r="AO945">
        <v>159.05000000000001</v>
      </c>
      <c r="AP945">
        <v>123</v>
      </c>
      <c r="AQ945">
        <v>123</v>
      </c>
      <c r="AR945">
        <v>0</v>
      </c>
      <c r="AS945">
        <v>0</v>
      </c>
      <c r="AT945">
        <v>0</v>
      </c>
      <c r="AU945">
        <v>36.049999999999997</v>
      </c>
      <c r="AV945">
        <v>0</v>
      </c>
      <c r="AW945">
        <v>0.69799999999999995</v>
      </c>
      <c r="AX945">
        <v>95.85</v>
      </c>
      <c r="AY945">
        <v>91</v>
      </c>
      <c r="AZ945">
        <v>0</v>
      </c>
      <c r="BA945">
        <v>12254.537</v>
      </c>
      <c r="BB945">
        <v>123</v>
      </c>
      <c r="BC945">
        <v>31</v>
      </c>
      <c r="BD945">
        <v>23</v>
      </c>
      <c r="BE945">
        <v>1</v>
      </c>
      <c r="BF945">
        <v>1</v>
      </c>
      <c r="BG945">
        <v>1</v>
      </c>
      <c r="BH945">
        <v>0</v>
      </c>
      <c r="BI945">
        <v>0</v>
      </c>
      <c r="BJ945">
        <v>18.869499999999999</v>
      </c>
      <c r="BK945">
        <v>11238.106</v>
      </c>
      <c r="BL945">
        <v>7037.36</v>
      </c>
      <c r="BM945">
        <v>1975.1579999999999</v>
      </c>
      <c r="BN945">
        <v>265.779</v>
      </c>
      <c r="BO945">
        <v>1716.45</v>
      </c>
      <c r="BP945">
        <v>188.94</v>
      </c>
      <c r="BQ945">
        <v>0</v>
      </c>
      <c r="BR945">
        <v>1.4890000000000001</v>
      </c>
      <c r="BS945">
        <v>52.231999999999999</v>
      </c>
      <c r="BT945">
        <v>18.869499999999999</v>
      </c>
      <c r="BU945">
        <v>11238.106</v>
      </c>
      <c r="BV945">
        <v>0</v>
      </c>
      <c r="BW945">
        <v>0</v>
      </c>
      <c r="BX945">
        <v>0</v>
      </c>
      <c r="BY945">
        <v>0</v>
      </c>
      <c r="BZ945">
        <v>2.6356000000000002</v>
      </c>
      <c r="CA945">
        <v>930.71</v>
      </c>
      <c r="CB945">
        <v>636.88499999999999</v>
      </c>
      <c r="CC945">
        <v>99.055999999999997</v>
      </c>
      <c r="CD945">
        <v>25.602</v>
      </c>
      <c r="CE945">
        <v>159.14400000000001</v>
      </c>
      <c r="CF945">
        <v>0</v>
      </c>
      <c r="CG945">
        <v>0</v>
      </c>
      <c r="CH945">
        <v>0.68700000000000006</v>
      </c>
      <c r="CI945">
        <v>9.3360000000000003</v>
      </c>
      <c r="CJ945">
        <v>1.125</v>
      </c>
      <c r="CK945">
        <v>458.25</v>
      </c>
      <c r="CL945">
        <v>1.5105999999999999</v>
      </c>
      <c r="CM945">
        <v>472.46</v>
      </c>
      <c r="CN945">
        <v>0</v>
      </c>
      <c r="CO945">
        <v>0</v>
      </c>
      <c r="CP945">
        <v>0</v>
      </c>
      <c r="CQ945">
        <v>0</v>
      </c>
      <c r="CR945">
        <v>16.076599999999999</v>
      </c>
      <c r="CS945">
        <v>9208.2379999999994</v>
      </c>
      <c r="CT945">
        <v>2.6356000000000002</v>
      </c>
      <c r="CU945">
        <v>930.71</v>
      </c>
      <c r="CV945">
        <v>0</v>
      </c>
      <c r="CW945">
        <v>0.69799999999999995</v>
      </c>
      <c r="CX945">
        <v>95.85</v>
      </c>
      <c r="CY945">
        <v>0</v>
      </c>
      <c r="CZ945">
        <v>0</v>
      </c>
      <c r="DA945">
        <v>0</v>
      </c>
      <c r="DB945">
        <v>0</v>
      </c>
      <c r="DC945">
        <v>35.799999999999997</v>
      </c>
      <c r="DD945">
        <v>87.2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11323.14</v>
      </c>
      <c r="EA945">
        <v>35.799999999999997</v>
      </c>
      <c r="EB945">
        <v>931.39700000000005</v>
      </c>
      <c r="EC945">
        <v>87.2</v>
      </c>
      <c r="ED945">
        <v>21.505099999999999</v>
      </c>
      <c r="EE945">
        <v>28.404399999999999</v>
      </c>
      <c r="EF945">
        <v>12168.816000000001</v>
      </c>
      <c r="EG945">
        <v>18.869499999999999</v>
      </c>
      <c r="EH945">
        <v>11238.106</v>
      </c>
      <c r="EI945">
        <v>18.869499999999999</v>
      </c>
      <c r="EJ945">
        <v>11238.106</v>
      </c>
      <c r="EK945">
        <v>0</v>
      </c>
      <c r="EL945">
        <v>0</v>
      </c>
      <c r="EM945">
        <v>0</v>
      </c>
      <c r="EN945">
        <v>0</v>
      </c>
      <c r="EO945">
        <v>2.6356000000000002</v>
      </c>
      <c r="EP945">
        <v>930.71</v>
      </c>
      <c r="EQ945">
        <v>159.05000000000001</v>
      </c>
      <c r="ER945">
        <v>52.05</v>
      </c>
      <c r="ES945">
        <v>107</v>
      </c>
      <c r="ET945">
        <v>12327.866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95.85</v>
      </c>
      <c r="FK945">
        <v>0</v>
      </c>
      <c r="FL945">
        <v>95.85</v>
      </c>
      <c r="FM945">
        <v>0</v>
      </c>
      <c r="FN945">
        <v>0</v>
      </c>
      <c r="FO945">
        <v>91</v>
      </c>
      <c r="FP945">
        <v>19</v>
      </c>
      <c r="FQ945">
        <v>72</v>
      </c>
      <c r="FR945">
        <v>186.85</v>
      </c>
      <c r="FS945">
        <v>0</v>
      </c>
      <c r="FT945">
        <v>0</v>
      </c>
      <c r="FU945">
        <v>0</v>
      </c>
      <c r="FV945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</row>
    <row r="946" spans="1:184" customFormat="1" ht="12.75" x14ac:dyDescent="0.2">
      <c r="A946">
        <v>3311</v>
      </c>
      <c r="B946">
        <f t="shared" si="14"/>
        <v>943</v>
      </c>
      <c r="C946">
        <v>1</v>
      </c>
      <c r="D946" t="s">
        <v>3012</v>
      </c>
      <c r="E946" t="s">
        <v>290</v>
      </c>
      <c r="F946">
        <v>600003469</v>
      </c>
      <c r="G946">
        <v>12</v>
      </c>
      <c r="H946" t="s">
        <v>1222</v>
      </c>
      <c r="I946" t="s">
        <v>102</v>
      </c>
      <c r="J946">
        <v>1</v>
      </c>
      <c r="K946">
        <v>24</v>
      </c>
      <c r="L946" t="s">
        <v>2723</v>
      </c>
      <c r="M946" t="s">
        <v>3013</v>
      </c>
      <c r="N946" t="s">
        <v>1038</v>
      </c>
      <c r="O946">
        <v>7</v>
      </c>
      <c r="P946" t="s">
        <v>1039</v>
      </c>
      <c r="Q946" t="s">
        <v>1500</v>
      </c>
      <c r="R946" s="207">
        <v>45666.75540509259</v>
      </c>
      <c r="S946">
        <v>600003469</v>
      </c>
      <c r="W946">
        <v>13.875299999999999</v>
      </c>
      <c r="X946">
        <v>13.708600000000001</v>
      </c>
      <c r="Y946">
        <v>0</v>
      </c>
      <c r="Z946">
        <v>0.16669999999999999</v>
      </c>
      <c r="AA946">
        <v>22.335599999999999</v>
      </c>
      <c r="AB946">
        <v>7860.35</v>
      </c>
      <c r="AC946">
        <v>7817.0410000000002</v>
      </c>
      <c r="AD946">
        <v>4876.0280000000002</v>
      </c>
      <c r="AE946">
        <v>1342.67</v>
      </c>
      <c r="AF946">
        <v>592.74</v>
      </c>
      <c r="AG946">
        <v>839.46500000000003</v>
      </c>
      <c r="AH946">
        <v>130.001</v>
      </c>
      <c r="AI946">
        <v>0</v>
      </c>
      <c r="AJ946">
        <v>0</v>
      </c>
      <c r="AK946">
        <v>15.848000000000001</v>
      </c>
      <c r="AL946">
        <v>0</v>
      </c>
      <c r="AM946">
        <v>0</v>
      </c>
      <c r="AN946">
        <v>43.308999999999997</v>
      </c>
      <c r="AO946">
        <v>286.84300000000002</v>
      </c>
      <c r="AP946">
        <v>0</v>
      </c>
      <c r="AQ946">
        <v>0</v>
      </c>
      <c r="AR946">
        <v>0</v>
      </c>
      <c r="AS946">
        <v>0</v>
      </c>
      <c r="AT946">
        <v>142.1</v>
      </c>
      <c r="AU946">
        <v>144.74299999999999</v>
      </c>
      <c r="AV946">
        <v>0</v>
      </c>
      <c r="AW946">
        <v>20.289000000000001</v>
      </c>
      <c r="AX946">
        <v>0</v>
      </c>
      <c r="AY946">
        <v>0</v>
      </c>
      <c r="AZ946">
        <v>0</v>
      </c>
      <c r="BA946">
        <v>7874.9930000000004</v>
      </c>
      <c r="BB946">
        <v>0</v>
      </c>
      <c r="BC946">
        <v>22</v>
      </c>
      <c r="BD946">
        <v>16</v>
      </c>
      <c r="BE946">
        <v>2</v>
      </c>
      <c r="BF946">
        <v>0</v>
      </c>
      <c r="BG946">
        <v>1</v>
      </c>
      <c r="BH946">
        <v>0</v>
      </c>
      <c r="BI946">
        <v>0</v>
      </c>
      <c r="BJ946">
        <v>11.733599999999999</v>
      </c>
      <c r="BK946">
        <v>7114.3329999999996</v>
      </c>
      <c r="BL946">
        <v>4400.8130000000001</v>
      </c>
      <c r="BM946">
        <v>1273.6400000000001</v>
      </c>
      <c r="BN946">
        <v>525.50800000000004</v>
      </c>
      <c r="BO946">
        <v>749.46500000000003</v>
      </c>
      <c r="BP946">
        <v>130.001</v>
      </c>
      <c r="BQ946">
        <v>0</v>
      </c>
      <c r="BR946">
        <v>0</v>
      </c>
      <c r="BS946">
        <v>14.617000000000001</v>
      </c>
      <c r="BT946">
        <v>11.733599999999999</v>
      </c>
      <c r="BU946">
        <v>7114.3329999999996</v>
      </c>
      <c r="BV946">
        <v>0</v>
      </c>
      <c r="BW946">
        <v>0</v>
      </c>
      <c r="BX946">
        <v>0</v>
      </c>
      <c r="BY946">
        <v>0</v>
      </c>
      <c r="BZ946">
        <v>1.9750000000000001</v>
      </c>
      <c r="CA946">
        <v>702.70799999999997</v>
      </c>
      <c r="CB946">
        <v>475.21499999999997</v>
      </c>
      <c r="CC946">
        <v>69.03</v>
      </c>
      <c r="CD946">
        <v>67.231999999999999</v>
      </c>
      <c r="CE946">
        <v>90</v>
      </c>
      <c r="CF946">
        <v>0</v>
      </c>
      <c r="CG946">
        <v>0</v>
      </c>
      <c r="CH946">
        <v>0</v>
      </c>
      <c r="CI946">
        <v>1.2310000000000001</v>
      </c>
      <c r="CJ946">
        <v>1</v>
      </c>
      <c r="CK946">
        <v>411.779</v>
      </c>
      <c r="CL946">
        <v>0.97499999999999998</v>
      </c>
      <c r="CM946">
        <v>290.92899999999997</v>
      </c>
      <c r="CN946">
        <v>0</v>
      </c>
      <c r="CO946">
        <v>0</v>
      </c>
      <c r="CP946">
        <v>0</v>
      </c>
      <c r="CQ946">
        <v>0</v>
      </c>
      <c r="CR946">
        <v>9.7335999999999991</v>
      </c>
      <c r="CS946">
        <v>5488.7290000000003</v>
      </c>
      <c r="CT946">
        <v>1.9750000000000001</v>
      </c>
      <c r="CU946">
        <v>702.70799999999997</v>
      </c>
      <c r="CV946">
        <v>0</v>
      </c>
      <c r="CW946">
        <v>20.289000000000001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7166.5420000000004</v>
      </c>
      <c r="EA946">
        <v>0</v>
      </c>
      <c r="EB946">
        <v>708.45100000000002</v>
      </c>
      <c r="EC946">
        <v>0</v>
      </c>
      <c r="ED946">
        <v>13.875299999999999</v>
      </c>
      <c r="EE946">
        <v>22.335599999999999</v>
      </c>
      <c r="EF946">
        <v>7860.35</v>
      </c>
      <c r="EG946">
        <v>11.733599999999999</v>
      </c>
      <c r="EH946">
        <v>7114.5680000000002</v>
      </c>
      <c r="EI946">
        <v>11.733599999999999</v>
      </c>
      <c r="EJ946">
        <v>7114.5680000000002</v>
      </c>
      <c r="EK946">
        <v>0</v>
      </c>
      <c r="EL946">
        <v>0</v>
      </c>
      <c r="EM946">
        <v>0</v>
      </c>
      <c r="EN946">
        <v>0</v>
      </c>
      <c r="EO946">
        <v>2.1417000000000002</v>
      </c>
      <c r="EP946">
        <v>745.78200000000004</v>
      </c>
      <c r="EQ946">
        <v>286.84300000000002</v>
      </c>
      <c r="ER946">
        <v>169.41</v>
      </c>
      <c r="ES946">
        <v>117.43300000000001</v>
      </c>
      <c r="ET946">
        <v>8147.1930000000002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</row>
    <row r="947" spans="1:184" customFormat="1" ht="12.75" x14ac:dyDescent="0.2">
      <c r="A947">
        <v>3321</v>
      </c>
      <c r="B947">
        <f t="shared" si="14"/>
        <v>944</v>
      </c>
      <c r="C947">
        <v>1</v>
      </c>
      <c r="D947" t="s">
        <v>3014</v>
      </c>
      <c r="E947" t="s">
        <v>290</v>
      </c>
      <c r="F947">
        <v>600030270</v>
      </c>
      <c r="G947">
        <v>12</v>
      </c>
      <c r="H947" t="s">
        <v>1076</v>
      </c>
      <c r="I947" t="s">
        <v>3353</v>
      </c>
      <c r="J947">
        <v>1</v>
      </c>
      <c r="K947">
        <v>24</v>
      </c>
      <c r="L947" t="s">
        <v>2723</v>
      </c>
      <c r="M947" t="s">
        <v>3015</v>
      </c>
      <c r="N947" t="s">
        <v>1038</v>
      </c>
      <c r="O947">
        <v>7</v>
      </c>
      <c r="P947" t="s">
        <v>1039</v>
      </c>
      <c r="Q947" t="s">
        <v>3016</v>
      </c>
      <c r="R947" s="207">
        <v>45671.597326388888</v>
      </c>
      <c r="S947">
        <v>600030270</v>
      </c>
      <c r="T947" t="s">
        <v>3016</v>
      </c>
      <c r="U947" s="207">
        <v>45673.689467592594</v>
      </c>
      <c r="V947">
        <v>600030270</v>
      </c>
      <c r="W947">
        <v>36.078299999999999</v>
      </c>
      <c r="X947">
        <v>15.332599999999999</v>
      </c>
      <c r="Y947">
        <v>6.2267000000000001</v>
      </c>
      <c r="Z947">
        <v>14.519</v>
      </c>
      <c r="AA947">
        <v>38.094999999999999</v>
      </c>
      <c r="AB947">
        <v>17217.116000000002</v>
      </c>
      <c r="AC947">
        <v>7320.491</v>
      </c>
      <c r="AD947">
        <v>4217.5150000000003</v>
      </c>
      <c r="AE947">
        <v>1711.2919999999999</v>
      </c>
      <c r="AF947">
        <v>337.464</v>
      </c>
      <c r="AG947">
        <v>393.5</v>
      </c>
      <c r="AH947">
        <v>427.75799999999998</v>
      </c>
      <c r="AI947">
        <v>0</v>
      </c>
      <c r="AJ947">
        <v>0</v>
      </c>
      <c r="AK947">
        <v>232.96199999999999</v>
      </c>
      <c r="AL947">
        <v>2478.799</v>
      </c>
      <c r="AM947">
        <v>0</v>
      </c>
      <c r="AN947">
        <v>7417.826</v>
      </c>
      <c r="AO947">
        <v>4573.826</v>
      </c>
      <c r="AP947">
        <v>754.16200000000003</v>
      </c>
      <c r="AQ947">
        <v>754.16200000000003</v>
      </c>
      <c r="AR947">
        <v>0</v>
      </c>
      <c r="AS947">
        <v>0</v>
      </c>
      <c r="AT947">
        <v>702.97799999999995</v>
      </c>
      <c r="AU947">
        <v>3116.6860000000001</v>
      </c>
      <c r="AV947">
        <v>1.6666000000000001</v>
      </c>
      <c r="AW947">
        <v>0</v>
      </c>
      <c r="AX947">
        <v>486.89600000000002</v>
      </c>
      <c r="AY947">
        <v>293.66199999999998</v>
      </c>
      <c r="AZ947">
        <v>0</v>
      </c>
      <c r="BA947">
        <v>7320.491</v>
      </c>
      <c r="BB947">
        <v>754.16200000000003</v>
      </c>
      <c r="BC947">
        <v>38</v>
      </c>
      <c r="BD947">
        <v>33</v>
      </c>
      <c r="BE947">
        <v>3</v>
      </c>
      <c r="BF947">
        <v>1</v>
      </c>
      <c r="BG947">
        <v>4</v>
      </c>
      <c r="BH947">
        <v>0</v>
      </c>
      <c r="BI947">
        <v>0</v>
      </c>
      <c r="BJ947">
        <v>11.583299999999999</v>
      </c>
      <c r="BK947">
        <v>5740.2969999999996</v>
      </c>
      <c r="BL947">
        <v>3402.83</v>
      </c>
      <c r="BM947">
        <v>1388.3030000000001</v>
      </c>
      <c r="BN947">
        <v>127.90600000000001</v>
      </c>
      <c r="BO947">
        <v>393.5</v>
      </c>
      <c r="BP947">
        <v>222.184</v>
      </c>
      <c r="BQ947">
        <v>0</v>
      </c>
      <c r="BR947">
        <v>0</v>
      </c>
      <c r="BS947">
        <v>205.57400000000001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3.7492999999999999</v>
      </c>
      <c r="CA947">
        <v>1580.194</v>
      </c>
      <c r="CB947">
        <v>814.68499999999995</v>
      </c>
      <c r="CC947">
        <v>322.98899999999998</v>
      </c>
      <c r="CD947">
        <v>209.55799999999999</v>
      </c>
      <c r="CE947">
        <v>0</v>
      </c>
      <c r="CF947">
        <v>205.57400000000001</v>
      </c>
      <c r="CG947">
        <v>0</v>
      </c>
      <c r="CH947">
        <v>0</v>
      </c>
      <c r="CI947">
        <v>27.388000000000002</v>
      </c>
      <c r="CJ947">
        <v>3.2258</v>
      </c>
      <c r="CK947">
        <v>1359.558</v>
      </c>
      <c r="CL947">
        <v>0.52349999999999997</v>
      </c>
      <c r="CM947">
        <v>220.636</v>
      </c>
      <c r="CN947">
        <v>0</v>
      </c>
      <c r="CO947">
        <v>0</v>
      </c>
      <c r="CP947">
        <v>0</v>
      </c>
      <c r="CQ947">
        <v>0</v>
      </c>
      <c r="CR947">
        <v>2.5207999999999999</v>
      </c>
      <c r="CS947">
        <v>1212.9829999999999</v>
      </c>
      <c r="CT947">
        <v>1.7524999999999999</v>
      </c>
      <c r="CU947">
        <v>506.553</v>
      </c>
      <c r="CV947">
        <v>1.6666000000000001</v>
      </c>
      <c r="CW947">
        <v>0</v>
      </c>
      <c r="CX947">
        <v>486.89600000000002</v>
      </c>
      <c r="CY947">
        <v>11.583299999999999</v>
      </c>
      <c r="CZ947">
        <v>5740.2969999999996</v>
      </c>
      <c r="DA947">
        <v>0</v>
      </c>
      <c r="DB947">
        <v>0</v>
      </c>
      <c r="DC947">
        <v>550.66200000000003</v>
      </c>
      <c r="DD947">
        <v>203.5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5740.2969999999996</v>
      </c>
      <c r="EA947">
        <v>550.66200000000003</v>
      </c>
      <c r="EB947">
        <v>1580.194</v>
      </c>
      <c r="EC947">
        <v>203.5</v>
      </c>
      <c r="ED947">
        <v>36.078299999999999</v>
      </c>
      <c r="EE947">
        <v>38.094999999999999</v>
      </c>
      <c r="EF947">
        <v>17217.116000000002</v>
      </c>
      <c r="EG947">
        <v>16.806699999999999</v>
      </c>
      <c r="EH947">
        <v>9645.2340000000004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19.271599999999999</v>
      </c>
      <c r="EP947">
        <v>7571.8819999999996</v>
      </c>
      <c r="EQ947">
        <v>4573.826</v>
      </c>
      <c r="ER947">
        <v>1219.769</v>
      </c>
      <c r="ES947">
        <v>3354.0569999999998</v>
      </c>
      <c r="ET947">
        <v>21790.941999999999</v>
      </c>
      <c r="EU947">
        <v>0</v>
      </c>
      <c r="EV947">
        <v>0</v>
      </c>
      <c r="EW947">
        <v>16.806699999999999</v>
      </c>
      <c r="EX947">
        <v>9645.2340000000004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1.6666000000000001</v>
      </c>
      <c r="FJ947">
        <v>486.89600000000002</v>
      </c>
      <c r="FK947">
        <v>1.6666000000000001</v>
      </c>
      <c r="FL947">
        <v>486.89600000000002</v>
      </c>
      <c r="FM947">
        <v>0</v>
      </c>
      <c r="FN947">
        <v>0</v>
      </c>
      <c r="FO947">
        <v>293.66199999999998</v>
      </c>
      <c r="FP947">
        <v>293.66199999999998</v>
      </c>
      <c r="FQ947">
        <v>0</v>
      </c>
      <c r="FR947">
        <v>780.55799999999999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</row>
    <row r="948" spans="1:184" customFormat="1" ht="12.75" x14ac:dyDescent="0.2">
      <c r="A948">
        <v>3326</v>
      </c>
      <c r="B948">
        <f t="shared" si="14"/>
        <v>945</v>
      </c>
      <c r="C948">
        <v>1</v>
      </c>
      <c r="D948" t="s">
        <v>3017</v>
      </c>
      <c r="E948" t="s">
        <v>290</v>
      </c>
      <c r="F948">
        <v>600030385</v>
      </c>
      <c r="G948">
        <v>12</v>
      </c>
      <c r="H948" t="s">
        <v>1222</v>
      </c>
      <c r="I948" t="s">
        <v>1566</v>
      </c>
      <c r="J948">
        <v>1</v>
      </c>
      <c r="K948">
        <v>24</v>
      </c>
      <c r="L948" t="s">
        <v>2723</v>
      </c>
      <c r="M948" t="s">
        <v>3018</v>
      </c>
      <c r="N948" t="s">
        <v>1038</v>
      </c>
      <c r="O948">
        <v>7</v>
      </c>
      <c r="P948" t="s">
        <v>1039</v>
      </c>
      <c r="Q948" t="s">
        <v>3019</v>
      </c>
      <c r="R948" s="207">
        <v>45665.387627314813</v>
      </c>
      <c r="S948">
        <v>600030385</v>
      </c>
      <c r="T948" t="s">
        <v>1500</v>
      </c>
      <c r="U948" s="207">
        <v>45667.468159722222</v>
      </c>
      <c r="V948">
        <v>600030385</v>
      </c>
      <c r="W948">
        <v>9.8971</v>
      </c>
      <c r="X948">
        <v>7.1017000000000001</v>
      </c>
      <c r="Y948">
        <v>0</v>
      </c>
      <c r="Z948">
        <v>2.7953999999999999</v>
      </c>
      <c r="AA948">
        <v>10.715199999999999</v>
      </c>
      <c r="AB948">
        <v>5235.9430000000002</v>
      </c>
      <c r="AC948">
        <v>4067.3609999999999</v>
      </c>
      <c r="AD948">
        <v>2362.4879999999998</v>
      </c>
      <c r="AE948">
        <v>543.85500000000002</v>
      </c>
      <c r="AF948">
        <v>285.67099999999999</v>
      </c>
      <c r="AG948">
        <v>499.3</v>
      </c>
      <c r="AH948">
        <v>137.023</v>
      </c>
      <c r="AI948">
        <v>0</v>
      </c>
      <c r="AJ948">
        <v>92.102000000000004</v>
      </c>
      <c r="AK948">
        <v>66.305000000000007</v>
      </c>
      <c r="AL948">
        <v>0</v>
      </c>
      <c r="AM948">
        <v>0</v>
      </c>
      <c r="AN948">
        <v>1168.5820000000001</v>
      </c>
      <c r="AO948">
        <v>1038.6610000000001</v>
      </c>
      <c r="AP948">
        <v>120</v>
      </c>
      <c r="AQ948">
        <v>120</v>
      </c>
      <c r="AR948">
        <v>0</v>
      </c>
      <c r="AS948">
        <v>0</v>
      </c>
      <c r="AT948">
        <v>0</v>
      </c>
      <c r="AU948">
        <v>918.66099999999994</v>
      </c>
      <c r="AV948">
        <v>0</v>
      </c>
      <c r="AW948">
        <v>80.617000000000004</v>
      </c>
      <c r="AX948">
        <v>0</v>
      </c>
      <c r="AY948">
        <v>120</v>
      </c>
      <c r="AZ948">
        <v>0</v>
      </c>
      <c r="BA948">
        <v>4067.3609999999999</v>
      </c>
      <c r="BB948">
        <v>120</v>
      </c>
      <c r="BC948">
        <v>12</v>
      </c>
      <c r="BD948">
        <v>8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6.2683999999999997</v>
      </c>
      <c r="BK948">
        <v>3694.192</v>
      </c>
      <c r="BL948">
        <v>2119.1460000000002</v>
      </c>
      <c r="BM948">
        <v>503.53399999999999</v>
      </c>
      <c r="BN948">
        <v>272.27999999999997</v>
      </c>
      <c r="BO948">
        <v>437.3</v>
      </c>
      <c r="BP948">
        <v>124.79300000000001</v>
      </c>
      <c r="BQ948">
        <v>0</v>
      </c>
      <c r="BR948">
        <v>90.837999999999994</v>
      </c>
      <c r="BS948">
        <v>65.683999999999997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0.83330000000000004</v>
      </c>
      <c r="CA948">
        <v>373.16899999999998</v>
      </c>
      <c r="CB948">
        <v>243.34200000000001</v>
      </c>
      <c r="CC948">
        <v>40.320999999999998</v>
      </c>
      <c r="CD948">
        <v>13.391</v>
      </c>
      <c r="CE948">
        <v>62</v>
      </c>
      <c r="CF948">
        <v>12.23</v>
      </c>
      <c r="CG948">
        <v>0</v>
      </c>
      <c r="CH948">
        <v>1.264</v>
      </c>
      <c r="CI948">
        <v>0.621</v>
      </c>
      <c r="CJ948">
        <v>0.83330000000000004</v>
      </c>
      <c r="CK948">
        <v>373.16899999999998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5.0183999999999997</v>
      </c>
      <c r="CS948">
        <v>2564.8319999999999</v>
      </c>
      <c r="CT948">
        <v>0</v>
      </c>
      <c r="CU948">
        <v>0</v>
      </c>
      <c r="CV948">
        <v>0</v>
      </c>
      <c r="CW948">
        <v>80.617000000000004</v>
      </c>
      <c r="CX948">
        <v>0</v>
      </c>
      <c r="CY948">
        <v>6.2683999999999997</v>
      </c>
      <c r="CZ948">
        <v>3694.192</v>
      </c>
      <c r="DA948">
        <v>0</v>
      </c>
      <c r="DB948">
        <v>0</v>
      </c>
      <c r="DC948">
        <v>0</v>
      </c>
      <c r="DD948">
        <v>120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3694.192</v>
      </c>
      <c r="EA948">
        <v>0</v>
      </c>
      <c r="EB948">
        <v>373.16899999999998</v>
      </c>
      <c r="EC948">
        <v>120</v>
      </c>
      <c r="ED948">
        <v>9.8971</v>
      </c>
      <c r="EE948">
        <v>10.715199999999999</v>
      </c>
      <c r="EF948">
        <v>5235.9430000000002</v>
      </c>
      <c r="EG948">
        <v>7.3933</v>
      </c>
      <c r="EH948">
        <v>4283.9579999999996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2.5038</v>
      </c>
      <c r="EP948">
        <v>951.98500000000001</v>
      </c>
      <c r="EQ948">
        <v>1038.6610000000001</v>
      </c>
      <c r="ER948">
        <v>695.58600000000001</v>
      </c>
      <c r="ES948">
        <v>343.07499999999999</v>
      </c>
      <c r="ET948">
        <v>6274.6040000000003</v>
      </c>
      <c r="EU948">
        <v>0</v>
      </c>
      <c r="EV948">
        <v>0</v>
      </c>
      <c r="EW948">
        <v>7.3933</v>
      </c>
      <c r="EX948">
        <v>4283.9579999999996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120</v>
      </c>
      <c r="FP948">
        <v>0</v>
      </c>
      <c r="FQ948">
        <v>120</v>
      </c>
      <c r="FR948">
        <v>120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</row>
    <row r="949" spans="1:184" customFormat="1" ht="12.75" x14ac:dyDescent="0.2">
      <c r="A949">
        <v>3331</v>
      </c>
      <c r="B949">
        <f t="shared" si="14"/>
        <v>946</v>
      </c>
      <c r="C949">
        <v>1</v>
      </c>
      <c r="D949" t="s">
        <v>3020</v>
      </c>
      <c r="E949" t="s">
        <v>290</v>
      </c>
      <c r="F949">
        <v>600025144</v>
      </c>
      <c r="G949">
        <v>12</v>
      </c>
      <c r="H949" t="s">
        <v>1502</v>
      </c>
      <c r="I949" t="s">
        <v>100</v>
      </c>
      <c r="J949">
        <v>1</v>
      </c>
      <c r="K949">
        <v>24</v>
      </c>
      <c r="L949" t="s">
        <v>2723</v>
      </c>
      <c r="M949" t="s">
        <v>3021</v>
      </c>
      <c r="N949" t="s">
        <v>1038</v>
      </c>
      <c r="O949">
        <v>7</v>
      </c>
      <c r="P949" t="s">
        <v>1039</v>
      </c>
      <c r="Q949" t="s">
        <v>3022</v>
      </c>
      <c r="R949" s="207">
        <v>45659.389768518522</v>
      </c>
      <c r="S949">
        <v>600025144</v>
      </c>
      <c r="T949" t="s">
        <v>3022</v>
      </c>
      <c r="U949" s="207">
        <v>45667.269247685188</v>
      </c>
      <c r="V949">
        <v>600025144</v>
      </c>
      <c r="W949">
        <v>47.843199999999996</v>
      </c>
      <c r="X949">
        <v>46.821099999999994</v>
      </c>
      <c r="Y949">
        <v>0</v>
      </c>
      <c r="Z949">
        <v>1.0221</v>
      </c>
      <c r="AA949">
        <v>49.985399999999998</v>
      </c>
      <c r="AB949">
        <v>23741.246999999999</v>
      </c>
      <c r="AC949">
        <v>22656.755000000001</v>
      </c>
      <c r="AD949">
        <v>13522.699999999999</v>
      </c>
      <c r="AE949">
        <v>3391.9659999999999</v>
      </c>
      <c r="AF949">
        <v>1145.1339999999998</v>
      </c>
      <c r="AG949">
        <v>3595.625</v>
      </c>
      <c r="AH949">
        <v>286.07000000000005</v>
      </c>
      <c r="AI949">
        <v>464.21299999999997</v>
      </c>
      <c r="AJ949">
        <v>3.8290000000000002</v>
      </c>
      <c r="AK949">
        <v>187.75399999999999</v>
      </c>
      <c r="AL949">
        <v>3.2629999999999999</v>
      </c>
      <c r="AM949">
        <v>0</v>
      </c>
      <c r="AN949">
        <v>1081.229</v>
      </c>
      <c r="AO949">
        <v>39.5</v>
      </c>
      <c r="AP949">
        <v>20</v>
      </c>
      <c r="AQ949">
        <v>20</v>
      </c>
      <c r="AR949">
        <v>0</v>
      </c>
      <c r="AS949">
        <v>0</v>
      </c>
      <c r="AT949">
        <v>0</v>
      </c>
      <c r="AU949">
        <v>19.5</v>
      </c>
      <c r="AV949">
        <v>0</v>
      </c>
      <c r="AW949">
        <v>32.837000000000003</v>
      </c>
      <c r="AX949">
        <v>0</v>
      </c>
      <c r="AY949">
        <v>0</v>
      </c>
      <c r="AZ949">
        <v>26.626999999999999</v>
      </c>
      <c r="BA949">
        <v>23036.295000000002</v>
      </c>
      <c r="BB949">
        <v>20</v>
      </c>
      <c r="BC949">
        <v>50</v>
      </c>
      <c r="BD949">
        <v>29</v>
      </c>
      <c r="BE949">
        <v>0</v>
      </c>
      <c r="BF949">
        <v>0</v>
      </c>
      <c r="BG949">
        <v>3</v>
      </c>
      <c r="BH949">
        <v>0</v>
      </c>
      <c r="BI949">
        <v>0</v>
      </c>
      <c r="BJ949">
        <v>36.1526</v>
      </c>
      <c r="BK949">
        <v>19162.578000000001</v>
      </c>
      <c r="BL949">
        <v>11192.947</v>
      </c>
      <c r="BM949">
        <v>3013.6450000000004</v>
      </c>
      <c r="BN949">
        <v>823.71500000000003</v>
      </c>
      <c r="BO949">
        <v>3198.625</v>
      </c>
      <c r="BP949">
        <v>268.68900000000002</v>
      </c>
      <c r="BQ949">
        <v>457.13399999999996</v>
      </c>
      <c r="BR949">
        <v>3.8290000000000002</v>
      </c>
      <c r="BS949">
        <v>144.53</v>
      </c>
      <c r="BT949">
        <v>16.676200000000001</v>
      </c>
      <c r="BU949">
        <v>10184.719999999999</v>
      </c>
      <c r="BV949">
        <v>5.5713999999999997</v>
      </c>
      <c r="BW949">
        <v>3222.7629999999999</v>
      </c>
      <c r="BX949">
        <v>0</v>
      </c>
      <c r="BY949">
        <v>0</v>
      </c>
      <c r="BZ949">
        <v>10.6685</v>
      </c>
      <c r="CA949">
        <v>3494.1770000000001</v>
      </c>
      <c r="CB949">
        <v>2329.7529999999997</v>
      </c>
      <c r="CC949">
        <v>378.32100000000003</v>
      </c>
      <c r="CD949">
        <v>321.41899999999998</v>
      </c>
      <c r="CE949">
        <v>397</v>
      </c>
      <c r="CF949">
        <v>17.381</v>
      </c>
      <c r="CG949">
        <v>7.0789999999999997</v>
      </c>
      <c r="CH949">
        <v>0</v>
      </c>
      <c r="CI949">
        <v>43.224000000000004</v>
      </c>
      <c r="CJ949">
        <v>1.36</v>
      </c>
      <c r="CK949">
        <v>773.04600000000005</v>
      </c>
      <c r="CL949">
        <v>6.8085000000000004</v>
      </c>
      <c r="CM949">
        <v>1820.875</v>
      </c>
      <c r="CN949">
        <v>2.5</v>
      </c>
      <c r="CO949">
        <v>900.25599999999997</v>
      </c>
      <c r="CP949">
        <v>0</v>
      </c>
      <c r="CQ949">
        <v>0</v>
      </c>
      <c r="CR949">
        <v>33.1526</v>
      </c>
      <c r="CS949">
        <v>16257.17</v>
      </c>
      <c r="CT949">
        <v>10.1685</v>
      </c>
      <c r="CU949">
        <v>3247.4980000000005</v>
      </c>
      <c r="CV949">
        <v>0</v>
      </c>
      <c r="CW949">
        <v>32.837000000000003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20</v>
      </c>
      <c r="DE949">
        <v>26.626999999999999</v>
      </c>
      <c r="DF949">
        <v>13.738299999999999</v>
      </c>
      <c r="DG949">
        <v>5658.1350000000002</v>
      </c>
      <c r="DH949">
        <v>0.16669999999999999</v>
      </c>
      <c r="DI949">
        <v>96.96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19483.152000000002</v>
      </c>
      <c r="EA949">
        <v>0</v>
      </c>
      <c r="EB949">
        <v>3553.143</v>
      </c>
      <c r="EC949">
        <v>20</v>
      </c>
      <c r="ED949">
        <v>47.843199999999996</v>
      </c>
      <c r="EE949">
        <v>49.985399999999998</v>
      </c>
      <c r="EF949">
        <v>23741.246999999999</v>
      </c>
      <c r="EG949">
        <v>36.985899999999994</v>
      </c>
      <c r="EH949">
        <v>19808.807000000001</v>
      </c>
      <c r="EI949">
        <v>16.676200000000001</v>
      </c>
      <c r="EJ949">
        <v>10250.448</v>
      </c>
      <c r="EK949">
        <v>5.5713999999999997</v>
      </c>
      <c r="EL949">
        <v>3222.7629999999999</v>
      </c>
      <c r="EM949">
        <v>0</v>
      </c>
      <c r="EN949">
        <v>0</v>
      </c>
      <c r="EO949">
        <v>10.8573</v>
      </c>
      <c r="EP949">
        <v>3932.44</v>
      </c>
      <c r="EQ949">
        <v>39.5</v>
      </c>
      <c r="ER949">
        <v>10.5</v>
      </c>
      <c r="ES949">
        <v>29</v>
      </c>
      <c r="ET949">
        <v>23780.746999999999</v>
      </c>
      <c r="EU949">
        <v>0</v>
      </c>
      <c r="EV949">
        <v>0</v>
      </c>
      <c r="EW949">
        <v>0</v>
      </c>
      <c r="EX949">
        <v>0</v>
      </c>
      <c r="EY949">
        <v>13.738299999999999</v>
      </c>
      <c r="EZ949">
        <v>5658.1350000000002</v>
      </c>
      <c r="FA949">
        <v>1</v>
      </c>
      <c r="FB949">
        <v>677.46100000000001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</row>
    <row r="950" spans="1:184" customFormat="1" ht="12.75" x14ac:dyDescent="0.2">
      <c r="A950">
        <v>3332</v>
      </c>
      <c r="B950">
        <f t="shared" si="14"/>
        <v>947</v>
      </c>
      <c r="C950">
        <v>1</v>
      </c>
      <c r="D950" t="s">
        <v>3023</v>
      </c>
      <c r="E950" t="s">
        <v>290</v>
      </c>
      <c r="F950">
        <v>600025161</v>
      </c>
      <c r="G950">
        <v>12</v>
      </c>
      <c r="H950" t="s">
        <v>1477</v>
      </c>
      <c r="I950" t="s">
        <v>3024</v>
      </c>
      <c r="J950">
        <v>1</v>
      </c>
      <c r="K950">
        <v>24</v>
      </c>
      <c r="L950" t="s">
        <v>2723</v>
      </c>
      <c r="M950" t="s">
        <v>1586</v>
      </c>
      <c r="N950" t="s">
        <v>1038</v>
      </c>
      <c r="O950">
        <v>7</v>
      </c>
      <c r="P950" t="s">
        <v>1039</v>
      </c>
      <c r="Q950" t="s">
        <v>1451</v>
      </c>
      <c r="R950" s="207">
        <v>45672.522523148145</v>
      </c>
      <c r="S950" t="s">
        <v>1452</v>
      </c>
      <c r="T950" t="s">
        <v>3025</v>
      </c>
      <c r="U950" s="207">
        <v>45673.485254629632</v>
      </c>
      <c r="V950">
        <v>600025161</v>
      </c>
      <c r="W950">
        <v>17.4863</v>
      </c>
      <c r="X950">
        <v>17.4863</v>
      </c>
      <c r="Y950">
        <v>0</v>
      </c>
      <c r="Z950">
        <v>0</v>
      </c>
      <c r="AA950">
        <v>17.9863</v>
      </c>
      <c r="AB950">
        <v>7906.8329999999996</v>
      </c>
      <c r="AC950">
        <v>7899.6469999999999</v>
      </c>
      <c r="AD950">
        <v>5084.07</v>
      </c>
      <c r="AE950">
        <v>1018.9810000000001</v>
      </c>
      <c r="AF950">
        <v>357.40599999999995</v>
      </c>
      <c r="AG950">
        <v>475.214</v>
      </c>
      <c r="AH950">
        <v>270.16399999999999</v>
      </c>
      <c r="AI950">
        <v>67.447000000000003</v>
      </c>
      <c r="AJ950">
        <v>23.451000000000001</v>
      </c>
      <c r="AK950">
        <v>556.79999999999995</v>
      </c>
      <c r="AL950">
        <v>0</v>
      </c>
      <c r="AM950">
        <v>7.1859999999999999</v>
      </c>
      <c r="AN950">
        <v>0</v>
      </c>
      <c r="AO950">
        <v>55.9</v>
      </c>
      <c r="AP950">
        <v>35.6</v>
      </c>
      <c r="AQ950">
        <v>35.6</v>
      </c>
      <c r="AR950">
        <v>0</v>
      </c>
      <c r="AS950">
        <v>0</v>
      </c>
      <c r="AT950">
        <v>0</v>
      </c>
      <c r="AU950">
        <v>20.3</v>
      </c>
      <c r="AV950">
        <v>0</v>
      </c>
      <c r="AW950">
        <v>46.113999999999997</v>
      </c>
      <c r="AX950">
        <v>0</v>
      </c>
      <c r="AY950">
        <v>0</v>
      </c>
      <c r="AZ950">
        <v>0</v>
      </c>
      <c r="BA950">
        <v>7981.2740000000003</v>
      </c>
      <c r="BB950">
        <v>35.6</v>
      </c>
      <c r="BC950">
        <v>18</v>
      </c>
      <c r="BD950">
        <v>12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8.0135000000000005</v>
      </c>
      <c r="BK950">
        <v>4360.5810000000001</v>
      </c>
      <c r="BL950">
        <v>2721.212</v>
      </c>
      <c r="BM950">
        <v>677.86</v>
      </c>
      <c r="BN950">
        <v>213.322</v>
      </c>
      <c r="BO950">
        <v>228.214</v>
      </c>
      <c r="BP950">
        <v>185.10900000000001</v>
      </c>
      <c r="BQ950">
        <v>67.447000000000003</v>
      </c>
      <c r="BR950">
        <v>0.51500000000000001</v>
      </c>
      <c r="BS950">
        <v>220.78800000000001</v>
      </c>
      <c r="BT950">
        <v>0</v>
      </c>
      <c r="BU950">
        <v>0</v>
      </c>
      <c r="BV950">
        <v>8.0135000000000005</v>
      </c>
      <c r="BW950">
        <v>4360.5810000000001</v>
      </c>
      <c r="BX950">
        <v>0</v>
      </c>
      <c r="BY950">
        <v>0</v>
      </c>
      <c r="BZ950">
        <v>9.4727999999999994</v>
      </c>
      <c r="CA950">
        <v>3539.0660000000003</v>
      </c>
      <c r="CB950">
        <v>2362.8579999999997</v>
      </c>
      <c r="CC950">
        <v>341.12099999999998</v>
      </c>
      <c r="CD950">
        <v>144.084</v>
      </c>
      <c r="CE950">
        <v>247</v>
      </c>
      <c r="CF950">
        <v>85.055000000000007</v>
      </c>
      <c r="CG950">
        <v>0</v>
      </c>
      <c r="CH950">
        <v>22.936</v>
      </c>
      <c r="CI950">
        <v>336.012</v>
      </c>
      <c r="CJ950">
        <v>5.9836999999999998</v>
      </c>
      <c r="CK950">
        <v>2482.7759999999998</v>
      </c>
      <c r="CL950">
        <v>2</v>
      </c>
      <c r="CM950">
        <v>560.09100000000001</v>
      </c>
      <c r="CN950">
        <v>1.4891000000000001</v>
      </c>
      <c r="CO950">
        <v>496.19900000000001</v>
      </c>
      <c r="CP950">
        <v>0</v>
      </c>
      <c r="CQ950">
        <v>0</v>
      </c>
      <c r="CR950">
        <v>6.0134999999999996</v>
      </c>
      <c r="CS950">
        <v>2832.098</v>
      </c>
      <c r="CT950">
        <v>8.2754000000000012</v>
      </c>
      <c r="CU950">
        <v>2940.7709999999997</v>
      </c>
      <c r="CV950">
        <v>0</v>
      </c>
      <c r="CW950">
        <v>46.113999999999997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35.6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4418.2309999999998</v>
      </c>
      <c r="EA950">
        <v>0</v>
      </c>
      <c r="EB950">
        <v>3563.0430000000001</v>
      </c>
      <c r="EC950">
        <v>35.6</v>
      </c>
      <c r="ED950">
        <v>17.4863</v>
      </c>
      <c r="EE950">
        <v>17.9863</v>
      </c>
      <c r="EF950">
        <v>7906.8329999999996</v>
      </c>
      <c r="EG950">
        <v>8.0135000000000005</v>
      </c>
      <c r="EH950">
        <v>4367.7669999999998</v>
      </c>
      <c r="EI950">
        <v>0</v>
      </c>
      <c r="EJ950">
        <v>0</v>
      </c>
      <c r="EK950">
        <v>8.0135000000000005</v>
      </c>
      <c r="EL950">
        <v>4367.7669999999998</v>
      </c>
      <c r="EM950">
        <v>0</v>
      </c>
      <c r="EN950">
        <v>0</v>
      </c>
      <c r="EO950">
        <v>9.4727999999999994</v>
      </c>
      <c r="EP950">
        <v>3539.0660000000003</v>
      </c>
      <c r="EQ950">
        <v>55.9</v>
      </c>
      <c r="ER950">
        <v>0</v>
      </c>
      <c r="ES950">
        <v>55.9</v>
      </c>
      <c r="ET950">
        <v>7962.7329999999993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</row>
    <row r="951" spans="1:184" customFormat="1" ht="12.75" x14ac:dyDescent="0.2">
      <c r="A951">
        <v>3333</v>
      </c>
      <c r="B951">
        <f t="shared" si="14"/>
        <v>948</v>
      </c>
      <c r="C951">
        <v>1</v>
      </c>
      <c r="D951" t="s">
        <v>3026</v>
      </c>
      <c r="E951" t="s">
        <v>290</v>
      </c>
      <c r="F951">
        <v>600025128</v>
      </c>
      <c r="G951">
        <v>12</v>
      </c>
      <c r="H951" t="s">
        <v>1076</v>
      </c>
      <c r="I951" t="s">
        <v>3027</v>
      </c>
      <c r="J951">
        <v>1</v>
      </c>
      <c r="K951">
        <v>24</v>
      </c>
      <c r="L951" t="s">
        <v>2723</v>
      </c>
      <c r="M951" t="s">
        <v>3028</v>
      </c>
      <c r="N951" t="s">
        <v>1038</v>
      </c>
      <c r="O951">
        <v>7</v>
      </c>
      <c r="P951" t="s">
        <v>1039</v>
      </c>
      <c r="Q951" t="s">
        <v>393</v>
      </c>
      <c r="R951" s="207">
        <v>45670.381388888891</v>
      </c>
      <c r="S951">
        <v>600025128</v>
      </c>
      <c r="W951">
        <v>67.772899999999993</v>
      </c>
      <c r="X951">
        <v>67.380600000000001</v>
      </c>
      <c r="Y951">
        <v>0</v>
      </c>
      <c r="Z951">
        <v>0.39229999999999998</v>
      </c>
      <c r="AA951">
        <v>75.099800000000002</v>
      </c>
      <c r="AB951">
        <v>33844.048999999999</v>
      </c>
      <c r="AC951">
        <v>33626.909</v>
      </c>
      <c r="AD951">
        <v>19553.368999999999</v>
      </c>
      <c r="AE951">
        <v>5507.2280000000001</v>
      </c>
      <c r="AF951">
        <v>2253.4630000000002</v>
      </c>
      <c r="AG951">
        <v>4601.1630000000005</v>
      </c>
      <c r="AH951">
        <v>389.60700000000003</v>
      </c>
      <c r="AI951">
        <v>837.41099999999994</v>
      </c>
      <c r="AJ951">
        <v>0</v>
      </c>
      <c r="AK951">
        <v>79.894000000000005</v>
      </c>
      <c r="AL951">
        <v>0</v>
      </c>
      <c r="AM951">
        <v>0</v>
      </c>
      <c r="AN951">
        <v>217.14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332.33800000000002</v>
      </c>
      <c r="AX951">
        <v>0</v>
      </c>
      <c r="AY951">
        <v>0</v>
      </c>
      <c r="AZ951">
        <v>72.436000000000007</v>
      </c>
      <c r="BA951">
        <v>34107.499000000003</v>
      </c>
      <c r="BB951">
        <v>0</v>
      </c>
      <c r="BC951">
        <v>77</v>
      </c>
      <c r="BD951">
        <v>74</v>
      </c>
      <c r="BE951">
        <v>2</v>
      </c>
      <c r="BF951">
        <v>0</v>
      </c>
      <c r="BG951">
        <v>4</v>
      </c>
      <c r="BH951">
        <v>0</v>
      </c>
      <c r="BI951">
        <v>0</v>
      </c>
      <c r="BJ951">
        <v>57.01</v>
      </c>
      <c r="BK951">
        <v>29819.957999999999</v>
      </c>
      <c r="BL951">
        <v>16954.351999999999</v>
      </c>
      <c r="BM951">
        <v>5139.1189999999997</v>
      </c>
      <c r="BN951">
        <v>1954.8119999999999</v>
      </c>
      <c r="BO951">
        <v>4120.1630000000005</v>
      </c>
      <c r="BP951">
        <v>329.43299999999999</v>
      </c>
      <c r="BQ951">
        <v>837.41099999999994</v>
      </c>
      <c r="BR951">
        <v>0</v>
      </c>
      <c r="BS951">
        <v>79.894000000000005</v>
      </c>
      <c r="BT951">
        <v>31.470500000000001</v>
      </c>
      <c r="BU951">
        <v>20237.867999999999</v>
      </c>
      <c r="BV951">
        <v>4.0761000000000003</v>
      </c>
      <c r="BW951">
        <v>1863.5059999999999</v>
      </c>
      <c r="BX951">
        <v>0</v>
      </c>
      <c r="BY951">
        <v>0</v>
      </c>
      <c r="BZ951">
        <v>10.3706</v>
      </c>
      <c r="CA951">
        <v>3806.951</v>
      </c>
      <c r="CB951">
        <v>2599.0169999999998</v>
      </c>
      <c r="CC951">
        <v>368.10899999999998</v>
      </c>
      <c r="CD951">
        <v>298.65100000000001</v>
      </c>
      <c r="CE951">
        <v>481</v>
      </c>
      <c r="CF951">
        <v>60.174000000000007</v>
      </c>
      <c r="CG951">
        <v>0</v>
      </c>
      <c r="CH951">
        <v>0</v>
      </c>
      <c r="CI951">
        <v>0</v>
      </c>
      <c r="CJ951">
        <v>2.5</v>
      </c>
      <c r="CK951">
        <v>1381.681</v>
      </c>
      <c r="CL951">
        <v>5.4166999999999996</v>
      </c>
      <c r="CM951">
        <v>1534.5970000000002</v>
      </c>
      <c r="CN951">
        <v>2.4539</v>
      </c>
      <c r="CO951">
        <v>890.673</v>
      </c>
      <c r="CP951">
        <v>0</v>
      </c>
      <c r="CQ951">
        <v>0</v>
      </c>
      <c r="CR951">
        <v>52.01</v>
      </c>
      <c r="CS951">
        <v>25262.459000000003</v>
      </c>
      <c r="CT951">
        <v>7.8706000000000005</v>
      </c>
      <c r="CU951">
        <v>2540.1459999999997</v>
      </c>
      <c r="CV951">
        <v>0</v>
      </c>
      <c r="CW951">
        <v>332.33800000000002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72.436000000000007</v>
      </c>
      <c r="DF951">
        <v>21.4634</v>
      </c>
      <c r="DG951">
        <v>7718.5839999999998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30246.439000000002</v>
      </c>
      <c r="EA951">
        <v>0</v>
      </c>
      <c r="EB951">
        <v>3861.06</v>
      </c>
      <c r="EC951">
        <v>0</v>
      </c>
      <c r="ED951">
        <v>67.772899999999993</v>
      </c>
      <c r="EE951">
        <v>75.099800000000002</v>
      </c>
      <c r="EF951">
        <v>33844.048999999999</v>
      </c>
      <c r="EG951">
        <v>57.402299999999997</v>
      </c>
      <c r="EH951">
        <v>30037.097999999998</v>
      </c>
      <c r="EI951">
        <v>31.576499999999999</v>
      </c>
      <c r="EJ951">
        <v>20300.100999999999</v>
      </c>
      <c r="EK951">
        <v>4.0761000000000003</v>
      </c>
      <c r="EL951">
        <v>1863.5059999999999</v>
      </c>
      <c r="EM951">
        <v>0</v>
      </c>
      <c r="EN951">
        <v>0</v>
      </c>
      <c r="EO951">
        <v>10.3706</v>
      </c>
      <c r="EP951">
        <v>3806.951</v>
      </c>
      <c r="EQ951">
        <v>0</v>
      </c>
      <c r="ER951">
        <v>0</v>
      </c>
      <c r="ES951">
        <v>0</v>
      </c>
      <c r="ET951">
        <v>33844.048999999999</v>
      </c>
      <c r="EU951">
        <v>0</v>
      </c>
      <c r="EV951">
        <v>0</v>
      </c>
      <c r="EW951">
        <v>0</v>
      </c>
      <c r="EX951">
        <v>0</v>
      </c>
      <c r="EY951">
        <v>21.4634</v>
      </c>
      <c r="EZ951">
        <v>7718.5839999999998</v>
      </c>
      <c r="FA951">
        <v>0</v>
      </c>
      <c r="FB951">
        <v>0</v>
      </c>
      <c r="FC951">
        <v>0.2863</v>
      </c>
      <c r="FD951">
        <v>154.90700000000001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0</v>
      </c>
      <c r="GB951">
        <v>0</v>
      </c>
    </row>
    <row r="952" spans="1:184" customFormat="1" ht="12.75" x14ac:dyDescent="0.2">
      <c r="A952">
        <v>3380</v>
      </c>
      <c r="B952">
        <f t="shared" si="14"/>
        <v>949</v>
      </c>
      <c r="C952">
        <v>1</v>
      </c>
      <c r="D952" t="s">
        <v>3029</v>
      </c>
      <c r="E952" t="s">
        <v>290</v>
      </c>
      <c r="F952">
        <v>610250981</v>
      </c>
      <c r="G952">
        <v>12</v>
      </c>
      <c r="H952" t="s">
        <v>1171</v>
      </c>
      <c r="I952" t="s">
        <v>2761</v>
      </c>
      <c r="J952">
        <v>1</v>
      </c>
      <c r="K952">
        <v>24</v>
      </c>
      <c r="L952" t="s">
        <v>2723</v>
      </c>
      <c r="M952" t="s">
        <v>3030</v>
      </c>
      <c r="N952" t="s">
        <v>1038</v>
      </c>
      <c r="O952">
        <v>7</v>
      </c>
      <c r="P952" t="s">
        <v>1039</v>
      </c>
      <c r="Q952" t="s">
        <v>3031</v>
      </c>
      <c r="R952" s="207">
        <v>45667.422893518517</v>
      </c>
      <c r="S952">
        <v>610250981</v>
      </c>
      <c r="T952" t="s">
        <v>3031</v>
      </c>
      <c r="U952" s="207">
        <v>45667.443981481483</v>
      </c>
      <c r="V952">
        <v>610250981</v>
      </c>
      <c r="W952">
        <v>22.122299999999999</v>
      </c>
      <c r="X952">
        <v>22.122299999999999</v>
      </c>
      <c r="Y952">
        <v>0</v>
      </c>
      <c r="Z952">
        <v>0</v>
      </c>
      <c r="AA952">
        <v>22.833300000000001</v>
      </c>
      <c r="AB952">
        <v>10568.072</v>
      </c>
      <c r="AC952">
        <v>10551.776</v>
      </c>
      <c r="AD952">
        <v>6093.6550000000007</v>
      </c>
      <c r="AE952">
        <v>1558.1569999999999</v>
      </c>
      <c r="AF952">
        <v>660.52299999999991</v>
      </c>
      <c r="AG952">
        <v>1170.5039999999999</v>
      </c>
      <c r="AH952">
        <v>288.79100000000005</v>
      </c>
      <c r="AI952">
        <v>133.642</v>
      </c>
      <c r="AJ952">
        <v>0.27800000000000002</v>
      </c>
      <c r="AK952">
        <v>624.01900000000001</v>
      </c>
      <c r="AL952">
        <v>0</v>
      </c>
      <c r="AM952">
        <v>16.295999999999999</v>
      </c>
      <c r="AN952">
        <v>0</v>
      </c>
      <c r="AO952">
        <v>585.86699999999996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585.86699999999996</v>
      </c>
      <c r="AV952">
        <v>0</v>
      </c>
      <c r="AW952">
        <v>12</v>
      </c>
      <c r="AX952">
        <v>0</v>
      </c>
      <c r="AY952">
        <v>0</v>
      </c>
      <c r="AZ952">
        <v>10.207000000000001</v>
      </c>
      <c r="BA952">
        <v>10714.271999999999</v>
      </c>
      <c r="BB952">
        <v>0</v>
      </c>
      <c r="BC952">
        <v>22</v>
      </c>
      <c r="BD952">
        <v>20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13.875</v>
      </c>
      <c r="BK952">
        <v>7274.723</v>
      </c>
      <c r="BL952">
        <v>3989.826</v>
      </c>
      <c r="BM952">
        <v>1224.9970000000001</v>
      </c>
      <c r="BN952">
        <v>416.48399999999998</v>
      </c>
      <c r="BO952">
        <v>685.50400000000002</v>
      </c>
      <c r="BP952">
        <v>198.73500000000001</v>
      </c>
      <c r="BQ952">
        <v>133.642</v>
      </c>
      <c r="BR952">
        <v>0</v>
      </c>
      <c r="BS952">
        <v>603.32799999999997</v>
      </c>
      <c r="BT952">
        <v>0</v>
      </c>
      <c r="BU952">
        <v>0</v>
      </c>
      <c r="BV952">
        <v>9.875</v>
      </c>
      <c r="BW952">
        <v>5694.83</v>
      </c>
      <c r="BX952">
        <v>0</v>
      </c>
      <c r="BY952">
        <v>0</v>
      </c>
      <c r="BZ952">
        <v>8.2472999999999992</v>
      </c>
      <c r="CA952">
        <v>3277.0529999999999</v>
      </c>
      <c r="CB952">
        <v>2103.8290000000002</v>
      </c>
      <c r="CC952">
        <v>333.16</v>
      </c>
      <c r="CD952">
        <v>244.03900000000002</v>
      </c>
      <c r="CE952">
        <v>485</v>
      </c>
      <c r="CF952">
        <v>90.055999999999997</v>
      </c>
      <c r="CG952">
        <v>0</v>
      </c>
      <c r="CH952">
        <v>0.27800000000000002</v>
      </c>
      <c r="CI952">
        <v>20.690999999999999</v>
      </c>
      <c r="CJ952">
        <v>3</v>
      </c>
      <c r="CK952">
        <v>1540.424</v>
      </c>
      <c r="CL952">
        <v>3.2473000000000001</v>
      </c>
      <c r="CM952">
        <v>1002.313</v>
      </c>
      <c r="CN952">
        <v>2</v>
      </c>
      <c r="CO952">
        <v>734.31600000000003</v>
      </c>
      <c r="CP952">
        <v>0</v>
      </c>
      <c r="CQ952">
        <v>0</v>
      </c>
      <c r="CR952">
        <v>11.875</v>
      </c>
      <c r="CS952">
        <v>5553.3459999999995</v>
      </c>
      <c r="CT952">
        <v>6.2473000000000001</v>
      </c>
      <c r="CU952">
        <v>2146.0790000000002</v>
      </c>
      <c r="CV952">
        <v>0</v>
      </c>
      <c r="CW952">
        <v>12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10.207000000000001</v>
      </c>
      <c r="DF952">
        <v>4</v>
      </c>
      <c r="DG952">
        <v>1579.893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7367.4030000000002</v>
      </c>
      <c r="EA952">
        <v>0</v>
      </c>
      <c r="EB952">
        <v>3346.8689999999997</v>
      </c>
      <c r="EC952">
        <v>0</v>
      </c>
      <c r="ED952">
        <v>22.122299999999999</v>
      </c>
      <c r="EE952">
        <v>22.833300000000001</v>
      </c>
      <c r="EF952">
        <v>10568.072</v>
      </c>
      <c r="EG952">
        <v>13.875</v>
      </c>
      <c r="EH952">
        <v>7291.0190000000002</v>
      </c>
      <c r="EI952">
        <v>0</v>
      </c>
      <c r="EJ952">
        <v>0</v>
      </c>
      <c r="EK952">
        <v>9.875</v>
      </c>
      <c r="EL952">
        <v>5711.1260000000002</v>
      </c>
      <c r="EM952">
        <v>0</v>
      </c>
      <c r="EN952">
        <v>0</v>
      </c>
      <c r="EO952">
        <v>8.2472999999999992</v>
      </c>
      <c r="EP952">
        <v>3277.0529999999999</v>
      </c>
      <c r="EQ952">
        <v>585.86699999999996</v>
      </c>
      <c r="ER952">
        <v>465.267</v>
      </c>
      <c r="ES952">
        <v>120.6</v>
      </c>
      <c r="ET952">
        <v>11153.939</v>
      </c>
      <c r="EU952">
        <v>0</v>
      </c>
      <c r="EV952">
        <v>0</v>
      </c>
      <c r="EW952">
        <v>0</v>
      </c>
      <c r="EX952">
        <v>0</v>
      </c>
      <c r="EY952">
        <v>4</v>
      </c>
      <c r="EZ952">
        <v>1579.893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0</v>
      </c>
      <c r="GA952">
        <v>0</v>
      </c>
      <c r="GB952">
        <v>0</v>
      </c>
    </row>
    <row r="953" spans="1:184" customFormat="1" ht="12.75" x14ac:dyDescent="0.2">
      <c r="A953">
        <v>3800</v>
      </c>
      <c r="B953">
        <f t="shared" si="14"/>
        <v>950</v>
      </c>
      <c r="C953">
        <v>1</v>
      </c>
      <c r="D953" t="s">
        <v>3032</v>
      </c>
      <c r="E953" t="s">
        <v>290</v>
      </c>
      <c r="F953">
        <v>600014053</v>
      </c>
      <c r="G953">
        <v>12</v>
      </c>
      <c r="H953" t="s">
        <v>1076</v>
      </c>
      <c r="I953" t="s">
        <v>3033</v>
      </c>
      <c r="J953">
        <v>1</v>
      </c>
      <c r="K953">
        <v>24</v>
      </c>
      <c r="L953" t="s">
        <v>2723</v>
      </c>
      <c r="M953" t="s">
        <v>3034</v>
      </c>
      <c r="N953" t="s">
        <v>1038</v>
      </c>
      <c r="O953">
        <v>7</v>
      </c>
      <c r="P953" t="s">
        <v>1039</v>
      </c>
      <c r="Q953" t="s">
        <v>3035</v>
      </c>
      <c r="R953" s="207">
        <v>45659.564722222225</v>
      </c>
      <c r="S953">
        <v>600014053</v>
      </c>
      <c r="T953" t="s">
        <v>3035</v>
      </c>
      <c r="U953" s="207">
        <v>45663.640625</v>
      </c>
      <c r="V953">
        <v>600014053</v>
      </c>
      <c r="W953">
        <v>42.576599999999999</v>
      </c>
      <c r="X953">
        <v>42.576599999999999</v>
      </c>
      <c r="Y953">
        <v>0</v>
      </c>
      <c r="Z953">
        <v>0</v>
      </c>
      <c r="AA953">
        <v>48.797800000000002</v>
      </c>
      <c r="AB953">
        <v>24691.052</v>
      </c>
      <c r="AC953">
        <v>24247.092000000001</v>
      </c>
      <c r="AD953">
        <v>14298.204</v>
      </c>
      <c r="AE953">
        <v>4586.4129999999996</v>
      </c>
      <c r="AF953">
        <v>1365.7080000000001</v>
      </c>
      <c r="AG953">
        <v>2831.0189999999998</v>
      </c>
      <c r="AH953">
        <v>365.49200000000002</v>
      </c>
      <c r="AI953">
        <v>365.87400000000002</v>
      </c>
      <c r="AJ953">
        <v>12.566000000000001</v>
      </c>
      <c r="AK953">
        <v>6.5579999999999998</v>
      </c>
      <c r="AL953">
        <v>0</v>
      </c>
      <c r="AM953">
        <v>0</v>
      </c>
      <c r="AN953">
        <v>443.96</v>
      </c>
      <c r="AO953">
        <v>494.964</v>
      </c>
      <c r="AP953">
        <v>436.5</v>
      </c>
      <c r="AQ953">
        <v>436.5</v>
      </c>
      <c r="AR953">
        <v>0</v>
      </c>
      <c r="AS953">
        <v>0</v>
      </c>
      <c r="AT953">
        <v>58.463999999999999</v>
      </c>
      <c r="AU953">
        <v>0</v>
      </c>
      <c r="AV953">
        <v>0</v>
      </c>
      <c r="AW953">
        <v>347.76900000000001</v>
      </c>
      <c r="AX953">
        <v>0</v>
      </c>
      <c r="AY953">
        <v>339</v>
      </c>
      <c r="AZ953">
        <v>67.489000000000004</v>
      </c>
      <c r="BA953">
        <v>24410.927</v>
      </c>
      <c r="BB953">
        <v>436.5</v>
      </c>
      <c r="BC953">
        <v>51</v>
      </c>
      <c r="BD953">
        <v>36</v>
      </c>
      <c r="BE953">
        <v>1</v>
      </c>
      <c r="BF953">
        <v>1</v>
      </c>
      <c r="BG953">
        <v>1</v>
      </c>
      <c r="BH953">
        <v>0</v>
      </c>
      <c r="BI953">
        <v>0</v>
      </c>
      <c r="BJ953">
        <v>34.728299999999997</v>
      </c>
      <c r="BK953">
        <v>21654.489000000001</v>
      </c>
      <c r="BL953">
        <v>12757.27</v>
      </c>
      <c r="BM953">
        <v>4249.4260000000004</v>
      </c>
      <c r="BN953">
        <v>1160.5509999999999</v>
      </c>
      <c r="BO953">
        <v>2422.1190000000001</v>
      </c>
      <c r="BP953">
        <v>267.428</v>
      </c>
      <c r="BQ953">
        <v>365.87400000000002</v>
      </c>
      <c r="BR953">
        <v>12.566000000000001</v>
      </c>
      <c r="BS953">
        <v>3.9969999999999999</v>
      </c>
      <c r="BT953">
        <v>33.9803</v>
      </c>
      <c r="BU953">
        <v>21282.569</v>
      </c>
      <c r="BV953">
        <v>0</v>
      </c>
      <c r="BW953">
        <v>0</v>
      </c>
      <c r="BX953">
        <v>0</v>
      </c>
      <c r="BY953">
        <v>0</v>
      </c>
      <c r="BZ953">
        <v>7.8483000000000001</v>
      </c>
      <c r="CA953">
        <v>2592.6030000000001</v>
      </c>
      <c r="CB953">
        <v>1540.934</v>
      </c>
      <c r="CC953">
        <v>336.98700000000002</v>
      </c>
      <c r="CD953">
        <v>205.15700000000001</v>
      </c>
      <c r="CE953">
        <v>408.9</v>
      </c>
      <c r="CF953">
        <v>98.063999999999993</v>
      </c>
      <c r="CG953">
        <v>0</v>
      </c>
      <c r="CH953">
        <v>0</v>
      </c>
      <c r="CI953">
        <v>2.5609999999999999</v>
      </c>
      <c r="CJ953">
        <v>2.5013999999999998</v>
      </c>
      <c r="CK953">
        <v>1285.2449999999999</v>
      </c>
      <c r="CL953">
        <v>4.5156000000000001</v>
      </c>
      <c r="CM953">
        <v>1031.0060000000001</v>
      </c>
      <c r="CN953">
        <v>0</v>
      </c>
      <c r="CO953">
        <v>0</v>
      </c>
      <c r="CP953">
        <v>0.83130000000000004</v>
      </c>
      <c r="CQ953">
        <v>276.35199999999998</v>
      </c>
      <c r="CR953">
        <v>32.728299999999997</v>
      </c>
      <c r="CS953">
        <v>19624.595000000001</v>
      </c>
      <c r="CT953">
        <v>5.9733000000000001</v>
      </c>
      <c r="CU953">
        <v>1972.434</v>
      </c>
      <c r="CV953">
        <v>0</v>
      </c>
      <c r="CW953">
        <v>347.76900000000001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310.04599999999999</v>
      </c>
      <c r="DD953">
        <v>126.45399999999999</v>
      </c>
      <c r="DE953">
        <v>67.489000000000004</v>
      </c>
      <c r="DF953">
        <v>0.248</v>
      </c>
      <c r="DG953">
        <v>79.811000000000007</v>
      </c>
      <c r="DH953">
        <v>0</v>
      </c>
      <c r="DI953">
        <v>0</v>
      </c>
      <c r="DJ953">
        <v>0.5</v>
      </c>
      <c r="DK953">
        <v>292.10899999999998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21780.988000000001</v>
      </c>
      <c r="EA953">
        <v>310.04599999999999</v>
      </c>
      <c r="EB953">
        <v>2629.9389999999999</v>
      </c>
      <c r="EC953">
        <v>126.45399999999999</v>
      </c>
      <c r="ED953">
        <v>42.576599999999999</v>
      </c>
      <c r="EE953">
        <v>48.797800000000002</v>
      </c>
      <c r="EF953">
        <v>24691.052</v>
      </c>
      <c r="EG953">
        <v>34.728299999999997</v>
      </c>
      <c r="EH953">
        <v>21702.383999999998</v>
      </c>
      <c r="EI953">
        <v>33.9803</v>
      </c>
      <c r="EJ953">
        <v>21330.464</v>
      </c>
      <c r="EK953">
        <v>0</v>
      </c>
      <c r="EL953">
        <v>0</v>
      </c>
      <c r="EM953">
        <v>0</v>
      </c>
      <c r="EN953">
        <v>0</v>
      </c>
      <c r="EO953">
        <v>7.8483000000000001</v>
      </c>
      <c r="EP953">
        <v>2988.6680000000001</v>
      </c>
      <c r="EQ953">
        <v>494.964</v>
      </c>
      <c r="ER953">
        <v>329.51</v>
      </c>
      <c r="ES953">
        <v>165.45400000000001</v>
      </c>
      <c r="ET953">
        <v>25186.016</v>
      </c>
      <c r="EU953">
        <v>0</v>
      </c>
      <c r="EV953">
        <v>0</v>
      </c>
      <c r="EW953">
        <v>0</v>
      </c>
      <c r="EX953">
        <v>0</v>
      </c>
      <c r="EY953">
        <v>0.248</v>
      </c>
      <c r="EZ953">
        <v>79.811000000000007</v>
      </c>
      <c r="FA953">
        <v>0</v>
      </c>
      <c r="FB953">
        <v>0</v>
      </c>
      <c r="FC953">
        <v>0.5</v>
      </c>
      <c r="FD953">
        <v>292.10899999999998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339</v>
      </c>
      <c r="FP953">
        <v>273.5</v>
      </c>
      <c r="FQ953">
        <v>65.5</v>
      </c>
      <c r="FR953">
        <v>339</v>
      </c>
      <c r="FS953">
        <v>0</v>
      </c>
      <c r="FT953">
        <v>0</v>
      </c>
      <c r="FU953">
        <v>0</v>
      </c>
      <c r="FV953">
        <v>0</v>
      </c>
      <c r="FW953">
        <v>0</v>
      </c>
      <c r="FX953">
        <v>0</v>
      </c>
      <c r="FY953">
        <v>0</v>
      </c>
      <c r="FZ953">
        <v>0</v>
      </c>
      <c r="GA953">
        <v>0</v>
      </c>
      <c r="GB953">
        <v>0</v>
      </c>
    </row>
    <row r="954" spans="1:184" customFormat="1" ht="12.75" x14ac:dyDescent="0.2">
      <c r="A954">
        <v>3801</v>
      </c>
      <c r="B954">
        <f t="shared" si="14"/>
        <v>951</v>
      </c>
      <c r="C954">
        <v>1</v>
      </c>
      <c r="D954" t="s">
        <v>3036</v>
      </c>
      <c r="E954" t="s">
        <v>290</v>
      </c>
      <c r="F954">
        <v>600014070</v>
      </c>
      <c r="G954">
        <v>12</v>
      </c>
      <c r="H954" t="s">
        <v>1171</v>
      </c>
      <c r="I954" t="s">
        <v>1866</v>
      </c>
      <c r="J954">
        <v>1</v>
      </c>
      <c r="K954">
        <v>24</v>
      </c>
      <c r="L954" t="s">
        <v>2723</v>
      </c>
      <c r="M954" t="s">
        <v>3037</v>
      </c>
      <c r="N954" t="s">
        <v>1038</v>
      </c>
      <c r="O954">
        <v>7</v>
      </c>
      <c r="P954" t="s">
        <v>1039</v>
      </c>
      <c r="Q954" t="s">
        <v>3382</v>
      </c>
      <c r="R954" s="207">
        <v>45670.387407407405</v>
      </c>
      <c r="S954">
        <v>600014070</v>
      </c>
      <c r="W954">
        <v>55.935099999999998</v>
      </c>
      <c r="X954">
        <v>55.935099999999998</v>
      </c>
      <c r="Y954">
        <v>0</v>
      </c>
      <c r="Z954">
        <v>0</v>
      </c>
      <c r="AA954">
        <v>62.527200000000001</v>
      </c>
      <c r="AB954">
        <v>35165.753000000004</v>
      </c>
      <c r="AC954">
        <v>34780.288999999997</v>
      </c>
      <c r="AD954">
        <v>19833.983999999997</v>
      </c>
      <c r="AE954">
        <v>4952.3979999999992</v>
      </c>
      <c r="AF954">
        <v>2051.998</v>
      </c>
      <c r="AG954">
        <v>6140.4160000000002</v>
      </c>
      <c r="AH954">
        <v>409.30599999999998</v>
      </c>
      <c r="AI954">
        <v>454.44200000000001</v>
      </c>
      <c r="AJ954">
        <v>437.16999999999996</v>
      </c>
      <c r="AK954">
        <v>47.853999999999999</v>
      </c>
      <c r="AL954">
        <v>0</v>
      </c>
      <c r="AM954">
        <v>0</v>
      </c>
      <c r="AN954">
        <v>385.464</v>
      </c>
      <c r="AO954">
        <v>615.49699999999996</v>
      </c>
      <c r="AP954">
        <v>477.17</v>
      </c>
      <c r="AQ954">
        <v>477.17</v>
      </c>
      <c r="AR954">
        <v>0</v>
      </c>
      <c r="AS954">
        <v>0</v>
      </c>
      <c r="AT954">
        <v>0</v>
      </c>
      <c r="AU954">
        <v>138.327</v>
      </c>
      <c r="AV954">
        <v>0.5</v>
      </c>
      <c r="AW954">
        <v>418.64</v>
      </c>
      <c r="AX954">
        <v>297.57499999999999</v>
      </c>
      <c r="AY954">
        <v>291.5</v>
      </c>
      <c r="AZ954">
        <v>34.081000000000003</v>
      </c>
      <c r="BA954">
        <v>35000.057000000001</v>
      </c>
      <c r="BB954">
        <v>477.17</v>
      </c>
      <c r="BC954">
        <v>61</v>
      </c>
      <c r="BD954">
        <v>49</v>
      </c>
      <c r="BE954">
        <v>0</v>
      </c>
      <c r="BF954">
        <v>0</v>
      </c>
      <c r="BG954">
        <v>1</v>
      </c>
      <c r="BH954">
        <v>0</v>
      </c>
      <c r="BI954">
        <v>0</v>
      </c>
      <c r="BJ954">
        <v>43.390099999999997</v>
      </c>
      <c r="BK954">
        <v>30324.534</v>
      </c>
      <c r="BL954">
        <v>17071.409</v>
      </c>
      <c r="BM954">
        <v>4516.0820000000003</v>
      </c>
      <c r="BN954">
        <v>1738.6</v>
      </c>
      <c r="BO954">
        <v>5286.5739999999996</v>
      </c>
      <c r="BP954">
        <v>342.71499999999997</v>
      </c>
      <c r="BQ954">
        <v>454.44200000000001</v>
      </c>
      <c r="BR954">
        <v>418.47300000000001</v>
      </c>
      <c r="BS954">
        <v>43.518000000000001</v>
      </c>
      <c r="BT954">
        <v>41.667900000000003</v>
      </c>
      <c r="BU954">
        <v>29400.463</v>
      </c>
      <c r="BV954">
        <v>0</v>
      </c>
      <c r="BW954">
        <v>0</v>
      </c>
      <c r="BX954">
        <v>0</v>
      </c>
      <c r="BY954">
        <v>0</v>
      </c>
      <c r="BZ954">
        <v>12.545</v>
      </c>
      <c r="CA954">
        <v>4455.7550000000001</v>
      </c>
      <c r="CB954">
        <v>2762.5749999999998</v>
      </c>
      <c r="CC954">
        <v>436.31600000000003</v>
      </c>
      <c r="CD954">
        <v>313.39800000000002</v>
      </c>
      <c r="CE954">
        <v>853.84199999999998</v>
      </c>
      <c r="CF954">
        <v>66.591000000000008</v>
      </c>
      <c r="CG954">
        <v>0</v>
      </c>
      <c r="CH954">
        <v>18.696999999999999</v>
      </c>
      <c r="CI954">
        <v>4.3360000000000003</v>
      </c>
      <c r="CJ954">
        <v>3</v>
      </c>
      <c r="CK954">
        <v>1398.5740000000001</v>
      </c>
      <c r="CL954">
        <v>5.0449999999999999</v>
      </c>
      <c r="CM954">
        <v>1460.1569999999999</v>
      </c>
      <c r="CN954">
        <v>4.5</v>
      </c>
      <c r="CO954">
        <v>1597.0239999999999</v>
      </c>
      <c r="CP954">
        <v>0</v>
      </c>
      <c r="CQ954">
        <v>0</v>
      </c>
      <c r="CR954">
        <v>40.390099999999997</v>
      </c>
      <c r="CS954">
        <v>27060.780999999999</v>
      </c>
      <c r="CT954">
        <v>8.8407</v>
      </c>
      <c r="CU954">
        <v>3273.4189999999999</v>
      </c>
      <c r="CV954">
        <v>0.5</v>
      </c>
      <c r="CW954">
        <v>418.64</v>
      </c>
      <c r="CX954">
        <v>297.57499999999999</v>
      </c>
      <c r="CY954">
        <v>0</v>
      </c>
      <c r="CZ954">
        <v>0</v>
      </c>
      <c r="DA954">
        <v>0</v>
      </c>
      <c r="DB954">
        <v>0</v>
      </c>
      <c r="DC954">
        <v>75</v>
      </c>
      <c r="DD954">
        <v>402.17</v>
      </c>
      <c r="DE954">
        <v>34.081000000000003</v>
      </c>
      <c r="DF954">
        <v>0.88890000000000002</v>
      </c>
      <c r="DG954">
        <v>409.44900000000001</v>
      </c>
      <c r="DH954">
        <v>0</v>
      </c>
      <c r="DI954">
        <v>0</v>
      </c>
      <c r="DJ954">
        <v>0.83330000000000004</v>
      </c>
      <c r="DK954">
        <v>514.62199999999996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30530.773000000001</v>
      </c>
      <c r="EA954">
        <v>75</v>
      </c>
      <c r="EB954">
        <v>4469.2839999999997</v>
      </c>
      <c r="EC954">
        <v>402.17</v>
      </c>
      <c r="ED954">
        <v>55.935099999999998</v>
      </c>
      <c r="EE954">
        <v>62.527200000000001</v>
      </c>
      <c r="EF954">
        <v>35165.753000000004</v>
      </c>
      <c r="EG954">
        <v>43.390099999999997</v>
      </c>
      <c r="EH954">
        <v>30438.77</v>
      </c>
      <c r="EI954">
        <v>41.667900000000003</v>
      </c>
      <c r="EJ954">
        <v>29514.699000000001</v>
      </c>
      <c r="EK954">
        <v>0</v>
      </c>
      <c r="EL954">
        <v>0</v>
      </c>
      <c r="EM954">
        <v>0</v>
      </c>
      <c r="EN954">
        <v>0</v>
      </c>
      <c r="EO954">
        <v>12.545</v>
      </c>
      <c r="EP954">
        <v>4726.9830000000002</v>
      </c>
      <c r="EQ954">
        <v>615.49699999999996</v>
      </c>
      <c r="ER954">
        <v>131.65199999999999</v>
      </c>
      <c r="ES954">
        <v>483.84500000000003</v>
      </c>
      <c r="ET954">
        <v>35781.25</v>
      </c>
      <c r="EU954">
        <v>0</v>
      </c>
      <c r="EV954">
        <v>0</v>
      </c>
      <c r="EW954">
        <v>0</v>
      </c>
      <c r="EX954">
        <v>0</v>
      </c>
      <c r="EY954">
        <v>0.88890000000000002</v>
      </c>
      <c r="EZ954">
        <v>409.44900000000001</v>
      </c>
      <c r="FA954">
        <v>0</v>
      </c>
      <c r="FB954">
        <v>0</v>
      </c>
      <c r="FC954">
        <v>0.83330000000000004</v>
      </c>
      <c r="FD954">
        <v>514.62199999999996</v>
      </c>
      <c r="FE954">
        <v>0</v>
      </c>
      <c r="FF954">
        <v>0</v>
      </c>
      <c r="FG954">
        <v>0</v>
      </c>
      <c r="FH954">
        <v>0</v>
      </c>
      <c r="FI954">
        <v>0.5</v>
      </c>
      <c r="FJ954">
        <v>297.57499999999999</v>
      </c>
      <c r="FK954">
        <v>0.5</v>
      </c>
      <c r="FL954">
        <v>297.57499999999999</v>
      </c>
      <c r="FM954">
        <v>0</v>
      </c>
      <c r="FN954">
        <v>0</v>
      </c>
      <c r="FO954">
        <v>291.5</v>
      </c>
      <c r="FP954">
        <v>48.9</v>
      </c>
      <c r="FQ954">
        <v>242.6</v>
      </c>
      <c r="FR954">
        <v>589.07500000000005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</row>
    <row r="955" spans="1:184" customFormat="1" ht="12.75" x14ac:dyDescent="0.2">
      <c r="A955">
        <v>3802</v>
      </c>
      <c r="B955">
        <f t="shared" si="14"/>
        <v>952</v>
      </c>
      <c r="C955">
        <v>1</v>
      </c>
      <c r="D955" t="s">
        <v>3038</v>
      </c>
      <c r="E955" t="s">
        <v>290</v>
      </c>
      <c r="F955">
        <v>600013987</v>
      </c>
      <c r="G955">
        <v>12</v>
      </c>
      <c r="H955" t="s">
        <v>1484</v>
      </c>
      <c r="I955" t="s">
        <v>3039</v>
      </c>
      <c r="J955">
        <v>1</v>
      </c>
      <c r="K955">
        <v>24</v>
      </c>
      <c r="L955" t="s">
        <v>2723</v>
      </c>
      <c r="M955" t="s">
        <v>3040</v>
      </c>
      <c r="N955" t="s">
        <v>1038</v>
      </c>
      <c r="O955">
        <v>7</v>
      </c>
      <c r="P955" t="s">
        <v>1039</v>
      </c>
      <c r="Q955" t="s">
        <v>3383</v>
      </c>
      <c r="R955" s="207">
        <v>45663.528807870367</v>
      </c>
      <c r="S955">
        <v>600013987</v>
      </c>
      <c r="T955" t="s">
        <v>3383</v>
      </c>
      <c r="U955" s="207">
        <v>45670.603819444441</v>
      </c>
      <c r="V955">
        <v>600013987</v>
      </c>
      <c r="W955">
        <v>42.622500000000002</v>
      </c>
      <c r="X955">
        <v>41.537199999999999</v>
      </c>
      <c r="Y955">
        <v>0.1757</v>
      </c>
      <c r="Z955">
        <v>0.90959999999999996</v>
      </c>
      <c r="AA955">
        <v>44.793300000000002</v>
      </c>
      <c r="AB955">
        <v>26415.848999999998</v>
      </c>
      <c r="AC955">
        <v>25902.13</v>
      </c>
      <c r="AD955">
        <v>14372.191999999999</v>
      </c>
      <c r="AE955">
        <v>3739.5149999999999</v>
      </c>
      <c r="AF955">
        <v>4316.3360000000002</v>
      </c>
      <c r="AG955">
        <v>2234.5120000000002</v>
      </c>
      <c r="AH955">
        <v>521.92000000000007</v>
      </c>
      <c r="AI955">
        <v>300.089</v>
      </c>
      <c r="AJ955">
        <v>45.301000000000002</v>
      </c>
      <c r="AK955">
        <v>47.747</v>
      </c>
      <c r="AL955">
        <v>71.307999999999993</v>
      </c>
      <c r="AM955">
        <v>0</v>
      </c>
      <c r="AN955">
        <v>442.41099999999994</v>
      </c>
      <c r="AO955">
        <v>490.23700000000002</v>
      </c>
      <c r="AP955">
        <v>297.86</v>
      </c>
      <c r="AQ955">
        <v>297.86</v>
      </c>
      <c r="AR955">
        <v>0</v>
      </c>
      <c r="AS955">
        <v>0</v>
      </c>
      <c r="AT955">
        <v>59.252000000000002</v>
      </c>
      <c r="AU955">
        <v>133.125</v>
      </c>
      <c r="AV955">
        <v>0</v>
      </c>
      <c r="AW955">
        <v>288.73899999999998</v>
      </c>
      <c r="AX955">
        <v>14.4</v>
      </c>
      <c r="AY955">
        <v>276.66000000000003</v>
      </c>
      <c r="AZ955">
        <v>35.779000000000003</v>
      </c>
      <c r="BA955">
        <v>26104.262999999999</v>
      </c>
      <c r="BB955">
        <v>297.86</v>
      </c>
      <c r="BC955">
        <v>46</v>
      </c>
      <c r="BD955">
        <v>35</v>
      </c>
      <c r="BE955">
        <v>2</v>
      </c>
      <c r="BF955">
        <v>0</v>
      </c>
      <c r="BG955">
        <v>1</v>
      </c>
      <c r="BH955">
        <v>0</v>
      </c>
      <c r="BI955">
        <v>0</v>
      </c>
      <c r="BJ955">
        <v>29.482299999999999</v>
      </c>
      <c r="BK955">
        <v>21134.338</v>
      </c>
      <c r="BL955">
        <v>11483.643</v>
      </c>
      <c r="BM955">
        <v>3270.32</v>
      </c>
      <c r="BN955">
        <v>3481.3629999999998</v>
      </c>
      <c r="BO955">
        <v>1919.2059999999999</v>
      </c>
      <c r="BP955">
        <v>305.19200000000001</v>
      </c>
      <c r="BQ955">
        <v>300.089</v>
      </c>
      <c r="BR955">
        <v>45.301000000000002</v>
      </c>
      <c r="BS955">
        <v>4.7060000000000004</v>
      </c>
      <c r="BT955">
        <v>28.7379</v>
      </c>
      <c r="BU955">
        <v>20988.725999999999</v>
      </c>
      <c r="BV955">
        <v>0</v>
      </c>
      <c r="BW955">
        <v>0</v>
      </c>
      <c r="BX955">
        <v>0</v>
      </c>
      <c r="BY955">
        <v>0</v>
      </c>
      <c r="BZ955">
        <v>12.0549</v>
      </c>
      <c r="CA955">
        <v>4767.7919999999995</v>
      </c>
      <c r="CB955">
        <v>2888.549</v>
      </c>
      <c r="CC955">
        <v>469.19499999999999</v>
      </c>
      <c r="CD955">
        <v>834.97299999999996</v>
      </c>
      <c r="CE955">
        <v>315.30600000000004</v>
      </c>
      <c r="CF955">
        <v>216.72799999999998</v>
      </c>
      <c r="CG955">
        <v>0</v>
      </c>
      <c r="CH955">
        <v>0</v>
      </c>
      <c r="CI955">
        <v>43.040999999999997</v>
      </c>
      <c r="CJ955">
        <v>2.2549000000000001</v>
      </c>
      <c r="CK955">
        <v>1360.124</v>
      </c>
      <c r="CL955">
        <v>3.7263999999999999</v>
      </c>
      <c r="CM955">
        <v>1322.9670000000001</v>
      </c>
      <c r="CN955">
        <v>6.0735999999999999</v>
      </c>
      <c r="CO955">
        <v>2084.701</v>
      </c>
      <c r="CP955">
        <v>0</v>
      </c>
      <c r="CQ955">
        <v>0</v>
      </c>
      <c r="CR955">
        <v>27.482299999999999</v>
      </c>
      <c r="CS955">
        <v>18787.223000000002</v>
      </c>
      <c r="CT955">
        <v>8.8012999999999995</v>
      </c>
      <c r="CU955">
        <v>2673.9520000000002</v>
      </c>
      <c r="CV955">
        <v>0</v>
      </c>
      <c r="CW955">
        <v>288.73899999999998</v>
      </c>
      <c r="CX955">
        <v>0</v>
      </c>
      <c r="CY955">
        <v>0</v>
      </c>
      <c r="CZ955">
        <v>0</v>
      </c>
      <c r="DA955">
        <v>0</v>
      </c>
      <c r="DB955">
        <v>14.4</v>
      </c>
      <c r="DC955">
        <v>265.26</v>
      </c>
      <c r="DD955">
        <v>32.6</v>
      </c>
      <c r="DE955">
        <v>35.779000000000003</v>
      </c>
      <c r="DF955">
        <v>0.74439999999999995</v>
      </c>
      <c r="DG955">
        <v>145.61199999999999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21274.989000000001</v>
      </c>
      <c r="EA955">
        <v>265.26</v>
      </c>
      <c r="EB955">
        <v>4829.2740000000003</v>
      </c>
      <c r="EC955">
        <v>32.6</v>
      </c>
      <c r="ED955">
        <v>42.622500000000002</v>
      </c>
      <c r="EE955">
        <v>44.793300000000002</v>
      </c>
      <c r="EF955">
        <v>26415.848999999998</v>
      </c>
      <c r="EG955">
        <v>29.571200000000001</v>
      </c>
      <c r="EH955">
        <v>21202.422999999999</v>
      </c>
      <c r="EI955">
        <v>28.826799999999999</v>
      </c>
      <c r="EJ955">
        <v>21056.811000000002</v>
      </c>
      <c r="EK955">
        <v>0</v>
      </c>
      <c r="EL955">
        <v>0</v>
      </c>
      <c r="EM955">
        <v>0</v>
      </c>
      <c r="EN955">
        <v>0</v>
      </c>
      <c r="EO955">
        <v>13.051299999999999</v>
      </c>
      <c r="EP955">
        <v>5213.4259999999995</v>
      </c>
      <c r="EQ955">
        <v>490.23700000000002</v>
      </c>
      <c r="ER955">
        <v>265.26</v>
      </c>
      <c r="ES955">
        <v>224.977</v>
      </c>
      <c r="ET955">
        <v>26906.085999999999</v>
      </c>
      <c r="EU955">
        <v>0</v>
      </c>
      <c r="EV955">
        <v>0</v>
      </c>
      <c r="EW955">
        <v>0</v>
      </c>
      <c r="EX955">
        <v>0</v>
      </c>
      <c r="EY955">
        <v>0.74439999999999995</v>
      </c>
      <c r="EZ955">
        <v>145.61199999999999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14.4</v>
      </c>
      <c r="FK955">
        <v>0</v>
      </c>
      <c r="FL955">
        <v>0</v>
      </c>
      <c r="FM955">
        <v>0</v>
      </c>
      <c r="FN955">
        <v>14.4</v>
      </c>
      <c r="FO955">
        <v>276.66000000000003</v>
      </c>
      <c r="FP955">
        <v>246.66</v>
      </c>
      <c r="FQ955">
        <v>30</v>
      </c>
      <c r="FR955">
        <v>291.06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0</v>
      </c>
    </row>
    <row r="956" spans="1:184" customFormat="1" ht="12.75" x14ac:dyDescent="0.2">
      <c r="A956">
        <v>3803</v>
      </c>
      <c r="B956">
        <f t="shared" si="14"/>
        <v>953</v>
      </c>
      <c r="C956">
        <v>1</v>
      </c>
      <c r="D956" t="s">
        <v>3041</v>
      </c>
      <c r="E956" t="s">
        <v>290</v>
      </c>
      <c r="F956">
        <v>600014100</v>
      </c>
      <c r="G956">
        <v>12</v>
      </c>
      <c r="H956" t="s">
        <v>1204</v>
      </c>
      <c r="I956" t="s">
        <v>1866</v>
      </c>
      <c r="J956">
        <v>1</v>
      </c>
      <c r="K956">
        <v>24</v>
      </c>
      <c r="L956" t="s">
        <v>2723</v>
      </c>
      <c r="M956" t="s">
        <v>3042</v>
      </c>
      <c r="N956" t="s">
        <v>1038</v>
      </c>
      <c r="O956">
        <v>7</v>
      </c>
      <c r="P956" t="s">
        <v>1039</v>
      </c>
      <c r="Q956" t="s">
        <v>3043</v>
      </c>
      <c r="R956" s="207">
        <v>45670.618587962963</v>
      </c>
      <c r="S956">
        <v>600014100</v>
      </c>
      <c r="T956" t="s">
        <v>3043</v>
      </c>
      <c r="U956" s="207">
        <v>45677.452418981484</v>
      </c>
      <c r="V956">
        <v>600014100</v>
      </c>
      <c r="W956">
        <v>25.273599999999998</v>
      </c>
      <c r="X956">
        <v>24.773599999999998</v>
      </c>
      <c r="Y956">
        <v>0</v>
      </c>
      <c r="Z956">
        <v>0.5</v>
      </c>
      <c r="AA956">
        <v>31.692799999999998</v>
      </c>
      <c r="AB956">
        <v>15849.231</v>
      </c>
      <c r="AC956">
        <v>15234.338</v>
      </c>
      <c r="AD956">
        <v>8713.8629999999994</v>
      </c>
      <c r="AE956">
        <v>2601.3359999999998</v>
      </c>
      <c r="AF956">
        <v>841.42200000000003</v>
      </c>
      <c r="AG956">
        <v>2359.6419999999998</v>
      </c>
      <c r="AH956">
        <v>226.78100000000001</v>
      </c>
      <c r="AI956">
        <v>202.57300000000001</v>
      </c>
      <c r="AJ956">
        <v>112.36799999999999</v>
      </c>
      <c r="AK956">
        <v>0</v>
      </c>
      <c r="AL956">
        <v>0</v>
      </c>
      <c r="AM956">
        <v>0</v>
      </c>
      <c r="AN956">
        <v>614.89300000000003</v>
      </c>
      <c r="AO956">
        <v>82.697000000000003</v>
      </c>
      <c r="AP956">
        <v>77.697000000000003</v>
      </c>
      <c r="AQ956">
        <v>77.697000000000003</v>
      </c>
      <c r="AR956">
        <v>0</v>
      </c>
      <c r="AS956">
        <v>0</v>
      </c>
      <c r="AT956">
        <v>0</v>
      </c>
      <c r="AU956">
        <v>5</v>
      </c>
      <c r="AV956">
        <v>0</v>
      </c>
      <c r="AW956">
        <v>136.262</v>
      </c>
      <c r="AX956">
        <v>0</v>
      </c>
      <c r="AY956">
        <v>0</v>
      </c>
      <c r="AZ956">
        <v>40.091000000000001</v>
      </c>
      <c r="BA956">
        <v>15443.451999999999</v>
      </c>
      <c r="BB956">
        <v>77.697000000000003</v>
      </c>
      <c r="BC956">
        <v>33</v>
      </c>
      <c r="BD956">
        <v>24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20.473600000000001</v>
      </c>
      <c r="BK956">
        <v>13648.026</v>
      </c>
      <c r="BL956">
        <v>7643.9809999999998</v>
      </c>
      <c r="BM956">
        <v>2439.5010000000002</v>
      </c>
      <c r="BN956">
        <v>740.53099999999995</v>
      </c>
      <c r="BO956">
        <v>2125.1410000000001</v>
      </c>
      <c r="BP956">
        <v>226.78100000000001</v>
      </c>
      <c r="BQ956">
        <v>202.57300000000001</v>
      </c>
      <c r="BR956">
        <v>93.165000000000006</v>
      </c>
      <c r="BS956">
        <v>0</v>
      </c>
      <c r="BT956">
        <v>20.473600000000001</v>
      </c>
      <c r="BU956">
        <v>13648.026</v>
      </c>
      <c r="BV956">
        <v>0</v>
      </c>
      <c r="BW956">
        <v>0</v>
      </c>
      <c r="BX956">
        <v>0</v>
      </c>
      <c r="BY956">
        <v>0</v>
      </c>
      <c r="BZ956">
        <v>4.3</v>
      </c>
      <c r="CA956">
        <v>1586.3119999999999</v>
      </c>
      <c r="CB956">
        <v>1069.8820000000001</v>
      </c>
      <c r="CC956">
        <v>161.83500000000001</v>
      </c>
      <c r="CD956">
        <v>100.89100000000001</v>
      </c>
      <c r="CE956">
        <v>234.501</v>
      </c>
      <c r="CF956">
        <v>0</v>
      </c>
      <c r="CG956">
        <v>0</v>
      </c>
      <c r="CH956">
        <v>19.202999999999999</v>
      </c>
      <c r="CI956">
        <v>0</v>
      </c>
      <c r="CJ956">
        <v>1.3</v>
      </c>
      <c r="CK956">
        <v>735.71600000000001</v>
      </c>
      <c r="CL956">
        <v>3</v>
      </c>
      <c r="CM956">
        <v>850.596</v>
      </c>
      <c r="CN956">
        <v>0</v>
      </c>
      <c r="CO956">
        <v>0</v>
      </c>
      <c r="CP956">
        <v>0</v>
      </c>
      <c r="CQ956">
        <v>0</v>
      </c>
      <c r="CR956">
        <v>18.298999999999999</v>
      </c>
      <c r="CS956">
        <v>11468.948</v>
      </c>
      <c r="CT956">
        <v>4.3</v>
      </c>
      <c r="CU956">
        <v>1586.3119999999999</v>
      </c>
      <c r="CV956">
        <v>0</v>
      </c>
      <c r="CW956">
        <v>136.262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9.1</v>
      </c>
      <c r="DD956">
        <v>68.596999999999994</v>
      </c>
      <c r="DE956">
        <v>40.091000000000001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13851.898999999999</v>
      </c>
      <c r="EA956">
        <v>9.1</v>
      </c>
      <c r="EB956">
        <v>1591.5530000000001</v>
      </c>
      <c r="EC956">
        <v>68.596999999999994</v>
      </c>
      <c r="ED956">
        <v>25.273599999999998</v>
      </c>
      <c r="EE956">
        <v>31.692799999999998</v>
      </c>
      <c r="EF956">
        <v>15849.231</v>
      </c>
      <c r="EG956">
        <v>20.973600000000001</v>
      </c>
      <c r="EH956">
        <v>14262.919</v>
      </c>
      <c r="EI956">
        <v>20.473600000000001</v>
      </c>
      <c r="EJ956">
        <v>14031.626</v>
      </c>
      <c r="EK956">
        <v>0</v>
      </c>
      <c r="EL956">
        <v>0</v>
      </c>
      <c r="EM956">
        <v>0</v>
      </c>
      <c r="EN956">
        <v>0</v>
      </c>
      <c r="EO956">
        <v>4.3</v>
      </c>
      <c r="EP956">
        <v>1586.3119999999999</v>
      </c>
      <c r="EQ956">
        <v>82.697000000000003</v>
      </c>
      <c r="ER956">
        <v>14.1</v>
      </c>
      <c r="ES956">
        <v>68.596999999999994</v>
      </c>
      <c r="ET956">
        <v>15931.928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0.5</v>
      </c>
      <c r="FD956">
        <v>231.29300000000001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0</v>
      </c>
      <c r="GA956">
        <v>0</v>
      </c>
      <c r="GB956">
        <v>0</v>
      </c>
    </row>
    <row r="957" spans="1:184" customFormat="1" ht="12.75" x14ac:dyDescent="0.2">
      <c r="A957">
        <v>3804</v>
      </c>
      <c r="B957">
        <f t="shared" si="14"/>
        <v>954</v>
      </c>
      <c r="C957">
        <v>1</v>
      </c>
      <c r="D957" t="s">
        <v>3044</v>
      </c>
      <c r="E957" t="s">
        <v>290</v>
      </c>
      <c r="F957">
        <v>600014061</v>
      </c>
      <c r="G957">
        <v>12</v>
      </c>
      <c r="H957" t="s">
        <v>1161</v>
      </c>
      <c r="I957" t="s">
        <v>3045</v>
      </c>
      <c r="J957">
        <v>1</v>
      </c>
      <c r="K957">
        <v>24</v>
      </c>
      <c r="L957" t="s">
        <v>2723</v>
      </c>
      <c r="M957" t="s">
        <v>3046</v>
      </c>
      <c r="N957" t="s">
        <v>1038</v>
      </c>
      <c r="O957">
        <v>7</v>
      </c>
      <c r="P957" t="s">
        <v>1039</v>
      </c>
      <c r="Q957" t="s">
        <v>3350</v>
      </c>
      <c r="R957" s="207">
        <v>45671.567962962959</v>
      </c>
      <c r="S957">
        <v>600014061</v>
      </c>
      <c r="W957">
        <v>43.665499999999994</v>
      </c>
      <c r="X957">
        <v>43.665499999999994</v>
      </c>
      <c r="Y957">
        <v>0</v>
      </c>
      <c r="Z957">
        <v>0</v>
      </c>
      <c r="AA957">
        <v>58.686399999999999</v>
      </c>
      <c r="AB957">
        <v>26851.228000000003</v>
      </c>
      <c r="AC957">
        <v>26787.267999999996</v>
      </c>
      <c r="AD957">
        <v>15444.931</v>
      </c>
      <c r="AE957">
        <v>4286.5529999999999</v>
      </c>
      <c r="AF957">
        <v>1114.53</v>
      </c>
      <c r="AG957">
        <v>4839.3969999999999</v>
      </c>
      <c r="AH957">
        <v>326.83799999999997</v>
      </c>
      <c r="AI957">
        <v>237.21600000000001</v>
      </c>
      <c r="AJ957">
        <v>0</v>
      </c>
      <c r="AK957">
        <v>14.821999999999999</v>
      </c>
      <c r="AL957">
        <v>0</v>
      </c>
      <c r="AM957">
        <v>0</v>
      </c>
      <c r="AN957">
        <v>63.96</v>
      </c>
      <c r="AO957">
        <v>250.9</v>
      </c>
      <c r="AP957">
        <v>250.9</v>
      </c>
      <c r="AQ957">
        <v>250.9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443.95400000000001</v>
      </c>
      <c r="AX957">
        <v>0</v>
      </c>
      <c r="AY957">
        <v>161.9</v>
      </c>
      <c r="AZ957">
        <v>79.027000000000001</v>
      </c>
      <c r="BA957">
        <v>27001.237000000001</v>
      </c>
      <c r="BB957">
        <v>250.9</v>
      </c>
      <c r="BC957">
        <v>59</v>
      </c>
      <c r="BD957">
        <v>37</v>
      </c>
      <c r="BE957">
        <v>1</v>
      </c>
      <c r="BF957">
        <v>1</v>
      </c>
      <c r="BG957">
        <v>1</v>
      </c>
      <c r="BH957">
        <v>0</v>
      </c>
      <c r="BI957">
        <v>0</v>
      </c>
      <c r="BJ957">
        <v>37.152500000000003</v>
      </c>
      <c r="BK957">
        <v>24235.966999999997</v>
      </c>
      <c r="BL957">
        <v>13911.367</v>
      </c>
      <c r="BM957">
        <v>4037.7629999999999</v>
      </c>
      <c r="BN957">
        <v>916.12099999999998</v>
      </c>
      <c r="BO957">
        <v>4280.3969999999999</v>
      </c>
      <c r="BP957">
        <v>326.83799999999997</v>
      </c>
      <c r="BQ957">
        <v>237.21600000000001</v>
      </c>
      <c r="BR957">
        <v>0</v>
      </c>
      <c r="BS957">
        <v>3.2839999999999998</v>
      </c>
      <c r="BT957">
        <v>36.652500000000003</v>
      </c>
      <c r="BU957">
        <v>23943.025000000001</v>
      </c>
      <c r="BV957">
        <v>0</v>
      </c>
      <c r="BW957">
        <v>0</v>
      </c>
      <c r="BX957">
        <v>0</v>
      </c>
      <c r="BY957">
        <v>0</v>
      </c>
      <c r="BZ957">
        <v>6.5129999999999999</v>
      </c>
      <c r="CA957">
        <v>2551.3009999999999</v>
      </c>
      <c r="CB957">
        <v>1533.5640000000001</v>
      </c>
      <c r="CC957">
        <v>248.79000000000002</v>
      </c>
      <c r="CD957">
        <v>198.40899999999999</v>
      </c>
      <c r="CE957">
        <v>559</v>
      </c>
      <c r="CF957">
        <v>0</v>
      </c>
      <c r="CG957">
        <v>0</v>
      </c>
      <c r="CH957">
        <v>0</v>
      </c>
      <c r="CI957">
        <v>11.538</v>
      </c>
      <c r="CJ957">
        <v>2.3306</v>
      </c>
      <c r="CK957">
        <v>1178.519</v>
      </c>
      <c r="CL957">
        <v>4.1823999999999995</v>
      </c>
      <c r="CM957">
        <v>1372.7819999999999</v>
      </c>
      <c r="CN957">
        <v>0</v>
      </c>
      <c r="CO957">
        <v>0</v>
      </c>
      <c r="CP957">
        <v>0</v>
      </c>
      <c r="CQ957">
        <v>0</v>
      </c>
      <c r="CR957">
        <v>34.152500000000003</v>
      </c>
      <c r="CS957">
        <v>21146.542999999998</v>
      </c>
      <c r="CT957">
        <v>6.5129999999999999</v>
      </c>
      <c r="CU957">
        <v>2551.3009999999999</v>
      </c>
      <c r="CV957">
        <v>0</v>
      </c>
      <c r="CW957">
        <v>443.95400000000001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177.9</v>
      </c>
      <c r="DD957">
        <v>73</v>
      </c>
      <c r="DE957">
        <v>79.027000000000001</v>
      </c>
      <c r="DF957">
        <v>0</v>
      </c>
      <c r="DG957">
        <v>0</v>
      </c>
      <c r="DH957">
        <v>0</v>
      </c>
      <c r="DI957">
        <v>0</v>
      </c>
      <c r="DJ957">
        <v>0.5</v>
      </c>
      <c r="DK957">
        <v>292.94200000000001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24374.635000000002</v>
      </c>
      <c r="EA957">
        <v>177.9</v>
      </c>
      <c r="EB957">
        <v>2626.6019999999999</v>
      </c>
      <c r="EC957">
        <v>73</v>
      </c>
      <c r="ED957">
        <v>43.665499999999994</v>
      </c>
      <c r="EE957">
        <v>58.686399999999999</v>
      </c>
      <c r="EF957">
        <v>26851.228000000003</v>
      </c>
      <c r="EG957">
        <v>37.152500000000003</v>
      </c>
      <c r="EH957">
        <v>24299.927</v>
      </c>
      <c r="EI957">
        <v>36.652500000000003</v>
      </c>
      <c r="EJ957">
        <v>24006.985000000001</v>
      </c>
      <c r="EK957">
        <v>0</v>
      </c>
      <c r="EL957">
        <v>0</v>
      </c>
      <c r="EM957">
        <v>0</v>
      </c>
      <c r="EN957">
        <v>0</v>
      </c>
      <c r="EO957">
        <v>6.5129999999999999</v>
      </c>
      <c r="EP957">
        <v>2551.3009999999999</v>
      </c>
      <c r="EQ957">
        <v>250.9</v>
      </c>
      <c r="ER957">
        <v>177.9</v>
      </c>
      <c r="ES957">
        <v>73</v>
      </c>
      <c r="ET957">
        <v>27102.127999999997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0.5</v>
      </c>
      <c r="FD957">
        <v>292.94200000000001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161.9</v>
      </c>
      <c r="FP957">
        <v>88.9</v>
      </c>
      <c r="FQ957">
        <v>73</v>
      </c>
      <c r="FR957">
        <v>161.9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0</v>
      </c>
      <c r="GB957">
        <v>0</v>
      </c>
    </row>
    <row r="958" spans="1:184" customFormat="1" ht="12.75" x14ac:dyDescent="0.2">
      <c r="A958">
        <v>3811</v>
      </c>
      <c r="B958">
        <f t="shared" si="14"/>
        <v>955</v>
      </c>
      <c r="C958">
        <v>1</v>
      </c>
      <c r="D958" t="s">
        <v>3047</v>
      </c>
      <c r="E958" t="s">
        <v>290</v>
      </c>
      <c r="F958">
        <v>600013286</v>
      </c>
      <c r="G958">
        <v>12</v>
      </c>
      <c r="H958" t="s">
        <v>1543</v>
      </c>
      <c r="I958" t="s">
        <v>3048</v>
      </c>
      <c r="J958">
        <v>1</v>
      </c>
      <c r="K958">
        <v>24</v>
      </c>
      <c r="L958" t="s">
        <v>2723</v>
      </c>
      <c r="M958" t="s">
        <v>3049</v>
      </c>
      <c r="N958" t="s">
        <v>1038</v>
      </c>
      <c r="O958">
        <v>7</v>
      </c>
      <c r="P958" t="s">
        <v>1039</v>
      </c>
      <c r="Q958" t="s">
        <v>3050</v>
      </c>
      <c r="R958" s="207">
        <v>45670.498344907406</v>
      </c>
      <c r="S958">
        <v>600013286</v>
      </c>
      <c r="T958" t="s">
        <v>3050</v>
      </c>
      <c r="U958" s="207">
        <v>45671.357523148145</v>
      </c>
      <c r="V958">
        <v>600013286</v>
      </c>
      <c r="W958">
        <v>24.142700000000001</v>
      </c>
      <c r="X958">
        <v>24.142700000000001</v>
      </c>
      <c r="Y958">
        <v>0</v>
      </c>
      <c r="Z958">
        <v>0</v>
      </c>
      <c r="AA958">
        <v>26.795100000000001</v>
      </c>
      <c r="AB958">
        <v>13960.851000000001</v>
      </c>
      <c r="AC958">
        <v>13896.891</v>
      </c>
      <c r="AD958">
        <v>8700.723</v>
      </c>
      <c r="AE958">
        <v>1995.952</v>
      </c>
      <c r="AF958">
        <v>632.24800000000005</v>
      </c>
      <c r="AG958">
        <v>2066.92</v>
      </c>
      <c r="AH958">
        <v>279.851</v>
      </c>
      <c r="AI958">
        <v>129.91300000000001</v>
      </c>
      <c r="AJ958">
        <v>0</v>
      </c>
      <c r="AK958">
        <v>89.114000000000004</v>
      </c>
      <c r="AL958">
        <v>0</v>
      </c>
      <c r="AM958">
        <v>0</v>
      </c>
      <c r="AN958">
        <v>63.96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2.17</v>
      </c>
      <c r="AX958">
        <v>0</v>
      </c>
      <c r="AY958">
        <v>0</v>
      </c>
      <c r="AZ958">
        <v>0</v>
      </c>
      <c r="BA958">
        <v>13958.463</v>
      </c>
      <c r="BB958">
        <v>0</v>
      </c>
      <c r="BC958">
        <v>27</v>
      </c>
      <c r="BD958">
        <v>19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19.392700000000001</v>
      </c>
      <c r="BK958">
        <v>11918.597</v>
      </c>
      <c r="BL958">
        <v>7491.3289999999997</v>
      </c>
      <c r="BM958">
        <v>1811.0529999999999</v>
      </c>
      <c r="BN958">
        <v>489.15999999999997</v>
      </c>
      <c r="BO958">
        <v>1654.1</v>
      </c>
      <c r="BP958">
        <v>267.07900000000001</v>
      </c>
      <c r="BQ958">
        <v>129.91300000000001</v>
      </c>
      <c r="BR958">
        <v>0</v>
      </c>
      <c r="BS958">
        <v>73.793000000000006</v>
      </c>
      <c r="BT958">
        <v>17.392700000000001</v>
      </c>
      <c r="BU958">
        <v>11079.817999999999</v>
      </c>
      <c r="BV958">
        <v>1</v>
      </c>
      <c r="BW958">
        <v>463.875</v>
      </c>
      <c r="BX958">
        <v>0</v>
      </c>
      <c r="BY958">
        <v>0</v>
      </c>
      <c r="BZ958">
        <v>4.75</v>
      </c>
      <c r="CA958">
        <v>1978.2939999999999</v>
      </c>
      <c r="CB958">
        <v>1209.394</v>
      </c>
      <c r="CC958">
        <v>184.899</v>
      </c>
      <c r="CD958">
        <v>143.08799999999999</v>
      </c>
      <c r="CE958">
        <v>412.82</v>
      </c>
      <c r="CF958">
        <v>12.772</v>
      </c>
      <c r="CG958">
        <v>0</v>
      </c>
      <c r="CH958">
        <v>0</v>
      </c>
      <c r="CI958">
        <v>15.321</v>
      </c>
      <c r="CJ958">
        <v>1.75</v>
      </c>
      <c r="CK958">
        <v>1015.148</v>
      </c>
      <c r="CL958">
        <v>3</v>
      </c>
      <c r="CM958">
        <v>963.14599999999996</v>
      </c>
      <c r="CN958">
        <v>0</v>
      </c>
      <c r="CO958">
        <v>0</v>
      </c>
      <c r="CP958">
        <v>0</v>
      </c>
      <c r="CQ958">
        <v>0</v>
      </c>
      <c r="CR958">
        <v>16.392699999999998</v>
      </c>
      <c r="CS958">
        <v>9422.5730000000003</v>
      </c>
      <c r="CT958">
        <v>3.75</v>
      </c>
      <c r="CU958">
        <v>1623.0819999999999</v>
      </c>
      <c r="CV958">
        <v>0</v>
      </c>
      <c r="CW958">
        <v>2.17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1</v>
      </c>
      <c r="DG958">
        <v>374.904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11967.471</v>
      </c>
      <c r="EA958">
        <v>0</v>
      </c>
      <c r="EB958">
        <v>1990.9920000000002</v>
      </c>
      <c r="EC958">
        <v>0</v>
      </c>
      <c r="ED958">
        <v>24.142700000000001</v>
      </c>
      <c r="EE958">
        <v>26.795100000000001</v>
      </c>
      <c r="EF958">
        <v>13960.851000000001</v>
      </c>
      <c r="EG958">
        <v>19.392700000000001</v>
      </c>
      <c r="EH958">
        <v>11982.557000000001</v>
      </c>
      <c r="EI958">
        <v>17.392700000000001</v>
      </c>
      <c r="EJ958">
        <v>11143.778</v>
      </c>
      <c r="EK958">
        <v>1</v>
      </c>
      <c r="EL958">
        <v>463.875</v>
      </c>
      <c r="EM958">
        <v>0</v>
      </c>
      <c r="EN958">
        <v>0</v>
      </c>
      <c r="EO958">
        <v>4.75</v>
      </c>
      <c r="EP958">
        <v>1978.2939999999999</v>
      </c>
      <c r="EQ958">
        <v>0</v>
      </c>
      <c r="ER958">
        <v>0</v>
      </c>
      <c r="ES958">
        <v>0</v>
      </c>
      <c r="ET958">
        <v>13960.851000000001</v>
      </c>
      <c r="EU958">
        <v>0</v>
      </c>
      <c r="EV958">
        <v>0</v>
      </c>
      <c r="EW958">
        <v>0</v>
      </c>
      <c r="EX958">
        <v>0</v>
      </c>
      <c r="EY958">
        <v>1</v>
      </c>
      <c r="EZ958">
        <v>374.904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0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0</v>
      </c>
      <c r="GA958">
        <v>0</v>
      </c>
      <c r="GB958">
        <v>0</v>
      </c>
    </row>
    <row r="959" spans="1:184" customFormat="1" ht="12.75" x14ac:dyDescent="0.2">
      <c r="A959">
        <v>3820</v>
      </c>
      <c r="B959">
        <f t="shared" si="14"/>
        <v>956</v>
      </c>
      <c r="C959">
        <v>1</v>
      </c>
      <c r="D959" t="s">
        <v>3051</v>
      </c>
      <c r="E959" t="s">
        <v>290</v>
      </c>
      <c r="F959">
        <v>600171035</v>
      </c>
      <c r="G959">
        <v>12</v>
      </c>
      <c r="H959" t="s">
        <v>1155</v>
      </c>
      <c r="I959" t="s">
        <v>3052</v>
      </c>
      <c r="J959">
        <v>1</v>
      </c>
      <c r="K959">
        <v>24</v>
      </c>
      <c r="L959" t="s">
        <v>2723</v>
      </c>
      <c r="M959" t="s">
        <v>3053</v>
      </c>
      <c r="N959" t="s">
        <v>1038</v>
      </c>
      <c r="O959">
        <v>7</v>
      </c>
      <c r="P959" t="s">
        <v>1039</v>
      </c>
      <c r="Q959" t="s">
        <v>3054</v>
      </c>
      <c r="R959" s="207">
        <v>45668.6953125</v>
      </c>
      <c r="S959">
        <v>600171035</v>
      </c>
      <c r="T959" t="s">
        <v>3054</v>
      </c>
      <c r="U959" s="207">
        <v>45672.323877314811</v>
      </c>
      <c r="V959">
        <v>600171035</v>
      </c>
      <c r="W959">
        <v>67.939899999999994</v>
      </c>
      <c r="X959">
        <v>64.554000000000002</v>
      </c>
      <c r="Y959">
        <v>3.3858999999999999</v>
      </c>
      <c r="Z959">
        <v>0</v>
      </c>
      <c r="AA959">
        <v>72.416699999999992</v>
      </c>
      <c r="AB959">
        <v>40678.25</v>
      </c>
      <c r="AC959">
        <v>34598.017999999996</v>
      </c>
      <c r="AD959">
        <v>21528.837999999996</v>
      </c>
      <c r="AE959">
        <v>5475.7339999999995</v>
      </c>
      <c r="AF959">
        <v>1699.3129999999999</v>
      </c>
      <c r="AG959">
        <v>4367.951</v>
      </c>
      <c r="AH959">
        <v>663.05700000000002</v>
      </c>
      <c r="AI959">
        <v>340.51</v>
      </c>
      <c r="AJ959">
        <v>148.453</v>
      </c>
      <c r="AK959">
        <v>356.13400000000001</v>
      </c>
      <c r="AL959">
        <v>6012</v>
      </c>
      <c r="AM959">
        <v>1.1319999999999999</v>
      </c>
      <c r="AN959">
        <v>67.099999999999994</v>
      </c>
      <c r="AO959">
        <v>5160.8330000000005</v>
      </c>
      <c r="AP959">
        <v>1345.2799999999997</v>
      </c>
      <c r="AQ959">
        <v>1345.2799999999997</v>
      </c>
      <c r="AR959">
        <v>0</v>
      </c>
      <c r="AS959">
        <v>0</v>
      </c>
      <c r="AT959">
        <v>1458.9880000000001</v>
      </c>
      <c r="AU959">
        <v>2356.5650000000001</v>
      </c>
      <c r="AV959">
        <v>0</v>
      </c>
      <c r="AW959">
        <v>4.0279999999999996</v>
      </c>
      <c r="AX959">
        <v>0</v>
      </c>
      <c r="AY959">
        <v>1197.28</v>
      </c>
      <c r="AZ959">
        <v>14</v>
      </c>
      <c r="BA959">
        <v>34819.775000000001</v>
      </c>
      <c r="BB959">
        <v>1345.2799999999997</v>
      </c>
      <c r="BC959">
        <v>73</v>
      </c>
      <c r="BD959">
        <v>29</v>
      </c>
      <c r="BE959">
        <v>5</v>
      </c>
      <c r="BF959">
        <v>0</v>
      </c>
      <c r="BG959">
        <v>1</v>
      </c>
      <c r="BH959">
        <v>0</v>
      </c>
      <c r="BI959">
        <v>0</v>
      </c>
      <c r="BJ959">
        <v>44.341500000000003</v>
      </c>
      <c r="BK959">
        <v>27011.827999999998</v>
      </c>
      <c r="BL959">
        <v>16554.293000000001</v>
      </c>
      <c r="BM959">
        <v>4472.3879999999999</v>
      </c>
      <c r="BN959">
        <v>1241.1199999999999</v>
      </c>
      <c r="BO959">
        <v>3483.2150000000001</v>
      </c>
      <c r="BP959">
        <v>556.495</v>
      </c>
      <c r="BQ959">
        <v>340.51</v>
      </c>
      <c r="BR959">
        <v>108.512</v>
      </c>
      <c r="BS959">
        <v>237.267</v>
      </c>
      <c r="BT959">
        <v>20.6662</v>
      </c>
      <c r="BU959">
        <v>13148.120999999999</v>
      </c>
      <c r="BV959">
        <v>6</v>
      </c>
      <c r="BW959">
        <v>3716.2440000000001</v>
      </c>
      <c r="BX959">
        <v>17.6753</v>
      </c>
      <c r="BY959">
        <v>10147.463</v>
      </c>
      <c r="BZ959">
        <v>20.212499999999999</v>
      </c>
      <c r="CA959">
        <v>7586.1900000000005</v>
      </c>
      <c r="CB959">
        <v>4974.5450000000001</v>
      </c>
      <c r="CC959">
        <v>1003.346</v>
      </c>
      <c r="CD959">
        <v>458.19299999999998</v>
      </c>
      <c r="CE959">
        <v>884.73599999999999</v>
      </c>
      <c r="CF959">
        <v>106.562</v>
      </c>
      <c r="CG959">
        <v>0</v>
      </c>
      <c r="CH959">
        <v>39.941000000000003</v>
      </c>
      <c r="CI959">
        <v>118.86699999999999</v>
      </c>
      <c r="CJ959">
        <v>5.4</v>
      </c>
      <c r="CK959">
        <v>2725.2179999999998</v>
      </c>
      <c r="CL959">
        <v>8.75</v>
      </c>
      <c r="CM959">
        <v>2873.2809999999999</v>
      </c>
      <c r="CN959">
        <v>6.0625</v>
      </c>
      <c r="CO959">
        <v>1987.691</v>
      </c>
      <c r="CP959">
        <v>0</v>
      </c>
      <c r="CQ959">
        <v>0</v>
      </c>
      <c r="CR959">
        <v>38.341500000000003</v>
      </c>
      <c r="CS959">
        <v>21209.159</v>
      </c>
      <c r="CT959">
        <v>17.212499999999999</v>
      </c>
      <c r="CU959">
        <v>5659.3060000000005</v>
      </c>
      <c r="CV959">
        <v>0</v>
      </c>
      <c r="CW959">
        <v>4.0279999999999996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856.07799999999997</v>
      </c>
      <c r="DD959">
        <v>489.202</v>
      </c>
      <c r="DE959">
        <v>14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27121.894</v>
      </c>
      <c r="EA959">
        <v>856.07799999999997</v>
      </c>
      <c r="EB959">
        <v>7697.8810000000003</v>
      </c>
      <c r="EC959">
        <v>489.202</v>
      </c>
      <c r="ED959">
        <v>67.939899999999994</v>
      </c>
      <c r="EE959">
        <v>72.416699999999992</v>
      </c>
      <c r="EF959">
        <v>40678.25</v>
      </c>
      <c r="EG959">
        <v>44.341500000000003</v>
      </c>
      <c r="EH959">
        <v>29886.803</v>
      </c>
      <c r="EI959">
        <v>20.6662</v>
      </c>
      <c r="EJ959">
        <v>13750.696</v>
      </c>
      <c r="EK959">
        <v>6</v>
      </c>
      <c r="EL959">
        <v>4244.4440000000004</v>
      </c>
      <c r="EM959">
        <v>17.6753</v>
      </c>
      <c r="EN959">
        <v>11891.663</v>
      </c>
      <c r="EO959">
        <v>23.598399999999998</v>
      </c>
      <c r="EP959">
        <v>10791.447</v>
      </c>
      <c r="EQ959">
        <v>5160.8330000000005</v>
      </c>
      <c r="ER959">
        <v>2084.5250000000001</v>
      </c>
      <c r="ES959">
        <v>3076.3080000000004</v>
      </c>
      <c r="ET959">
        <v>45839.082999999999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1197.28</v>
      </c>
      <c r="FP959">
        <v>813.58</v>
      </c>
      <c r="FQ959">
        <v>383.7</v>
      </c>
      <c r="FR959">
        <v>1197.28</v>
      </c>
      <c r="FS959">
        <v>0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0</v>
      </c>
      <c r="GA959">
        <v>0</v>
      </c>
      <c r="GB959">
        <v>0</v>
      </c>
    </row>
    <row r="960" spans="1:184" customFormat="1" ht="12.75" x14ac:dyDescent="0.2">
      <c r="A960">
        <v>3835</v>
      </c>
      <c r="B960">
        <f t="shared" si="14"/>
        <v>957</v>
      </c>
      <c r="C960">
        <v>1</v>
      </c>
      <c r="D960" t="s">
        <v>3055</v>
      </c>
      <c r="E960" t="s">
        <v>290</v>
      </c>
      <c r="F960">
        <v>600025241</v>
      </c>
      <c r="G960">
        <v>12</v>
      </c>
      <c r="H960" t="s">
        <v>1218</v>
      </c>
      <c r="I960" t="s">
        <v>3056</v>
      </c>
      <c r="J960">
        <v>1</v>
      </c>
      <c r="K960">
        <v>24</v>
      </c>
      <c r="L960" t="s">
        <v>2723</v>
      </c>
      <c r="M960" t="s">
        <v>1361</v>
      </c>
      <c r="N960" t="s">
        <v>1038</v>
      </c>
      <c r="O960">
        <v>7</v>
      </c>
      <c r="P960" t="s">
        <v>1039</v>
      </c>
      <c r="Q960" t="s">
        <v>2804</v>
      </c>
      <c r="R960" s="207">
        <v>45668.49722222222</v>
      </c>
      <c r="S960">
        <v>600025241</v>
      </c>
      <c r="T960" t="s">
        <v>2804</v>
      </c>
      <c r="U960" s="207">
        <v>45668.5155787037</v>
      </c>
      <c r="V960">
        <v>600025241</v>
      </c>
      <c r="W960">
        <v>49.6252</v>
      </c>
      <c r="X960">
        <v>49.3964</v>
      </c>
      <c r="Y960">
        <v>0</v>
      </c>
      <c r="Z960">
        <v>0.2288</v>
      </c>
      <c r="AA960">
        <v>51.429000000000002</v>
      </c>
      <c r="AB960">
        <v>24008.687000000002</v>
      </c>
      <c r="AC960">
        <v>23826.248</v>
      </c>
      <c r="AD960">
        <v>15186.91</v>
      </c>
      <c r="AE960">
        <v>3427.6930000000002</v>
      </c>
      <c r="AF960">
        <v>142.27599999999998</v>
      </c>
      <c r="AG960">
        <v>3644.895</v>
      </c>
      <c r="AH960">
        <v>404.26400000000001</v>
      </c>
      <c r="AI960">
        <v>484.72999999999996</v>
      </c>
      <c r="AJ960">
        <v>20.274000000000001</v>
      </c>
      <c r="AK960">
        <v>177</v>
      </c>
      <c r="AL960">
        <v>93.48</v>
      </c>
      <c r="AM960">
        <v>0</v>
      </c>
      <c r="AN960">
        <v>88.959000000000003</v>
      </c>
      <c r="AO960">
        <v>575.27800000000002</v>
      </c>
      <c r="AP960">
        <v>55.954999999999998</v>
      </c>
      <c r="AQ960">
        <v>55.954999999999998</v>
      </c>
      <c r="AR960">
        <v>0</v>
      </c>
      <c r="AS960">
        <v>0</v>
      </c>
      <c r="AT960">
        <v>0</v>
      </c>
      <c r="AU960">
        <v>519.32299999999998</v>
      </c>
      <c r="AV960">
        <v>0</v>
      </c>
      <c r="AW960">
        <v>330.93</v>
      </c>
      <c r="AX960">
        <v>33</v>
      </c>
      <c r="AY960">
        <v>35.954999999999998</v>
      </c>
      <c r="AZ960">
        <v>7.2759999999999998</v>
      </c>
      <c r="BA960">
        <v>24062.287</v>
      </c>
      <c r="BB960">
        <v>55.954999999999998</v>
      </c>
      <c r="BC960">
        <v>53</v>
      </c>
      <c r="BD960">
        <v>41</v>
      </c>
      <c r="BE960">
        <v>4</v>
      </c>
      <c r="BF960">
        <v>0</v>
      </c>
      <c r="BG960">
        <v>1</v>
      </c>
      <c r="BH960">
        <v>0</v>
      </c>
      <c r="BI960">
        <v>0</v>
      </c>
      <c r="BJ960">
        <v>37.493400000000001</v>
      </c>
      <c r="BK960">
        <v>19357.160000000003</v>
      </c>
      <c r="BL960">
        <v>12381.745000000001</v>
      </c>
      <c r="BM960">
        <v>2993.9320000000002</v>
      </c>
      <c r="BN960">
        <v>79.274000000000001</v>
      </c>
      <c r="BO960">
        <v>2790.5259999999998</v>
      </c>
      <c r="BP960">
        <v>256.89500000000004</v>
      </c>
      <c r="BQ960">
        <v>484.72999999999996</v>
      </c>
      <c r="BR960">
        <v>0</v>
      </c>
      <c r="BS960">
        <v>31.852</v>
      </c>
      <c r="BT960">
        <v>13.274900000000001</v>
      </c>
      <c r="BU960">
        <v>7925.8159999999998</v>
      </c>
      <c r="BV960">
        <v>4</v>
      </c>
      <c r="BW960">
        <v>2147.2049999999999</v>
      </c>
      <c r="BX960">
        <v>17.058599999999998</v>
      </c>
      <c r="BY960">
        <v>8240.9930000000004</v>
      </c>
      <c r="BZ960">
        <v>11.903</v>
      </c>
      <c r="CA960">
        <v>4469.0879999999997</v>
      </c>
      <c r="CB960">
        <v>2805.165</v>
      </c>
      <c r="CC960">
        <v>433.76100000000002</v>
      </c>
      <c r="CD960">
        <v>63.002000000000002</v>
      </c>
      <c r="CE960">
        <v>854.36900000000003</v>
      </c>
      <c r="CF960">
        <v>147.369</v>
      </c>
      <c r="CG960">
        <v>0</v>
      </c>
      <c r="CH960">
        <v>20.274000000000001</v>
      </c>
      <c r="CI960">
        <v>145.148</v>
      </c>
      <c r="CJ960">
        <v>2</v>
      </c>
      <c r="CK960">
        <v>1140.1859999999999</v>
      </c>
      <c r="CL960">
        <v>7.0499000000000009</v>
      </c>
      <c r="CM960">
        <v>2346.4760000000001</v>
      </c>
      <c r="CN960">
        <v>2.8531</v>
      </c>
      <c r="CO960">
        <v>982.42600000000004</v>
      </c>
      <c r="CP960">
        <v>0</v>
      </c>
      <c r="CQ960">
        <v>0</v>
      </c>
      <c r="CR960">
        <v>33.578099999999999</v>
      </c>
      <c r="CS960">
        <v>16339.199999999999</v>
      </c>
      <c r="CT960">
        <v>9.9030000000000005</v>
      </c>
      <c r="CU960">
        <v>3178.1099999999997</v>
      </c>
      <c r="CV960">
        <v>0</v>
      </c>
      <c r="CW960">
        <v>330.93</v>
      </c>
      <c r="CX960">
        <v>30</v>
      </c>
      <c r="CY960">
        <v>0</v>
      </c>
      <c r="CZ960">
        <v>0</v>
      </c>
      <c r="DA960">
        <v>0</v>
      </c>
      <c r="DB960">
        <v>3</v>
      </c>
      <c r="DC960">
        <v>14.535</v>
      </c>
      <c r="DD960">
        <v>41.42</v>
      </c>
      <c r="DE960">
        <v>7.2759999999999998</v>
      </c>
      <c r="DF960">
        <v>2.9098999999999999</v>
      </c>
      <c r="DG960">
        <v>940.43399999999997</v>
      </c>
      <c r="DH960">
        <v>0</v>
      </c>
      <c r="DI960">
        <v>0</v>
      </c>
      <c r="DJ960">
        <v>0.25</v>
      </c>
      <c r="DK960">
        <v>102.712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19535.936000000002</v>
      </c>
      <c r="EA960">
        <v>14.535</v>
      </c>
      <c r="EB960">
        <v>4526.3510000000006</v>
      </c>
      <c r="EC960">
        <v>41.42</v>
      </c>
      <c r="ED960">
        <v>49.6252</v>
      </c>
      <c r="EE960">
        <v>51.429000000000002</v>
      </c>
      <c r="EF960">
        <v>24008.687000000002</v>
      </c>
      <c r="EG960">
        <v>37.493400000000001</v>
      </c>
      <c r="EH960">
        <v>19385.550000000003</v>
      </c>
      <c r="EI960">
        <v>13.274900000000001</v>
      </c>
      <c r="EJ960">
        <v>7954.2060000000001</v>
      </c>
      <c r="EK960">
        <v>4</v>
      </c>
      <c r="EL960">
        <v>2147.2049999999999</v>
      </c>
      <c r="EM960">
        <v>17.058599999999998</v>
      </c>
      <c r="EN960">
        <v>8240.9930000000004</v>
      </c>
      <c r="EO960">
        <v>12.1318</v>
      </c>
      <c r="EP960">
        <v>4623.1370000000006</v>
      </c>
      <c r="EQ960">
        <v>575.27800000000002</v>
      </c>
      <c r="ER960">
        <v>204.78800000000001</v>
      </c>
      <c r="ES960">
        <v>370.49</v>
      </c>
      <c r="ET960">
        <v>24583.965</v>
      </c>
      <c r="EU960">
        <v>0</v>
      </c>
      <c r="EV960">
        <v>0</v>
      </c>
      <c r="EW960">
        <v>0</v>
      </c>
      <c r="EX960">
        <v>0</v>
      </c>
      <c r="EY960">
        <v>2.9098999999999999</v>
      </c>
      <c r="EZ960">
        <v>940.43399999999997</v>
      </c>
      <c r="FA960">
        <v>0</v>
      </c>
      <c r="FB960">
        <v>0</v>
      </c>
      <c r="FC960">
        <v>0.25</v>
      </c>
      <c r="FD960">
        <v>102.712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33</v>
      </c>
      <c r="FK960">
        <v>0</v>
      </c>
      <c r="FL960">
        <v>30</v>
      </c>
      <c r="FM960">
        <v>0</v>
      </c>
      <c r="FN960">
        <v>3</v>
      </c>
      <c r="FO960">
        <v>35.954999999999998</v>
      </c>
      <c r="FP960">
        <v>14.535</v>
      </c>
      <c r="FQ960">
        <v>21.42</v>
      </c>
      <c r="FR960">
        <v>68.954999999999998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0</v>
      </c>
      <c r="GA960">
        <v>0</v>
      </c>
      <c r="GB960">
        <v>0</v>
      </c>
    </row>
    <row r="961" spans="1:184" customFormat="1" ht="12.75" x14ac:dyDescent="0.2">
      <c r="A961">
        <v>3861</v>
      </c>
      <c r="B961">
        <f t="shared" si="14"/>
        <v>958</v>
      </c>
      <c r="C961">
        <v>1</v>
      </c>
      <c r="D961" t="s">
        <v>3057</v>
      </c>
      <c r="E961" t="s">
        <v>290</v>
      </c>
      <c r="F961">
        <v>600014096</v>
      </c>
      <c r="G961">
        <v>12</v>
      </c>
      <c r="H961" t="s">
        <v>1142</v>
      </c>
      <c r="I961" t="s">
        <v>3058</v>
      </c>
      <c r="J961">
        <v>1</v>
      </c>
      <c r="K961">
        <v>24</v>
      </c>
      <c r="L961" t="s">
        <v>2723</v>
      </c>
      <c r="M961" t="s">
        <v>3059</v>
      </c>
      <c r="N961" t="s">
        <v>1038</v>
      </c>
      <c r="O961">
        <v>7</v>
      </c>
      <c r="P961" t="s">
        <v>1039</v>
      </c>
      <c r="Q961" t="s">
        <v>3321</v>
      </c>
      <c r="R961" s="207">
        <v>45667.505925925929</v>
      </c>
      <c r="S961">
        <v>600014096</v>
      </c>
      <c r="T961" t="s">
        <v>3321</v>
      </c>
      <c r="U961" s="207">
        <v>45667.564837962964</v>
      </c>
      <c r="V961">
        <v>600014096</v>
      </c>
      <c r="W961">
        <v>67.819099999999992</v>
      </c>
      <c r="X961">
        <v>66.949100000000001</v>
      </c>
      <c r="Y961">
        <v>0</v>
      </c>
      <c r="Z961">
        <v>0.87</v>
      </c>
      <c r="AA961">
        <v>72.289999999999992</v>
      </c>
      <c r="AB961">
        <v>38444.781999999999</v>
      </c>
      <c r="AC961">
        <v>38046.235999999997</v>
      </c>
      <c r="AD961">
        <v>22385.796000000002</v>
      </c>
      <c r="AE961">
        <v>6121.1930000000002</v>
      </c>
      <c r="AF961">
        <v>1659.3799999999999</v>
      </c>
      <c r="AG961">
        <v>6056.8649999999998</v>
      </c>
      <c r="AH961">
        <v>542.40899999999999</v>
      </c>
      <c r="AI961">
        <v>563.404</v>
      </c>
      <c r="AJ961">
        <v>192.357</v>
      </c>
      <c r="AK961">
        <v>166.904</v>
      </c>
      <c r="AL961">
        <v>0</v>
      </c>
      <c r="AM961">
        <v>0</v>
      </c>
      <c r="AN961">
        <v>398.54599999999999</v>
      </c>
      <c r="AO961">
        <v>1846.6969999999999</v>
      </c>
      <c r="AP961">
        <v>1026.1510000000001</v>
      </c>
      <c r="AQ961">
        <v>1026.1510000000001</v>
      </c>
      <c r="AR961">
        <v>0</v>
      </c>
      <c r="AS961">
        <v>0</v>
      </c>
      <c r="AT961">
        <v>693.74599999999998</v>
      </c>
      <c r="AU961">
        <v>126.8</v>
      </c>
      <c r="AV961">
        <v>0</v>
      </c>
      <c r="AW961">
        <v>328.89600000000002</v>
      </c>
      <c r="AX961">
        <v>0</v>
      </c>
      <c r="AY961">
        <v>900.05100000000004</v>
      </c>
      <c r="AZ961">
        <v>29.032</v>
      </c>
      <c r="BA961">
        <v>38331.633999999998</v>
      </c>
      <c r="BB961">
        <v>1026.1510000000001</v>
      </c>
      <c r="BC961">
        <v>77</v>
      </c>
      <c r="BD961">
        <v>54</v>
      </c>
      <c r="BE961">
        <v>2</v>
      </c>
      <c r="BF961">
        <v>0</v>
      </c>
      <c r="BG961">
        <v>0</v>
      </c>
      <c r="BH961">
        <v>0</v>
      </c>
      <c r="BI961">
        <v>0</v>
      </c>
      <c r="BJ961">
        <v>49.761000000000003</v>
      </c>
      <c r="BK961">
        <v>31021.439999999999</v>
      </c>
      <c r="BL961">
        <v>18036.448</v>
      </c>
      <c r="BM961">
        <v>5394.6610000000001</v>
      </c>
      <c r="BN961">
        <v>1244.7439999999999</v>
      </c>
      <c r="BO961">
        <v>4662.8649999999998</v>
      </c>
      <c r="BP961">
        <v>413.51100000000002</v>
      </c>
      <c r="BQ961">
        <v>563.404</v>
      </c>
      <c r="BR961">
        <v>181.84200000000001</v>
      </c>
      <c r="BS961">
        <v>166.03699999999998</v>
      </c>
      <c r="BT961">
        <v>34.460900000000002</v>
      </c>
      <c r="BU961">
        <v>22635.829000000002</v>
      </c>
      <c r="BV961">
        <v>4</v>
      </c>
      <c r="BW961">
        <v>2170.1210000000001</v>
      </c>
      <c r="BX961">
        <v>9.8666999999999998</v>
      </c>
      <c r="BY961">
        <v>5601.7359999999999</v>
      </c>
      <c r="BZ961">
        <v>17.188099999999999</v>
      </c>
      <c r="CA961">
        <v>7024.7960000000003</v>
      </c>
      <c r="CB961">
        <v>4349.348</v>
      </c>
      <c r="CC961">
        <v>726.53199999999993</v>
      </c>
      <c r="CD961">
        <v>414.63599999999997</v>
      </c>
      <c r="CE961">
        <v>1394</v>
      </c>
      <c r="CF961">
        <v>128.898</v>
      </c>
      <c r="CG961">
        <v>0</v>
      </c>
      <c r="CH961">
        <v>10.515000000000001</v>
      </c>
      <c r="CI961">
        <v>0.86699999999999999</v>
      </c>
      <c r="CJ961">
        <v>4.8367000000000004</v>
      </c>
      <c r="CK961">
        <v>2527.8270000000002</v>
      </c>
      <c r="CL961">
        <v>7.7202999999999999</v>
      </c>
      <c r="CM961">
        <v>2781.8150000000001</v>
      </c>
      <c r="CN961">
        <v>4.6311</v>
      </c>
      <c r="CO961">
        <v>1715.154</v>
      </c>
      <c r="CP961">
        <v>0</v>
      </c>
      <c r="CQ961">
        <v>0</v>
      </c>
      <c r="CR961">
        <v>44.844200000000001</v>
      </c>
      <c r="CS961">
        <v>26788.91</v>
      </c>
      <c r="CT961">
        <v>14.1881</v>
      </c>
      <c r="CU961">
        <v>5159.18</v>
      </c>
      <c r="CV961">
        <v>0</v>
      </c>
      <c r="CW961">
        <v>328.89600000000002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842.70600000000002</v>
      </c>
      <c r="DD961">
        <v>183.44499999999999</v>
      </c>
      <c r="DE961">
        <v>29.032</v>
      </c>
      <c r="DF961">
        <v>1</v>
      </c>
      <c r="DG961">
        <v>357.43700000000001</v>
      </c>
      <c r="DH961">
        <v>0</v>
      </c>
      <c r="DI961">
        <v>0</v>
      </c>
      <c r="DJ961">
        <v>0.43340000000000001</v>
      </c>
      <c r="DK961">
        <v>256.31700000000001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31196.741000000002</v>
      </c>
      <c r="EA961">
        <v>842.70600000000002</v>
      </c>
      <c r="EB961">
        <v>7134.893</v>
      </c>
      <c r="EC961">
        <v>183.44499999999999</v>
      </c>
      <c r="ED961">
        <v>67.819099999999992</v>
      </c>
      <c r="EE961">
        <v>72.289999999999992</v>
      </c>
      <c r="EF961">
        <v>38444.781999999999</v>
      </c>
      <c r="EG961">
        <v>49.761000000000003</v>
      </c>
      <c r="EH961">
        <v>31089.244999999999</v>
      </c>
      <c r="EI961">
        <v>34.460900000000002</v>
      </c>
      <c r="EJ961">
        <v>22703.633999999998</v>
      </c>
      <c r="EK961">
        <v>4</v>
      </c>
      <c r="EL961">
        <v>2170.1210000000001</v>
      </c>
      <c r="EM961">
        <v>9.8666999999999998</v>
      </c>
      <c r="EN961">
        <v>5601.7359999999999</v>
      </c>
      <c r="EO961">
        <v>18.0581</v>
      </c>
      <c r="EP961">
        <v>7355.5370000000003</v>
      </c>
      <c r="EQ961">
        <v>1846.6969999999999</v>
      </c>
      <c r="ER961">
        <v>842.70600000000002</v>
      </c>
      <c r="ES961">
        <v>1003.991</v>
      </c>
      <c r="ET961">
        <v>40291.478999999999</v>
      </c>
      <c r="EU961">
        <v>0</v>
      </c>
      <c r="EV961">
        <v>0</v>
      </c>
      <c r="EW961">
        <v>0</v>
      </c>
      <c r="EX961">
        <v>0</v>
      </c>
      <c r="EY961">
        <v>1</v>
      </c>
      <c r="EZ961">
        <v>357.43700000000001</v>
      </c>
      <c r="FA961">
        <v>0</v>
      </c>
      <c r="FB961">
        <v>0</v>
      </c>
      <c r="FC961">
        <v>0.43340000000000001</v>
      </c>
      <c r="FD961">
        <v>256.31700000000001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900.05100000000004</v>
      </c>
      <c r="FP961">
        <v>783.80600000000004</v>
      </c>
      <c r="FQ961">
        <v>116.245</v>
      </c>
      <c r="FR961">
        <v>900.05100000000004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0</v>
      </c>
      <c r="GA961">
        <v>0</v>
      </c>
      <c r="GB961">
        <v>0</v>
      </c>
    </row>
    <row r="962" spans="1:184" customFormat="1" ht="12.75" x14ac:dyDescent="0.2">
      <c r="A962">
        <v>3862</v>
      </c>
      <c r="B962">
        <f t="shared" si="14"/>
        <v>959</v>
      </c>
      <c r="C962">
        <v>1</v>
      </c>
      <c r="D962" t="s">
        <v>3060</v>
      </c>
      <c r="E962" t="s">
        <v>290</v>
      </c>
      <c r="F962">
        <v>600014011</v>
      </c>
      <c r="G962">
        <v>12</v>
      </c>
      <c r="H962" t="s">
        <v>1171</v>
      </c>
      <c r="I962" t="s">
        <v>3061</v>
      </c>
      <c r="J962">
        <v>1</v>
      </c>
      <c r="K962">
        <v>24</v>
      </c>
      <c r="L962" t="s">
        <v>2723</v>
      </c>
      <c r="M962" t="s">
        <v>3062</v>
      </c>
      <c r="N962" t="s">
        <v>1038</v>
      </c>
      <c r="O962">
        <v>7</v>
      </c>
      <c r="P962" t="s">
        <v>1039</v>
      </c>
      <c r="Q962" t="s">
        <v>3319</v>
      </c>
      <c r="R962" s="207">
        <v>45657.486041666663</v>
      </c>
      <c r="S962">
        <v>600014011</v>
      </c>
      <c r="T962" t="s">
        <v>3320</v>
      </c>
      <c r="U962" s="207">
        <v>45673.490243055552</v>
      </c>
      <c r="V962">
        <v>600014011</v>
      </c>
      <c r="W962">
        <v>61.705200000000005</v>
      </c>
      <c r="X962">
        <v>59.2941</v>
      </c>
      <c r="Y962">
        <v>1.022</v>
      </c>
      <c r="Z962">
        <v>1.3891</v>
      </c>
      <c r="AA962">
        <v>76</v>
      </c>
      <c r="AB962">
        <v>32044.563999999998</v>
      </c>
      <c r="AC962">
        <v>31171.194</v>
      </c>
      <c r="AD962">
        <v>18967.806</v>
      </c>
      <c r="AE962">
        <v>5770.4789999999994</v>
      </c>
      <c r="AF962">
        <v>516.649</v>
      </c>
      <c r="AG962">
        <v>4638.04</v>
      </c>
      <c r="AH962">
        <v>508.94900000000007</v>
      </c>
      <c r="AI962">
        <v>712.49399999999991</v>
      </c>
      <c r="AJ962">
        <v>0</v>
      </c>
      <c r="AK962">
        <v>0</v>
      </c>
      <c r="AL962">
        <v>376.83300000000003</v>
      </c>
      <c r="AM962">
        <v>0</v>
      </c>
      <c r="AN962">
        <v>496.53699999999998</v>
      </c>
      <c r="AO962">
        <v>413.26</v>
      </c>
      <c r="AP962">
        <v>308.82299999999998</v>
      </c>
      <c r="AQ962">
        <v>308.82299999999998</v>
      </c>
      <c r="AR962">
        <v>0</v>
      </c>
      <c r="AS962">
        <v>0</v>
      </c>
      <c r="AT962">
        <v>82.27</v>
      </c>
      <c r="AU962">
        <v>22.167000000000002</v>
      </c>
      <c r="AV962">
        <v>0</v>
      </c>
      <c r="AW962">
        <v>56.777000000000001</v>
      </c>
      <c r="AX962">
        <v>0</v>
      </c>
      <c r="AY962">
        <v>133.113</v>
      </c>
      <c r="AZ962">
        <v>0</v>
      </c>
      <c r="BA962">
        <v>31171.194</v>
      </c>
      <c r="BB962">
        <v>308.82299999999998</v>
      </c>
      <c r="BC962">
        <v>77</v>
      </c>
      <c r="BD962">
        <v>51</v>
      </c>
      <c r="BE962">
        <v>1</v>
      </c>
      <c r="BF962">
        <v>0</v>
      </c>
      <c r="BG962">
        <v>1</v>
      </c>
      <c r="BH962">
        <v>0</v>
      </c>
      <c r="BI962">
        <v>0</v>
      </c>
      <c r="BJ962">
        <v>49.3889</v>
      </c>
      <c r="BK962">
        <v>27185.883000000002</v>
      </c>
      <c r="BL962">
        <v>16351.102999999999</v>
      </c>
      <c r="BM962">
        <v>5409.7929999999997</v>
      </c>
      <c r="BN962">
        <v>320.31200000000001</v>
      </c>
      <c r="BO962">
        <v>3923.1819999999998</v>
      </c>
      <c r="BP962">
        <v>412.22199999999998</v>
      </c>
      <c r="BQ962">
        <v>712.49399999999991</v>
      </c>
      <c r="BR962">
        <v>0</v>
      </c>
      <c r="BS962">
        <v>0</v>
      </c>
      <c r="BT962">
        <v>24.826999999999998</v>
      </c>
      <c r="BU962">
        <v>15303.98</v>
      </c>
      <c r="BV962">
        <v>2.2961</v>
      </c>
      <c r="BW962">
        <v>1086.6780000000001</v>
      </c>
      <c r="BX962">
        <v>14.261699999999999</v>
      </c>
      <c r="BY962">
        <v>7641.4530000000004</v>
      </c>
      <c r="BZ962">
        <v>9.9051999999999989</v>
      </c>
      <c r="CA962">
        <v>3985.3110000000001</v>
      </c>
      <c r="CB962">
        <v>2616.703</v>
      </c>
      <c r="CC962">
        <v>360.68599999999998</v>
      </c>
      <c r="CD962">
        <v>196.33700000000002</v>
      </c>
      <c r="CE962">
        <v>714.85799999999995</v>
      </c>
      <c r="CF962">
        <v>96.727000000000004</v>
      </c>
      <c r="CG962">
        <v>0</v>
      </c>
      <c r="CH962">
        <v>0</v>
      </c>
      <c r="CI962">
        <v>0</v>
      </c>
      <c r="CJ962">
        <v>3.2725</v>
      </c>
      <c r="CK962">
        <v>1765.9169999999999</v>
      </c>
      <c r="CL962">
        <v>3.5209999999999999</v>
      </c>
      <c r="CM962">
        <v>1138.3809999999999</v>
      </c>
      <c r="CN962">
        <v>3.1116999999999999</v>
      </c>
      <c r="CO962">
        <v>1081.0129999999999</v>
      </c>
      <c r="CP962">
        <v>0</v>
      </c>
      <c r="CQ962">
        <v>0</v>
      </c>
      <c r="CR962">
        <v>44.055599999999998</v>
      </c>
      <c r="CS962">
        <v>23067.792999999998</v>
      </c>
      <c r="CT962">
        <v>8.3552</v>
      </c>
      <c r="CU962">
        <v>2994.7660000000001</v>
      </c>
      <c r="CV962">
        <v>0</v>
      </c>
      <c r="CW962">
        <v>56.777000000000001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192.32299999999998</v>
      </c>
      <c r="DD962">
        <v>116.5</v>
      </c>
      <c r="DE962">
        <v>0</v>
      </c>
      <c r="DF962">
        <v>8.0040999999999993</v>
      </c>
      <c r="DG962">
        <v>3153.7719999999999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27185.883000000002</v>
      </c>
      <c r="EA962">
        <v>192.32299999999998</v>
      </c>
      <c r="EB962">
        <v>3985.3110000000001</v>
      </c>
      <c r="EC962">
        <v>116.5</v>
      </c>
      <c r="ED962">
        <v>61.705200000000005</v>
      </c>
      <c r="EE962">
        <v>76</v>
      </c>
      <c r="EF962">
        <v>32044.563999999998</v>
      </c>
      <c r="EG962">
        <v>49.8889</v>
      </c>
      <c r="EH962">
        <v>27462.249</v>
      </c>
      <c r="EI962">
        <v>24.826999999999998</v>
      </c>
      <c r="EJ962">
        <v>15303.98</v>
      </c>
      <c r="EK962">
        <v>2.2961</v>
      </c>
      <c r="EL962">
        <v>1086.6780000000001</v>
      </c>
      <c r="EM962">
        <v>14.261699999999999</v>
      </c>
      <c r="EN962">
        <v>7641.4530000000004</v>
      </c>
      <c r="EO962">
        <v>11.8163</v>
      </c>
      <c r="EP962">
        <v>4582.3150000000005</v>
      </c>
      <c r="EQ962">
        <v>413.26</v>
      </c>
      <c r="ER962">
        <v>273.86</v>
      </c>
      <c r="ES962">
        <v>139.4</v>
      </c>
      <c r="ET962">
        <v>32457.824000000001</v>
      </c>
      <c r="EU962">
        <v>0</v>
      </c>
      <c r="EV962">
        <v>0</v>
      </c>
      <c r="EW962">
        <v>0</v>
      </c>
      <c r="EX962">
        <v>0</v>
      </c>
      <c r="EY962">
        <v>8.0040999999999993</v>
      </c>
      <c r="EZ962">
        <v>3153.7719999999999</v>
      </c>
      <c r="FA962">
        <v>0</v>
      </c>
      <c r="FB962">
        <v>0</v>
      </c>
      <c r="FC962">
        <v>0.5</v>
      </c>
      <c r="FD962">
        <v>276.36599999999999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133.113</v>
      </c>
      <c r="FP962">
        <v>110.613</v>
      </c>
      <c r="FQ962">
        <v>22.5</v>
      </c>
      <c r="FR962">
        <v>133.113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75.709999999999994</v>
      </c>
      <c r="FZ962">
        <v>75.709999999999994</v>
      </c>
      <c r="GA962">
        <v>0</v>
      </c>
      <c r="GB962">
        <v>75.709999999999994</v>
      </c>
    </row>
    <row r="963" spans="1:184" customFormat="1" ht="12.75" x14ac:dyDescent="0.2">
      <c r="A963">
        <v>3916</v>
      </c>
      <c r="B963">
        <f t="shared" si="14"/>
        <v>960</v>
      </c>
      <c r="C963">
        <v>1</v>
      </c>
      <c r="D963" t="s">
        <v>3063</v>
      </c>
      <c r="E963" t="s">
        <v>290</v>
      </c>
      <c r="F963">
        <v>600034283</v>
      </c>
      <c r="G963">
        <v>12</v>
      </c>
      <c r="H963" t="s">
        <v>583</v>
      </c>
      <c r="I963" t="s">
        <v>3064</v>
      </c>
      <c r="J963">
        <v>1</v>
      </c>
      <c r="K963">
        <v>24</v>
      </c>
      <c r="L963" t="s">
        <v>2723</v>
      </c>
      <c r="M963" t="s">
        <v>2992</v>
      </c>
      <c r="N963" t="s">
        <v>1038</v>
      </c>
      <c r="O963">
        <v>7</v>
      </c>
      <c r="P963" t="s">
        <v>1039</v>
      </c>
      <c r="Q963" t="s">
        <v>3065</v>
      </c>
      <c r="R963" s="207">
        <v>45666.548495370371</v>
      </c>
      <c r="S963">
        <v>600034283</v>
      </c>
      <c r="W963">
        <v>70.456000000000003</v>
      </c>
      <c r="X963">
        <v>60.953600000000002</v>
      </c>
      <c r="Y963">
        <v>0</v>
      </c>
      <c r="Z963">
        <v>9.5023999999999997</v>
      </c>
      <c r="AA963">
        <v>81.977400000000003</v>
      </c>
      <c r="AB963">
        <v>37101.480000000003</v>
      </c>
      <c r="AC963">
        <v>31722.814999999999</v>
      </c>
      <c r="AD963">
        <v>21607.717000000001</v>
      </c>
      <c r="AE963">
        <v>5520.8249999999998</v>
      </c>
      <c r="AF963">
        <v>961.65</v>
      </c>
      <c r="AG963">
        <v>3108.2249999999999</v>
      </c>
      <c r="AH963">
        <v>523.28200000000004</v>
      </c>
      <c r="AI963">
        <v>0</v>
      </c>
      <c r="AJ963">
        <v>1.1160000000000001</v>
      </c>
      <c r="AK963">
        <v>0</v>
      </c>
      <c r="AL963">
        <v>206</v>
      </c>
      <c r="AM963">
        <v>0</v>
      </c>
      <c r="AN963">
        <v>5172.665</v>
      </c>
      <c r="AO963">
        <v>5004.4290000000001</v>
      </c>
      <c r="AP963">
        <v>4488.799</v>
      </c>
      <c r="AQ963">
        <v>4488.799</v>
      </c>
      <c r="AR963">
        <v>0</v>
      </c>
      <c r="AS963">
        <v>0</v>
      </c>
      <c r="AT963">
        <v>379.2</v>
      </c>
      <c r="AU963">
        <v>136.43</v>
      </c>
      <c r="AV963">
        <v>0</v>
      </c>
      <c r="AW963">
        <v>0</v>
      </c>
      <c r="AX963">
        <v>265</v>
      </c>
      <c r="AY963">
        <v>3975.9290000000001</v>
      </c>
      <c r="AZ963">
        <v>0</v>
      </c>
      <c r="BA963">
        <v>32011.56</v>
      </c>
      <c r="BB963">
        <v>4510.4110000000001</v>
      </c>
      <c r="BC963">
        <v>83</v>
      </c>
      <c r="BD963">
        <v>80</v>
      </c>
      <c r="BE963">
        <v>6</v>
      </c>
      <c r="BF963">
        <v>1</v>
      </c>
      <c r="BG963">
        <v>5</v>
      </c>
      <c r="BH963">
        <v>0</v>
      </c>
      <c r="BI963">
        <v>0</v>
      </c>
      <c r="BJ963">
        <v>48.749600000000001</v>
      </c>
      <c r="BK963">
        <v>26646.035</v>
      </c>
      <c r="BL963">
        <v>17882.825000000001</v>
      </c>
      <c r="BM963">
        <v>4984.55</v>
      </c>
      <c r="BN963">
        <v>700.54200000000003</v>
      </c>
      <c r="BO963">
        <v>2595.7399999999998</v>
      </c>
      <c r="BP963">
        <v>481.262</v>
      </c>
      <c r="BQ963">
        <v>0</v>
      </c>
      <c r="BR963">
        <v>1.1160000000000001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12.204000000000001</v>
      </c>
      <c r="CA963">
        <v>5076.78</v>
      </c>
      <c r="CB963">
        <v>3724.8919999999998</v>
      </c>
      <c r="CC963">
        <v>536.27499999999998</v>
      </c>
      <c r="CD963">
        <v>261.108</v>
      </c>
      <c r="CE963">
        <v>512.48500000000001</v>
      </c>
      <c r="CF963">
        <v>42.02</v>
      </c>
      <c r="CG963">
        <v>0</v>
      </c>
      <c r="CH963">
        <v>0</v>
      </c>
      <c r="CI963">
        <v>0</v>
      </c>
      <c r="CJ963">
        <v>5.1401000000000003</v>
      </c>
      <c r="CK963">
        <v>2191.6579999999999</v>
      </c>
      <c r="CL963">
        <v>1</v>
      </c>
      <c r="CM963">
        <v>313.25900000000001</v>
      </c>
      <c r="CN963">
        <v>0</v>
      </c>
      <c r="CO963">
        <v>0</v>
      </c>
      <c r="CP963">
        <v>6.0639000000000003</v>
      </c>
      <c r="CQ963">
        <v>2571.8629999999998</v>
      </c>
      <c r="CR963">
        <v>42.582900000000002</v>
      </c>
      <c r="CS963">
        <v>21290.035</v>
      </c>
      <c r="CT963">
        <v>10.3621</v>
      </c>
      <c r="CU963">
        <v>4223.9610000000002</v>
      </c>
      <c r="CV963">
        <v>0</v>
      </c>
      <c r="CW963">
        <v>0</v>
      </c>
      <c r="CX963">
        <v>155</v>
      </c>
      <c r="CY963">
        <v>0</v>
      </c>
      <c r="CZ963">
        <v>0</v>
      </c>
      <c r="DA963">
        <v>0</v>
      </c>
      <c r="DB963">
        <v>110</v>
      </c>
      <c r="DC963">
        <v>4279.049</v>
      </c>
      <c r="DD963">
        <v>209.75</v>
      </c>
      <c r="DE963">
        <v>0</v>
      </c>
      <c r="DF963">
        <v>0</v>
      </c>
      <c r="DG963">
        <v>0</v>
      </c>
      <c r="DH963">
        <v>21.597999999999999</v>
      </c>
      <c r="DI963">
        <v>10984.406000000001</v>
      </c>
      <c r="DJ963">
        <v>27.151599999999998</v>
      </c>
      <c r="DK963">
        <v>15661.629000000001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26794.647000000001</v>
      </c>
      <c r="EA963">
        <v>4300.6610000000001</v>
      </c>
      <c r="EB963">
        <v>5216.9129999999996</v>
      </c>
      <c r="EC963">
        <v>209.75</v>
      </c>
      <c r="ED963">
        <v>70.456000000000003</v>
      </c>
      <c r="EE963">
        <v>81.977400000000003</v>
      </c>
      <c r="EF963">
        <v>37101.480000000003</v>
      </c>
      <c r="EG963">
        <v>55.749600000000001</v>
      </c>
      <c r="EH963">
        <v>30746.965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14.7064</v>
      </c>
      <c r="EP963">
        <v>6354.5150000000003</v>
      </c>
      <c r="EQ963">
        <v>5004.4290000000001</v>
      </c>
      <c r="ER963">
        <v>4464.3289999999997</v>
      </c>
      <c r="ES963">
        <v>540.1</v>
      </c>
      <c r="ET963">
        <v>42105.909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23.597999999999999</v>
      </c>
      <c r="FB963">
        <v>11951.013999999999</v>
      </c>
      <c r="FC963">
        <v>32.151600000000002</v>
      </c>
      <c r="FD963">
        <v>18795.951000000001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265</v>
      </c>
      <c r="FK963">
        <v>0</v>
      </c>
      <c r="FL963">
        <v>155</v>
      </c>
      <c r="FM963">
        <v>0</v>
      </c>
      <c r="FN963">
        <v>110</v>
      </c>
      <c r="FO963">
        <v>3975.9290000000001</v>
      </c>
      <c r="FP963">
        <v>3975.9290000000001</v>
      </c>
      <c r="FQ963">
        <v>0</v>
      </c>
      <c r="FR963">
        <v>4240.9290000000001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0</v>
      </c>
      <c r="GA963">
        <v>0</v>
      </c>
      <c r="GB963">
        <v>0</v>
      </c>
    </row>
    <row r="964" spans="1:184" customFormat="1" ht="12.75" x14ac:dyDescent="0.2">
      <c r="A964">
        <v>4301</v>
      </c>
      <c r="B964">
        <f t="shared" si="14"/>
        <v>961</v>
      </c>
      <c r="C964">
        <v>1</v>
      </c>
      <c r="D964" t="s">
        <v>3066</v>
      </c>
      <c r="E964" t="s">
        <v>290</v>
      </c>
      <c r="F964">
        <v>600003477</v>
      </c>
      <c r="G964">
        <v>12</v>
      </c>
      <c r="H964" t="s">
        <v>1623</v>
      </c>
      <c r="I964" t="s">
        <v>102</v>
      </c>
      <c r="J964">
        <v>1</v>
      </c>
      <c r="K964">
        <v>24</v>
      </c>
      <c r="L964" t="s">
        <v>2723</v>
      </c>
      <c r="M964" t="s">
        <v>3067</v>
      </c>
      <c r="N964" t="s">
        <v>1595</v>
      </c>
      <c r="O964">
        <v>7</v>
      </c>
      <c r="P964" t="s">
        <v>1596</v>
      </c>
      <c r="Q964" t="s">
        <v>1500</v>
      </c>
      <c r="R964" s="207">
        <v>45666.743032407408</v>
      </c>
      <c r="S964">
        <v>600003477</v>
      </c>
      <c r="T964" t="s">
        <v>1500</v>
      </c>
      <c r="U964" s="207">
        <v>45666.744143518517</v>
      </c>
      <c r="V964">
        <v>600003477</v>
      </c>
      <c r="W964">
        <v>12.0419</v>
      </c>
      <c r="X964">
        <v>12.0419</v>
      </c>
      <c r="Y964">
        <v>0</v>
      </c>
      <c r="Z964">
        <v>0</v>
      </c>
      <c r="AA964">
        <v>17.209599999999998</v>
      </c>
      <c r="AB964">
        <v>6688.5479999999998</v>
      </c>
      <c r="AC964">
        <v>6688.5479999999998</v>
      </c>
      <c r="AD964">
        <v>4190.5309999999999</v>
      </c>
      <c r="AE964">
        <v>1361.288</v>
      </c>
      <c r="AF964">
        <v>190.02600000000001</v>
      </c>
      <c r="AG964">
        <v>845.01199999999994</v>
      </c>
      <c r="AH964">
        <v>99.370999999999995</v>
      </c>
      <c r="AI964">
        <v>0</v>
      </c>
      <c r="AJ964">
        <v>0</v>
      </c>
      <c r="AK964">
        <v>2.3199999999999998</v>
      </c>
      <c r="AL964">
        <v>0</v>
      </c>
      <c r="AM964">
        <v>0</v>
      </c>
      <c r="AN964">
        <v>0</v>
      </c>
      <c r="AO964">
        <v>166.51</v>
      </c>
      <c r="AP964">
        <v>101.4</v>
      </c>
      <c r="AQ964">
        <v>101.4</v>
      </c>
      <c r="AR964">
        <v>0</v>
      </c>
      <c r="AS964">
        <v>0</v>
      </c>
      <c r="AT964">
        <v>0</v>
      </c>
      <c r="AU964">
        <v>65.11</v>
      </c>
      <c r="AV964">
        <v>0</v>
      </c>
      <c r="AW964">
        <v>0</v>
      </c>
      <c r="AX964">
        <v>2.8</v>
      </c>
      <c r="AY964">
        <v>101.4</v>
      </c>
      <c r="AZ964">
        <v>0</v>
      </c>
      <c r="BA964">
        <v>6721.665</v>
      </c>
      <c r="BB964">
        <v>101.4</v>
      </c>
      <c r="BC964">
        <v>17</v>
      </c>
      <c r="BD964">
        <v>9</v>
      </c>
      <c r="BE964">
        <v>0</v>
      </c>
      <c r="BF964">
        <v>0</v>
      </c>
      <c r="BG964">
        <v>2</v>
      </c>
      <c r="BH964">
        <v>0</v>
      </c>
      <c r="BI964">
        <v>0</v>
      </c>
      <c r="BJ964">
        <v>10.8169</v>
      </c>
      <c r="BK964">
        <v>6341.6260000000002</v>
      </c>
      <c r="BL964">
        <v>3936.8519999999999</v>
      </c>
      <c r="BM964">
        <v>1319.971</v>
      </c>
      <c r="BN964">
        <v>180.1</v>
      </c>
      <c r="BO964">
        <v>803.01199999999994</v>
      </c>
      <c r="BP964">
        <v>99.370999999999995</v>
      </c>
      <c r="BQ964">
        <v>0</v>
      </c>
      <c r="BR964">
        <v>0</v>
      </c>
      <c r="BS964">
        <v>2.3199999999999998</v>
      </c>
      <c r="BT964">
        <v>10.8169</v>
      </c>
      <c r="BU964">
        <v>6341.6260000000002</v>
      </c>
      <c r="BV964">
        <v>0</v>
      </c>
      <c r="BW964">
        <v>0</v>
      </c>
      <c r="BX964">
        <v>0</v>
      </c>
      <c r="BY964">
        <v>0</v>
      </c>
      <c r="BZ964">
        <v>1.2250000000000001</v>
      </c>
      <c r="CA964">
        <v>346.92200000000003</v>
      </c>
      <c r="CB964">
        <v>253.679</v>
      </c>
      <c r="CC964">
        <v>41.317</v>
      </c>
      <c r="CD964">
        <v>9.9260000000000002</v>
      </c>
      <c r="CE964">
        <v>42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1.2250000000000001</v>
      </c>
      <c r="CM964">
        <v>346.92200000000003</v>
      </c>
      <c r="CN964">
        <v>0</v>
      </c>
      <c r="CO964">
        <v>0</v>
      </c>
      <c r="CP964">
        <v>0</v>
      </c>
      <c r="CQ964">
        <v>0</v>
      </c>
      <c r="CR964">
        <v>9.8169000000000004</v>
      </c>
      <c r="CS964">
        <v>5475.7240000000002</v>
      </c>
      <c r="CT964">
        <v>1.2250000000000001</v>
      </c>
      <c r="CU964">
        <v>346.92200000000003</v>
      </c>
      <c r="CV964">
        <v>0</v>
      </c>
      <c r="CW964">
        <v>0</v>
      </c>
      <c r="CX964">
        <v>2.8</v>
      </c>
      <c r="CY964">
        <v>0</v>
      </c>
      <c r="CZ964">
        <v>0</v>
      </c>
      <c r="DA964">
        <v>0</v>
      </c>
      <c r="DB964">
        <v>0</v>
      </c>
      <c r="DC964">
        <v>91.5</v>
      </c>
      <c r="DD964">
        <v>9.9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6366.1310000000003</v>
      </c>
      <c r="EA964">
        <v>91.5</v>
      </c>
      <c r="EB964">
        <v>355.53399999999999</v>
      </c>
      <c r="EC964">
        <v>9.9</v>
      </c>
      <c r="ED964">
        <v>12.0419</v>
      </c>
      <c r="EE964">
        <v>17.209599999999998</v>
      </c>
      <c r="EF964">
        <v>6688.5479999999998</v>
      </c>
      <c r="EG964">
        <v>10.8169</v>
      </c>
      <c r="EH964">
        <v>6341.6260000000002</v>
      </c>
      <c r="EI964">
        <v>10.8169</v>
      </c>
      <c r="EJ964">
        <v>6341.6260000000002</v>
      </c>
      <c r="EK964">
        <v>0</v>
      </c>
      <c r="EL964">
        <v>0</v>
      </c>
      <c r="EM964">
        <v>0</v>
      </c>
      <c r="EN964">
        <v>0</v>
      </c>
      <c r="EO964">
        <v>1.2250000000000001</v>
      </c>
      <c r="EP964">
        <v>346.92200000000003</v>
      </c>
      <c r="EQ964">
        <v>166.51</v>
      </c>
      <c r="ER964">
        <v>91.5</v>
      </c>
      <c r="ES964">
        <v>75.010000000000005</v>
      </c>
      <c r="ET964">
        <v>6855.058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2.8</v>
      </c>
      <c r="FK964">
        <v>0</v>
      </c>
      <c r="FL964">
        <v>2.8</v>
      </c>
      <c r="FM964">
        <v>0</v>
      </c>
      <c r="FN964">
        <v>0</v>
      </c>
      <c r="FO964">
        <v>101.4</v>
      </c>
      <c r="FP964">
        <v>91.5</v>
      </c>
      <c r="FQ964">
        <v>9.9</v>
      </c>
      <c r="FR964">
        <v>104.2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</row>
    <row r="965" spans="1:184" customFormat="1" ht="12.75" x14ac:dyDescent="0.2">
      <c r="A965">
        <v>4302</v>
      </c>
      <c r="B965">
        <f t="shared" ref="B965:B1028" si="15">ROW(A965)-3</f>
        <v>962</v>
      </c>
      <c r="C965">
        <v>1</v>
      </c>
      <c r="D965" t="s">
        <v>3068</v>
      </c>
      <c r="E965" t="s">
        <v>290</v>
      </c>
      <c r="F965">
        <v>600003485</v>
      </c>
      <c r="G965">
        <v>12</v>
      </c>
      <c r="H965" t="s">
        <v>1631</v>
      </c>
      <c r="I965" t="s">
        <v>102</v>
      </c>
      <c r="J965">
        <v>1</v>
      </c>
      <c r="K965">
        <v>24</v>
      </c>
      <c r="L965" t="s">
        <v>2723</v>
      </c>
      <c r="M965" t="s">
        <v>3069</v>
      </c>
      <c r="N965" t="s">
        <v>1595</v>
      </c>
      <c r="O965">
        <v>7</v>
      </c>
      <c r="P965" t="s">
        <v>1596</v>
      </c>
      <c r="Q965" t="s">
        <v>1500</v>
      </c>
      <c r="R965" s="207">
        <v>45666.751689814817</v>
      </c>
      <c r="S965">
        <v>600003485</v>
      </c>
      <c r="W965">
        <v>11.961499999999999</v>
      </c>
      <c r="X965">
        <v>11.832700000000001</v>
      </c>
      <c r="Y965">
        <v>0</v>
      </c>
      <c r="Z965">
        <v>0.1288</v>
      </c>
      <c r="AA965">
        <v>18.129000000000001</v>
      </c>
      <c r="AB965">
        <v>6648.6059999999998</v>
      </c>
      <c r="AC965">
        <v>6601.2849999999999</v>
      </c>
      <c r="AD965">
        <v>4169.7520000000004</v>
      </c>
      <c r="AE965">
        <v>1103.9839999999999</v>
      </c>
      <c r="AF965">
        <v>299.11099999999999</v>
      </c>
      <c r="AG965">
        <v>882.37800000000004</v>
      </c>
      <c r="AH965">
        <v>105.705</v>
      </c>
      <c r="AI965">
        <v>0</v>
      </c>
      <c r="AJ965">
        <v>0</v>
      </c>
      <c r="AK965">
        <v>8.1349999999999998</v>
      </c>
      <c r="AL965">
        <v>0</v>
      </c>
      <c r="AM965">
        <v>0</v>
      </c>
      <c r="AN965">
        <v>47.320999999999998</v>
      </c>
      <c r="AO965">
        <v>60.91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60.91</v>
      </c>
      <c r="AV965">
        <v>0</v>
      </c>
      <c r="AW965">
        <v>32.22</v>
      </c>
      <c r="AX965">
        <v>0</v>
      </c>
      <c r="AY965">
        <v>0</v>
      </c>
      <c r="AZ965">
        <v>0</v>
      </c>
      <c r="BA965">
        <v>6610.9430000000002</v>
      </c>
      <c r="BB965">
        <v>0</v>
      </c>
      <c r="BC965">
        <v>20</v>
      </c>
      <c r="BD965">
        <v>13</v>
      </c>
      <c r="BE965">
        <v>2</v>
      </c>
      <c r="BF965">
        <v>0</v>
      </c>
      <c r="BG965">
        <v>0</v>
      </c>
      <c r="BH965">
        <v>0</v>
      </c>
      <c r="BI965">
        <v>0</v>
      </c>
      <c r="BJ965">
        <v>10.662599999999999</v>
      </c>
      <c r="BK965">
        <v>6184.2110000000002</v>
      </c>
      <c r="BL965">
        <v>3908.25</v>
      </c>
      <c r="BM965">
        <v>1071.76</v>
      </c>
      <c r="BN965">
        <v>275.34899999999999</v>
      </c>
      <c r="BO965">
        <v>790.37800000000004</v>
      </c>
      <c r="BP965">
        <v>105.705</v>
      </c>
      <c r="BQ965">
        <v>0</v>
      </c>
      <c r="BR965">
        <v>0</v>
      </c>
      <c r="BS965">
        <v>0.54900000000000004</v>
      </c>
      <c r="BT965">
        <v>10.662599999999999</v>
      </c>
      <c r="BU965">
        <v>6184.2110000000002</v>
      </c>
      <c r="BV965">
        <v>0</v>
      </c>
      <c r="BW965">
        <v>0</v>
      </c>
      <c r="BX965">
        <v>0</v>
      </c>
      <c r="BY965">
        <v>0</v>
      </c>
      <c r="BZ965">
        <v>1.1700999999999999</v>
      </c>
      <c r="CA965">
        <v>417.07400000000001</v>
      </c>
      <c r="CB965">
        <v>261.50200000000001</v>
      </c>
      <c r="CC965">
        <v>32.223999999999997</v>
      </c>
      <c r="CD965">
        <v>23.762</v>
      </c>
      <c r="CE965">
        <v>92</v>
      </c>
      <c r="CF965">
        <v>0</v>
      </c>
      <c r="CG965">
        <v>0</v>
      </c>
      <c r="CH965">
        <v>0</v>
      </c>
      <c r="CI965">
        <v>7.5860000000000003</v>
      </c>
      <c r="CJ965">
        <v>0.1701</v>
      </c>
      <c r="CK965">
        <v>80.599999999999994</v>
      </c>
      <c r="CL965">
        <v>1</v>
      </c>
      <c r="CM965">
        <v>336.47399999999999</v>
      </c>
      <c r="CN965">
        <v>0</v>
      </c>
      <c r="CO965">
        <v>0</v>
      </c>
      <c r="CP965">
        <v>0</v>
      </c>
      <c r="CQ965">
        <v>0</v>
      </c>
      <c r="CR965">
        <v>9.6625999999999994</v>
      </c>
      <c r="CS965">
        <v>5280.8339999999998</v>
      </c>
      <c r="CT965">
        <v>1.1700999999999999</v>
      </c>
      <c r="CU965">
        <v>417.07400000000001</v>
      </c>
      <c r="CV965">
        <v>0</v>
      </c>
      <c r="CW965">
        <v>32.22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6190.991</v>
      </c>
      <c r="EA965">
        <v>0</v>
      </c>
      <c r="EB965">
        <v>419.952</v>
      </c>
      <c r="EC965">
        <v>0</v>
      </c>
      <c r="ED965">
        <v>11.961499999999999</v>
      </c>
      <c r="EE965">
        <v>18.129000000000001</v>
      </c>
      <c r="EF965">
        <v>6648.6059999999998</v>
      </c>
      <c r="EG965">
        <v>10.662599999999999</v>
      </c>
      <c r="EH965">
        <v>6184.2110000000002</v>
      </c>
      <c r="EI965">
        <v>10.662599999999999</v>
      </c>
      <c r="EJ965">
        <v>6184.2110000000002</v>
      </c>
      <c r="EK965">
        <v>0</v>
      </c>
      <c r="EL965">
        <v>0</v>
      </c>
      <c r="EM965">
        <v>0</v>
      </c>
      <c r="EN965">
        <v>0</v>
      </c>
      <c r="EO965">
        <v>1.2988999999999999</v>
      </c>
      <c r="EP965">
        <v>464.39499999999998</v>
      </c>
      <c r="EQ965">
        <v>60.91</v>
      </c>
      <c r="ER965">
        <v>1.25</v>
      </c>
      <c r="ES965">
        <v>59.66</v>
      </c>
      <c r="ET965">
        <v>6709.5159999999996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</row>
    <row r="966" spans="1:184" customFormat="1" ht="12.75" x14ac:dyDescent="0.2">
      <c r="A966">
        <v>4303</v>
      </c>
      <c r="B966">
        <f t="shared" si="15"/>
        <v>963</v>
      </c>
      <c r="C966">
        <v>1</v>
      </c>
      <c r="D966" t="s">
        <v>3070</v>
      </c>
      <c r="E966" t="s">
        <v>290</v>
      </c>
      <c r="F966">
        <v>600003515</v>
      </c>
      <c r="G966">
        <v>12</v>
      </c>
      <c r="H966" t="s">
        <v>1649</v>
      </c>
      <c r="I966" t="s">
        <v>102</v>
      </c>
      <c r="J966">
        <v>1</v>
      </c>
      <c r="K966">
        <v>24</v>
      </c>
      <c r="L966" t="s">
        <v>2723</v>
      </c>
      <c r="M966" t="s">
        <v>3071</v>
      </c>
      <c r="N966" t="s">
        <v>1595</v>
      </c>
      <c r="O966">
        <v>7</v>
      </c>
      <c r="P966" t="s">
        <v>1596</v>
      </c>
      <c r="Q966" t="s">
        <v>1500</v>
      </c>
      <c r="R966" s="207">
        <v>45671.3669212963</v>
      </c>
      <c r="S966">
        <v>600003515</v>
      </c>
      <c r="W966">
        <v>27.998699999999999</v>
      </c>
      <c r="X966">
        <v>27.998699999999999</v>
      </c>
      <c r="Y966">
        <v>0</v>
      </c>
      <c r="Z966">
        <v>0</v>
      </c>
      <c r="AA966">
        <v>44.229300000000002</v>
      </c>
      <c r="AB966">
        <v>16173.633</v>
      </c>
      <c r="AC966">
        <v>16110.633</v>
      </c>
      <c r="AD966">
        <v>9706.1479999999992</v>
      </c>
      <c r="AE966">
        <v>2964.36</v>
      </c>
      <c r="AF966">
        <v>592.904</v>
      </c>
      <c r="AG966">
        <v>2522.7629999999999</v>
      </c>
      <c r="AH966">
        <v>270.32600000000002</v>
      </c>
      <c r="AI966">
        <v>0</v>
      </c>
      <c r="AJ966">
        <v>0</v>
      </c>
      <c r="AK966">
        <v>33.130000000000003</v>
      </c>
      <c r="AL966">
        <v>20</v>
      </c>
      <c r="AM966">
        <v>0</v>
      </c>
      <c r="AN966">
        <v>43</v>
      </c>
      <c r="AO966">
        <v>232.18600000000001</v>
      </c>
      <c r="AP966">
        <v>0</v>
      </c>
      <c r="AQ966">
        <v>0</v>
      </c>
      <c r="AR966">
        <v>0</v>
      </c>
      <c r="AS966">
        <v>0</v>
      </c>
      <c r="AT966">
        <v>67.25</v>
      </c>
      <c r="AU966">
        <v>164.93600000000001</v>
      </c>
      <c r="AV966">
        <v>0</v>
      </c>
      <c r="AW966">
        <v>11.212</v>
      </c>
      <c r="AX966">
        <v>0</v>
      </c>
      <c r="AY966">
        <v>0</v>
      </c>
      <c r="AZ966">
        <v>9.7899999999999991</v>
      </c>
      <c r="BA966">
        <v>16150.34</v>
      </c>
      <c r="BB966">
        <v>0</v>
      </c>
      <c r="BC966">
        <v>44</v>
      </c>
      <c r="BD966">
        <v>28</v>
      </c>
      <c r="BE966">
        <v>3</v>
      </c>
      <c r="BF966">
        <v>0</v>
      </c>
      <c r="BG966">
        <v>1</v>
      </c>
      <c r="BH966">
        <v>0</v>
      </c>
      <c r="BI966">
        <v>0</v>
      </c>
      <c r="BJ966">
        <v>24.998699999999999</v>
      </c>
      <c r="BK966">
        <v>14811.177</v>
      </c>
      <c r="BL966">
        <v>8932.2909999999993</v>
      </c>
      <c r="BM966">
        <v>2837.6080000000002</v>
      </c>
      <c r="BN966">
        <v>484.50299999999999</v>
      </c>
      <c r="BO966">
        <v>2314.8000000000002</v>
      </c>
      <c r="BP966">
        <v>194.78399999999999</v>
      </c>
      <c r="BQ966">
        <v>0</v>
      </c>
      <c r="BR966">
        <v>0</v>
      </c>
      <c r="BS966">
        <v>26.189</v>
      </c>
      <c r="BT966">
        <v>24.998699999999999</v>
      </c>
      <c r="BU966">
        <v>14811.177</v>
      </c>
      <c r="BV966">
        <v>0</v>
      </c>
      <c r="BW966">
        <v>0</v>
      </c>
      <c r="BX966">
        <v>0</v>
      </c>
      <c r="BY966">
        <v>0</v>
      </c>
      <c r="BZ966">
        <v>3</v>
      </c>
      <c r="CA966">
        <v>1299.4559999999999</v>
      </c>
      <c r="CB966">
        <v>773.85699999999997</v>
      </c>
      <c r="CC966">
        <v>126.752</v>
      </c>
      <c r="CD966">
        <v>108.401</v>
      </c>
      <c r="CE966">
        <v>207.96299999999999</v>
      </c>
      <c r="CF966">
        <v>75.542000000000002</v>
      </c>
      <c r="CG966">
        <v>0</v>
      </c>
      <c r="CH966">
        <v>0</v>
      </c>
      <c r="CI966">
        <v>6.9409999999999998</v>
      </c>
      <c r="CJ966">
        <v>1</v>
      </c>
      <c r="CK966">
        <v>611.726</v>
      </c>
      <c r="CL966">
        <v>2</v>
      </c>
      <c r="CM966">
        <v>687.73</v>
      </c>
      <c r="CN966">
        <v>0</v>
      </c>
      <c r="CO966">
        <v>0</v>
      </c>
      <c r="CP966">
        <v>0</v>
      </c>
      <c r="CQ966">
        <v>0</v>
      </c>
      <c r="CR966">
        <v>22.5929</v>
      </c>
      <c r="CS966">
        <v>12890.085999999999</v>
      </c>
      <c r="CT966">
        <v>2</v>
      </c>
      <c r="CU966">
        <v>687.73</v>
      </c>
      <c r="CV966">
        <v>0</v>
      </c>
      <c r="CW966">
        <v>11.212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9.7899999999999991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14850.884</v>
      </c>
      <c r="EA966">
        <v>0</v>
      </c>
      <c r="EB966">
        <v>1299.4559999999999</v>
      </c>
      <c r="EC966">
        <v>0</v>
      </c>
      <c r="ED966">
        <v>27.998699999999999</v>
      </c>
      <c r="EE966">
        <v>44.229300000000002</v>
      </c>
      <c r="EF966">
        <v>16173.633</v>
      </c>
      <c r="EG966">
        <v>24.998699999999999</v>
      </c>
      <c r="EH966">
        <v>14859.177</v>
      </c>
      <c r="EI966">
        <v>24.998699999999999</v>
      </c>
      <c r="EJ966">
        <v>14859.177</v>
      </c>
      <c r="EK966">
        <v>0</v>
      </c>
      <c r="EL966">
        <v>0</v>
      </c>
      <c r="EM966">
        <v>0</v>
      </c>
      <c r="EN966">
        <v>0</v>
      </c>
      <c r="EO966">
        <v>3</v>
      </c>
      <c r="EP966">
        <v>1314.4559999999999</v>
      </c>
      <c r="EQ966">
        <v>232.18600000000001</v>
      </c>
      <c r="ER966">
        <v>129.68100000000001</v>
      </c>
      <c r="ES966">
        <v>102.505</v>
      </c>
      <c r="ET966">
        <v>16405.819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</row>
    <row r="967" spans="1:184" customFormat="1" ht="12.75" x14ac:dyDescent="0.2">
      <c r="A967">
        <v>4305</v>
      </c>
      <c r="B967">
        <f t="shared" si="15"/>
        <v>964</v>
      </c>
      <c r="C967">
        <v>1</v>
      </c>
      <c r="D967" t="s">
        <v>3072</v>
      </c>
      <c r="E967" t="s">
        <v>290</v>
      </c>
      <c r="F967">
        <v>600003493</v>
      </c>
      <c r="G967">
        <v>12</v>
      </c>
      <c r="H967" t="s">
        <v>1703</v>
      </c>
      <c r="I967" t="s">
        <v>102</v>
      </c>
      <c r="J967">
        <v>1</v>
      </c>
      <c r="K967">
        <v>24</v>
      </c>
      <c r="L967" t="s">
        <v>2723</v>
      </c>
      <c r="M967" t="s">
        <v>3073</v>
      </c>
      <c r="N967" t="s">
        <v>1595</v>
      </c>
      <c r="O967">
        <v>7</v>
      </c>
      <c r="P967" t="s">
        <v>1596</v>
      </c>
      <c r="Q967" t="s">
        <v>1500</v>
      </c>
      <c r="R967" s="207">
        <v>45666.747418981482</v>
      </c>
      <c r="S967">
        <v>600003493</v>
      </c>
      <c r="T967" t="s">
        <v>1500</v>
      </c>
      <c r="U967" s="207">
        <v>45666.748287037037</v>
      </c>
      <c r="V967">
        <v>600003493</v>
      </c>
      <c r="W967">
        <v>7.3106999999999998</v>
      </c>
      <c r="X967">
        <v>7.2154999999999996</v>
      </c>
      <c r="Y967">
        <v>0</v>
      </c>
      <c r="Z967">
        <v>9.5200000000000007E-2</v>
      </c>
      <c r="AA967">
        <v>11.333299999999999</v>
      </c>
      <c r="AB967">
        <v>4053.1289999999999</v>
      </c>
      <c r="AC967">
        <v>4009.4830000000002</v>
      </c>
      <c r="AD967">
        <v>2608.6439999999998</v>
      </c>
      <c r="AE967">
        <v>738.13</v>
      </c>
      <c r="AF967">
        <v>199.982</v>
      </c>
      <c r="AG967">
        <v>287.45699999999999</v>
      </c>
      <c r="AH967">
        <v>105.52200000000001</v>
      </c>
      <c r="AI967">
        <v>0</v>
      </c>
      <c r="AJ967">
        <v>0</v>
      </c>
      <c r="AK967">
        <v>8.0169999999999995</v>
      </c>
      <c r="AL967">
        <v>0</v>
      </c>
      <c r="AM967">
        <v>0</v>
      </c>
      <c r="AN967">
        <v>43.646000000000001</v>
      </c>
      <c r="AO967">
        <v>48.92</v>
      </c>
      <c r="AP967">
        <v>0</v>
      </c>
      <c r="AQ967">
        <v>0</v>
      </c>
      <c r="AR967">
        <v>0</v>
      </c>
      <c r="AS967">
        <v>0</v>
      </c>
      <c r="AT967">
        <v>16.5</v>
      </c>
      <c r="AU967">
        <v>32.42</v>
      </c>
      <c r="AV967">
        <v>0</v>
      </c>
      <c r="AW967">
        <v>61.731000000000002</v>
      </c>
      <c r="AX967">
        <v>0</v>
      </c>
      <c r="AY967">
        <v>0</v>
      </c>
      <c r="AZ967">
        <v>0</v>
      </c>
      <c r="BA967">
        <v>4020.252</v>
      </c>
      <c r="BB967">
        <v>0</v>
      </c>
      <c r="BC967">
        <v>12</v>
      </c>
      <c r="BD967">
        <v>5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6.5904999999999996</v>
      </c>
      <c r="BK967">
        <v>3846.6889999999999</v>
      </c>
      <c r="BL967">
        <v>2491.2950000000001</v>
      </c>
      <c r="BM967">
        <v>723.06399999999996</v>
      </c>
      <c r="BN967">
        <v>193.91399999999999</v>
      </c>
      <c r="BO967">
        <v>269.74200000000002</v>
      </c>
      <c r="BP967">
        <v>105.52200000000001</v>
      </c>
      <c r="BQ967">
        <v>0</v>
      </c>
      <c r="BR967">
        <v>0</v>
      </c>
      <c r="BS967">
        <v>1.421</v>
      </c>
      <c r="BT967">
        <v>6.5904999999999996</v>
      </c>
      <c r="BU967">
        <v>3846.6889999999999</v>
      </c>
      <c r="BV967">
        <v>0</v>
      </c>
      <c r="BW967">
        <v>0</v>
      </c>
      <c r="BX967">
        <v>0</v>
      </c>
      <c r="BY967">
        <v>0</v>
      </c>
      <c r="BZ967">
        <v>0.625</v>
      </c>
      <c r="CA967">
        <v>162.79400000000001</v>
      </c>
      <c r="CB967">
        <v>117.349</v>
      </c>
      <c r="CC967">
        <v>15.066000000000001</v>
      </c>
      <c r="CD967">
        <v>6.0679999999999996</v>
      </c>
      <c r="CE967">
        <v>17.715</v>
      </c>
      <c r="CF967">
        <v>0</v>
      </c>
      <c r="CG967">
        <v>0</v>
      </c>
      <c r="CH967">
        <v>0</v>
      </c>
      <c r="CI967">
        <v>6.5960000000000001</v>
      </c>
      <c r="CJ967">
        <v>0</v>
      </c>
      <c r="CK967">
        <v>0</v>
      </c>
      <c r="CL967">
        <v>0.625</v>
      </c>
      <c r="CM967">
        <v>162.79400000000001</v>
      </c>
      <c r="CN967">
        <v>0</v>
      </c>
      <c r="CO967">
        <v>0</v>
      </c>
      <c r="CP967">
        <v>0</v>
      </c>
      <c r="CQ967">
        <v>0</v>
      </c>
      <c r="CR967">
        <v>5.5904999999999996</v>
      </c>
      <c r="CS967">
        <v>2958.442</v>
      </c>
      <c r="CT967">
        <v>0.625</v>
      </c>
      <c r="CU967">
        <v>162.79400000000001</v>
      </c>
      <c r="CV967">
        <v>0</v>
      </c>
      <c r="CW967">
        <v>61.731000000000002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3849.73</v>
      </c>
      <c r="EA967">
        <v>0</v>
      </c>
      <c r="EB967">
        <v>170.52199999999999</v>
      </c>
      <c r="EC967">
        <v>0</v>
      </c>
      <c r="ED967">
        <v>7.3106999999999998</v>
      </c>
      <c r="EE967">
        <v>11.333299999999999</v>
      </c>
      <c r="EF967">
        <v>4053.1289999999999</v>
      </c>
      <c r="EG967">
        <v>6.6856999999999998</v>
      </c>
      <c r="EH967">
        <v>3890.335</v>
      </c>
      <c r="EI967">
        <v>6.6856999999999998</v>
      </c>
      <c r="EJ967">
        <v>3890.335</v>
      </c>
      <c r="EK967">
        <v>0</v>
      </c>
      <c r="EL967">
        <v>0</v>
      </c>
      <c r="EM967">
        <v>0</v>
      </c>
      <c r="EN967">
        <v>0</v>
      </c>
      <c r="EO967">
        <v>0.625</v>
      </c>
      <c r="EP967">
        <v>162.79400000000001</v>
      </c>
      <c r="EQ967">
        <v>48.92</v>
      </c>
      <c r="ER967">
        <v>23</v>
      </c>
      <c r="ES967">
        <v>25.92</v>
      </c>
      <c r="ET967">
        <v>4102.049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</row>
    <row r="968" spans="1:184" customFormat="1" ht="12.75" x14ac:dyDescent="0.2">
      <c r="A968">
        <v>4322</v>
      </c>
      <c r="B968">
        <f t="shared" si="15"/>
        <v>965</v>
      </c>
      <c r="C968">
        <v>1</v>
      </c>
      <c r="D968" t="s">
        <v>3074</v>
      </c>
      <c r="E968" t="s">
        <v>290</v>
      </c>
      <c r="F968">
        <v>600030334</v>
      </c>
      <c r="G968">
        <v>12</v>
      </c>
      <c r="H968" t="s">
        <v>1599</v>
      </c>
      <c r="I968" t="s">
        <v>3075</v>
      </c>
      <c r="J968">
        <v>1</v>
      </c>
      <c r="K968">
        <v>24</v>
      </c>
      <c r="L968" t="s">
        <v>2723</v>
      </c>
      <c r="M968" t="s">
        <v>3076</v>
      </c>
      <c r="N968" t="s">
        <v>1595</v>
      </c>
      <c r="O968">
        <v>7</v>
      </c>
      <c r="P968" t="s">
        <v>1596</v>
      </c>
      <c r="Q968" t="s">
        <v>1500</v>
      </c>
      <c r="R968" s="207">
        <v>45667.442893518521</v>
      </c>
      <c r="S968">
        <v>600030334</v>
      </c>
      <c r="T968" t="s">
        <v>1500</v>
      </c>
      <c r="U968" s="207">
        <v>45667.447164351855</v>
      </c>
      <c r="V968">
        <v>600030334</v>
      </c>
      <c r="W968">
        <v>8.7048000000000005</v>
      </c>
      <c r="X968">
        <v>8.7048000000000005</v>
      </c>
      <c r="Y968">
        <v>0</v>
      </c>
      <c r="Z968">
        <v>0</v>
      </c>
      <c r="AA968">
        <v>10.8339</v>
      </c>
      <c r="AB968">
        <v>3544.0729999999999</v>
      </c>
      <c r="AC968">
        <v>3544.0729999999999</v>
      </c>
      <c r="AD968">
        <v>2262.1060000000002</v>
      </c>
      <c r="AE968">
        <v>605.13800000000003</v>
      </c>
      <c r="AF968">
        <v>112.31399999999999</v>
      </c>
      <c r="AG968">
        <v>454.46499999999997</v>
      </c>
      <c r="AH968">
        <v>100.015</v>
      </c>
      <c r="AI968">
        <v>0</v>
      </c>
      <c r="AJ968">
        <v>0</v>
      </c>
      <c r="AK968">
        <v>10.035</v>
      </c>
      <c r="AL968">
        <v>0</v>
      </c>
      <c r="AM968">
        <v>0</v>
      </c>
      <c r="AN968">
        <v>0</v>
      </c>
      <c r="AO968">
        <v>930.54399999999998</v>
      </c>
      <c r="AP968">
        <v>99.53</v>
      </c>
      <c r="AQ968">
        <v>99.53</v>
      </c>
      <c r="AR968">
        <v>0</v>
      </c>
      <c r="AS968">
        <v>0</v>
      </c>
      <c r="AT968">
        <v>828.61400000000003</v>
      </c>
      <c r="AU968">
        <v>2.4</v>
      </c>
      <c r="AV968">
        <v>0</v>
      </c>
      <c r="AW968">
        <v>0</v>
      </c>
      <c r="AX968">
        <v>55.9</v>
      </c>
      <c r="AY968">
        <v>99.53</v>
      </c>
      <c r="AZ968">
        <v>0</v>
      </c>
      <c r="BA968">
        <v>3575.424</v>
      </c>
      <c r="BB968">
        <v>99.53</v>
      </c>
      <c r="BC968">
        <v>10</v>
      </c>
      <c r="BD968">
        <v>3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6.7263000000000002</v>
      </c>
      <c r="BK968">
        <v>2772.0540000000001</v>
      </c>
      <c r="BL968">
        <v>1848.1579999999999</v>
      </c>
      <c r="BM968">
        <v>512.46699999999998</v>
      </c>
      <c r="BN968">
        <v>106.014</v>
      </c>
      <c r="BO968">
        <v>195.36500000000001</v>
      </c>
      <c r="BP968">
        <v>100.015</v>
      </c>
      <c r="BQ968">
        <v>0</v>
      </c>
      <c r="BR968">
        <v>0</v>
      </c>
      <c r="BS968">
        <v>10.035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1.9784999999999999</v>
      </c>
      <c r="CA968">
        <v>772.01900000000001</v>
      </c>
      <c r="CB968">
        <v>413.94799999999998</v>
      </c>
      <c r="CC968">
        <v>92.671000000000006</v>
      </c>
      <c r="CD968">
        <v>6.3</v>
      </c>
      <c r="CE968">
        <v>259.10000000000002</v>
      </c>
      <c r="CF968">
        <v>0</v>
      </c>
      <c r="CG968">
        <v>0</v>
      </c>
      <c r="CH968">
        <v>0</v>
      </c>
      <c r="CI968">
        <v>0</v>
      </c>
      <c r="CJ968">
        <v>1.0417000000000001</v>
      </c>
      <c r="CK968">
        <v>598.86</v>
      </c>
      <c r="CL968">
        <v>0.93679999999999997</v>
      </c>
      <c r="CM968">
        <v>173.15899999999999</v>
      </c>
      <c r="CN968">
        <v>0</v>
      </c>
      <c r="CO968">
        <v>0</v>
      </c>
      <c r="CP968">
        <v>0</v>
      </c>
      <c r="CQ968">
        <v>0</v>
      </c>
      <c r="CR968">
        <v>4.8499999999999996</v>
      </c>
      <c r="CS968">
        <v>1721.066</v>
      </c>
      <c r="CT968">
        <v>1.9784999999999999</v>
      </c>
      <c r="CU968">
        <v>772.01900000000001</v>
      </c>
      <c r="CV968">
        <v>0</v>
      </c>
      <c r="CW968">
        <v>0</v>
      </c>
      <c r="CX968">
        <v>45.6</v>
      </c>
      <c r="CY968">
        <v>6.7263000000000002</v>
      </c>
      <c r="CZ968">
        <v>2772.0540000000001</v>
      </c>
      <c r="DA968">
        <v>0</v>
      </c>
      <c r="DB968">
        <v>10.3</v>
      </c>
      <c r="DC968">
        <v>49.555</v>
      </c>
      <c r="DD968">
        <v>49.975000000000001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2793.404</v>
      </c>
      <c r="EA968">
        <v>49.555</v>
      </c>
      <c r="EB968">
        <v>782.02</v>
      </c>
      <c r="EC968">
        <v>49.975000000000001</v>
      </c>
      <c r="ED968">
        <v>8.7048000000000005</v>
      </c>
      <c r="EE968">
        <v>10.8339</v>
      </c>
      <c r="EF968">
        <v>3544.0729999999999</v>
      </c>
      <c r="EG968">
        <v>6.7263000000000002</v>
      </c>
      <c r="EH968">
        <v>2772.0540000000001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1.9784999999999999</v>
      </c>
      <c r="EP968">
        <v>772.01900000000001</v>
      </c>
      <c r="EQ968">
        <v>930.54399999999998</v>
      </c>
      <c r="ER968">
        <v>332.62799999999999</v>
      </c>
      <c r="ES968">
        <v>597.91600000000005</v>
      </c>
      <c r="ET968">
        <v>4474.6170000000002</v>
      </c>
      <c r="EU968">
        <v>0</v>
      </c>
      <c r="EV968">
        <v>0</v>
      </c>
      <c r="EW968">
        <v>6.7263000000000002</v>
      </c>
      <c r="EX968">
        <v>2772.0540000000001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55.9</v>
      </c>
      <c r="FK968">
        <v>0</v>
      </c>
      <c r="FL968">
        <v>45.6</v>
      </c>
      <c r="FM968">
        <v>0</v>
      </c>
      <c r="FN968">
        <v>10.3</v>
      </c>
      <c r="FO968">
        <v>99.53</v>
      </c>
      <c r="FP968">
        <v>49.555</v>
      </c>
      <c r="FQ968">
        <v>49.975000000000001</v>
      </c>
      <c r="FR968">
        <v>155.43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</row>
    <row r="969" spans="1:184" customFormat="1" ht="12.75" x14ac:dyDescent="0.2">
      <c r="A969">
        <v>4324</v>
      </c>
      <c r="B969">
        <f t="shared" si="15"/>
        <v>966</v>
      </c>
      <c r="C969">
        <v>1</v>
      </c>
      <c r="D969" t="s">
        <v>3077</v>
      </c>
      <c r="E969" t="s">
        <v>290</v>
      </c>
      <c r="F969">
        <v>600030377</v>
      </c>
      <c r="G969">
        <v>12</v>
      </c>
      <c r="H969" t="s">
        <v>1649</v>
      </c>
      <c r="I969" t="s">
        <v>1559</v>
      </c>
      <c r="J969">
        <v>1</v>
      </c>
      <c r="K969">
        <v>24</v>
      </c>
      <c r="L969" t="s">
        <v>2723</v>
      </c>
      <c r="M969" t="s">
        <v>3078</v>
      </c>
      <c r="N969" t="s">
        <v>1595</v>
      </c>
      <c r="O969">
        <v>7</v>
      </c>
      <c r="P969" t="s">
        <v>1596</v>
      </c>
      <c r="Q969" t="s">
        <v>1500</v>
      </c>
      <c r="R969" s="207">
        <v>45667.450601851851</v>
      </c>
      <c r="S969">
        <v>600030377</v>
      </c>
      <c r="T969" t="s">
        <v>1500</v>
      </c>
      <c r="U969" s="207">
        <v>45667.452453703707</v>
      </c>
      <c r="V969">
        <v>600030377</v>
      </c>
      <c r="W969">
        <v>6.1494</v>
      </c>
      <c r="X969">
        <v>6.1494</v>
      </c>
      <c r="Y969">
        <v>0</v>
      </c>
      <c r="Z969">
        <v>0</v>
      </c>
      <c r="AA969">
        <v>7.5639000000000003</v>
      </c>
      <c r="AB969">
        <v>3240.7310000000002</v>
      </c>
      <c r="AC969">
        <v>3077.78</v>
      </c>
      <c r="AD969">
        <v>1882.7670000000001</v>
      </c>
      <c r="AE969">
        <v>502.7</v>
      </c>
      <c r="AF969">
        <v>247.27199999999999</v>
      </c>
      <c r="AG969">
        <v>300.11599999999999</v>
      </c>
      <c r="AH969">
        <v>97.337000000000003</v>
      </c>
      <c r="AI969">
        <v>0</v>
      </c>
      <c r="AJ969">
        <v>38.799999999999997</v>
      </c>
      <c r="AK969">
        <v>4.9249999999999998</v>
      </c>
      <c r="AL969">
        <v>0</v>
      </c>
      <c r="AM969">
        <v>0</v>
      </c>
      <c r="AN969">
        <v>162.95099999999999</v>
      </c>
      <c r="AO969">
        <v>562.05999999999995</v>
      </c>
      <c r="AP969">
        <v>107.26</v>
      </c>
      <c r="AQ969">
        <v>107.26</v>
      </c>
      <c r="AR969">
        <v>0</v>
      </c>
      <c r="AS969">
        <v>0</v>
      </c>
      <c r="AT969">
        <v>0</v>
      </c>
      <c r="AU969">
        <v>454.8</v>
      </c>
      <c r="AV969">
        <v>0</v>
      </c>
      <c r="AW969">
        <v>3.863</v>
      </c>
      <c r="AX969">
        <v>16</v>
      </c>
      <c r="AY969">
        <v>38.659999999999997</v>
      </c>
      <c r="AZ969">
        <v>0</v>
      </c>
      <c r="BA969">
        <v>3077.78</v>
      </c>
      <c r="BB969">
        <v>107.26</v>
      </c>
      <c r="BC969">
        <v>7</v>
      </c>
      <c r="BD969">
        <v>6</v>
      </c>
      <c r="BE969">
        <v>1</v>
      </c>
      <c r="BF969">
        <v>1</v>
      </c>
      <c r="BG969">
        <v>0</v>
      </c>
      <c r="BH969">
        <v>0</v>
      </c>
      <c r="BI969">
        <v>0</v>
      </c>
      <c r="BJ969">
        <v>3.9723000000000002</v>
      </c>
      <c r="BK969">
        <v>2288.63</v>
      </c>
      <c r="BL969">
        <v>1348.057</v>
      </c>
      <c r="BM969">
        <v>377.267</v>
      </c>
      <c r="BN969">
        <v>185.23099999999999</v>
      </c>
      <c r="BO969">
        <v>237.6</v>
      </c>
      <c r="BP969">
        <v>97.337000000000003</v>
      </c>
      <c r="BQ969">
        <v>0</v>
      </c>
      <c r="BR969">
        <v>35.905999999999999</v>
      </c>
      <c r="BS969">
        <v>3.3690000000000002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2.1770999999999998</v>
      </c>
      <c r="CA969">
        <v>789.15</v>
      </c>
      <c r="CB969">
        <v>534.71</v>
      </c>
      <c r="CC969">
        <v>125.43300000000001</v>
      </c>
      <c r="CD969">
        <v>62.040999999999997</v>
      </c>
      <c r="CE969">
        <v>62.515999999999998</v>
      </c>
      <c r="CF969">
        <v>0</v>
      </c>
      <c r="CG969">
        <v>0</v>
      </c>
      <c r="CH969">
        <v>2.8940000000000001</v>
      </c>
      <c r="CI969">
        <v>1.556</v>
      </c>
      <c r="CJ969">
        <v>1.1771</v>
      </c>
      <c r="CK969">
        <v>505.86599999999999</v>
      </c>
      <c r="CL969">
        <v>1</v>
      </c>
      <c r="CM969">
        <v>283.28399999999999</v>
      </c>
      <c r="CN969">
        <v>0</v>
      </c>
      <c r="CO969">
        <v>0</v>
      </c>
      <c r="CP969">
        <v>0</v>
      </c>
      <c r="CQ969">
        <v>0</v>
      </c>
      <c r="CR969">
        <v>2.9723000000000002</v>
      </c>
      <c r="CS969">
        <v>1445.452</v>
      </c>
      <c r="CT969">
        <v>2.1770999999999998</v>
      </c>
      <c r="CU969">
        <v>789.15</v>
      </c>
      <c r="CV969">
        <v>0</v>
      </c>
      <c r="CW969">
        <v>3.863</v>
      </c>
      <c r="CX969">
        <v>0</v>
      </c>
      <c r="CY969">
        <v>3.9723000000000002</v>
      </c>
      <c r="CZ969">
        <v>2288.63</v>
      </c>
      <c r="DA969">
        <v>0</v>
      </c>
      <c r="DB969">
        <v>16</v>
      </c>
      <c r="DC969">
        <v>103.26</v>
      </c>
      <c r="DD969">
        <v>4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2288.63</v>
      </c>
      <c r="EA969">
        <v>103.26</v>
      </c>
      <c r="EB969">
        <v>789.15</v>
      </c>
      <c r="EC969">
        <v>4</v>
      </c>
      <c r="ED969">
        <v>6.1494</v>
      </c>
      <c r="EE969">
        <v>7.5639000000000003</v>
      </c>
      <c r="EF969">
        <v>3240.7310000000002</v>
      </c>
      <c r="EG969">
        <v>3.9723000000000002</v>
      </c>
      <c r="EH969">
        <v>2398.0810000000001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2.1770999999999998</v>
      </c>
      <c r="EP969">
        <v>842.65</v>
      </c>
      <c r="EQ969">
        <v>562.05999999999995</v>
      </c>
      <c r="ER969">
        <v>486.03</v>
      </c>
      <c r="ES969">
        <v>76.03</v>
      </c>
      <c r="ET969">
        <v>3802.7910000000002</v>
      </c>
      <c r="EU969">
        <v>0</v>
      </c>
      <c r="EV969">
        <v>0</v>
      </c>
      <c r="EW969">
        <v>3.9723000000000002</v>
      </c>
      <c r="EX969">
        <v>2398.0810000000001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16</v>
      </c>
      <c r="FK969">
        <v>0</v>
      </c>
      <c r="FL969">
        <v>0</v>
      </c>
      <c r="FM969">
        <v>0</v>
      </c>
      <c r="FN969">
        <v>16</v>
      </c>
      <c r="FO969">
        <v>38.659999999999997</v>
      </c>
      <c r="FP969">
        <v>34.659999999999997</v>
      </c>
      <c r="FQ969">
        <v>4</v>
      </c>
      <c r="FR969">
        <v>54.66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</row>
    <row r="970" spans="1:184" customFormat="1" ht="12.75" x14ac:dyDescent="0.2">
      <c r="A970">
        <v>4330</v>
      </c>
      <c r="B970">
        <f t="shared" si="15"/>
        <v>967</v>
      </c>
      <c r="C970">
        <v>1</v>
      </c>
      <c r="D970" t="s">
        <v>3079</v>
      </c>
      <c r="E970" t="s">
        <v>290</v>
      </c>
      <c r="F970">
        <v>610251121</v>
      </c>
      <c r="G970">
        <v>12</v>
      </c>
      <c r="H970" t="s">
        <v>1599</v>
      </c>
      <c r="I970" t="s">
        <v>3027</v>
      </c>
      <c r="J970">
        <v>1</v>
      </c>
      <c r="K970">
        <v>24</v>
      </c>
      <c r="L970" t="s">
        <v>2723</v>
      </c>
      <c r="M970" t="s">
        <v>3080</v>
      </c>
      <c r="N970" t="s">
        <v>1595</v>
      </c>
      <c r="O970">
        <v>7</v>
      </c>
      <c r="P970" t="s">
        <v>1596</v>
      </c>
      <c r="Q970" t="s">
        <v>1500</v>
      </c>
      <c r="R970" s="207">
        <v>45666.802685185183</v>
      </c>
      <c r="S970">
        <v>610251121</v>
      </c>
      <c r="W970">
        <v>40.8919</v>
      </c>
      <c r="X970">
        <v>40.301000000000002</v>
      </c>
      <c r="Y970">
        <v>0</v>
      </c>
      <c r="Z970">
        <v>0.59089999999999998</v>
      </c>
      <c r="AA970">
        <v>45.924199999999999</v>
      </c>
      <c r="AB970">
        <v>20937.481</v>
      </c>
      <c r="AC970">
        <v>20570.333999999999</v>
      </c>
      <c r="AD970">
        <v>11819.781000000001</v>
      </c>
      <c r="AE970">
        <v>3912.0369999999998</v>
      </c>
      <c r="AF970">
        <v>1457.5510000000002</v>
      </c>
      <c r="AG970">
        <v>2332.3019999999997</v>
      </c>
      <c r="AH970">
        <v>378.92499999999995</v>
      </c>
      <c r="AI970">
        <v>458.31299999999999</v>
      </c>
      <c r="AJ970">
        <v>37.488</v>
      </c>
      <c r="AK970">
        <v>11.888</v>
      </c>
      <c r="AL970">
        <v>0</v>
      </c>
      <c r="AM970">
        <v>20.2</v>
      </c>
      <c r="AN970">
        <v>346.947</v>
      </c>
      <c r="AO970">
        <v>116.9</v>
      </c>
      <c r="AP970">
        <v>109.2</v>
      </c>
      <c r="AQ970">
        <v>109.2</v>
      </c>
      <c r="AR970">
        <v>0</v>
      </c>
      <c r="AS970">
        <v>0</v>
      </c>
      <c r="AT970">
        <v>0</v>
      </c>
      <c r="AU970">
        <v>7.7</v>
      </c>
      <c r="AV970">
        <v>0</v>
      </c>
      <c r="AW970">
        <v>136.13900000000001</v>
      </c>
      <c r="AX970">
        <v>0</v>
      </c>
      <c r="AY970">
        <v>0</v>
      </c>
      <c r="AZ970">
        <v>25.91</v>
      </c>
      <c r="BA970">
        <v>20968.91</v>
      </c>
      <c r="BB970">
        <v>109.2</v>
      </c>
      <c r="BC970">
        <v>46</v>
      </c>
      <c r="BD970">
        <v>42</v>
      </c>
      <c r="BE970">
        <v>7</v>
      </c>
      <c r="BF970">
        <v>0</v>
      </c>
      <c r="BG970">
        <v>1</v>
      </c>
      <c r="BH970">
        <v>0</v>
      </c>
      <c r="BI970">
        <v>0</v>
      </c>
      <c r="BJ970">
        <v>32.759099999999997</v>
      </c>
      <c r="BK970">
        <v>17960.688999999998</v>
      </c>
      <c r="BL970">
        <v>10151.892</v>
      </c>
      <c r="BM970">
        <v>3668.2669999999994</v>
      </c>
      <c r="BN970">
        <v>1204.644</v>
      </c>
      <c r="BO970">
        <v>1976.15</v>
      </c>
      <c r="BP970">
        <v>327.709</v>
      </c>
      <c r="BQ970">
        <v>458.31299999999999</v>
      </c>
      <c r="BR970">
        <v>0</v>
      </c>
      <c r="BS970">
        <v>11.664999999999999</v>
      </c>
      <c r="BT970">
        <v>21.240000000000002</v>
      </c>
      <c r="BU970">
        <v>13094.049000000001</v>
      </c>
      <c r="BV970">
        <v>1.1755</v>
      </c>
      <c r="BW970">
        <v>641.34199999999998</v>
      </c>
      <c r="BX970">
        <v>0</v>
      </c>
      <c r="BY970">
        <v>0</v>
      </c>
      <c r="BZ970">
        <v>7.5419</v>
      </c>
      <c r="CA970">
        <v>2609.6449999999995</v>
      </c>
      <c r="CB970">
        <v>1667.8890000000001</v>
      </c>
      <c r="CC970">
        <v>243.76999999999998</v>
      </c>
      <c r="CD970">
        <v>252.90700000000001</v>
      </c>
      <c r="CE970">
        <v>356.15200000000004</v>
      </c>
      <c r="CF970">
        <v>51.216000000000001</v>
      </c>
      <c r="CG970">
        <v>0</v>
      </c>
      <c r="CH970">
        <v>37.488</v>
      </c>
      <c r="CI970">
        <v>0.223</v>
      </c>
      <c r="CJ970">
        <v>1.75</v>
      </c>
      <c r="CK970">
        <v>895.85</v>
      </c>
      <c r="CL970">
        <v>4.7569999999999997</v>
      </c>
      <c r="CM970">
        <v>1456.912</v>
      </c>
      <c r="CN970">
        <v>1.0348999999999999</v>
      </c>
      <c r="CO970">
        <v>256.88299999999998</v>
      </c>
      <c r="CP970">
        <v>0</v>
      </c>
      <c r="CQ970">
        <v>0</v>
      </c>
      <c r="CR970">
        <v>28.759099999999997</v>
      </c>
      <c r="CS970">
        <v>14636.550000000001</v>
      </c>
      <c r="CT970">
        <v>5.7919</v>
      </c>
      <c r="CU970">
        <v>1666.4690000000001</v>
      </c>
      <c r="CV970">
        <v>0</v>
      </c>
      <c r="CW970">
        <v>136.13900000000001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33.700000000000003</v>
      </c>
      <c r="DD970">
        <v>75.5</v>
      </c>
      <c r="DE970">
        <v>25.91</v>
      </c>
      <c r="DF970">
        <v>10.260299999999999</v>
      </c>
      <c r="DG970">
        <v>4174.2260000000006</v>
      </c>
      <c r="DH970">
        <v>0</v>
      </c>
      <c r="DI970">
        <v>0</v>
      </c>
      <c r="DJ970">
        <v>8.3299999999999999E-2</v>
      </c>
      <c r="DK970">
        <v>51.072000000000003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18325.951000000001</v>
      </c>
      <c r="EA970">
        <v>33.700000000000003</v>
      </c>
      <c r="EB970">
        <v>2642.9589999999998</v>
      </c>
      <c r="EC970">
        <v>75.5</v>
      </c>
      <c r="ED970">
        <v>40.8919</v>
      </c>
      <c r="EE970">
        <v>45.924199999999999</v>
      </c>
      <c r="EF970">
        <v>20937.481</v>
      </c>
      <c r="EG970">
        <v>33.35</v>
      </c>
      <c r="EH970">
        <v>18327.835999999996</v>
      </c>
      <c r="EI970">
        <v>21.3309</v>
      </c>
      <c r="EJ970">
        <v>13132.235000000001</v>
      </c>
      <c r="EK970">
        <v>1.1755</v>
      </c>
      <c r="EL970">
        <v>641.34199999999998</v>
      </c>
      <c r="EM970">
        <v>0</v>
      </c>
      <c r="EN970">
        <v>0</v>
      </c>
      <c r="EO970">
        <v>7.5419</v>
      </c>
      <c r="EP970">
        <v>2609.6449999999995</v>
      </c>
      <c r="EQ970">
        <v>116.9</v>
      </c>
      <c r="ER970">
        <v>41.400000000000006</v>
      </c>
      <c r="ES970">
        <v>75.5</v>
      </c>
      <c r="ET970">
        <v>21054.381000000001</v>
      </c>
      <c r="EU970">
        <v>0</v>
      </c>
      <c r="EV970">
        <v>0</v>
      </c>
      <c r="EW970">
        <v>0</v>
      </c>
      <c r="EX970">
        <v>0</v>
      </c>
      <c r="EY970">
        <v>10.260299999999999</v>
      </c>
      <c r="EZ970">
        <v>4174.2260000000006</v>
      </c>
      <c r="FA970">
        <v>0</v>
      </c>
      <c r="FB970">
        <v>0</v>
      </c>
      <c r="FC970">
        <v>0.58330000000000004</v>
      </c>
      <c r="FD970">
        <v>380.03300000000002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</row>
    <row r="971" spans="1:184" customFormat="1" ht="12.75" x14ac:dyDescent="0.2">
      <c r="A971">
        <v>4332</v>
      </c>
      <c r="B971">
        <f t="shared" si="15"/>
        <v>968</v>
      </c>
      <c r="C971">
        <v>1</v>
      </c>
      <c r="D971" t="s">
        <v>3081</v>
      </c>
      <c r="E971" t="s">
        <v>290</v>
      </c>
      <c r="F971">
        <v>600025276</v>
      </c>
      <c r="G971">
        <v>12</v>
      </c>
      <c r="H971" t="s">
        <v>1623</v>
      </c>
      <c r="I971" t="s">
        <v>2865</v>
      </c>
      <c r="J971">
        <v>1</v>
      </c>
      <c r="K971">
        <v>24</v>
      </c>
      <c r="L971" t="s">
        <v>2723</v>
      </c>
      <c r="M971" t="s">
        <v>3082</v>
      </c>
      <c r="N971" t="s">
        <v>1595</v>
      </c>
      <c r="O971">
        <v>7</v>
      </c>
      <c r="P971" t="s">
        <v>1596</v>
      </c>
      <c r="Q971" t="s">
        <v>3083</v>
      </c>
      <c r="R971" s="207">
        <v>45666.339768518519</v>
      </c>
      <c r="S971">
        <v>600025276</v>
      </c>
      <c r="W971">
        <v>32.2864</v>
      </c>
      <c r="X971">
        <v>32.188600000000001</v>
      </c>
      <c r="Y971">
        <v>0</v>
      </c>
      <c r="Z971">
        <v>9.7799999999999998E-2</v>
      </c>
      <c r="AA971">
        <v>39.833400000000005</v>
      </c>
      <c r="AB971">
        <v>16385.148000000001</v>
      </c>
      <c r="AC971">
        <v>16319.431</v>
      </c>
      <c r="AD971">
        <v>9752.8460000000014</v>
      </c>
      <c r="AE971">
        <v>2495.9120000000003</v>
      </c>
      <c r="AF971">
        <v>657.93799999999999</v>
      </c>
      <c r="AG971">
        <v>2438.3649999999998</v>
      </c>
      <c r="AH971">
        <v>310.16300000000001</v>
      </c>
      <c r="AI971">
        <v>596.25699999999995</v>
      </c>
      <c r="AJ971">
        <v>0</v>
      </c>
      <c r="AK971">
        <v>6.8810000000000002</v>
      </c>
      <c r="AL971">
        <v>0</v>
      </c>
      <c r="AM971">
        <v>0</v>
      </c>
      <c r="AN971">
        <v>65.716999999999999</v>
      </c>
      <c r="AO971">
        <v>252.31</v>
      </c>
      <c r="AP971">
        <v>235.75</v>
      </c>
      <c r="AQ971">
        <v>235.75</v>
      </c>
      <c r="AR971">
        <v>0</v>
      </c>
      <c r="AS971">
        <v>0</v>
      </c>
      <c r="AT971">
        <v>0</v>
      </c>
      <c r="AU971">
        <v>16.559999999999999</v>
      </c>
      <c r="AV971">
        <v>0</v>
      </c>
      <c r="AW971">
        <v>32.317</v>
      </c>
      <c r="AX971">
        <v>0</v>
      </c>
      <c r="AY971">
        <v>45</v>
      </c>
      <c r="AZ971">
        <v>28.751999999999999</v>
      </c>
      <c r="BA971">
        <v>16583.313999999998</v>
      </c>
      <c r="BB971">
        <v>235.75</v>
      </c>
      <c r="BC971">
        <v>49</v>
      </c>
      <c r="BD971">
        <v>43</v>
      </c>
      <c r="BE971">
        <v>4</v>
      </c>
      <c r="BF971">
        <v>0</v>
      </c>
      <c r="BG971">
        <v>0</v>
      </c>
      <c r="BH971">
        <v>0</v>
      </c>
      <c r="BI971">
        <v>0</v>
      </c>
      <c r="BJ971">
        <v>28.585799999999999</v>
      </c>
      <c r="BK971">
        <v>14910.074999999999</v>
      </c>
      <c r="BL971">
        <v>8894.5669999999991</v>
      </c>
      <c r="BM971">
        <v>2347.5070000000001</v>
      </c>
      <c r="BN971">
        <v>573.98700000000008</v>
      </c>
      <c r="BO971">
        <v>2153.1770000000001</v>
      </c>
      <c r="BP971">
        <v>276.63</v>
      </c>
      <c r="BQ971">
        <v>596.25699999999995</v>
      </c>
      <c r="BR971">
        <v>0</v>
      </c>
      <c r="BS971">
        <v>6.8810000000000002</v>
      </c>
      <c r="BT971">
        <v>14.4855</v>
      </c>
      <c r="BU971">
        <v>9068.4610000000011</v>
      </c>
      <c r="BV971">
        <v>1.1875</v>
      </c>
      <c r="BW971">
        <v>586.13</v>
      </c>
      <c r="BX971">
        <v>0</v>
      </c>
      <c r="BY971">
        <v>0</v>
      </c>
      <c r="BZ971">
        <v>3.6027999999999998</v>
      </c>
      <c r="CA971">
        <v>1409.356</v>
      </c>
      <c r="CB971">
        <v>858.279</v>
      </c>
      <c r="CC971">
        <v>148.405</v>
      </c>
      <c r="CD971">
        <v>83.950999999999993</v>
      </c>
      <c r="CE971">
        <v>285.18799999999999</v>
      </c>
      <c r="CF971">
        <v>33.533000000000001</v>
      </c>
      <c r="CG971">
        <v>0</v>
      </c>
      <c r="CH971">
        <v>0</v>
      </c>
      <c r="CI971">
        <v>0</v>
      </c>
      <c r="CJ971">
        <v>1</v>
      </c>
      <c r="CK971">
        <v>558.702</v>
      </c>
      <c r="CL971">
        <v>2.1028000000000002</v>
      </c>
      <c r="CM971">
        <v>733.67100000000005</v>
      </c>
      <c r="CN971">
        <v>0.5</v>
      </c>
      <c r="CO971">
        <v>116.983</v>
      </c>
      <c r="CP971">
        <v>0</v>
      </c>
      <c r="CQ971">
        <v>0</v>
      </c>
      <c r="CR971">
        <v>25.359199999999998</v>
      </c>
      <c r="CS971">
        <v>12205.748000000001</v>
      </c>
      <c r="CT971">
        <v>2.6028000000000002</v>
      </c>
      <c r="CU971">
        <v>850.654</v>
      </c>
      <c r="CV971">
        <v>0</v>
      </c>
      <c r="CW971">
        <v>32.317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108.88</v>
      </c>
      <c r="DD971">
        <v>126.86999999999999</v>
      </c>
      <c r="DE971">
        <v>28.751999999999999</v>
      </c>
      <c r="DF971">
        <v>12.912800000000001</v>
      </c>
      <c r="DG971">
        <v>5255.4839999999995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15160.220000000001</v>
      </c>
      <c r="EA971">
        <v>108.88</v>
      </c>
      <c r="EB971">
        <v>1423.0939999999998</v>
      </c>
      <c r="EC971">
        <v>126.86999999999999</v>
      </c>
      <c r="ED971">
        <v>32.2864</v>
      </c>
      <c r="EE971">
        <v>39.833400000000005</v>
      </c>
      <c r="EF971">
        <v>16385.148000000001</v>
      </c>
      <c r="EG971">
        <v>28.683600000000002</v>
      </c>
      <c r="EH971">
        <v>14975.791999999999</v>
      </c>
      <c r="EI971">
        <v>14.583299999999999</v>
      </c>
      <c r="EJ971">
        <v>9134.1779999999999</v>
      </c>
      <c r="EK971">
        <v>1.1875</v>
      </c>
      <c r="EL971">
        <v>586.13</v>
      </c>
      <c r="EM971">
        <v>0</v>
      </c>
      <c r="EN971">
        <v>0</v>
      </c>
      <c r="EO971">
        <v>3.6027999999999998</v>
      </c>
      <c r="EP971">
        <v>1409.356</v>
      </c>
      <c r="EQ971">
        <v>252.31</v>
      </c>
      <c r="ER971">
        <v>125.44</v>
      </c>
      <c r="ES971">
        <v>126.86999999999999</v>
      </c>
      <c r="ET971">
        <v>16637.457999999999</v>
      </c>
      <c r="EU971">
        <v>0</v>
      </c>
      <c r="EV971">
        <v>0</v>
      </c>
      <c r="EW971">
        <v>0</v>
      </c>
      <c r="EX971">
        <v>0</v>
      </c>
      <c r="EY971">
        <v>12.912800000000001</v>
      </c>
      <c r="EZ971">
        <v>5255.4839999999995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45</v>
      </c>
      <c r="FP971">
        <v>28</v>
      </c>
      <c r="FQ971">
        <v>17</v>
      </c>
      <c r="FR971">
        <v>45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</row>
    <row r="972" spans="1:184" customFormat="1" ht="12.75" x14ac:dyDescent="0.2">
      <c r="A972">
        <v>4333</v>
      </c>
      <c r="B972">
        <f t="shared" si="15"/>
        <v>969</v>
      </c>
      <c r="C972">
        <v>1</v>
      </c>
      <c r="D972" t="s">
        <v>3084</v>
      </c>
      <c r="E972" t="s">
        <v>290</v>
      </c>
      <c r="F972">
        <v>600025284</v>
      </c>
      <c r="G972">
        <v>12</v>
      </c>
      <c r="H972" t="s">
        <v>1649</v>
      </c>
      <c r="I972" t="s">
        <v>100</v>
      </c>
      <c r="J972">
        <v>1</v>
      </c>
      <c r="K972">
        <v>24</v>
      </c>
      <c r="L972" t="s">
        <v>2723</v>
      </c>
      <c r="M972" t="s">
        <v>3085</v>
      </c>
      <c r="N972" t="s">
        <v>1595</v>
      </c>
      <c r="O972">
        <v>7</v>
      </c>
      <c r="P972" t="s">
        <v>1596</v>
      </c>
      <c r="Q972" t="s">
        <v>3086</v>
      </c>
      <c r="R972" s="207">
        <v>45665.632326388892</v>
      </c>
      <c r="S972">
        <v>600025284</v>
      </c>
      <c r="T972" t="s">
        <v>3086</v>
      </c>
      <c r="U972" s="207">
        <v>45675.68681712963</v>
      </c>
      <c r="V972">
        <v>600025284</v>
      </c>
      <c r="W972">
        <v>21.3749</v>
      </c>
      <c r="X972">
        <v>21.001300000000001</v>
      </c>
      <c r="Y972">
        <v>0</v>
      </c>
      <c r="Z972">
        <v>0.37359999999999999</v>
      </c>
      <c r="AA972">
        <v>28.474799999999998</v>
      </c>
      <c r="AB972">
        <v>11231.714</v>
      </c>
      <c r="AC972">
        <v>10897.457999999999</v>
      </c>
      <c r="AD972">
        <v>6196.2339999999995</v>
      </c>
      <c r="AE972">
        <v>2163.4299999999998</v>
      </c>
      <c r="AF972">
        <v>627.32600000000002</v>
      </c>
      <c r="AG972">
        <v>1267.9100000000001</v>
      </c>
      <c r="AH972">
        <v>219.66299999999998</v>
      </c>
      <c r="AI972">
        <v>353.96000000000004</v>
      </c>
      <c r="AJ972">
        <v>0</v>
      </c>
      <c r="AK972">
        <v>0</v>
      </c>
      <c r="AL972">
        <v>0</v>
      </c>
      <c r="AM972">
        <v>0</v>
      </c>
      <c r="AN972">
        <v>334.25599999999997</v>
      </c>
      <c r="AO972">
        <v>280.61099999999999</v>
      </c>
      <c r="AP972">
        <v>256.476</v>
      </c>
      <c r="AQ972">
        <v>256.476</v>
      </c>
      <c r="AR972">
        <v>0</v>
      </c>
      <c r="AS972">
        <v>0</v>
      </c>
      <c r="AT972">
        <v>24.135000000000002</v>
      </c>
      <c r="AU972">
        <v>0</v>
      </c>
      <c r="AV972">
        <v>0</v>
      </c>
      <c r="AW972">
        <v>59.161999999999999</v>
      </c>
      <c r="AX972">
        <v>0</v>
      </c>
      <c r="AY972">
        <v>0</v>
      </c>
      <c r="AZ972">
        <v>9.7729999999999997</v>
      </c>
      <c r="BA972">
        <v>11044.684000000001</v>
      </c>
      <c r="BB972">
        <v>256.476</v>
      </c>
      <c r="BC972">
        <v>29</v>
      </c>
      <c r="BD972">
        <v>28</v>
      </c>
      <c r="BE972">
        <v>4</v>
      </c>
      <c r="BF972">
        <v>1</v>
      </c>
      <c r="BG972">
        <v>0</v>
      </c>
      <c r="BH972">
        <v>0</v>
      </c>
      <c r="BI972">
        <v>0</v>
      </c>
      <c r="BJ972">
        <v>18.383700000000001</v>
      </c>
      <c r="BK972">
        <v>9672.1610000000001</v>
      </c>
      <c r="BL972">
        <v>5399.0999999999995</v>
      </c>
      <c r="BM972">
        <v>2046.4190000000001</v>
      </c>
      <c r="BN972">
        <v>558.18600000000004</v>
      </c>
      <c r="BO972">
        <v>1058.6279999999999</v>
      </c>
      <c r="BP972">
        <v>186.93299999999999</v>
      </c>
      <c r="BQ972">
        <v>353.96000000000004</v>
      </c>
      <c r="BR972">
        <v>0</v>
      </c>
      <c r="BS972">
        <v>0</v>
      </c>
      <c r="BT972">
        <v>10.256399999999999</v>
      </c>
      <c r="BU972">
        <v>6784.8119999999999</v>
      </c>
      <c r="BV972">
        <v>0.62209999999999999</v>
      </c>
      <c r="BW972">
        <v>263.38799999999998</v>
      </c>
      <c r="BX972">
        <v>0</v>
      </c>
      <c r="BY972">
        <v>0</v>
      </c>
      <c r="BZ972">
        <v>2.6175999999999999</v>
      </c>
      <c r="CA972">
        <v>1225.297</v>
      </c>
      <c r="CB972">
        <v>797.13400000000001</v>
      </c>
      <c r="CC972">
        <v>117.011</v>
      </c>
      <c r="CD972">
        <v>69.14</v>
      </c>
      <c r="CE972">
        <v>209.28200000000001</v>
      </c>
      <c r="CF972">
        <v>32.729999999999997</v>
      </c>
      <c r="CG972">
        <v>0</v>
      </c>
      <c r="CH972">
        <v>0</v>
      </c>
      <c r="CI972">
        <v>0</v>
      </c>
      <c r="CJ972">
        <v>1.5676000000000001</v>
      </c>
      <c r="CK972">
        <v>906.41099999999994</v>
      </c>
      <c r="CL972">
        <v>1.05</v>
      </c>
      <c r="CM972">
        <v>318.88600000000002</v>
      </c>
      <c r="CN972">
        <v>0</v>
      </c>
      <c r="CO972">
        <v>0</v>
      </c>
      <c r="CP972">
        <v>0</v>
      </c>
      <c r="CQ972">
        <v>0</v>
      </c>
      <c r="CR972">
        <v>15.967000000000001</v>
      </c>
      <c r="CS972">
        <v>7792.2260000000006</v>
      </c>
      <c r="CT972">
        <v>1.8176000000000001</v>
      </c>
      <c r="CU972">
        <v>672.71</v>
      </c>
      <c r="CV972">
        <v>0</v>
      </c>
      <c r="CW972">
        <v>59.161999999999999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66.400000000000006</v>
      </c>
      <c r="DD972">
        <v>190.07599999999999</v>
      </c>
      <c r="DE972">
        <v>9.7729999999999997</v>
      </c>
      <c r="DF972">
        <v>7.5051999999999994</v>
      </c>
      <c r="DG972">
        <v>2623.9610000000002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9811.9580000000005</v>
      </c>
      <c r="EA972">
        <v>66.400000000000006</v>
      </c>
      <c r="EB972">
        <v>1232.7260000000001</v>
      </c>
      <c r="EC972">
        <v>190.07599999999999</v>
      </c>
      <c r="ED972">
        <v>21.3749</v>
      </c>
      <c r="EE972">
        <v>28.474799999999998</v>
      </c>
      <c r="EF972">
        <v>11231.714</v>
      </c>
      <c r="EG972">
        <v>18.757300000000001</v>
      </c>
      <c r="EH972">
        <v>10006.416999999999</v>
      </c>
      <c r="EI972">
        <v>10.63</v>
      </c>
      <c r="EJ972">
        <v>7119.0680000000002</v>
      </c>
      <c r="EK972">
        <v>0.62209999999999999</v>
      </c>
      <c r="EL972">
        <v>263.38799999999998</v>
      </c>
      <c r="EM972">
        <v>0</v>
      </c>
      <c r="EN972">
        <v>0</v>
      </c>
      <c r="EO972">
        <v>2.6175999999999999</v>
      </c>
      <c r="EP972">
        <v>1225.297</v>
      </c>
      <c r="EQ972">
        <v>280.61099999999999</v>
      </c>
      <c r="ER972">
        <v>66.400000000000006</v>
      </c>
      <c r="ES972">
        <v>214.21100000000001</v>
      </c>
      <c r="ET972">
        <v>11512.324999999999</v>
      </c>
      <c r="EU972">
        <v>0</v>
      </c>
      <c r="EV972">
        <v>0</v>
      </c>
      <c r="EW972">
        <v>0</v>
      </c>
      <c r="EX972">
        <v>0</v>
      </c>
      <c r="EY972">
        <v>7.5051999999999994</v>
      </c>
      <c r="EZ972">
        <v>2623.9610000000002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202.77600000000001</v>
      </c>
      <c r="FZ972">
        <v>48.4</v>
      </c>
      <c r="GA972">
        <v>154.376</v>
      </c>
      <c r="GB972">
        <v>202.77600000000001</v>
      </c>
    </row>
    <row r="973" spans="1:184" customFormat="1" ht="12.75" x14ac:dyDescent="0.2">
      <c r="A973">
        <v>4380</v>
      </c>
      <c r="B973">
        <f t="shared" si="15"/>
        <v>970</v>
      </c>
      <c r="C973">
        <v>1</v>
      </c>
      <c r="D973" t="s">
        <v>3087</v>
      </c>
      <c r="E973" t="s">
        <v>290</v>
      </c>
      <c r="F973">
        <v>600030351</v>
      </c>
      <c r="G973">
        <v>12</v>
      </c>
      <c r="H973" t="s">
        <v>1649</v>
      </c>
      <c r="I973" t="s">
        <v>2761</v>
      </c>
      <c r="J973">
        <v>1</v>
      </c>
      <c r="K973">
        <v>24</v>
      </c>
      <c r="L973" t="s">
        <v>2723</v>
      </c>
      <c r="M973" t="s">
        <v>3088</v>
      </c>
      <c r="N973" t="s">
        <v>1595</v>
      </c>
      <c r="O973">
        <v>7</v>
      </c>
      <c r="P973" t="s">
        <v>1596</v>
      </c>
      <c r="Q973" t="s">
        <v>1500</v>
      </c>
      <c r="R973" s="207">
        <v>45671.378275462965</v>
      </c>
      <c r="S973">
        <v>600030351</v>
      </c>
      <c r="W973">
        <v>16.7285</v>
      </c>
      <c r="X973">
        <v>16.7285</v>
      </c>
      <c r="Y973">
        <v>0</v>
      </c>
      <c r="Z973">
        <v>0</v>
      </c>
      <c r="AA973">
        <v>16.7285</v>
      </c>
      <c r="AB973">
        <v>7993.7139999999999</v>
      </c>
      <c r="AC973">
        <v>7961.1550000000007</v>
      </c>
      <c r="AD973">
        <v>5142.299</v>
      </c>
      <c r="AE973">
        <v>1052.7539999999999</v>
      </c>
      <c r="AF973">
        <v>267.83100000000002</v>
      </c>
      <c r="AG973">
        <v>679</v>
      </c>
      <c r="AH973">
        <v>229.107</v>
      </c>
      <c r="AI973">
        <v>107.73099999999999</v>
      </c>
      <c r="AJ973">
        <v>0</v>
      </c>
      <c r="AK973">
        <v>476.18099999999998</v>
      </c>
      <c r="AL973">
        <v>0</v>
      </c>
      <c r="AM973">
        <v>32.558999999999997</v>
      </c>
      <c r="AN973">
        <v>0</v>
      </c>
      <c r="AO973">
        <v>151.10599999999999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151.10599999999999</v>
      </c>
      <c r="AV973">
        <v>0</v>
      </c>
      <c r="AW973">
        <v>6.2519999999999998</v>
      </c>
      <c r="AX973">
        <v>0</v>
      </c>
      <c r="AY973">
        <v>0</v>
      </c>
      <c r="AZ973">
        <v>0</v>
      </c>
      <c r="BA973">
        <v>8023.46</v>
      </c>
      <c r="BB973">
        <v>0</v>
      </c>
      <c r="BC973">
        <v>17</v>
      </c>
      <c r="BD973">
        <v>16</v>
      </c>
      <c r="BE973">
        <v>1</v>
      </c>
      <c r="BF973">
        <v>0</v>
      </c>
      <c r="BG973">
        <v>2</v>
      </c>
      <c r="BH973">
        <v>0</v>
      </c>
      <c r="BI973">
        <v>0</v>
      </c>
      <c r="BJ973">
        <v>10.7285</v>
      </c>
      <c r="BK973">
        <v>5852.1</v>
      </c>
      <c r="BL973">
        <v>3595.011</v>
      </c>
      <c r="BM973">
        <v>849.55600000000004</v>
      </c>
      <c r="BN973">
        <v>126.669</v>
      </c>
      <c r="BO973">
        <v>498</v>
      </c>
      <c r="BP973">
        <v>220.08500000000001</v>
      </c>
      <c r="BQ973">
        <v>107.73099999999999</v>
      </c>
      <c r="BR973">
        <v>0</v>
      </c>
      <c r="BS973">
        <v>448.79599999999999</v>
      </c>
      <c r="BT973">
        <v>0</v>
      </c>
      <c r="BU973">
        <v>0</v>
      </c>
      <c r="BV973">
        <v>8.7472999999999992</v>
      </c>
      <c r="BW973">
        <v>5065.326</v>
      </c>
      <c r="BX973">
        <v>0</v>
      </c>
      <c r="BY973">
        <v>0</v>
      </c>
      <c r="BZ973">
        <v>6</v>
      </c>
      <c r="CA973">
        <v>2109.0550000000003</v>
      </c>
      <c r="CB973">
        <v>1547.288</v>
      </c>
      <c r="CC973">
        <v>203.19799999999998</v>
      </c>
      <c r="CD973">
        <v>141.16200000000001</v>
      </c>
      <c r="CE973">
        <v>181</v>
      </c>
      <c r="CF973">
        <v>9.0220000000000002</v>
      </c>
      <c r="CG973">
        <v>0</v>
      </c>
      <c r="CH973">
        <v>0</v>
      </c>
      <c r="CI973">
        <v>27.384999999999998</v>
      </c>
      <c r="CJ973">
        <v>1.7</v>
      </c>
      <c r="CK973">
        <v>761.798</v>
      </c>
      <c r="CL973">
        <v>2</v>
      </c>
      <c r="CM973">
        <v>611.41200000000003</v>
      </c>
      <c r="CN973">
        <v>2.2999999999999998</v>
      </c>
      <c r="CO973">
        <v>735.84500000000003</v>
      </c>
      <c r="CP973">
        <v>0</v>
      </c>
      <c r="CQ973">
        <v>0</v>
      </c>
      <c r="CR973">
        <v>8.7285000000000004</v>
      </c>
      <c r="CS973">
        <v>4219.8999999999996</v>
      </c>
      <c r="CT973">
        <v>5.7</v>
      </c>
      <c r="CU973">
        <v>1967.0210000000002</v>
      </c>
      <c r="CV973">
        <v>0</v>
      </c>
      <c r="CW973">
        <v>6.2519999999999998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1.9812000000000001</v>
      </c>
      <c r="DG973">
        <v>786.774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5879.3630000000003</v>
      </c>
      <c r="EA973">
        <v>0</v>
      </c>
      <c r="EB973">
        <v>2144.0970000000002</v>
      </c>
      <c r="EC973">
        <v>0</v>
      </c>
      <c r="ED973">
        <v>16.7285</v>
      </c>
      <c r="EE973">
        <v>16.7285</v>
      </c>
      <c r="EF973">
        <v>7993.7139999999999</v>
      </c>
      <c r="EG973">
        <v>10.7285</v>
      </c>
      <c r="EH973">
        <v>5884.6589999999997</v>
      </c>
      <c r="EI973">
        <v>0</v>
      </c>
      <c r="EJ973">
        <v>0</v>
      </c>
      <c r="EK973">
        <v>8.7472999999999992</v>
      </c>
      <c r="EL973">
        <v>5097.8850000000002</v>
      </c>
      <c r="EM973">
        <v>0</v>
      </c>
      <c r="EN973">
        <v>0</v>
      </c>
      <c r="EO973">
        <v>6</v>
      </c>
      <c r="EP973">
        <v>2109.0550000000003</v>
      </c>
      <c r="EQ973">
        <v>151.10599999999999</v>
      </c>
      <c r="ER973">
        <v>0</v>
      </c>
      <c r="ES973">
        <v>151.10599999999999</v>
      </c>
      <c r="ET973">
        <v>8144.8200000000006</v>
      </c>
      <c r="EU973">
        <v>0</v>
      </c>
      <c r="EV973">
        <v>0</v>
      </c>
      <c r="EW973">
        <v>0</v>
      </c>
      <c r="EX973">
        <v>0</v>
      </c>
      <c r="EY973">
        <v>1.9812000000000001</v>
      </c>
      <c r="EZ973">
        <v>786.774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</row>
    <row r="974" spans="1:184" customFormat="1" ht="12.75" x14ac:dyDescent="0.2">
      <c r="A974">
        <v>4800</v>
      </c>
      <c r="B974">
        <f t="shared" si="15"/>
        <v>971</v>
      </c>
      <c r="C974">
        <v>1</v>
      </c>
      <c r="D974" t="s">
        <v>3089</v>
      </c>
      <c r="E974" t="s">
        <v>290</v>
      </c>
      <c r="F974">
        <v>600014258</v>
      </c>
      <c r="G974">
        <v>12</v>
      </c>
      <c r="H974" t="s">
        <v>1599</v>
      </c>
      <c r="I974" t="s">
        <v>3090</v>
      </c>
      <c r="J974">
        <v>1</v>
      </c>
      <c r="K974">
        <v>24</v>
      </c>
      <c r="L974" t="s">
        <v>2723</v>
      </c>
      <c r="M974" t="s">
        <v>3091</v>
      </c>
      <c r="N974" t="s">
        <v>1595</v>
      </c>
      <c r="O974">
        <v>7</v>
      </c>
      <c r="P974" t="s">
        <v>1596</v>
      </c>
      <c r="Q974" t="s">
        <v>1500</v>
      </c>
      <c r="R974" s="207">
        <v>45671.404548611114</v>
      </c>
      <c r="S974">
        <v>600014258</v>
      </c>
      <c r="T974" t="s">
        <v>1500</v>
      </c>
      <c r="U974" s="207">
        <v>45677.414502314816</v>
      </c>
      <c r="V974">
        <v>600014258</v>
      </c>
      <c r="W974">
        <v>52.784700000000001</v>
      </c>
      <c r="X974">
        <v>52.073600000000006</v>
      </c>
      <c r="Y974">
        <v>0</v>
      </c>
      <c r="Z974">
        <v>0.71109999999999995</v>
      </c>
      <c r="AA974">
        <v>59.486400000000003</v>
      </c>
      <c r="AB974">
        <v>33268.834999999999</v>
      </c>
      <c r="AC974">
        <v>32864.686000000002</v>
      </c>
      <c r="AD974">
        <v>17646.778999999999</v>
      </c>
      <c r="AE974">
        <v>5522.4749999999995</v>
      </c>
      <c r="AF974">
        <v>2451.0219999999999</v>
      </c>
      <c r="AG974">
        <v>5771.6440000000002</v>
      </c>
      <c r="AH974">
        <v>460.88099999999997</v>
      </c>
      <c r="AI974">
        <v>386.26100000000002</v>
      </c>
      <c r="AJ974">
        <v>5.0030000000000001</v>
      </c>
      <c r="AK974">
        <v>1.6850000000000001</v>
      </c>
      <c r="AL974">
        <v>0</v>
      </c>
      <c r="AM974">
        <v>0</v>
      </c>
      <c r="AN974">
        <v>404.149</v>
      </c>
      <c r="AO974">
        <v>1129.461</v>
      </c>
      <c r="AP974">
        <v>543.51099999999997</v>
      </c>
      <c r="AQ974">
        <v>543.51099999999997</v>
      </c>
      <c r="AR974">
        <v>0</v>
      </c>
      <c r="AS974">
        <v>0</v>
      </c>
      <c r="AT974">
        <v>442.51</v>
      </c>
      <c r="AU974">
        <v>143.44</v>
      </c>
      <c r="AV974">
        <v>0</v>
      </c>
      <c r="AW974">
        <v>565.38300000000004</v>
      </c>
      <c r="AX974">
        <v>0</v>
      </c>
      <c r="AY974">
        <v>384.51100000000002</v>
      </c>
      <c r="AZ974">
        <v>53.552999999999997</v>
      </c>
      <c r="BA974">
        <v>33164.120999999999</v>
      </c>
      <c r="BB974">
        <v>543.51099999999997</v>
      </c>
      <c r="BC974">
        <v>60</v>
      </c>
      <c r="BD974">
        <v>45</v>
      </c>
      <c r="BE974">
        <v>3</v>
      </c>
      <c r="BF974">
        <v>0</v>
      </c>
      <c r="BG974">
        <v>1</v>
      </c>
      <c r="BH974">
        <v>0</v>
      </c>
      <c r="BI974">
        <v>0</v>
      </c>
      <c r="BJ974">
        <v>41.686399999999999</v>
      </c>
      <c r="BK974">
        <v>28546.773000000001</v>
      </c>
      <c r="BL974">
        <v>15167.832</v>
      </c>
      <c r="BM974">
        <v>5045.7380000000003</v>
      </c>
      <c r="BN974">
        <v>1990.34</v>
      </c>
      <c r="BO974">
        <v>4979.16</v>
      </c>
      <c r="BP974">
        <v>358.50599999999997</v>
      </c>
      <c r="BQ974">
        <v>386.26100000000002</v>
      </c>
      <c r="BR974">
        <v>0</v>
      </c>
      <c r="BS974">
        <v>0</v>
      </c>
      <c r="BT974">
        <v>40.110199999999999</v>
      </c>
      <c r="BU974">
        <v>27859.932000000001</v>
      </c>
      <c r="BV974">
        <v>0</v>
      </c>
      <c r="BW974">
        <v>0</v>
      </c>
      <c r="BX974">
        <v>0</v>
      </c>
      <c r="BY974">
        <v>0</v>
      </c>
      <c r="BZ974">
        <v>10.3872</v>
      </c>
      <c r="CA974">
        <v>4317.9130000000005</v>
      </c>
      <c r="CB974">
        <v>2478.9470000000001</v>
      </c>
      <c r="CC974">
        <v>476.73700000000002</v>
      </c>
      <c r="CD974">
        <v>460.68200000000002</v>
      </c>
      <c r="CE974">
        <v>792.48400000000004</v>
      </c>
      <c r="CF974">
        <v>102.375</v>
      </c>
      <c r="CG974">
        <v>0</v>
      </c>
      <c r="CH974">
        <v>5.0030000000000001</v>
      </c>
      <c r="CI974">
        <v>1.6850000000000001</v>
      </c>
      <c r="CJ974">
        <v>4.5834999999999999</v>
      </c>
      <c r="CK974">
        <v>2582.9209999999998</v>
      </c>
      <c r="CL974">
        <v>3.8628999999999998</v>
      </c>
      <c r="CM974">
        <v>1166.4749999999999</v>
      </c>
      <c r="CN974">
        <v>1.9408000000000001</v>
      </c>
      <c r="CO974">
        <v>568.51700000000005</v>
      </c>
      <c r="CP974">
        <v>0</v>
      </c>
      <c r="CQ974">
        <v>0</v>
      </c>
      <c r="CR974">
        <v>38.686399999999999</v>
      </c>
      <c r="CS974">
        <v>25486.217000000001</v>
      </c>
      <c r="CT974">
        <v>8.4704999999999995</v>
      </c>
      <c r="CU974">
        <v>3432.0169999999998</v>
      </c>
      <c r="CV974">
        <v>0</v>
      </c>
      <c r="CW974">
        <v>565.38300000000004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430.89</v>
      </c>
      <c r="DD974">
        <v>112.62100000000001</v>
      </c>
      <c r="DE974">
        <v>53.552999999999997</v>
      </c>
      <c r="DF974">
        <v>1.4444999999999999</v>
      </c>
      <c r="DG974">
        <v>686.84100000000001</v>
      </c>
      <c r="DH974">
        <v>0</v>
      </c>
      <c r="DI974">
        <v>0</v>
      </c>
      <c r="DJ974">
        <v>0.13170000000000001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28782.138999999999</v>
      </c>
      <c r="EA974">
        <v>430.89</v>
      </c>
      <c r="EB974">
        <v>4381.982</v>
      </c>
      <c r="EC974">
        <v>112.62100000000001</v>
      </c>
      <c r="ED974">
        <v>52.784700000000001</v>
      </c>
      <c r="EE974">
        <v>59.486400000000003</v>
      </c>
      <c r="EF974">
        <v>33268.834999999999</v>
      </c>
      <c r="EG974">
        <v>41.699800000000003</v>
      </c>
      <c r="EH974">
        <v>28687.559000000001</v>
      </c>
      <c r="EI974">
        <v>40.110199999999999</v>
      </c>
      <c r="EJ974">
        <v>27932.106</v>
      </c>
      <c r="EK974">
        <v>0</v>
      </c>
      <c r="EL974">
        <v>0</v>
      </c>
      <c r="EM974">
        <v>0</v>
      </c>
      <c r="EN974">
        <v>0</v>
      </c>
      <c r="EO974">
        <v>11.084899999999999</v>
      </c>
      <c r="EP974">
        <v>4581.2759999999998</v>
      </c>
      <c r="EQ974">
        <v>1129.461</v>
      </c>
      <c r="ER974">
        <v>981.44999999999993</v>
      </c>
      <c r="ES974">
        <v>148.011</v>
      </c>
      <c r="ET974">
        <v>34398.296000000002</v>
      </c>
      <c r="EU974">
        <v>0</v>
      </c>
      <c r="EV974">
        <v>0</v>
      </c>
      <c r="EW974">
        <v>0</v>
      </c>
      <c r="EX974">
        <v>0</v>
      </c>
      <c r="EY974">
        <v>1.4444999999999999</v>
      </c>
      <c r="EZ974">
        <v>686.84100000000001</v>
      </c>
      <c r="FA974">
        <v>0</v>
      </c>
      <c r="FB974">
        <v>0</v>
      </c>
      <c r="FC974">
        <v>0.14510000000000001</v>
      </c>
      <c r="FD974">
        <v>68.611999999999995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384.51100000000002</v>
      </c>
      <c r="FP974">
        <v>285.44</v>
      </c>
      <c r="FQ974">
        <v>99.070999999999998</v>
      </c>
      <c r="FR974">
        <v>384.51100000000002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</row>
    <row r="975" spans="1:184" customFormat="1" ht="12.75" x14ac:dyDescent="0.2">
      <c r="A975">
        <v>4801</v>
      </c>
      <c r="B975">
        <f t="shared" si="15"/>
        <v>972</v>
      </c>
      <c r="C975">
        <v>1</v>
      </c>
      <c r="D975" t="s">
        <v>3092</v>
      </c>
      <c r="E975" t="s">
        <v>290</v>
      </c>
      <c r="F975">
        <v>600014134</v>
      </c>
      <c r="G975">
        <v>12</v>
      </c>
      <c r="H975" t="s">
        <v>1623</v>
      </c>
      <c r="I975" t="s">
        <v>3093</v>
      </c>
      <c r="J975">
        <v>1</v>
      </c>
      <c r="K975">
        <v>24</v>
      </c>
      <c r="L975" t="s">
        <v>2723</v>
      </c>
      <c r="M975" t="s">
        <v>3094</v>
      </c>
      <c r="N975" t="s">
        <v>1595</v>
      </c>
      <c r="O975">
        <v>7</v>
      </c>
      <c r="P975" t="s">
        <v>1596</v>
      </c>
      <c r="Q975" t="s">
        <v>3095</v>
      </c>
      <c r="R975" s="207">
        <v>45667.33489583333</v>
      </c>
      <c r="S975">
        <v>600014134</v>
      </c>
      <c r="T975" t="s">
        <v>3095</v>
      </c>
      <c r="U975" s="207">
        <v>45671.583472222221</v>
      </c>
      <c r="V975">
        <v>600014134</v>
      </c>
      <c r="W975">
        <v>37.762300000000003</v>
      </c>
      <c r="X975">
        <v>37.3919</v>
      </c>
      <c r="Y975">
        <v>0</v>
      </c>
      <c r="Z975">
        <v>0.37040000000000001</v>
      </c>
      <c r="AA975">
        <v>42.666800000000002</v>
      </c>
      <c r="AB975">
        <v>22108.431</v>
      </c>
      <c r="AC975">
        <v>21815.548999999999</v>
      </c>
      <c r="AD975">
        <v>11966.376</v>
      </c>
      <c r="AE975">
        <v>3513.2910000000002</v>
      </c>
      <c r="AF975">
        <v>512.95399999999995</v>
      </c>
      <c r="AG975">
        <v>5099.0879999999997</v>
      </c>
      <c r="AH975">
        <v>261.834</v>
      </c>
      <c r="AI975">
        <v>244.02699999999999</v>
      </c>
      <c r="AJ975">
        <v>8.2850000000000001</v>
      </c>
      <c r="AK975">
        <v>19.542999999999999</v>
      </c>
      <c r="AL975">
        <v>0</v>
      </c>
      <c r="AM975">
        <v>0</v>
      </c>
      <c r="AN975">
        <v>292.88200000000001</v>
      </c>
      <c r="AO975">
        <v>152.745</v>
      </c>
      <c r="AP975">
        <v>114.5</v>
      </c>
      <c r="AQ975">
        <v>114.5</v>
      </c>
      <c r="AR975">
        <v>0</v>
      </c>
      <c r="AS975">
        <v>0</v>
      </c>
      <c r="AT975">
        <v>0</v>
      </c>
      <c r="AU975">
        <v>38.244999999999997</v>
      </c>
      <c r="AV975">
        <v>0.5</v>
      </c>
      <c r="AW975">
        <v>164.81800000000001</v>
      </c>
      <c r="AX975">
        <v>318.78800000000001</v>
      </c>
      <c r="AY975">
        <v>69.5</v>
      </c>
      <c r="AZ975">
        <v>25.332999999999998</v>
      </c>
      <c r="BA975">
        <v>22040.093000000001</v>
      </c>
      <c r="BB975">
        <v>114.5</v>
      </c>
      <c r="BC975">
        <v>44</v>
      </c>
      <c r="BD975">
        <v>32</v>
      </c>
      <c r="BE975">
        <v>2</v>
      </c>
      <c r="BF975">
        <v>0</v>
      </c>
      <c r="BG975">
        <v>0</v>
      </c>
      <c r="BH975">
        <v>0</v>
      </c>
      <c r="BI975">
        <v>0</v>
      </c>
      <c r="BJ975">
        <v>31.1829</v>
      </c>
      <c r="BK975">
        <v>19226.507000000001</v>
      </c>
      <c r="BL975">
        <v>10514.955</v>
      </c>
      <c r="BM975">
        <v>3063.348</v>
      </c>
      <c r="BN975">
        <v>315.52300000000002</v>
      </c>
      <c r="BO975">
        <v>4631.9830000000002</v>
      </c>
      <c r="BP975">
        <v>238.69200000000001</v>
      </c>
      <c r="BQ975">
        <v>244.02699999999999</v>
      </c>
      <c r="BR975">
        <v>8.2850000000000001</v>
      </c>
      <c r="BS975">
        <v>19.542999999999999</v>
      </c>
      <c r="BT975">
        <v>28.920400000000001</v>
      </c>
      <c r="BU975">
        <v>18268.280999999999</v>
      </c>
      <c r="BV975">
        <v>0</v>
      </c>
      <c r="BW975">
        <v>0</v>
      </c>
      <c r="BX975">
        <v>0</v>
      </c>
      <c r="BY975">
        <v>0</v>
      </c>
      <c r="BZ975">
        <v>6.2089999999999996</v>
      </c>
      <c r="CA975">
        <v>2589.0419999999999</v>
      </c>
      <c r="CB975">
        <v>1451.421</v>
      </c>
      <c r="CC975">
        <v>449.94299999999998</v>
      </c>
      <c r="CD975">
        <v>197.43100000000001</v>
      </c>
      <c r="CE975">
        <v>467.10500000000002</v>
      </c>
      <c r="CF975">
        <v>23.141999999999999</v>
      </c>
      <c r="CG975">
        <v>0</v>
      </c>
      <c r="CH975">
        <v>0</v>
      </c>
      <c r="CI975">
        <v>0</v>
      </c>
      <c r="CJ975">
        <v>2.7090000000000001</v>
      </c>
      <c r="CK975">
        <v>1327.29</v>
      </c>
      <c r="CL975">
        <v>3.5</v>
      </c>
      <c r="CM975">
        <v>1261.752</v>
      </c>
      <c r="CN975">
        <v>0</v>
      </c>
      <c r="CO975">
        <v>0</v>
      </c>
      <c r="CP975">
        <v>0</v>
      </c>
      <c r="CQ975">
        <v>0</v>
      </c>
      <c r="CR975">
        <v>29.1829</v>
      </c>
      <c r="CS975">
        <v>17191.971000000001</v>
      </c>
      <c r="CT975">
        <v>5.5</v>
      </c>
      <c r="CU975">
        <v>2099.1509999999998</v>
      </c>
      <c r="CV975">
        <v>0.5</v>
      </c>
      <c r="CW975">
        <v>164.81800000000001</v>
      </c>
      <c r="CX975">
        <v>318.78800000000001</v>
      </c>
      <c r="CY975">
        <v>0</v>
      </c>
      <c r="CZ975">
        <v>0</v>
      </c>
      <c r="DA975">
        <v>0</v>
      </c>
      <c r="DB975">
        <v>0</v>
      </c>
      <c r="DC975">
        <v>34.5</v>
      </c>
      <c r="DD975">
        <v>80</v>
      </c>
      <c r="DE975">
        <v>25.332999999999998</v>
      </c>
      <c r="DF975">
        <v>1.7625</v>
      </c>
      <c r="DG975">
        <v>639.43100000000004</v>
      </c>
      <c r="DH975">
        <v>0</v>
      </c>
      <c r="DI975">
        <v>0</v>
      </c>
      <c r="DJ975">
        <v>0.5</v>
      </c>
      <c r="DK975">
        <v>318.79500000000002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19435.734</v>
      </c>
      <c r="EA975">
        <v>34.5</v>
      </c>
      <c r="EB975">
        <v>2604.3589999999999</v>
      </c>
      <c r="EC975">
        <v>80</v>
      </c>
      <c r="ED975">
        <v>37.762300000000003</v>
      </c>
      <c r="EE975">
        <v>42.666800000000002</v>
      </c>
      <c r="EF975">
        <v>22108.431</v>
      </c>
      <c r="EG975">
        <v>31.2623</v>
      </c>
      <c r="EH975">
        <v>19318.319</v>
      </c>
      <c r="EI975">
        <v>28.9998</v>
      </c>
      <c r="EJ975">
        <v>18360.093000000001</v>
      </c>
      <c r="EK975">
        <v>0</v>
      </c>
      <c r="EL975">
        <v>0</v>
      </c>
      <c r="EM975">
        <v>0</v>
      </c>
      <c r="EN975">
        <v>0</v>
      </c>
      <c r="EO975">
        <v>6.5</v>
      </c>
      <c r="EP975">
        <v>2790.1120000000001</v>
      </c>
      <c r="EQ975">
        <v>152.745</v>
      </c>
      <c r="ER975">
        <v>53.8</v>
      </c>
      <c r="ES975">
        <v>98.944999999999993</v>
      </c>
      <c r="ET975">
        <v>22261.175999999999</v>
      </c>
      <c r="EU975">
        <v>0</v>
      </c>
      <c r="EV975">
        <v>0</v>
      </c>
      <c r="EW975">
        <v>0</v>
      </c>
      <c r="EX975">
        <v>0</v>
      </c>
      <c r="EY975">
        <v>1.7625</v>
      </c>
      <c r="EZ975">
        <v>639.43100000000004</v>
      </c>
      <c r="FA975">
        <v>0</v>
      </c>
      <c r="FB975">
        <v>0</v>
      </c>
      <c r="FC975">
        <v>0.5</v>
      </c>
      <c r="FD975">
        <v>318.79500000000002</v>
      </c>
      <c r="FE975">
        <v>0</v>
      </c>
      <c r="FF975">
        <v>0</v>
      </c>
      <c r="FG975">
        <v>0</v>
      </c>
      <c r="FH975">
        <v>0</v>
      </c>
      <c r="FI975">
        <v>0.5</v>
      </c>
      <c r="FJ975">
        <v>318.78800000000001</v>
      </c>
      <c r="FK975">
        <v>0.5</v>
      </c>
      <c r="FL975">
        <v>318.78800000000001</v>
      </c>
      <c r="FM975">
        <v>0</v>
      </c>
      <c r="FN975">
        <v>0</v>
      </c>
      <c r="FO975">
        <v>69.5</v>
      </c>
      <c r="FP975">
        <v>34.5</v>
      </c>
      <c r="FQ975">
        <v>35</v>
      </c>
      <c r="FR975">
        <v>388.28800000000001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0</v>
      </c>
    </row>
    <row r="976" spans="1:184" customFormat="1" ht="12.75" x14ac:dyDescent="0.2">
      <c r="A976">
        <v>4802</v>
      </c>
      <c r="B976">
        <f t="shared" si="15"/>
        <v>973</v>
      </c>
      <c r="C976">
        <v>1</v>
      </c>
      <c r="D976" t="s">
        <v>3096</v>
      </c>
      <c r="E976" t="s">
        <v>290</v>
      </c>
      <c r="F976">
        <v>600014151</v>
      </c>
      <c r="G976">
        <v>12</v>
      </c>
      <c r="H976" t="s">
        <v>1649</v>
      </c>
      <c r="I976" t="s">
        <v>3097</v>
      </c>
      <c r="J976">
        <v>1</v>
      </c>
      <c r="K976">
        <v>24</v>
      </c>
      <c r="L976" t="s">
        <v>2723</v>
      </c>
      <c r="M976" t="s">
        <v>3098</v>
      </c>
      <c r="N976" t="s">
        <v>1595</v>
      </c>
      <c r="O976">
        <v>7</v>
      </c>
      <c r="P976" t="s">
        <v>1596</v>
      </c>
      <c r="Q976" t="s">
        <v>3099</v>
      </c>
      <c r="R976" s="207">
        <v>45672.448437500003</v>
      </c>
      <c r="S976">
        <v>600014151</v>
      </c>
      <c r="T976" t="s">
        <v>3099</v>
      </c>
      <c r="U976" s="207">
        <v>45672.724270833336</v>
      </c>
      <c r="V976">
        <v>600014151</v>
      </c>
      <c r="W976">
        <v>67.852699999999999</v>
      </c>
      <c r="X976">
        <v>66.160700000000006</v>
      </c>
      <c r="Y976">
        <v>0</v>
      </c>
      <c r="Z976">
        <v>1.6919999999999999</v>
      </c>
      <c r="AA976">
        <v>73.102799999999988</v>
      </c>
      <c r="AB976">
        <v>35908.036</v>
      </c>
      <c r="AC976">
        <v>34794.871999999996</v>
      </c>
      <c r="AD976">
        <v>20895.440999999999</v>
      </c>
      <c r="AE976">
        <v>6104.1539999999995</v>
      </c>
      <c r="AF976">
        <v>2213.2380000000003</v>
      </c>
      <c r="AG976">
        <v>3741.85</v>
      </c>
      <c r="AH976">
        <v>606.31999999999994</v>
      </c>
      <c r="AI976">
        <v>691.86500000000001</v>
      </c>
      <c r="AJ976">
        <v>0.65700000000000003</v>
      </c>
      <c r="AK976">
        <v>15.231</v>
      </c>
      <c r="AL976">
        <v>0</v>
      </c>
      <c r="AM976">
        <v>0</v>
      </c>
      <c r="AN976">
        <v>1113.164</v>
      </c>
      <c r="AO976">
        <v>1656.479</v>
      </c>
      <c r="AP976">
        <v>49.2</v>
      </c>
      <c r="AQ976">
        <v>49.2</v>
      </c>
      <c r="AR976">
        <v>0</v>
      </c>
      <c r="AS976">
        <v>0</v>
      </c>
      <c r="AT976">
        <v>0</v>
      </c>
      <c r="AU976">
        <v>1607.279</v>
      </c>
      <c r="AV976">
        <v>0.5</v>
      </c>
      <c r="AW976">
        <v>488.25099999999998</v>
      </c>
      <c r="AX976">
        <v>311.49900000000002</v>
      </c>
      <c r="AY976">
        <v>0</v>
      </c>
      <c r="AZ976">
        <v>37.865000000000002</v>
      </c>
      <c r="BA976">
        <v>35613.978999999999</v>
      </c>
      <c r="BB976">
        <v>49.853999999999999</v>
      </c>
      <c r="BC976">
        <v>72</v>
      </c>
      <c r="BD976">
        <v>53</v>
      </c>
      <c r="BE976">
        <v>5</v>
      </c>
      <c r="BF976">
        <v>0</v>
      </c>
      <c r="BG976">
        <v>2</v>
      </c>
      <c r="BH976">
        <v>0</v>
      </c>
      <c r="BI976">
        <v>0</v>
      </c>
      <c r="BJ976">
        <v>50.781500000000001</v>
      </c>
      <c r="BK976">
        <v>28035.717000000001</v>
      </c>
      <c r="BL976">
        <v>16636.248</v>
      </c>
      <c r="BM976">
        <v>5476.7719999999999</v>
      </c>
      <c r="BN976">
        <v>1631.3150000000001</v>
      </c>
      <c r="BO976">
        <v>2648.35</v>
      </c>
      <c r="BP976">
        <v>425.05099999999999</v>
      </c>
      <c r="BQ976">
        <v>691.86500000000001</v>
      </c>
      <c r="BR976">
        <v>0</v>
      </c>
      <c r="BS976">
        <v>0</v>
      </c>
      <c r="BT976">
        <v>35.291600000000003</v>
      </c>
      <c r="BU976">
        <v>21727.67</v>
      </c>
      <c r="BV976">
        <v>0</v>
      </c>
      <c r="BW976">
        <v>0</v>
      </c>
      <c r="BX976">
        <v>11.5139</v>
      </c>
      <c r="BY976">
        <v>5366.2579999999998</v>
      </c>
      <c r="BZ976">
        <v>15.379199999999999</v>
      </c>
      <c r="CA976">
        <v>6759.1549999999997</v>
      </c>
      <c r="CB976">
        <v>4259.1930000000002</v>
      </c>
      <c r="CC976">
        <v>627.38200000000006</v>
      </c>
      <c r="CD976">
        <v>581.923</v>
      </c>
      <c r="CE976">
        <v>1093.5</v>
      </c>
      <c r="CF976">
        <v>181.26900000000001</v>
      </c>
      <c r="CG976">
        <v>0</v>
      </c>
      <c r="CH976">
        <v>0.65700000000000003</v>
      </c>
      <c r="CI976">
        <v>15.231</v>
      </c>
      <c r="CJ976">
        <v>8.0727000000000011</v>
      </c>
      <c r="CK976">
        <v>4332.6219999999994</v>
      </c>
      <c r="CL976">
        <v>5.9093</v>
      </c>
      <c r="CM976">
        <v>1863.5989999999999</v>
      </c>
      <c r="CN976">
        <v>1.3972</v>
      </c>
      <c r="CO976">
        <v>562.93399999999997</v>
      </c>
      <c r="CP976">
        <v>0</v>
      </c>
      <c r="CQ976">
        <v>0</v>
      </c>
      <c r="CR976">
        <v>45.623100000000001</v>
      </c>
      <c r="CS976">
        <v>23852.562999999998</v>
      </c>
      <c r="CT976">
        <v>12.545999999999999</v>
      </c>
      <c r="CU976">
        <v>4768.9189999999999</v>
      </c>
      <c r="CV976">
        <v>0.5</v>
      </c>
      <c r="CW976">
        <v>488.25099999999998</v>
      </c>
      <c r="CX976">
        <v>311.49900000000002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49.2</v>
      </c>
      <c r="DE976">
        <v>37.865000000000002</v>
      </c>
      <c r="DF976">
        <v>3.476</v>
      </c>
      <c r="DG976">
        <v>630.29</v>
      </c>
      <c r="DH976">
        <v>0</v>
      </c>
      <c r="DI976">
        <v>0</v>
      </c>
      <c r="DJ976">
        <v>0.5</v>
      </c>
      <c r="DK976">
        <v>311.49900000000002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28821.330999999998</v>
      </c>
      <c r="EA976">
        <v>0</v>
      </c>
      <c r="EB976">
        <v>6792.6480000000001</v>
      </c>
      <c r="EC976">
        <v>49.853999999999999</v>
      </c>
      <c r="ED976">
        <v>67.852699999999999</v>
      </c>
      <c r="EE976">
        <v>73.102799999999988</v>
      </c>
      <c r="EF976">
        <v>35908.036</v>
      </c>
      <c r="EG976">
        <v>51.152299999999997</v>
      </c>
      <c r="EH976">
        <v>28857.967000000001</v>
      </c>
      <c r="EI976">
        <v>35.291600000000003</v>
      </c>
      <c r="EJ976">
        <v>21727.67</v>
      </c>
      <c r="EK976">
        <v>0</v>
      </c>
      <c r="EL976">
        <v>0</v>
      </c>
      <c r="EM976">
        <v>11.5139</v>
      </c>
      <c r="EN976">
        <v>5366.2579999999998</v>
      </c>
      <c r="EO976">
        <v>16.700399999999998</v>
      </c>
      <c r="EP976">
        <v>7050.0689999999995</v>
      </c>
      <c r="EQ976">
        <v>1656.479</v>
      </c>
      <c r="ER976">
        <v>1345.7370000000001</v>
      </c>
      <c r="ES976">
        <v>310.74200000000002</v>
      </c>
      <c r="ET976">
        <v>37564.514999999999</v>
      </c>
      <c r="EU976">
        <v>0</v>
      </c>
      <c r="EV976">
        <v>0</v>
      </c>
      <c r="EW976">
        <v>0</v>
      </c>
      <c r="EX976">
        <v>0</v>
      </c>
      <c r="EY976">
        <v>3.8468</v>
      </c>
      <c r="EZ976">
        <v>1452.54</v>
      </c>
      <c r="FA976">
        <v>0</v>
      </c>
      <c r="FB976">
        <v>0</v>
      </c>
      <c r="FC976">
        <v>0.5</v>
      </c>
      <c r="FD976">
        <v>311.49900000000002</v>
      </c>
      <c r="FE976">
        <v>0</v>
      </c>
      <c r="FF976">
        <v>0</v>
      </c>
      <c r="FG976">
        <v>0</v>
      </c>
      <c r="FH976">
        <v>0</v>
      </c>
      <c r="FI976">
        <v>0.5</v>
      </c>
      <c r="FJ976">
        <v>311.49900000000002</v>
      </c>
      <c r="FK976">
        <v>0.5</v>
      </c>
      <c r="FL976">
        <v>311.49900000000002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311.49900000000002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</row>
    <row r="977" spans="1:184" customFormat="1" ht="12.75" x14ac:dyDescent="0.2">
      <c r="A977">
        <v>4811</v>
      </c>
      <c r="B977">
        <f t="shared" si="15"/>
        <v>974</v>
      </c>
      <c r="C977">
        <v>1</v>
      </c>
      <c r="D977" t="s">
        <v>3100</v>
      </c>
      <c r="E977" t="s">
        <v>290</v>
      </c>
      <c r="F977">
        <v>600014231</v>
      </c>
      <c r="G977">
        <v>12</v>
      </c>
      <c r="H977" t="s">
        <v>1599</v>
      </c>
      <c r="I977" t="s">
        <v>3101</v>
      </c>
      <c r="J977">
        <v>1</v>
      </c>
      <c r="K977">
        <v>24</v>
      </c>
      <c r="L977" t="s">
        <v>2723</v>
      </c>
      <c r="M977" t="s">
        <v>3102</v>
      </c>
      <c r="N977" t="s">
        <v>1595</v>
      </c>
      <c r="O977">
        <v>7</v>
      </c>
      <c r="P977" t="s">
        <v>1596</v>
      </c>
      <c r="Q977" t="s">
        <v>3103</v>
      </c>
      <c r="R977" s="207">
        <v>45665.649548611109</v>
      </c>
      <c r="S977">
        <v>600014231</v>
      </c>
      <c r="T977" t="s">
        <v>3103</v>
      </c>
      <c r="U977" s="207">
        <v>45672.680347222224</v>
      </c>
      <c r="V977">
        <v>600014231</v>
      </c>
      <c r="W977">
        <v>143.52009999999999</v>
      </c>
      <c r="X977">
        <v>137.6139</v>
      </c>
      <c r="Y977">
        <v>3.5716000000000001</v>
      </c>
      <c r="Z977">
        <v>2.3346</v>
      </c>
      <c r="AA977">
        <v>150.73480000000001</v>
      </c>
      <c r="AB977">
        <v>74235.183000000005</v>
      </c>
      <c r="AC977">
        <v>72112.791999999987</v>
      </c>
      <c r="AD977">
        <v>45105.307000000008</v>
      </c>
      <c r="AE977">
        <v>13026.908000000001</v>
      </c>
      <c r="AF977">
        <v>4534.8740000000007</v>
      </c>
      <c r="AG977">
        <v>4864.0029999999997</v>
      </c>
      <c r="AH977">
        <v>1804.8889999999999</v>
      </c>
      <c r="AI977">
        <v>1117.02</v>
      </c>
      <c r="AJ977">
        <v>164.40899999999999</v>
      </c>
      <c r="AK977">
        <v>125.024</v>
      </c>
      <c r="AL977">
        <v>1389.306</v>
      </c>
      <c r="AM977">
        <v>0</v>
      </c>
      <c r="AN977">
        <v>733.08499999999992</v>
      </c>
      <c r="AO977">
        <v>1409.752</v>
      </c>
      <c r="AP977">
        <v>1018.473</v>
      </c>
      <c r="AQ977">
        <v>1018.473</v>
      </c>
      <c r="AR977">
        <v>0</v>
      </c>
      <c r="AS977">
        <v>0</v>
      </c>
      <c r="AT977">
        <v>229.71700000000001</v>
      </c>
      <c r="AU977">
        <v>161.56200000000001</v>
      </c>
      <c r="AV977">
        <v>0.83330000000000004</v>
      </c>
      <c r="AW977">
        <v>1319.548</v>
      </c>
      <c r="AX977">
        <v>415.69499999999999</v>
      </c>
      <c r="AY977">
        <v>336.70400000000001</v>
      </c>
      <c r="AZ977">
        <v>50.81</v>
      </c>
      <c r="BA977">
        <v>72697.817999999999</v>
      </c>
      <c r="BB977">
        <v>1018.473</v>
      </c>
      <c r="BC977">
        <v>160</v>
      </c>
      <c r="BD977">
        <v>88</v>
      </c>
      <c r="BE977">
        <v>12</v>
      </c>
      <c r="BF977">
        <v>0</v>
      </c>
      <c r="BG977">
        <v>0</v>
      </c>
      <c r="BH977">
        <v>0</v>
      </c>
      <c r="BI977">
        <v>0</v>
      </c>
      <c r="BJ977">
        <v>102.1352</v>
      </c>
      <c r="BK977">
        <v>60035.103000000003</v>
      </c>
      <c r="BL977">
        <v>36718.979999999996</v>
      </c>
      <c r="BM977">
        <v>11635.724</v>
      </c>
      <c r="BN977">
        <v>3796.8919999999998</v>
      </c>
      <c r="BO977">
        <v>3765.7040000000002</v>
      </c>
      <c r="BP977">
        <v>1355.8589999999999</v>
      </c>
      <c r="BQ977">
        <v>1117.02</v>
      </c>
      <c r="BR977">
        <v>151.352</v>
      </c>
      <c r="BS977">
        <v>123.214</v>
      </c>
      <c r="BT977">
        <v>80.100999999999999</v>
      </c>
      <c r="BU977">
        <v>49476.074000000001</v>
      </c>
      <c r="BV977">
        <v>5</v>
      </c>
      <c r="BW977">
        <v>2045.326</v>
      </c>
      <c r="BX977">
        <v>14.9046</v>
      </c>
      <c r="BY977">
        <v>7687.0410000000002</v>
      </c>
      <c r="BZ977">
        <v>35.478700000000003</v>
      </c>
      <c r="CA977">
        <v>12077.689</v>
      </c>
      <c r="CB977">
        <v>8386.3270000000011</v>
      </c>
      <c r="CC977">
        <v>1391.184</v>
      </c>
      <c r="CD977">
        <v>737.98199999999997</v>
      </c>
      <c r="CE977">
        <v>1098.299</v>
      </c>
      <c r="CF977">
        <v>449.03000000000003</v>
      </c>
      <c r="CG977">
        <v>0</v>
      </c>
      <c r="CH977">
        <v>13.057</v>
      </c>
      <c r="CI977">
        <v>1.81</v>
      </c>
      <c r="CJ977">
        <v>7.9596999999999998</v>
      </c>
      <c r="CK977">
        <v>3910.038</v>
      </c>
      <c r="CL977">
        <v>18.2211</v>
      </c>
      <c r="CM977">
        <v>5036.7139999999999</v>
      </c>
      <c r="CN977">
        <v>7.3479000000000001</v>
      </c>
      <c r="CO977">
        <v>2146.5529999999999</v>
      </c>
      <c r="CP977">
        <v>1.95</v>
      </c>
      <c r="CQ977">
        <v>984.38400000000001</v>
      </c>
      <c r="CR977">
        <v>82.158000000000001</v>
      </c>
      <c r="CS977">
        <v>44267.893000000004</v>
      </c>
      <c r="CT977">
        <v>27.000599999999999</v>
      </c>
      <c r="CU977">
        <v>7513.2849999999999</v>
      </c>
      <c r="CV977">
        <v>0.83330000000000004</v>
      </c>
      <c r="CW977">
        <v>1319.548</v>
      </c>
      <c r="CX977">
        <v>415.69499999999999</v>
      </c>
      <c r="CY977">
        <v>0</v>
      </c>
      <c r="CZ977">
        <v>0</v>
      </c>
      <c r="DA977">
        <v>0</v>
      </c>
      <c r="DB977">
        <v>0</v>
      </c>
      <c r="DC977">
        <v>312.17399999999998</v>
      </c>
      <c r="DD977">
        <v>706.29899999999998</v>
      </c>
      <c r="DE977">
        <v>50.81</v>
      </c>
      <c r="DF977">
        <v>1.1295999999999999</v>
      </c>
      <c r="DG977">
        <v>391.03100000000001</v>
      </c>
      <c r="DH977">
        <v>0</v>
      </c>
      <c r="DI977">
        <v>0</v>
      </c>
      <c r="DJ977">
        <v>1</v>
      </c>
      <c r="DK977">
        <v>435.63099999999997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60472.092000000004</v>
      </c>
      <c r="EA977">
        <v>312.17399999999998</v>
      </c>
      <c r="EB977">
        <v>12225.726000000001</v>
      </c>
      <c r="EC977">
        <v>706.29899999999998</v>
      </c>
      <c r="ED977">
        <v>143.52009999999999</v>
      </c>
      <c r="EE977">
        <v>150.73480000000001</v>
      </c>
      <c r="EF977">
        <v>74235.183000000005</v>
      </c>
      <c r="EG977">
        <v>102.1352</v>
      </c>
      <c r="EH977">
        <v>60238.756000000001</v>
      </c>
      <c r="EI977">
        <v>80.100999999999999</v>
      </c>
      <c r="EJ977">
        <v>49678.726999999999</v>
      </c>
      <c r="EK977">
        <v>5</v>
      </c>
      <c r="EL977">
        <v>2046.326</v>
      </c>
      <c r="EM977">
        <v>14.9046</v>
      </c>
      <c r="EN977">
        <v>7687.0410000000002</v>
      </c>
      <c r="EO977">
        <v>41.384900000000002</v>
      </c>
      <c r="EP977">
        <v>13996.427</v>
      </c>
      <c r="EQ977">
        <v>1409.752</v>
      </c>
      <c r="ER977">
        <v>314.06400000000002</v>
      </c>
      <c r="ES977">
        <v>1095.6879999999999</v>
      </c>
      <c r="ET977">
        <v>75644.935000000012</v>
      </c>
      <c r="EU977">
        <v>0</v>
      </c>
      <c r="EV977">
        <v>0</v>
      </c>
      <c r="EW977">
        <v>0</v>
      </c>
      <c r="EX977">
        <v>0</v>
      </c>
      <c r="EY977">
        <v>1.1295999999999999</v>
      </c>
      <c r="EZ977">
        <v>391.03100000000001</v>
      </c>
      <c r="FA977">
        <v>0</v>
      </c>
      <c r="FB977">
        <v>0</v>
      </c>
      <c r="FC977">
        <v>1</v>
      </c>
      <c r="FD977">
        <v>435.63099999999997</v>
      </c>
      <c r="FE977">
        <v>0</v>
      </c>
      <c r="FF977">
        <v>0</v>
      </c>
      <c r="FG977">
        <v>0</v>
      </c>
      <c r="FH977">
        <v>0</v>
      </c>
      <c r="FI977">
        <v>0.83330000000000004</v>
      </c>
      <c r="FJ977">
        <v>415.69499999999999</v>
      </c>
      <c r="FK977">
        <v>0.83330000000000004</v>
      </c>
      <c r="FL977">
        <v>415.69499999999999</v>
      </c>
      <c r="FM977">
        <v>0</v>
      </c>
      <c r="FN977">
        <v>0</v>
      </c>
      <c r="FO977">
        <v>336.70400000000001</v>
      </c>
      <c r="FP977">
        <v>0</v>
      </c>
      <c r="FQ977">
        <v>336.70400000000001</v>
      </c>
      <c r="FR977">
        <v>752.399</v>
      </c>
      <c r="FS977">
        <v>0.16669999999999999</v>
      </c>
      <c r="FT977">
        <v>127.846</v>
      </c>
      <c r="FU977">
        <v>0.16669999999999999</v>
      </c>
      <c r="FV977">
        <v>127.846</v>
      </c>
      <c r="FW977">
        <v>0</v>
      </c>
      <c r="FX977">
        <v>0</v>
      </c>
      <c r="FY977">
        <v>0</v>
      </c>
      <c r="FZ977">
        <v>0</v>
      </c>
      <c r="GA977">
        <v>0</v>
      </c>
      <c r="GB977">
        <v>127.846</v>
      </c>
    </row>
    <row r="978" spans="1:184" customFormat="1" ht="12.75" x14ac:dyDescent="0.2">
      <c r="A978">
        <v>4813</v>
      </c>
      <c r="B978">
        <f t="shared" si="15"/>
        <v>975</v>
      </c>
      <c r="C978">
        <v>1</v>
      </c>
      <c r="D978" t="s">
        <v>3104</v>
      </c>
      <c r="E978" t="s">
        <v>290</v>
      </c>
      <c r="F978">
        <v>600014177</v>
      </c>
      <c r="G978">
        <v>12</v>
      </c>
      <c r="H978" t="s">
        <v>1690</v>
      </c>
      <c r="I978" t="s">
        <v>3105</v>
      </c>
      <c r="J978">
        <v>1</v>
      </c>
      <c r="K978">
        <v>24</v>
      </c>
      <c r="L978" t="s">
        <v>2723</v>
      </c>
      <c r="M978" t="s">
        <v>3106</v>
      </c>
      <c r="N978" t="s">
        <v>1595</v>
      </c>
      <c r="O978">
        <v>7</v>
      </c>
      <c r="P978" t="s">
        <v>1596</v>
      </c>
      <c r="Q978" t="s">
        <v>3107</v>
      </c>
      <c r="R978" s="207">
        <v>45671.578726851854</v>
      </c>
      <c r="S978">
        <v>600014177</v>
      </c>
      <c r="T978" t="s">
        <v>3107</v>
      </c>
      <c r="U978" s="207">
        <v>45671.592812499999</v>
      </c>
      <c r="V978">
        <v>600014177</v>
      </c>
      <c r="W978">
        <v>74.126000000000005</v>
      </c>
      <c r="X978">
        <v>61.714100000000002</v>
      </c>
      <c r="Y978">
        <v>1.8622999999999998</v>
      </c>
      <c r="Z978">
        <v>10.5496</v>
      </c>
      <c r="AA978">
        <v>77.200299999999999</v>
      </c>
      <c r="AB978">
        <v>37040.389000000003</v>
      </c>
      <c r="AC978">
        <v>31683.682000000001</v>
      </c>
      <c r="AD978">
        <v>19431.031000000003</v>
      </c>
      <c r="AE978">
        <v>5457.4430000000002</v>
      </c>
      <c r="AF978">
        <v>1887.2059999999999</v>
      </c>
      <c r="AG978">
        <v>3427.8289999999997</v>
      </c>
      <c r="AH978">
        <v>438.83699999999999</v>
      </c>
      <c r="AI978">
        <v>349.14700000000005</v>
      </c>
      <c r="AJ978">
        <v>36.075999999999993</v>
      </c>
      <c r="AK978">
        <v>114.37</v>
      </c>
      <c r="AL978">
        <v>727.48</v>
      </c>
      <c r="AM978">
        <v>0</v>
      </c>
      <c r="AN978">
        <v>4629.2269999999999</v>
      </c>
      <c r="AO978">
        <v>4237.8410000000003</v>
      </c>
      <c r="AP978">
        <v>135.6</v>
      </c>
      <c r="AQ978">
        <v>135.6</v>
      </c>
      <c r="AR978">
        <v>0</v>
      </c>
      <c r="AS978">
        <v>0</v>
      </c>
      <c r="AT978">
        <v>1852.5369999999998</v>
      </c>
      <c r="AU978">
        <v>2249.7039999999997</v>
      </c>
      <c r="AV978">
        <v>0</v>
      </c>
      <c r="AW978">
        <v>521.88400000000001</v>
      </c>
      <c r="AX978">
        <v>0</v>
      </c>
      <c r="AY978">
        <v>0</v>
      </c>
      <c r="AZ978">
        <v>19.859000000000002</v>
      </c>
      <c r="BA978">
        <v>31935.933000000001</v>
      </c>
      <c r="BB978">
        <v>135.6</v>
      </c>
      <c r="BC978">
        <v>78</v>
      </c>
      <c r="BD978">
        <v>49</v>
      </c>
      <c r="BE978">
        <v>2</v>
      </c>
      <c r="BF978">
        <v>0</v>
      </c>
      <c r="BG978">
        <v>2</v>
      </c>
      <c r="BH978">
        <v>0</v>
      </c>
      <c r="BI978">
        <v>0</v>
      </c>
      <c r="BJ978">
        <v>46.516900000000007</v>
      </c>
      <c r="BK978">
        <v>25748.855</v>
      </c>
      <c r="BL978">
        <v>15782.975999999999</v>
      </c>
      <c r="BM978">
        <v>4824.5140000000001</v>
      </c>
      <c r="BN978">
        <v>1216.9069999999999</v>
      </c>
      <c r="BO978">
        <v>2555.1909999999998</v>
      </c>
      <c r="BP978">
        <v>348.702</v>
      </c>
      <c r="BQ978">
        <v>349.14700000000005</v>
      </c>
      <c r="BR978">
        <v>16.149999999999999</v>
      </c>
      <c r="BS978">
        <v>113.52500000000001</v>
      </c>
      <c r="BT978">
        <v>33.119700000000002</v>
      </c>
      <c r="BU978">
        <v>19105.785</v>
      </c>
      <c r="BV978">
        <v>4.9389000000000003</v>
      </c>
      <c r="BW978">
        <v>2535.5819999999999</v>
      </c>
      <c r="BX978">
        <v>8.2082999999999995</v>
      </c>
      <c r="BY978">
        <v>4008.453</v>
      </c>
      <c r="BZ978">
        <v>15.1972</v>
      </c>
      <c r="CA978">
        <v>5934.8270000000002</v>
      </c>
      <c r="CB978">
        <v>3648.0550000000003</v>
      </c>
      <c r="CC978">
        <v>632.92899999999997</v>
      </c>
      <c r="CD978">
        <v>670.29899999999998</v>
      </c>
      <c r="CE978">
        <v>872.63800000000003</v>
      </c>
      <c r="CF978">
        <v>90.135000000000005</v>
      </c>
      <c r="CG978">
        <v>0</v>
      </c>
      <c r="CH978">
        <v>19.926000000000002</v>
      </c>
      <c r="CI978">
        <v>0.84499999999999997</v>
      </c>
      <c r="CJ978">
        <v>4.0015999999999998</v>
      </c>
      <c r="CK978">
        <v>2100.1819999999998</v>
      </c>
      <c r="CL978">
        <v>7.5</v>
      </c>
      <c r="CM978">
        <v>2308.6759999999999</v>
      </c>
      <c r="CN978">
        <v>3.6956000000000002</v>
      </c>
      <c r="CO978">
        <v>1525.9690000000001</v>
      </c>
      <c r="CP978">
        <v>0</v>
      </c>
      <c r="CQ978">
        <v>0</v>
      </c>
      <c r="CR978">
        <v>41.5169</v>
      </c>
      <c r="CS978">
        <v>21427.414000000001</v>
      </c>
      <c r="CT978">
        <v>13.366</v>
      </c>
      <c r="CU978">
        <v>4750.9570000000003</v>
      </c>
      <c r="CV978">
        <v>0</v>
      </c>
      <c r="CW978">
        <v>521.88400000000001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111.6</v>
      </c>
      <c r="DD978">
        <v>24</v>
      </c>
      <c r="DE978">
        <v>19.859000000000002</v>
      </c>
      <c r="DF978">
        <v>0.25</v>
      </c>
      <c r="DG978">
        <v>99.034999999999997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25978.391</v>
      </c>
      <c r="EA978">
        <v>111.6</v>
      </c>
      <c r="EB978">
        <v>5957.5419999999995</v>
      </c>
      <c r="EC978">
        <v>24</v>
      </c>
      <c r="ED978">
        <v>74.126000000000005</v>
      </c>
      <c r="EE978">
        <v>77.200299999999999</v>
      </c>
      <c r="EF978">
        <v>37040.389000000003</v>
      </c>
      <c r="EG978">
        <v>46.516900000000007</v>
      </c>
      <c r="EH978">
        <v>25840.384999999998</v>
      </c>
      <c r="EI978">
        <v>33.119700000000002</v>
      </c>
      <c r="EJ978">
        <v>19197.314999999999</v>
      </c>
      <c r="EK978">
        <v>4.9389000000000003</v>
      </c>
      <c r="EL978">
        <v>2535.5819999999999</v>
      </c>
      <c r="EM978">
        <v>8.2082999999999995</v>
      </c>
      <c r="EN978">
        <v>4008.453</v>
      </c>
      <c r="EO978">
        <v>27.609099999999998</v>
      </c>
      <c r="EP978">
        <v>11200.003999999999</v>
      </c>
      <c r="EQ978">
        <v>4237.8410000000003</v>
      </c>
      <c r="ER978">
        <v>616.62699999999995</v>
      </c>
      <c r="ES978">
        <v>3621.2139999999999</v>
      </c>
      <c r="ET978">
        <v>41278.230000000003</v>
      </c>
      <c r="EU978">
        <v>0</v>
      </c>
      <c r="EV978">
        <v>0</v>
      </c>
      <c r="EW978">
        <v>0</v>
      </c>
      <c r="EX978">
        <v>0</v>
      </c>
      <c r="EY978">
        <v>0.25</v>
      </c>
      <c r="EZ978">
        <v>99.034999999999997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0</v>
      </c>
      <c r="GA978">
        <v>0</v>
      </c>
      <c r="GB978">
        <v>0</v>
      </c>
    </row>
    <row r="979" spans="1:184" customFormat="1" ht="12.75" x14ac:dyDescent="0.2">
      <c r="A979">
        <v>4861</v>
      </c>
      <c r="B979">
        <f t="shared" si="15"/>
        <v>976</v>
      </c>
      <c r="C979">
        <v>1</v>
      </c>
      <c r="D979" t="s">
        <v>3108</v>
      </c>
      <c r="E979" t="s">
        <v>290</v>
      </c>
      <c r="F979">
        <v>600014291</v>
      </c>
      <c r="G979">
        <v>12</v>
      </c>
      <c r="H979" t="s">
        <v>1623</v>
      </c>
      <c r="I979" t="s">
        <v>3109</v>
      </c>
      <c r="J979">
        <v>1</v>
      </c>
      <c r="K979">
        <v>24</v>
      </c>
      <c r="L979" t="s">
        <v>2723</v>
      </c>
      <c r="M979" t="s">
        <v>3110</v>
      </c>
      <c r="N979" t="s">
        <v>1595</v>
      </c>
      <c r="O979">
        <v>7</v>
      </c>
      <c r="P979" t="s">
        <v>1596</v>
      </c>
      <c r="Q979" t="s">
        <v>3111</v>
      </c>
      <c r="R979" s="207">
        <v>45670.590775462966</v>
      </c>
      <c r="S979">
        <v>600014291</v>
      </c>
      <c r="T979" t="s">
        <v>3111</v>
      </c>
      <c r="U979" s="207">
        <v>45679.403692129628</v>
      </c>
      <c r="V979">
        <v>600014291</v>
      </c>
      <c r="W979">
        <v>49.954000000000001</v>
      </c>
      <c r="X979">
        <v>49.1494</v>
      </c>
      <c r="Y979">
        <v>0.80459999999999998</v>
      </c>
      <c r="Z979">
        <v>0</v>
      </c>
      <c r="AA979">
        <v>52.971800000000002</v>
      </c>
      <c r="AB979">
        <v>28169.953999999998</v>
      </c>
      <c r="AC979">
        <v>27468.517</v>
      </c>
      <c r="AD979">
        <v>15570.968999999999</v>
      </c>
      <c r="AE979">
        <v>5351.8519999999999</v>
      </c>
      <c r="AF979">
        <v>1569.865</v>
      </c>
      <c r="AG979">
        <v>3436.9090000000001</v>
      </c>
      <c r="AH979">
        <v>391.39300000000003</v>
      </c>
      <c r="AI979">
        <v>379.07400000000001</v>
      </c>
      <c r="AJ979">
        <v>38.744</v>
      </c>
      <c r="AK979">
        <v>169.11500000000001</v>
      </c>
      <c r="AL979">
        <v>250.184</v>
      </c>
      <c r="AM979">
        <v>380.45299999999997</v>
      </c>
      <c r="AN979">
        <v>70.8</v>
      </c>
      <c r="AO979">
        <v>583.928</v>
      </c>
      <c r="AP979">
        <v>342.68799999999999</v>
      </c>
      <c r="AQ979">
        <v>342.68799999999999</v>
      </c>
      <c r="AR979">
        <v>0</v>
      </c>
      <c r="AS979">
        <v>0</v>
      </c>
      <c r="AT979">
        <v>167.57599999999999</v>
      </c>
      <c r="AU979">
        <v>73.664000000000001</v>
      </c>
      <c r="AV979">
        <v>0</v>
      </c>
      <c r="AW979">
        <v>539.97500000000002</v>
      </c>
      <c r="AX979">
        <v>27.5</v>
      </c>
      <c r="AY979">
        <v>177</v>
      </c>
      <c r="AZ979">
        <v>20.620999999999999</v>
      </c>
      <c r="BA979">
        <v>28229.422999999999</v>
      </c>
      <c r="BB979">
        <v>342.68799999999999</v>
      </c>
      <c r="BC979">
        <v>56</v>
      </c>
      <c r="BD979">
        <v>30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35.311199999999999</v>
      </c>
      <c r="BK979">
        <v>21948.422999999999</v>
      </c>
      <c r="BL979">
        <v>12201.371000000001</v>
      </c>
      <c r="BM979">
        <v>4746.8320000000003</v>
      </c>
      <c r="BN979">
        <v>1175.6960000000001</v>
      </c>
      <c r="BO979">
        <v>2427.989</v>
      </c>
      <c r="BP979">
        <v>278.15699999999998</v>
      </c>
      <c r="BQ979">
        <v>379.07400000000001</v>
      </c>
      <c r="BR979">
        <v>38.004999999999995</v>
      </c>
      <c r="BS979">
        <v>140.703</v>
      </c>
      <c r="BT979">
        <v>22.210599999999999</v>
      </c>
      <c r="BU979">
        <v>15070.098</v>
      </c>
      <c r="BV979">
        <v>1.9167000000000001</v>
      </c>
      <c r="BW979">
        <v>1066.904</v>
      </c>
      <c r="BX979">
        <v>8.98</v>
      </c>
      <c r="BY979">
        <v>4988.8810000000003</v>
      </c>
      <c r="BZ979">
        <v>13.838200000000001</v>
      </c>
      <c r="CA979">
        <v>5520.0940000000001</v>
      </c>
      <c r="CB979">
        <v>3369.598</v>
      </c>
      <c r="CC979">
        <v>605.02</v>
      </c>
      <c r="CD979">
        <v>394.16899999999998</v>
      </c>
      <c r="CE979">
        <v>1008.92</v>
      </c>
      <c r="CF979">
        <v>113.236</v>
      </c>
      <c r="CG979">
        <v>0</v>
      </c>
      <c r="CH979">
        <v>0.73899999999999999</v>
      </c>
      <c r="CI979">
        <v>28.411999999999999</v>
      </c>
      <c r="CJ979">
        <v>0</v>
      </c>
      <c r="CK979">
        <v>0</v>
      </c>
      <c r="CL979">
        <v>9.5574999999999992</v>
      </c>
      <c r="CM979">
        <v>3930.0510000000004</v>
      </c>
      <c r="CN979">
        <v>4.2807000000000004</v>
      </c>
      <c r="CO979">
        <v>1590.0429999999999</v>
      </c>
      <c r="CP979">
        <v>0</v>
      </c>
      <c r="CQ979">
        <v>0</v>
      </c>
      <c r="CR979">
        <v>32.511200000000002</v>
      </c>
      <c r="CS979">
        <v>19772.135999999999</v>
      </c>
      <c r="CT979">
        <v>10.318999999999999</v>
      </c>
      <c r="CU979">
        <v>3609.4380000000001</v>
      </c>
      <c r="CV979">
        <v>0</v>
      </c>
      <c r="CW979">
        <v>539.97500000000002</v>
      </c>
      <c r="CX979">
        <v>27.5</v>
      </c>
      <c r="CY979">
        <v>0</v>
      </c>
      <c r="CZ979">
        <v>0</v>
      </c>
      <c r="DA979">
        <v>0</v>
      </c>
      <c r="DB979">
        <v>0</v>
      </c>
      <c r="DC979">
        <v>177.87</v>
      </c>
      <c r="DD979">
        <v>164.81800000000001</v>
      </c>
      <c r="DE979">
        <v>20.620999999999999</v>
      </c>
      <c r="DF979">
        <v>2.2039</v>
      </c>
      <c r="DG979">
        <v>822.54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22589.53</v>
      </c>
      <c r="EA979">
        <v>177.87</v>
      </c>
      <c r="EB979">
        <v>5639.893</v>
      </c>
      <c r="EC979">
        <v>164.81800000000001</v>
      </c>
      <c r="ED979">
        <v>49.954000000000001</v>
      </c>
      <c r="EE979">
        <v>52.971800000000002</v>
      </c>
      <c r="EF979">
        <v>28169.953999999998</v>
      </c>
      <c r="EG979">
        <v>35.311199999999999</v>
      </c>
      <c r="EH979">
        <v>22399.675999999999</v>
      </c>
      <c r="EI979">
        <v>22.210599999999999</v>
      </c>
      <c r="EJ979">
        <v>15521.351000000001</v>
      </c>
      <c r="EK979">
        <v>1.9167000000000001</v>
      </c>
      <c r="EL979">
        <v>1066.904</v>
      </c>
      <c r="EM979">
        <v>8.98</v>
      </c>
      <c r="EN979">
        <v>4988.8810000000003</v>
      </c>
      <c r="EO979">
        <v>14.642799999999999</v>
      </c>
      <c r="EP979">
        <v>5770.2780000000002</v>
      </c>
      <c r="EQ979">
        <v>583.928</v>
      </c>
      <c r="ER979">
        <v>190.12</v>
      </c>
      <c r="ES979">
        <v>393.80799999999999</v>
      </c>
      <c r="ET979">
        <v>28753.881999999998</v>
      </c>
      <c r="EU979">
        <v>0</v>
      </c>
      <c r="EV979">
        <v>0</v>
      </c>
      <c r="EW979">
        <v>0</v>
      </c>
      <c r="EX979">
        <v>0</v>
      </c>
      <c r="EY979">
        <v>2.2039</v>
      </c>
      <c r="EZ979">
        <v>822.54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27.5</v>
      </c>
      <c r="FK979">
        <v>0</v>
      </c>
      <c r="FL979">
        <v>27.5</v>
      </c>
      <c r="FM979">
        <v>0</v>
      </c>
      <c r="FN979">
        <v>0</v>
      </c>
      <c r="FO979">
        <v>177</v>
      </c>
      <c r="FP979">
        <v>121.75</v>
      </c>
      <c r="FQ979">
        <v>55.25</v>
      </c>
      <c r="FR979">
        <v>204.5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0</v>
      </c>
      <c r="GA979">
        <v>0</v>
      </c>
      <c r="GB979">
        <v>0</v>
      </c>
    </row>
    <row r="980" spans="1:184" customFormat="1" ht="12.75" x14ac:dyDescent="0.2">
      <c r="A980">
        <v>4916</v>
      </c>
      <c r="B980">
        <f t="shared" si="15"/>
        <v>977</v>
      </c>
      <c r="C980">
        <v>1</v>
      </c>
      <c r="D980" t="s">
        <v>3112</v>
      </c>
      <c r="E980" t="s">
        <v>290</v>
      </c>
      <c r="F980">
        <v>600034313</v>
      </c>
      <c r="G980">
        <v>12</v>
      </c>
      <c r="H980" t="s">
        <v>1599</v>
      </c>
      <c r="I980" t="s">
        <v>3113</v>
      </c>
      <c r="J980">
        <v>1</v>
      </c>
      <c r="K980">
        <v>24</v>
      </c>
      <c r="L980" t="s">
        <v>2723</v>
      </c>
      <c r="M980" t="s">
        <v>3114</v>
      </c>
      <c r="N980" t="s">
        <v>1595</v>
      </c>
      <c r="O980">
        <v>7</v>
      </c>
      <c r="P980" t="s">
        <v>1596</v>
      </c>
      <c r="Q980" t="s">
        <v>1500</v>
      </c>
      <c r="R980" s="207">
        <v>45671.382997685185</v>
      </c>
      <c r="S980">
        <v>600034313</v>
      </c>
      <c r="T980" t="s">
        <v>1500</v>
      </c>
      <c r="U980" s="207">
        <v>45671.392534722225</v>
      </c>
      <c r="V980">
        <v>600034313</v>
      </c>
      <c r="W980">
        <v>14.2433</v>
      </c>
      <c r="X980">
        <v>13.7433</v>
      </c>
      <c r="Y980">
        <v>0</v>
      </c>
      <c r="Z980">
        <v>0.5</v>
      </c>
      <c r="AA980">
        <v>17.733799999999999</v>
      </c>
      <c r="AB980">
        <v>7573.683</v>
      </c>
      <c r="AC980">
        <v>7399.1970000000001</v>
      </c>
      <c r="AD980">
        <v>4469.6840000000002</v>
      </c>
      <c r="AE980">
        <v>1275.4469999999999</v>
      </c>
      <c r="AF980">
        <v>277.92899999999997</v>
      </c>
      <c r="AG980">
        <v>1177.971</v>
      </c>
      <c r="AH980">
        <v>188.21700000000001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174.48599999999999</v>
      </c>
      <c r="AO980">
        <v>87.5</v>
      </c>
      <c r="AP980">
        <v>10</v>
      </c>
      <c r="AQ980">
        <v>10</v>
      </c>
      <c r="AR980">
        <v>0</v>
      </c>
      <c r="AS980">
        <v>0</v>
      </c>
      <c r="AT980">
        <v>67.5</v>
      </c>
      <c r="AU980">
        <v>10</v>
      </c>
      <c r="AV980">
        <v>0</v>
      </c>
      <c r="AW980">
        <v>0</v>
      </c>
      <c r="AX980">
        <v>0</v>
      </c>
      <c r="AY980">
        <v>0</v>
      </c>
      <c r="AZ980">
        <v>9.9489999999999998</v>
      </c>
      <c r="BA980">
        <v>7513.8620000000001</v>
      </c>
      <c r="BB980">
        <v>10</v>
      </c>
      <c r="BC980">
        <v>17</v>
      </c>
      <c r="BD980">
        <v>17</v>
      </c>
      <c r="BE980">
        <v>1</v>
      </c>
      <c r="BF980">
        <v>1</v>
      </c>
      <c r="BG980">
        <v>1</v>
      </c>
      <c r="BH980">
        <v>0</v>
      </c>
      <c r="BI980">
        <v>0</v>
      </c>
      <c r="BJ980">
        <v>11.184100000000001</v>
      </c>
      <c r="BK980">
        <v>6350.1139999999996</v>
      </c>
      <c r="BL980">
        <v>3819.7260000000001</v>
      </c>
      <c r="BM980">
        <v>1180.607</v>
      </c>
      <c r="BN980">
        <v>240.01499999999999</v>
      </c>
      <c r="BO980">
        <v>911.6</v>
      </c>
      <c r="BP980">
        <v>188.21700000000001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2.5592000000000001</v>
      </c>
      <c r="CA980">
        <v>1049.0830000000001</v>
      </c>
      <c r="CB980">
        <v>649.95799999999997</v>
      </c>
      <c r="CC980">
        <v>94.84</v>
      </c>
      <c r="CD980">
        <v>37.914000000000001</v>
      </c>
      <c r="CE980">
        <v>266.37099999999998</v>
      </c>
      <c r="CF980">
        <v>0</v>
      </c>
      <c r="CG980">
        <v>0</v>
      </c>
      <c r="CH980">
        <v>0</v>
      </c>
      <c r="CI980">
        <v>0</v>
      </c>
      <c r="CJ980">
        <v>2.008</v>
      </c>
      <c r="CK980">
        <v>846.90099999999995</v>
      </c>
      <c r="CL980">
        <v>0.55120000000000002</v>
      </c>
      <c r="CM980">
        <v>202.18199999999999</v>
      </c>
      <c r="CN980">
        <v>0</v>
      </c>
      <c r="CO980">
        <v>0</v>
      </c>
      <c r="CP980">
        <v>0</v>
      </c>
      <c r="CQ980">
        <v>0</v>
      </c>
      <c r="CR980">
        <v>8.1841000000000008</v>
      </c>
      <c r="CS980">
        <v>4092.6680000000001</v>
      </c>
      <c r="CT980">
        <v>2.5592000000000001</v>
      </c>
      <c r="CU980">
        <v>1049.0830000000001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10</v>
      </c>
      <c r="DE980">
        <v>9.9489999999999998</v>
      </c>
      <c r="DF980">
        <v>0</v>
      </c>
      <c r="DG980">
        <v>0</v>
      </c>
      <c r="DH980">
        <v>3.4916999999999998</v>
      </c>
      <c r="DI980">
        <v>2158.1239999999998</v>
      </c>
      <c r="DJ980">
        <v>7.6924000000000001</v>
      </c>
      <c r="DK980">
        <v>4191.99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6464.7790000000005</v>
      </c>
      <c r="EA980">
        <v>0</v>
      </c>
      <c r="EB980">
        <v>1049.0830000000001</v>
      </c>
      <c r="EC980">
        <v>10</v>
      </c>
      <c r="ED980">
        <v>14.2433</v>
      </c>
      <c r="EE980">
        <v>17.733799999999999</v>
      </c>
      <c r="EF980">
        <v>7573.683</v>
      </c>
      <c r="EG980">
        <v>11.184100000000001</v>
      </c>
      <c r="EH980">
        <v>6350.1139999999996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3.0592000000000001</v>
      </c>
      <c r="EP980">
        <v>1223.569</v>
      </c>
      <c r="EQ980">
        <v>87.5</v>
      </c>
      <c r="ER980">
        <v>72.5</v>
      </c>
      <c r="ES980">
        <v>15</v>
      </c>
      <c r="ET980">
        <v>7661.183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3.4916999999999998</v>
      </c>
      <c r="FB980">
        <v>2158.1239999999998</v>
      </c>
      <c r="FC980">
        <v>7.6924000000000001</v>
      </c>
      <c r="FD980">
        <v>4191.99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0</v>
      </c>
    </row>
    <row r="981" spans="1:184" customFormat="1" ht="12.75" x14ac:dyDescent="0.2">
      <c r="A981">
        <v>5301</v>
      </c>
      <c r="B981">
        <f t="shared" si="15"/>
        <v>978</v>
      </c>
      <c r="C981">
        <v>1</v>
      </c>
      <c r="D981" t="s">
        <v>3115</v>
      </c>
      <c r="E981" t="s">
        <v>290</v>
      </c>
      <c r="F981">
        <v>600003574</v>
      </c>
      <c r="G981">
        <v>12</v>
      </c>
      <c r="H981" t="s">
        <v>1995</v>
      </c>
      <c r="I981" t="s">
        <v>102</v>
      </c>
      <c r="J981">
        <v>1</v>
      </c>
      <c r="K981">
        <v>24</v>
      </c>
      <c r="L981" t="s">
        <v>2723</v>
      </c>
      <c r="M981" t="s">
        <v>3116</v>
      </c>
      <c r="N981" t="s">
        <v>1875</v>
      </c>
      <c r="O981">
        <v>7</v>
      </c>
      <c r="P981" t="s">
        <v>1876</v>
      </c>
      <c r="Q981" t="s">
        <v>3441</v>
      </c>
      <c r="R981" s="207">
        <v>45670.789456018516</v>
      </c>
      <c r="S981">
        <v>600003574</v>
      </c>
      <c r="W981">
        <v>14.989000000000001</v>
      </c>
      <c r="X981">
        <v>14.989000000000001</v>
      </c>
      <c r="Y981">
        <v>0</v>
      </c>
      <c r="Z981">
        <v>0</v>
      </c>
      <c r="AA981">
        <v>19.9208</v>
      </c>
      <c r="AB981">
        <v>8472.5439999999999</v>
      </c>
      <c r="AC981">
        <v>8472.5439999999999</v>
      </c>
      <c r="AD981">
        <v>5177.0709999999999</v>
      </c>
      <c r="AE981">
        <v>1537.979</v>
      </c>
      <c r="AF981">
        <v>257.02100000000002</v>
      </c>
      <c r="AG981">
        <v>1331.4580000000001</v>
      </c>
      <c r="AH981">
        <v>169.01499999999999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115</v>
      </c>
      <c r="AY981">
        <v>0</v>
      </c>
      <c r="AZ981">
        <v>0</v>
      </c>
      <c r="BA981">
        <v>8576.777</v>
      </c>
      <c r="BB981">
        <v>0</v>
      </c>
      <c r="BC981">
        <v>19</v>
      </c>
      <c r="BD981">
        <v>14</v>
      </c>
      <c r="BE981">
        <v>0</v>
      </c>
      <c r="BF981">
        <v>1</v>
      </c>
      <c r="BG981">
        <v>2</v>
      </c>
      <c r="BH981">
        <v>0</v>
      </c>
      <c r="BI981">
        <v>0</v>
      </c>
      <c r="BJ981">
        <v>12.773099999999999</v>
      </c>
      <c r="BK981">
        <v>7753.0730000000003</v>
      </c>
      <c r="BL981">
        <v>4672.1189999999997</v>
      </c>
      <c r="BM981">
        <v>1460.663</v>
      </c>
      <c r="BN981">
        <v>249.69800000000001</v>
      </c>
      <c r="BO981">
        <v>1224.4580000000001</v>
      </c>
      <c r="BP981">
        <v>146.13499999999999</v>
      </c>
      <c r="BQ981">
        <v>0</v>
      </c>
      <c r="BR981">
        <v>0</v>
      </c>
      <c r="BS981">
        <v>0</v>
      </c>
      <c r="BT981">
        <v>12.773099999999999</v>
      </c>
      <c r="BU981">
        <v>7753.0730000000003</v>
      </c>
      <c r="BV981">
        <v>0</v>
      </c>
      <c r="BW981">
        <v>0</v>
      </c>
      <c r="BX981">
        <v>0</v>
      </c>
      <c r="BY981">
        <v>0</v>
      </c>
      <c r="BZ981">
        <v>2.2159</v>
      </c>
      <c r="CA981">
        <v>719.471</v>
      </c>
      <c r="CB981">
        <v>504.952</v>
      </c>
      <c r="CC981">
        <v>77.316000000000003</v>
      </c>
      <c r="CD981">
        <v>7.3230000000000004</v>
      </c>
      <c r="CE981">
        <v>107</v>
      </c>
      <c r="CF981">
        <v>22.88</v>
      </c>
      <c r="CG981">
        <v>0</v>
      </c>
      <c r="CH981">
        <v>0</v>
      </c>
      <c r="CI981">
        <v>0</v>
      </c>
      <c r="CJ981">
        <v>1.0601</v>
      </c>
      <c r="CK981">
        <v>455.72800000000001</v>
      </c>
      <c r="CL981">
        <v>1.1557999999999999</v>
      </c>
      <c r="CM981">
        <v>263.74299999999999</v>
      </c>
      <c r="CN981">
        <v>0</v>
      </c>
      <c r="CO981">
        <v>0</v>
      </c>
      <c r="CP981">
        <v>0</v>
      </c>
      <c r="CQ981">
        <v>0</v>
      </c>
      <c r="CR981">
        <v>10.773099999999999</v>
      </c>
      <c r="CS981">
        <v>6091.6170000000002</v>
      </c>
      <c r="CT981">
        <v>1.3006</v>
      </c>
      <c r="CU981">
        <v>354.584</v>
      </c>
      <c r="CV981">
        <v>0</v>
      </c>
      <c r="CW981">
        <v>0</v>
      </c>
      <c r="CX981">
        <v>115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7821.7579999999998</v>
      </c>
      <c r="EA981">
        <v>0</v>
      </c>
      <c r="EB981">
        <v>755.01900000000001</v>
      </c>
      <c r="EC981">
        <v>0</v>
      </c>
      <c r="ED981">
        <v>14.989000000000001</v>
      </c>
      <c r="EE981">
        <v>19.9208</v>
      </c>
      <c r="EF981">
        <v>8472.5439999999999</v>
      </c>
      <c r="EG981">
        <v>12.773099999999999</v>
      </c>
      <c r="EH981">
        <v>7753.0730000000003</v>
      </c>
      <c r="EI981">
        <v>12.773099999999999</v>
      </c>
      <c r="EJ981">
        <v>7753.0730000000003</v>
      </c>
      <c r="EK981">
        <v>0</v>
      </c>
      <c r="EL981">
        <v>0</v>
      </c>
      <c r="EM981">
        <v>0</v>
      </c>
      <c r="EN981">
        <v>0</v>
      </c>
      <c r="EO981">
        <v>2.2159</v>
      </c>
      <c r="EP981">
        <v>719.471</v>
      </c>
      <c r="EQ981">
        <v>0</v>
      </c>
      <c r="ER981">
        <v>0</v>
      </c>
      <c r="ES981">
        <v>0</v>
      </c>
      <c r="ET981">
        <v>8472.5439999999999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115</v>
      </c>
      <c r="FK981">
        <v>0</v>
      </c>
      <c r="FL981">
        <v>115</v>
      </c>
      <c r="FM981">
        <v>0</v>
      </c>
      <c r="FN981">
        <v>0</v>
      </c>
      <c r="FO981">
        <v>0</v>
      </c>
      <c r="FP981">
        <v>0</v>
      </c>
      <c r="FQ981">
        <v>0</v>
      </c>
      <c r="FR981">
        <v>115</v>
      </c>
      <c r="FS981">
        <v>0</v>
      </c>
      <c r="FT981">
        <v>0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0</v>
      </c>
      <c r="GB981">
        <v>0</v>
      </c>
    </row>
    <row r="982" spans="1:184" customFormat="1" ht="12.75" x14ac:dyDescent="0.2">
      <c r="A982">
        <v>5302</v>
      </c>
      <c r="B982">
        <f t="shared" si="15"/>
        <v>979</v>
      </c>
      <c r="C982">
        <v>1</v>
      </c>
      <c r="D982" t="s">
        <v>3117</v>
      </c>
      <c r="E982" t="s">
        <v>290</v>
      </c>
      <c r="F982">
        <v>600003566</v>
      </c>
      <c r="G982">
        <v>12</v>
      </c>
      <c r="H982" t="s">
        <v>1888</v>
      </c>
      <c r="I982" t="s">
        <v>102</v>
      </c>
      <c r="J982">
        <v>1</v>
      </c>
      <c r="K982">
        <v>24</v>
      </c>
      <c r="L982" t="s">
        <v>2723</v>
      </c>
      <c r="M982" t="s">
        <v>3118</v>
      </c>
      <c r="N982" t="s">
        <v>1875</v>
      </c>
      <c r="O982">
        <v>7</v>
      </c>
      <c r="P982" t="s">
        <v>1876</v>
      </c>
      <c r="Q982" t="s">
        <v>3119</v>
      </c>
      <c r="R982" s="207">
        <v>45665.655034722222</v>
      </c>
      <c r="S982">
        <v>600003566</v>
      </c>
      <c r="T982" t="s">
        <v>3119</v>
      </c>
      <c r="U982" s="207">
        <v>45666.630636574075</v>
      </c>
      <c r="V982">
        <v>600003566</v>
      </c>
      <c r="W982">
        <v>34.360599999999998</v>
      </c>
      <c r="X982">
        <v>33.905700000000003</v>
      </c>
      <c r="Y982">
        <v>0</v>
      </c>
      <c r="Z982">
        <v>0.45490000000000003</v>
      </c>
      <c r="AA982">
        <v>48.3033</v>
      </c>
      <c r="AB982">
        <v>19925.923999999999</v>
      </c>
      <c r="AC982">
        <v>19399.288</v>
      </c>
      <c r="AD982">
        <v>11754.873</v>
      </c>
      <c r="AE982">
        <v>3377.3890000000001</v>
      </c>
      <c r="AF982">
        <v>1020.212</v>
      </c>
      <c r="AG982">
        <v>2802.5</v>
      </c>
      <c r="AH982">
        <v>333.7</v>
      </c>
      <c r="AI982">
        <v>0</v>
      </c>
      <c r="AJ982">
        <v>0</v>
      </c>
      <c r="AK982">
        <v>58.972999999999999</v>
      </c>
      <c r="AL982">
        <v>0</v>
      </c>
      <c r="AM982">
        <v>0</v>
      </c>
      <c r="AN982">
        <v>526.63599999999997</v>
      </c>
      <c r="AO982">
        <v>39.369999999999997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39.369999999999997</v>
      </c>
      <c r="AV982">
        <v>0</v>
      </c>
      <c r="AW982">
        <v>51.640999999999998</v>
      </c>
      <c r="AX982">
        <v>105.9</v>
      </c>
      <c r="AY982">
        <v>0</v>
      </c>
      <c r="AZ982">
        <v>0</v>
      </c>
      <c r="BA982">
        <v>19399.288</v>
      </c>
      <c r="BB982">
        <v>0</v>
      </c>
      <c r="BC982">
        <v>49</v>
      </c>
      <c r="BD982">
        <v>29</v>
      </c>
      <c r="BE982">
        <v>4</v>
      </c>
      <c r="BF982">
        <v>0</v>
      </c>
      <c r="BG982">
        <v>1</v>
      </c>
      <c r="BH982">
        <v>0</v>
      </c>
      <c r="BI982">
        <v>0</v>
      </c>
      <c r="BJ982">
        <v>30.344200000000001</v>
      </c>
      <c r="BK982">
        <v>18035.392</v>
      </c>
      <c r="BL982">
        <v>10868.073</v>
      </c>
      <c r="BM982">
        <v>3226.8870000000002</v>
      </c>
      <c r="BN982">
        <v>880.06500000000005</v>
      </c>
      <c r="BO982">
        <v>2657.1</v>
      </c>
      <c r="BP982">
        <v>305.185</v>
      </c>
      <c r="BQ982">
        <v>0</v>
      </c>
      <c r="BR982">
        <v>0</v>
      </c>
      <c r="BS982">
        <v>46.441000000000003</v>
      </c>
      <c r="BT982">
        <v>30.344200000000001</v>
      </c>
      <c r="BU982">
        <v>18035.392</v>
      </c>
      <c r="BV982">
        <v>0</v>
      </c>
      <c r="BW982">
        <v>0</v>
      </c>
      <c r="BX982">
        <v>0</v>
      </c>
      <c r="BY982">
        <v>0</v>
      </c>
      <c r="BZ982">
        <v>3.5615000000000001</v>
      </c>
      <c r="CA982">
        <v>1363.896</v>
      </c>
      <c r="CB982">
        <v>886.8</v>
      </c>
      <c r="CC982">
        <v>150.50200000000001</v>
      </c>
      <c r="CD982">
        <v>140.14699999999999</v>
      </c>
      <c r="CE982">
        <v>145.4</v>
      </c>
      <c r="CF982">
        <v>28.515000000000001</v>
      </c>
      <c r="CG982">
        <v>0</v>
      </c>
      <c r="CH982">
        <v>0</v>
      </c>
      <c r="CI982">
        <v>12.532</v>
      </c>
      <c r="CJ982">
        <v>1.8525</v>
      </c>
      <c r="CK982">
        <v>853.89</v>
      </c>
      <c r="CL982">
        <v>1.7090000000000001</v>
      </c>
      <c r="CM982">
        <v>510.00599999999997</v>
      </c>
      <c r="CN982">
        <v>0</v>
      </c>
      <c r="CO982">
        <v>0</v>
      </c>
      <c r="CP982">
        <v>0</v>
      </c>
      <c r="CQ982">
        <v>0</v>
      </c>
      <c r="CR982">
        <v>27.344200000000001</v>
      </c>
      <c r="CS982">
        <v>15576.294</v>
      </c>
      <c r="CT982">
        <v>2.6434000000000002</v>
      </c>
      <c r="CU982">
        <v>857.54600000000005</v>
      </c>
      <c r="CV982">
        <v>0</v>
      </c>
      <c r="CW982">
        <v>51.640999999999998</v>
      </c>
      <c r="CX982">
        <v>91.5</v>
      </c>
      <c r="CY982">
        <v>0</v>
      </c>
      <c r="CZ982">
        <v>0</v>
      </c>
      <c r="DA982">
        <v>0</v>
      </c>
      <c r="DB982">
        <v>14.4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18035.392</v>
      </c>
      <c r="EA982">
        <v>0</v>
      </c>
      <c r="EB982">
        <v>1363.896</v>
      </c>
      <c r="EC982">
        <v>0</v>
      </c>
      <c r="ED982">
        <v>34.360599999999998</v>
      </c>
      <c r="EE982">
        <v>48.3033</v>
      </c>
      <c r="EF982">
        <v>19925.923999999999</v>
      </c>
      <c r="EG982">
        <v>30.344200000000001</v>
      </c>
      <c r="EH982">
        <v>18207.774000000001</v>
      </c>
      <c r="EI982">
        <v>30.344200000000001</v>
      </c>
      <c r="EJ982">
        <v>18207.774000000001</v>
      </c>
      <c r="EK982">
        <v>0</v>
      </c>
      <c r="EL982">
        <v>0</v>
      </c>
      <c r="EM982">
        <v>0</v>
      </c>
      <c r="EN982">
        <v>0</v>
      </c>
      <c r="EO982">
        <v>4.0164</v>
      </c>
      <c r="EP982">
        <v>1718.15</v>
      </c>
      <c r="EQ982">
        <v>39.369999999999997</v>
      </c>
      <c r="ER982">
        <v>18.149999999999999</v>
      </c>
      <c r="ES982">
        <v>21.22</v>
      </c>
      <c r="ET982">
        <v>19965.294000000002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105.9</v>
      </c>
      <c r="FK982">
        <v>0</v>
      </c>
      <c r="FL982">
        <v>91.5</v>
      </c>
      <c r="FM982">
        <v>0</v>
      </c>
      <c r="FN982">
        <v>14.4</v>
      </c>
      <c r="FO982">
        <v>0</v>
      </c>
      <c r="FP982">
        <v>0</v>
      </c>
      <c r="FQ982">
        <v>0</v>
      </c>
      <c r="FR982">
        <v>105.9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</row>
    <row r="983" spans="1:184" customFormat="1" ht="12.75" x14ac:dyDescent="0.2">
      <c r="A983">
        <v>5303</v>
      </c>
      <c r="B983">
        <f t="shared" si="15"/>
        <v>980</v>
      </c>
      <c r="C983">
        <v>1</v>
      </c>
      <c r="D983" t="s">
        <v>3120</v>
      </c>
      <c r="E983" t="s">
        <v>290</v>
      </c>
      <c r="F983">
        <v>600003558</v>
      </c>
      <c r="G983">
        <v>12</v>
      </c>
      <c r="H983" t="s">
        <v>1924</v>
      </c>
      <c r="I983" t="s">
        <v>102</v>
      </c>
      <c r="J983">
        <v>1</v>
      </c>
      <c r="K983">
        <v>24</v>
      </c>
      <c r="L983" t="s">
        <v>2723</v>
      </c>
      <c r="M983" t="s">
        <v>3121</v>
      </c>
      <c r="N983" t="s">
        <v>1875</v>
      </c>
      <c r="O983">
        <v>7</v>
      </c>
      <c r="P983" t="s">
        <v>1876</v>
      </c>
      <c r="Q983" t="s">
        <v>3441</v>
      </c>
      <c r="R983" s="207">
        <v>45670.793287037035</v>
      </c>
      <c r="S983">
        <v>600003558</v>
      </c>
      <c r="T983" t="s">
        <v>3441</v>
      </c>
      <c r="U983" s="207">
        <v>45670.794027777774</v>
      </c>
      <c r="V983">
        <v>600003558</v>
      </c>
      <c r="W983">
        <v>15.5509</v>
      </c>
      <c r="X983">
        <v>15.5509</v>
      </c>
      <c r="Y983">
        <v>0</v>
      </c>
      <c r="Z983">
        <v>0</v>
      </c>
      <c r="AA983">
        <v>19.997299999999999</v>
      </c>
      <c r="AB983">
        <v>8919.6509999999998</v>
      </c>
      <c r="AC983">
        <v>8899.4419999999991</v>
      </c>
      <c r="AD983">
        <v>5366.9120000000003</v>
      </c>
      <c r="AE983">
        <v>1705.21</v>
      </c>
      <c r="AF983">
        <v>227.06</v>
      </c>
      <c r="AG983">
        <v>1472.7909999999999</v>
      </c>
      <c r="AH983">
        <v>126.97</v>
      </c>
      <c r="AI983">
        <v>0</v>
      </c>
      <c r="AJ983">
        <v>0</v>
      </c>
      <c r="AK983">
        <v>0.499</v>
      </c>
      <c r="AL983">
        <v>0</v>
      </c>
      <c r="AM983">
        <v>0</v>
      </c>
      <c r="AN983">
        <v>20.209</v>
      </c>
      <c r="AO983">
        <v>21.85</v>
      </c>
      <c r="AP983">
        <v>0</v>
      </c>
      <c r="AQ983">
        <v>0</v>
      </c>
      <c r="AR983">
        <v>0</v>
      </c>
      <c r="AS983">
        <v>0</v>
      </c>
      <c r="AT983">
        <v>21.85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8933.6139999999996</v>
      </c>
      <c r="BB983">
        <v>0</v>
      </c>
      <c r="BC983">
        <v>20</v>
      </c>
      <c r="BD983">
        <v>10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14.0509</v>
      </c>
      <c r="BK983">
        <v>8222.5519999999997</v>
      </c>
      <c r="BL983">
        <v>4918.1710000000003</v>
      </c>
      <c r="BM983">
        <v>1643.7080000000001</v>
      </c>
      <c r="BN983">
        <v>193.91200000000001</v>
      </c>
      <c r="BO983">
        <v>1339.7909999999999</v>
      </c>
      <c r="BP983">
        <v>126.97</v>
      </c>
      <c r="BQ983">
        <v>0</v>
      </c>
      <c r="BR983">
        <v>0</v>
      </c>
      <c r="BS983">
        <v>0</v>
      </c>
      <c r="BT983">
        <v>14.0509</v>
      </c>
      <c r="BU983">
        <v>8222.5519999999997</v>
      </c>
      <c r="BV983">
        <v>0</v>
      </c>
      <c r="BW983">
        <v>0</v>
      </c>
      <c r="BX983">
        <v>0</v>
      </c>
      <c r="BY983">
        <v>0</v>
      </c>
      <c r="BZ983">
        <v>1.5</v>
      </c>
      <c r="CA983">
        <v>676.89</v>
      </c>
      <c r="CB983">
        <v>448.74099999999999</v>
      </c>
      <c r="CC983">
        <v>61.502000000000002</v>
      </c>
      <c r="CD983">
        <v>33.148000000000003</v>
      </c>
      <c r="CE983">
        <v>133</v>
      </c>
      <c r="CF983">
        <v>0</v>
      </c>
      <c r="CG983">
        <v>0</v>
      </c>
      <c r="CH983">
        <v>0</v>
      </c>
      <c r="CI983">
        <v>0.499</v>
      </c>
      <c r="CJ983">
        <v>1</v>
      </c>
      <c r="CK983">
        <v>548.72500000000002</v>
      </c>
      <c r="CL983">
        <v>0.5</v>
      </c>
      <c r="CM983">
        <v>128.16499999999999</v>
      </c>
      <c r="CN983">
        <v>0</v>
      </c>
      <c r="CO983">
        <v>0</v>
      </c>
      <c r="CP983">
        <v>0</v>
      </c>
      <c r="CQ983">
        <v>0</v>
      </c>
      <c r="CR983">
        <v>12.0509</v>
      </c>
      <c r="CS983">
        <v>6729.2</v>
      </c>
      <c r="CT983">
        <v>1.5</v>
      </c>
      <c r="CU983">
        <v>676.89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8255.2659999999996</v>
      </c>
      <c r="EA983">
        <v>0</v>
      </c>
      <c r="EB983">
        <v>678.34799999999996</v>
      </c>
      <c r="EC983">
        <v>0</v>
      </c>
      <c r="ED983">
        <v>15.5509</v>
      </c>
      <c r="EE983">
        <v>19.997299999999999</v>
      </c>
      <c r="EF983">
        <v>8919.6509999999998</v>
      </c>
      <c r="EG983">
        <v>14.0509</v>
      </c>
      <c r="EH983">
        <v>8242.7610000000004</v>
      </c>
      <c r="EI983">
        <v>14.0509</v>
      </c>
      <c r="EJ983">
        <v>8242.7610000000004</v>
      </c>
      <c r="EK983">
        <v>0</v>
      </c>
      <c r="EL983">
        <v>0</v>
      </c>
      <c r="EM983">
        <v>0</v>
      </c>
      <c r="EN983">
        <v>0</v>
      </c>
      <c r="EO983">
        <v>1.5</v>
      </c>
      <c r="EP983">
        <v>676.89</v>
      </c>
      <c r="EQ983">
        <v>21.85</v>
      </c>
      <c r="ER983">
        <v>20.65</v>
      </c>
      <c r="ES983">
        <v>1.2</v>
      </c>
      <c r="ET983">
        <v>8941.5010000000002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0</v>
      </c>
    </row>
    <row r="984" spans="1:184" customFormat="1" ht="12.75" x14ac:dyDescent="0.2">
      <c r="A984">
        <v>5304</v>
      </c>
      <c r="B984">
        <f t="shared" si="15"/>
        <v>981</v>
      </c>
      <c r="C984">
        <v>1</v>
      </c>
      <c r="D984" t="s">
        <v>3122</v>
      </c>
      <c r="E984" t="s">
        <v>290</v>
      </c>
      <c r="F984">
        <v>600003531</v>
      </c>
      <c r="G984">
        <v>12</v>
      </c>
      <c r="H984" t="s">
        <v>1940</v>
      </c>
      <c r="I984" t="s">
        <v>102</v>
      </c>
      <c r="J984">
        <v>1</v>
      </c>
      <c r="K984">
        <v>24</v>
      </c>
      <c r="L984" t="s">
        <v>2723</v>
      </c>
      <c r="M984" t="s">
        <v>3123</v>
      </c>
      <c r="N984" t="s">
        <v>1875</v>
      </c>
      <c r="O984">
        <v>7</v>
      </c>
      <c r="P984" t="s">
        <v>1876</v>
      </c>
      <c r="Q984" t="s">
        <v>3441</v>
      </c>
      <c r="R984" s="207">
        <v>45670.797476851854</v>
      </c>
      <c r="S984">
        <v>600003531</v>
      </c>
      <c r="W984">
        <v>6.8753000000000002</v>
      </c>
      <c r="X984">
        <v>6.8753000000000002</v>
      </c>
      <c r="Y984">
        <v>0</v>
      </c>
      <c r="Z984">
        <v>0</v>
      </c>
      <c r="AA984">
        <v>10</v>
      </c>
      <c r="AB984">
        <v>3854.3440000000001</v>
      </c>
      <c r="AC984">
        <v>3854.3440000000001</v>
      </c>
      <c r="AD984">
        <v>2528.0390000000002</v>
      </c>
      <c r="AE984">
        <v>671.57899999999995</v>
      </c>
      <c r="AF984">
        <v>144.96799999999999</v>
      </c>
      <c r="AG984">
        <v>409.36599999999999</v>
      </c>
      <c r="AH984">
        <v>100.124</v>
      </c>
      <c r="AI984">
        <v>0</v>
      </c>
      <c r="AJ984">
        <v>0</v>
      </c>
      <c r="AK984">
        <v>0.26800000000000002</v>
      </c>
      <c r="AL984">
        <v>0</v>
      </c>
      <c r="AM984">
        <v>0</v>
      </c>
      <c r="AN984">
        <v>0</v>
      </c>
      <c r="AO984">
        <v>4</v>
      </c>
      <c r="AP984">
        <v>4</v>
      </c>
      <c r="AQ984">
        <v>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35</v>
      </c>
      <c r="AY984">
        <v>0</v>
      </c>
      <c r="AZ984">
        <v>0</v>
      </c>
      <c r="BA984">
        <v>3862.3339999999998</v>
      </c>
      <c r="BB984">
        <v>4</v>
      </c>
      <c r="BC984">
        <v>10</v>
      </c>
      <c r="BD984">
        <v>5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5.8765000000000001</v>
      </c>
      <c r="BK984">
        <v>3497.78</v>
      </c>
      <c r="BL984">
        <v>2263.2860000000001</v>
      </c>
      <c r="BM984">
        <v>634.40200000000004</v>
      </c>
      <c r="BN984">
        <v>144.96799999999999</v>
      </c>
      <c r="BO984">
        <v>355</v>
      </c>
      <c r="BP984">
        <v>100.124</v>
      </c>
      <c r="BQ984">
        <v>0</v>
      </c>
      <c r="BR984">
        <v>0</v>
      </c>
      <c r="BS984">
        <v>0</v>
      </c>
      <c r="BT984">
        <v>5.8765000000000001</v>
      </c>
      <c r="BU984">
        <v>3497.78</v>
      </c>
      <c r="BV984">
        <v>0</v>
      </c>
      <c r="BW984">
        <v>0</v>
      </c>
      <c r="BX984">
        <v>0</v>
      </c>
      <c r="BY984">
        <v>0</v>
      </c>
      <c r="BZ984">
        <v>0.99880000000000002</v>
      </c>
      <c r="CA984">
        <v>356.56400000000002</v>
      </c>
      <c r="CB984">
        <v>264.75299999999999</v>
      </c>
      <c r="CC984">
        <v>37.177</v>
      </c>
      <c r="CD984">
        <v>0</v>
      </c>
      <c r="CE984">
        <v>54.366</v>
      </c>
      <c r="CF984">
        <v>0</v>
      </c>
      <c r="CG984">
        <v>0</v>
      </c>
      <c r="CH984">
        <v>0</v>
      </c>
      <c r="CI984">
        <v>0.26800000000000002</v>
      </c>
      <c r="CJ984">
        <v>0.68</v>
      </c>
      <c r="CK984">
        <v>270.11099999999999</v>
      </c>
      <c r="CL984">
        <v>0.31879999999999997</v>
      </c>
      <c r="CM984">
        <v>86.453000000000003</v>
      </c>
      <c r="CN984">
        <v>0</v>
      </c>
      <c r="CO984">
        <v>0</v>
      </c>
      <c r="CP984">
        <v>0</v>
      </c>
      <c r="CQ984">
        <v>0</v>
      </c>
      <c r="CR984">
        <v>4.8765000000000001</v>
      </c>
      <c r="CS984">
        <v>2612.1379999999999</v>
      </c>
      <c r="CT984">
        <v>0.99880000000000002</v>
      </c>
      <c r="CU984">
        <v>356.56400000000002</v>
      </c>
      <c r="CV984">
        <v>0</v>
      </c>
      <c r="CW984">
        <v>0</v>
      </c>
      <c r="CX984">
        <v>30</v>
      </c>
      <c r="CY984">
        <v>0</v>
      </c>
      <c r="CZ984">
        <v>0</v>
      </c>
      <c r="DA984">
        <v>0</v>
      </c>
      <c r="DB984">
        <v>5</v>
      </c>
      <c r="DC984">
        <v>0</v>
      </c>
      <c r="DD984">
        <v>4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3505.77</v>
      </c>
      <c r="EA984">
        <v>0</v>
      </c>
      <c r="EB984">
        <v>356.56400000000002</v>
      </c>
      <c r="EC984">
        <v>4</v>
      </c>
      <c r="ED984">
        <v>6.8753000000000002</v>
      </c>
      <c r="EE984">
        <v>10</v>
      </c>
      <c r="EF984">
        <v>3854.3440000000001</v>
      </c>
      <c r="EG984">
        <v>5.8765000000000001</v>
      </c>
      <c r="EH984">
        <v>3497.78</v>
      </c>
      <c r="EI984">
        <v>5.8765000000000001</v>
      </c>
      <c r="EJ984">
        <v>3497.78</v>
      </c>
      <c r="EK984">
        <v>0</v>
      </c>
      <c r="EL984">
        <v>0</v>
      </c>
      <c r="EM984">
        <v>0</v>
      </c>
      <c r="EN984">
        <v>0</v>
      </c>
      <c r="EO984">
        <v>0.99880000000000002</v>
      </c>
      <c r="EP984">
        <v>356.56400000000002</v>
      </c>
      <c r="EQ984">
        <v>4</v>
      </c>
      <c r="ER984">
        <v>0</v>
      </c>
      <c r="ES984">
        <v>4</v>
      </c>
      <c r="ET984">
        <v>3858.3440000000001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35</v>
      </c>
      <c r="FK984">
        <v>0</v>
      </c>
      <c r="FL984">
        <v>30</v>
      </c>
      <c r="FM984">
        <v>0</v>
      </c>
      <c r="FN984">
        <v>5</v>
      </c>
      <c r="FO984">
        <v>0</v>
      </c>
      <c r="FP984">
        <v>0</v>
      </c>
      <c r="FQ984">
        <v>0</v>
      </c>
      <c r="FR984">
        <v>35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0</v>
      </c>
    </row>
    <row r="985" spans="1:184" customFormat="1" ht="12.75" x14ac:dyDescent="0.2">
      <c r="A985">
        <v>5305</v>
      </c>
      <c r="B985">
        <f t="shared" si="15"/>
        <v>982</v>
      </c>
      <c r="C985">
        <v>1</v>
      </c>
      <c r="D985" t="s">
        <v>3124</v>
      </c>
      <c r="E985" t="s">
        <v>290</v>
      </c>
      <c r="F985">
        <v>600003540</v>
      </c>
      <c r="G985">
        <v>12</v>
      </c>
      <c r="H985" t="s">
        <v>1943</v>
      </c>
      <c r="I985" t="s">
        <v>102</v>
      </c>
      <c r="J985">
        <v>1</v>
      </c>
      <c r="K985">
        <v>24</v>
      </c>
      <c r="L985" t="s">
        <v>2723</v>
      </c>
      <c r="M985" t="s">
        <v>3125</v>
      </c>
      <c r="N985" t="s">
        <v>1875</v>
      </c>
      <c r="O985">
        <v>7</v>
      </c>
      <c r="P985" t="s">
        <v>1876</v>
      </c>
      <c r="Q985" t="s">
        <v>3441</v>
      </c>
      <c r="R985" s="207">
        <v>45670.803136574075</v>
      </c>
      <c r="S985">
        <v>600003540</v>
      </c>
      <c r="T985" t="s">
        <v>3441</v>
      </c>
      <c r="U985" s="207">
        <v>45670.824525462966</v>
      </c>
      <c r="V985">
        <v>600003540</v>
      </c>
      <c r="W985">
        <v>24.036000000000001</v>
      </c>
      <c r="X985">
        <v>23.949100000000001</v>
      </c>
      <c r="Y985">
        <v>0</v>
      </c>
      <c r="Z985">
        <v>8.6900000000000005E-2</v>
      </c>
      <c r="AA985">
        <v>32.6038</v>
      </c>
      <c r="AB985">
        <v>13480.739</v>
      </c>
      <c r="AC985">
        <v>13414.776</v>
      </c>
      <c r="AD985">
        <v>8441.5220000000008</v>
      </c>
      <c r="AE985">
        <v>2288.3760000000002</v>
      </c>
      <c r="AF985">
        <v>800.76099999999997</v>
      </c>
      <c r="AG985">
        <v>1677.617</v>
      </c>
      <c r="AH985">
        <v>197.09200000000001</v>
      </c>
      <c r="AI985">
        <v>0</v>
      </c>
      <c r="AJ985">
        <v>0</v>
      </c>
      <c r="AK985">
        <v>9.4079999999999995</v>
      </c>
      <c r="AL985">
        <v>1.0760000000000001</v>
      </c>
      <c r="AM985">
        <v>0</v>
      </c>
      <c r="AN985">
        <v>64.887</v>
      </c>
      <c r="AO985">
        <v>100.182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100.182</v>
      </c>
      <c r="AV985">
        <v>0</v>
      </c>
      <c r="AW985">
        <v>0</v>
      </c>
      <c r="AX985">
        <v>124</v>
      </c>
      <c r="AY985">
        <v>0</v>
      </c>
      <c r="AZ985">
        <v>0</v>
      </c>
      <c r="BA985">
        <v>13528.763000000001</v>
      </c>
      <c r="BB985">
        <v>0</v>
      </c>
      <c r="BC985">
        <v>34</v>
      </c>
      <c r="BD985">
        <v>21</v>
      </c>
      <c r="BE985">
        <v>1</v>
      </c>
      <c r="BF985">
        <v>0</v>
      </c>
      <c r="BG985">
        <v>2</v>
      </c>
      <c r="BH985">
        <v>0</v>
      </c>
      <c r="BI985">
        <v>0</v>
      </c>
      <c r="BJ985">
        <v>20.636600000000001</v>
      </c>
      <c r="BK985">
        <v>12209.704</v>
      </c>
      <c r="BL985">
        <v>7643.0360000000001</v>
      </c>
      <c r="BM985">
        <v>2163.3130000000001</v>
      </c>
      <c r="BN985">
        <v>711.94200000000001</v>
      </c>
      <c r="BO985">
        <v>1506.8969999999999</v>
      </c>
      <c r="BP985">
        <v>184.51599999999999</v>
      </c>
      <c r="BQ985">
        <v>0</v>
      </c>
      <c r="BR985">
        <v>0</v>
      </c>
      <c r="BS985">
        <v>0</v>
      </c>
      <c r="BT985">
        <v>20.636600000000001</v>
      </c>
      <c r="BU985">
        <v>12209.704</v>
      </c>
      <c r="BV985">
        <v>0</v>
      </c>
      <c r="BW985">
        <v>0</v>
      </c>
      <c r="BX985">
        <v>0</v>
      </c>
      <c r="BY985">
        <v>0</v>
      </c>
      <c r="BZ985">
        <v>3.3125</v>
      </c>
      <c r="CA985">
        <v>1205.0719999999999</v>
      </c>
      <c r="CB985">
        <v>798.48599999999999</v>
      </c>
      <c r="CC985">
        <v>125.063</v>
      </c>
      <c r="CD985">
        <v>88.819000000000003</v>
      </c>
      <c r="CE985">
        <v>170.72</v>
      </c>
      <c r="CF985">
        <v>12.576000000000001</v>
      </c>
      <c r="CG985">
        <v>0</v>
      </c>
      <c r="CH985">
        <v>0</v>
      </c>
      <c r="CI985">
        <v>9.4079999999999995</v>
      </c>
      <c r="CJ985">
        <v>0.9375</v>
      </c>
      <c r="CK985">
        <v>430.25400000000002</v>
      </c>
      <c r="CL985">
        <v>2.375</v>
      </c>
      <c r="CM985">
        <v>774.81799999999998</v>
      </c>
      <c r="CN985">
        <v>0</v>
      </c>
      <c r="CO985">
        <v>0</v>
      </c>
      <c r="CP985">
        <v>0</v>
      </c>
      <c r="CQ985">
        <v>0</v>
      </c>
      <c r="CR985">
        <v>18.636600000000001</v>
      </c>
      <c r="CS985">
        <v>10355.442999999999</v>
      </c>
      <c r="CT985">
        <v>2.3125</v>
      </c>
      <c r="CU985">
        <v>848.74400000000003</v>
      </c>
      <c r="CV985">
        <v>0</v>
      </c>
      <c r="CW985">
        <v>0</v>
      </c>
      <c r="CX985">
        <v>124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12300.585999999999</v>
      </c>
      <c r="EA985">
        <v>0</v>
      </c>
      <c r="EB985">
        <v>1228.1769999999999</v>
      </c>
      <c r="EC985">
        <v>0</v>
      </c>
      <c r="ED985">
        <v>24.036000000000001</v>
      </c>
      <c r="EE985">
        <v>32.6038</v>
      </c>
      <c r="EF985">
        <v>13480.739</v>
      </c>
      <c r="EG985">
        <v>20.723500000000001</v>
      </c>
      <c r="EH985">
        <v>12274.591</v>
      </c>
      <c r="EI985">
        <v>20.723500000000001</v>
      </c>
      <c r="EJ985">
        <v>12274.591</v>
      </c>
      <c r="EK985">
        <v>0</v>
      </c>
      <c r="EL985">
        <v>0</v>
      </c>
      <c r="EM985">
        <v>0</v>
      </c>
      <c r="EN985">
        <v>0</v>
      </c>
      <c r="EO985">
        <v>3.3125</v>
      </c>
      <c r="EP985">
        <v>1206.1479999999999</v>
      </c>
      <c r="EQ985">
        <v>100.182</v>
      </c>
      <c r="ER985">
        <v>96.221999999999994</v>
      </c>
      <c r="ES985">
        <v>3.96</v>
      </c>
      <c r="ET985">
        <v>13580.921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124</v>
      </c>
      <c r="FK985">
        <v>0</v>
      </c>
      <c r="FL985">
        <v>124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124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</row>
    <row r="986" spans="1:184" customFormat="1" ht="12.75" x14ac:dyDescent="0.2">
      <c r="A986">
        <v>5321</v>
      </c>
      <c r="B986">
        <f t="shared" si="15"/>
        <v>983</v>
      </c>
      <c r="C986">
        <v>1</v>
      </c>
      <c r="D986" t="s">
        <v>3126</v>
      </c>
      <c r="E986" t="s">
        <v>290</v>
      </c>
      <c r="F986">
        <v>600030512</v>
      </c>
      <c r="G986">
        <v>12</v>
      </c>
      <c r="H986" t="s">
        <v>1888</v>
      </c>
      <c r="I986" t="s">
        <v>1566</v>
      </c>
      <c r="J986">
        <v>1</v>
      </c>
      <c r="K986">
        <v>24</v>
      </c>
      <c r="L986" t="s">
        <v>2723</v>
      </c>
      <c r="M986" t="s">
        <v>3127</v>
      </c>
      <c r="N986" t="s">
        <v>1875</v>
      </c>
      <c r="O986">
        <v>7</v>
      </c>
      <c r="P986" t="s">
        <v>1876</v>
      </c>
      <c r="Q986" t="s">
        <v>1877</v>
      </c>
      <c r="R986" s="207">
        <v>45671.482418981483</v>
      </c>
      <c r="S986">
        <v>600030512</v>
      </c>
      <c r="T986" t="s">
        <v>1877</v>
      </c>
      <c r="U986" s="207">
        <v>45671.667939814812</v>
      </c>
      <c r="V986">
        <v>600030512</v>
      </c>
      <c r="W986">
        <v>11.9183</v>
      </c>
      <c r="X986">
        <v>11.9183</v>
      </c>
      <c r="Y986">
        <v>0</v>
      </c>
      <c r="Z986">
        <v>0</v>
      </c>
      <c r="AA986">
        <v>13.620200000000001</v>
      </c>
      <c r="AB986">
        <v>5796.2430000000004</v>
      </c>
      <c r="AC986">
        <v>5773.2240000000002</v>
      </c>
      <c r="AD986">
        <v>3624.1889999999999</v>
      </c>
      <c r="AE986">
        <v>790.67200000000003</v>
      </c>
      <c r="AF986">
        <v>128.37299999999999</v>
      </c>
      <c r="AG986">
        <v>1029.4670000000001</v>
      </c>
      <c r="AH986">
        <v>151.19800000000001</v>
      </c>
      <c r="AI986">
        <v>0</v>
      </c>
      <c r="AJ986">
        <v>0</v>
      </c>
      <c r="AK986">
        <v>49.325000000000003</v>
      </c>
      <c r="AL986">
        <v>0</v>
      </c>
      <c r="AM986">
        <v>0</v>
      </c>
      <c r="AN986">
        <v>23.018999999999998</v>
      </c>
      <c r="AO986">
        <v>886.58100000000002</v>
      </c>
      <c r="AP986">
        <v>172.6</v>
      </c>
      <c r="AQ986">
        <v>172.6</v>
      </c>
      <c r="AR986">
        <v>0</v>
      </c>
      <c r="AS986">
        <v>0</v>
      </c>
      <c r="AT986">
        <v>0</v>
      </c>
      <c r="AU986">
        <v>713.98099999999999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5846.5010000000002</v>
      </c>
      <c r="BB986">
        <v>172.6</v>
      </c>
      <c r="BC986">
        <v>19</v>
      </c>
      <c r="BD986">
        <v>16</v>
      </c>
      <c r="BE986">
        <v>1</v>
      </c>
      <c r="BF986">
        <v>0</v>
      </c>
      <c r="BG986">
        <v>0</v>
      </c>
      <c r="BH986">
        <v>0</v>
      </c>
      <c r="BI986">
        <v>0</v>
      </c>
      <c r="BJ986">
        <v>8.2232000000000003</v>
      </c>
      <c r="BK986">
        <v>4391.5789999999997</v>
      </c>
      <c r="BL986">
        <v>2686.1469999999999</v>
      </c>
      <c r="BM986">
        <v>678.625</v>
      </c>
      <c r="BN986">
        <v>128.37299999999999</v>
      </c>
      <c r="BO986">
        <v>706.96699999999998</v>
      </c>
      <c r="BP986">
        <v>151.19800000000001</v>
      </c>
      <c r="BQ986">
        <v>0</v>
      </c>
      <c r="BR986">
        <v>0</v>
      </c>
      <c r="BS986">
        <v>40.268999999999998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3.6951000000000001</v>
      </c>
      <c r="CA986">
        <v>1381.645</v>
      </c>
      <c r="CB986">
        <v>938.04200000000003</v>
      </c>
      <c r="CC986">
        <v>112.047</v>
      </c>
      <c r="CD986">
        <v>0</v>
      </c>
      <c r="CE986">
        <v>322.5</v>
      </c>
      <c r="CF986">
        <v>0</v>
      </c>
      <c r="CG986">
        <v>0</v>
      </c>
      <c r="CH986">
        <v>0</v>
      </c>
      <c r="CI986">
        <v>9.0559999999999992</v>
      </c>
      <c r="CJ986">
        <v>0</v>
      </c>
      <c r="CK986">
        <v>0</v>
      </c>
      <c r="CL986">
        <v>3.6951000000000001</v>
      </c>
      <c r="CM986">
        <v>1381.645</v>
      </c>
      <c r="CN986">
        <v>0</v>
      </c>
      <c r="CO986">
        <v>0</v>
      </c>
      <c r="CP986">
        <v>0</v>
      </c>
      <c r="CQ986">
        <v>0</v>
      </c>
      <c r="CR986">
        <v>4.2232000000000003</v>
      </c>
      <c r="CS986">
        <v>1901.559</v>
      </c>
      <c r="CT986">
        <v>3.6951000000000001</v>
      </c>
      <c r="CU986">
        <v>1381.645</v>
      </c>
      <c r="CV986">
        <v>0</v>
      </c>
      <c r="CW986">
        <v>0</v>
      </c>
      <c r="CX986">
        <v>0</v>
      </c>
      <c r="CY986">
        <v>8.2232000000000003</v>
      </c>
      <c r="CZ986">
        <v>4391.5789999999997</v>
      </c>
      <c r="DA986">
        <v>0</v>
      </c>
      <c r="DB986">
        <v>0</v>
      </c>
      <c r="DC986">
        <v>172.6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4455.5190000000002</v>
      </c>
      <c r="EA986">
        <v>172.6</v>
      </c>
      <c r="EB986">
        <v>1390.982</v>
      </c>
      <c r="EC986">
        <v>0</v>
      </c>
      <c r="ED986">
        <v>11.9183</v>
      </c>
      <c r="EE986">
        <v>13.620200000000001</v>
      </c>
      <c r="EF986">
        <v>5796.2430000000004</v>
      </c>
      <c r="EG986">
        <v>8.2232000000000003</v>
      </c>
      <c r="EH986">
        <v>4414.598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3.6951000000000001</v>
      </c>
      <c r="EP986">
        <v>1381.645</v>
      </c>
      <c r="EQ986">
        <v>886.58100000000002</v>
      </c>
      <c r="ER986">
        <v>618.88</v>
      </c>
      <c r="ES986">
        <v>267.70100000000002</v>
      </c>
      <c r="ET986">
        <v>6682.8239999999996</v>
      </c>
      <c r="EU986">
        <v>0</v>
      </c>
      <c r="EV986">
        <v>0</v>
      </c>
      <c r="EW986">
        <v>8.2232000000000003</v>
      </c>
      <c r="EX986">
        <v>4414.598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</row>
    <row r="987" spans="1:184" customFormat="1" ht="12.75" x14ac:dyDescent="0.2">
      <c r="A987">
        <v>5323</v>
      </c>
      <c r="B987">
        <f t="shared" si="15"/>
        <v>984</v>
      </c>
      <c r="C987">
        <v>1</v>
      </c>
      <c r="D987" t="s">
        <v>3128</v>
      </c>
      <c r="E987" t="s">
        <v>290</v>
      </c>
      <c r="F987">
        <v>600030555</v>
      </c>
      <c r="G987">
        <v>12</v>
      </c>
      <c r="H987" t="s">
        <v>1924</v>
      </c>
      <c r="I987" t="s">
        <v>1559</v>
      </c>
      <c r="J987">
        <v>1</v>
      </c>
      <c r="K987">
        <v>24</v>
      </c>
      <c r="L987" t="s">
        <v>2723</v>
      </c>
      <c r="M987" t="s">
        <v>3129</v>
      </c>
      <c r="N987" t="s">
        <v>1875</v>
      </c>
      <c r="O987">
        <v>7</v>
      </c>
      <c r="P987" t="s">
        <v>1876</v>
      </c>
      <c r="Q987" t="s">
        <v>1877</v>
      </c>
      <c r="R987" s="207">
        <v>45671.580740740741</v>
      </c>
      <c r="S987">
        <v>600030555</v>
      </c>
      <c r="W987">
        <v>3.125</v>
      </c>
      <c r="X987">
        <v>3</v>
      </c>
      <c r="Y987">
        <v>0</v>
      </c>
      <c r="Z987">
        <v>0.125</v>
      </c>
      <c r="AA987">
        <v>3.1667000000000001</v>
      </c>
      <c r="AB987">
        <v>1808.5329999999999</v>
      </c>
      <c r="AC987">
        <v>1569.1210000000001</v>
      </c>
      <c r="AD987">
        <v>815.38599999999997</v>
      </c>
      <c r="AE987">
        <v>305.02800000000002</v>
      </c>
      <c r="AF987">
        <v>135.864</v>
      </c>
      <c r="AG987">
        <v>156.6</v>
      </c>
      <c r="AH987">
        <v>136.797</v>
      </c>
      <c r="AI987">
        <v>0</v>
      </c>
      <c r="AJ987">
        <v>0</v>
      </c>
      <c r="AK987">
        <v>9.2690000000000001</v>
      </c>
      <c r="AL987">
        <v>0</v>
      </c>
      <c r="AM987">
        <v>0</v>
      </c>
      <c r="AN987">
        <v>239.41200000000001</v>
      </c>
      <c r="AO987">
        <v>354.97300000000001</v>
      </c>
      <c r="AP987">
        <v>180</v>
      </c>
      <c r="AQ987">
        <v>180</v>
      </c>
      <c r="AR987">
        <v>0</v>
      </c>
      <c r="AS987">
        <v>0</v>
      </c>
      <c r="AT987">
        <v>0</v>
      </c>
      <c r="AU987">
        <v>174.97300000000001</v>
      </c>
      <c r="AV987">
        <v>0</v>
      </c>
      <c r="AW987">
        <v>0</v>
      </c>
      <c r="AX987">
        <v>0</v>
      </c>
      <c r="AY987">
        <v>0</v>
      </c>
      <c r="AZ987">
        <v>10.177</v>
      </c>
      <c r="BA987">
        <v>1569.1210000000001</v>
      </c>
      <c r="BB987">
        <v>180</v>
      </c>
      <c r="BC987">
        <v>4</v>
      </c>
      <c r="BD987">
        <v>3</v>
      </c>
      <c r="BE987">
        <v>1</v>
      </c>
      <c r="BF987">
        <v>0</v>
      </c>
      <c r="BG987">
        <v>0</v>
      </c>
      <c r="BH987">
        <v>0</v>
      </c>
      <c r="BI987">
        <v>0</v>
      </c>
      <c r="BJ987">
        <v>2.75</v>
      </c>
      <c r="BK987">
        <v>1469.028</v>
      </c>
      <c r="BL987">
        <v>746.524</v>
      </c>
      <c r="BM987">
        <v>295.48599999999999</v>
      </c>
      <c r="BN987">
        <v>114.175</v>
      </c>
      <c r="BO987">
        <v>156.6</v>
      </c>
      <c r="BP987">
        <v>136.797</v>
      </c>
      <c r="BQ987">
        <v>0</v>
      </c>
      <c r="BR987">
        <v>0</v>
      </c>
      <c r="BS987">
        <v>9.2690000000000001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0.25</v>
      </c>
      <c r="CA987">
        <v>100.093</v>
      </c>
      <c r="CB987">
        <v>68.861999999999995</v>
      </c>
      <c r="CC987">
        <v>9.5419999999999998</v>
      </c>
      <c r="CD987">
        <v>21.689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0.25</v>
      </c>
      <c r="CK987">
        <v>100.093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1</v>
      </c>
      <c r="CS987">
        <v>283.49700000000001</v>
      </c>
      <c r="CT987">
        <v>0.25</v>
      </c>
      <c r="CU987">
        <v>100.093</v>
      </c>
      <c r="CV987">
        <v>0</v>
      </c>
      <c r="CW987">
        <v>0</v>
      </c>
      <c r="CX987">
        <v>0</v>
      </c>
      <c r="CY987">
        <v>2.75</v>
      </c>
      <c r="CZ987">
        <v>1469.028</v>
      </c>
      <c r="DA987">
        <v>0</v>
      </c>
      <c r="DB987">
        <v>0</v>
      </c>
      <c r="DC987">
        <v>180</v>
      </c>
      <c r="DD987">
        <v>0</v>
      </c>
      <c r="DE987">
        <v>10.177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1469.028</v>
      </c>
      <c r="EA987">
        <v>180</v>
      </c>
      <c r="EB987">
        <v>100.093</v>
      </c>
      <c r="EC987">
        <v>0</v>
      </c>
      <c r="ED987">
        <v>3.125</v>
      </c>
      <c r="EE987">
        <v>3.1667000000000001</v>
      </c>
      <c r="EF987">
        <v>1808.5329999999999</v>
      </c>
      <c r="EG987">
        <v>2.75</v>
      </c>
      <c r="EH987">
        <v>1670.3050000000001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0.375</v>
      </c>
      <c r="EP987">
        <v>138.22800000000001</v>
      </c>
      <c r="EQ987">
        <v>354.97300000000001</v>
      </c>
      <c r="ER987">
        <v>314.83300000000003</v>
      </c>
      <c r="ES987">
        <v>40.14</v>
      </c>
      <c r="ET987">
        <v>2163.5059999999999</v>
      </c>
      <c r="EU987">
        <v>0</v>
      </c>
      <c r="EV987">
        <v>0</v>
      </c>
      <c r="EW987">
        <v>2.75</v>
      </c>
      <c r="EX987">
        <v>1670.3050000000001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</row>
    <row r="988" spans="1:184" customFormat="1" ht="12.75" x14ac:dyDescent="0.2">
      <c r="A988">
        <v>5324</v>
      </c>
      <c r="B988">
        <f t="shared" si="15"/>
        <v>985</v>
      </c>
      <c r="C988">
        <v>1</v>
      </c>
      <c r="D988" t="s">
        <v>3130</v>
      </c>
      <c r="E988" t="s">
        <v>290</v>
      </c>
      <c r="F988">
        <v>600030539</v>
      </c>
      <c r="G988">
        <v>12</v>
      </c>
      <c r="H988" t="s">
        <v>1943</v>
      </c>
      <c r="I988" t="s">
        <v>1559</v>
      </c>
      <c r="J988">
        <v>1</v>
      </c>
      <c r="K988">
        <v>24</v>
      </c>
      <c r="L988" t="s">
        <v>2723</v>
      </c>
      <c r="M988" t="s">
        <v>3131</v>
      </c>
      <c r="N988" t="s">
        <v>1875</v>
      </c>
      <c r="O988">
        <v>7</v>
      </c>
      <c r="P988" t="s">
        <v>1876</v>
      </c>
      <c r="Q988" t="s">
        <v>2035</v>
      </c>
      <c r="R988" s="207">
        <v>45668.650856481479</v>
      </c>
      <c r="S988">
        <v>600030539</v>
      </c>
      <c r="T988" t="s">
        <v>2035</v>
      </c>
      <c r="U988" s="207">
        <v>45684.578402777777</v>
      </c>
      <c r="V988">
        <v>600030539</v>
      </c>
      <c r="W988">
        <v>8.1613000000000007</v>
      </c>
      <c r="X988">
        <v>5.5712000000000002</v>
      </c>
      <c r="Y988">
        <v>1.3573</v>
      </c>
      <c r="Z988">
        <v>1.2327999999999999</v>
      </c>
      <c r="AA988">
        <v>8.3110999999999997</v>
      </c>
      <c r="AB988">
        <v>3532.0059999999999</v>
      </c>
      <c r="AC988">
        <v>2550.5830000000001</v>
      </c>
      <c r="AD988">
        <v>1804.076</v>
      </c>
      <c r="AE988">
        <v>361.61700000000002</v>
      </c>
      <c r="AF988">
        <v>95.355000000000004</v>
      </c>
      <c r="AG988">
        <v>129.1</v>
      </c>
      <c r="AH988">
        <v>147.80099999999999</v>
      </c>
      <c r="AI988">
        <v>0</v>
      </c>
      <c r="AJ988">
        <v>0</v>
      </c>
      <c r="AK988">
        <v>12.634</v>
      </c>
      <c r="AL988">
        <v>426.685</v>
      </c>
      <c r="AM988">
        <v>129</v>
      </c>
      <c r="AN988">
        <v>425.738</v>
      </c>
      <c r="AO988">
        <v>1165.2570000000001</v>
      </c>
      <c r="AP988">
        <v>290</v>
      </c>
      <c r="AQ988">
        <v>290</v>
      </c>
      <c r="AR988">
        <v>0</v>
      </c>
      <c r="AS988">
        <v>0</v>
      </c>
      <c r="AT988">
        <v>62.825000000000003</v>
      </c>
      <c r="AU988">
        <v>812.43200000000002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2579.5749999999998</v>
      </c>
      <c r="BB988">
        <v>290</v>
      </c>
      <c r="BC988">
        <v>9</v>
      </c>
      <c r="BD988">
        <v>8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4.1166999999999998</v>
      </c>
      <c r="BK988">
        <v>2014.6179999999999</v>
      </c>
      <c r="BL988">
        <v>1352.712</v>
      </c>
      <c r="BM988">
        <v>311.48599999999999</v>
      </c>
      <c r="BN988">
        <v>95.355000000000004</v>
      </c>
      <c r="BO988">
        <v>117.6</v>
      </c>
      <c r="BP988">
        <v>126.191</v>
      </c>
      <c r="BQ988">
        <v>0</v>
      </c>
      <c r="BR988">
        <v>0</v>
      </c>
      <c r="BS988">
        <v>11.273999999999999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1.4544999999999999</v>
      </c>
      <c r="CA988">
        <v>535.96500000000003</v>
      </c>
      <c r="CB988">
        <v>451.36399999999998</v>
      </c>
      <c r="CC988">
        <v>50.131</v>
      </c>
      <c r="CD988">
        <v>0</v>
      </c>
      <c r="CE988">
        <v>11.5</v>
      </c>
      <c r="CF988">
        <v>21.61</v>
      </c>
      <c r="CG988">
        <v>0</v>
      </c>
      <c r="CH988">
        <v>0</v>
      </c>
      <c r="CI988">
        <v>1.36</v>
      </c>
      <c r="CJ988">
        <v>0</v>
      </c>
      <c r="CK988">
        <v>0</v>
      </c>
      <c r="CL988">
        <v>1.4544999999999999</v>
      </c>
      <c r="CM988">
        <v>535.96500000000003</v>
      </c>
      <c r="CN988">
        <v>0</v>
      </c>
      <c r="CO988">
        <v>0</v>
      </c>
      <c r="CP988">
        <v>0</v>
      </c>
      <c r="CQ988">
        <v>0</v>
      </c>
      <c r="CR988">
        <v>2.1166999999999998</v>
      </c>
      <c r="CS988">
        <v>827.04200000000003</v>
      </c>
      <c r="CT988">
        <v>0.12529999999999999</v>
      </c>
      <c r="CU988">
        <v>35.479999999999997</v>
      </c>
      <c r="CV988">
        <v>0</v>
      </c>
      <c r="CW988">
        <v>0</v>
      </c>
      <c r="CX988">
        <v>0</v>
      </c>
      <c r="CY988">
        <v>4.1166999999999998</v>
      </c>
      <c r="CZ988">
        <v>2014.6179999999999</v>
      </c>
      <c r="DA988">
        <v>0</v>
      </c>
      <c r="DB988">
        <v>0</v>
      </c>
      <c r="DC988">
        <v>290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2039.5989999999999</v>
      </c>
      <c r="EA988">
        <v>290</v>
      </c>
      <c r="EB988">
        <v>539.976</v>
      </c>
      <c r="EC988">
        <v>0</v>
      </c>
      <c r="ED988">
        <v>8.1613000000000007</v>
      </c>
      <c r="EE988">
        <v>8.3110999999999997</v>
      </c>
      <c r="EF988">
        <v>3532.0059999999999</v>
      </c>
      <c r="EG988">
        <v>4.8502000000000001</v>
      </c>
      <c r="EH988">
        <v>2394.0210000000002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3.3111000000000002</v>
      </c>
      <c r="EP988">
        <v>1137.9849999999999</v>
      </c>
      <c r="EQ988">
        <v>1165.2570000000001</v>
      </c>
      <c r="ER988">
        <v>681.42899999999997</v>
      </c>
      <c r="ES988">
        <v>483.82799999999997</v>
      </c>
      <c r="ET988">
        <v>4697.2629999999999</v>
      </c>
      <c r="EU988">
        <v>0</v>
      </c>
      <c r="EV988">
        <v>0</v>
      </c>
      <c r="EW988">
        <v>4.8502000000000001</v>
      </c>
      <c r="EX988">
        <v>2394.0210000000002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</row>
    <row r="989" spans="1:184" customFormat="1" ht="12.75" x14ac:dyDescent="0.2">
      <c r="A989">
        <v>5325</v>
      </c>
      <c r="B989">
        <f t="shared" si="15"/>
        <v>986</v>
      </c>
      <c r="C989">
        <v>1</v>
      </c>
      <c r="D989" t="s">
        <v>3132</v>
      </c>
      <c r="E989" t="s">
        <v>290</v>
      </c>
      <c r="F989">
        <v>600030563</v>
      </c>
      <c r="G989">
        <v>12</v>
      </c>
      <c r="H989" t="s">
        <v>1951</v>
      </c>
      <c r="I989" t="s">
        <v>1559</v>
      </c>
      <c r="J989">
        <v>1</v>
      </c>
      <c r="K989">
        <v>24</v>
      </c>
      <c r="L989" t="s">
        <v>2723</v>
      </c>
      <c r="M989" t="s">
        <v>3133</v>
      </c>
      <c r="N989" t="s">
        <v>1875</v>
      </c>
      <c r="O989">
        <v>7</v>
      </c>
      <c r="P989" t="s">
        <v>1876</v>
      </c>
      <c r="Q989" t="s">
        <v>1953</v>
      </c>
      <c r="R989" s="207">
        <v>45660.644293981481</v>
      </c>
      <c r="S989">
        <v>600030563</v>
      </c>
      <c r="T989" t="s">
        <v>1953</v>
      </c>
      <c r="U989" s="207">
        <v>45660.646770833337</v>
      </c>
      <c r="V989">
        <v>600030563</v>
      </c>
      <c r="W989">
        <v>6.2</v>
      </c>
      <c r="X989">
        <v>6.2</v>
      </c>
      <c r="Y989">
        <v>0</v>
      </c>
      <c r="Z989">
        <v>0</v>
      </c>
      <c r="AA989">
        <v>7.75</v>
      </c>
      <c r="AB989">
        <v>3163.6390000000001</v>
      </c>
      <c r="AC989">
        <v>3068.5990000000002</v>
      </c>
      <c r="AD989">
        <v>1903.0920000000001</v>
      </c>
      <c r="AE989">
        <v>466.56700000000001</v>
      </c>
      <c r="AF989">
        <v>262.97000000000003</v>
      </c>
      <c r="AG989">
        <v>208</v>
      </c>
      <c r="AH989">
        <v>94.004999999999995</v>
      </c>
      <c r="AI989">
        <v>0</v>
      </c>
      <c r="AJ989">
        <v>86.667000000000002</v>
      </c>
      <c r="AK989">
        <v>47.298000000000002</v>
      </c>
      <c r="AL989">
        <v>50</v>
      </c>
      <c r="AM989">
        <v>0</v>
      </c>
      <c r="AN989">
        <v>45.04</v>
      </c>
      <c r="AO989">
        <v>698.54700000000003</v>
      </c>
      <c r="AP989">
        <v>279.3</v>
      </c>
      <c r="AQ989">
        <v>279.3</v>
      </c>
      <c r="AR989">
        <v>0</v>
      </c>
      <c r="AS989">
        <v>0</v>
      </c>
      <c r="AT989">
        <v>78.352000000000004</v>
      </c>
      <c r="AU989">
        <v>340.89499999999998</v>
      </c>
      <c r="AV989">
        <v>0</v>
      </c>
      <c r="AW989">
        <v>0</v>
      </c>
      <c r="AX989">
        <v>0</v>
      </c>
      <c r="AY989">
        <v>59.3</v>
      </c>
      <c r="AZ989">
        <v>0</v>
      </c>
      <c r="BA989">
        <v>3088.9839999999999</v>
      </c>
      <c r="BB989">
        <v>279.3</v>
      </c>
      <c r="BC989">
        <v>8</v>
      </c>
      <c r="BD989">
        <v>7</v>
      </c>
      <c r="BE989">
        <v>1</v>
      </c>
      <c r="BF989">
        <v>0</v>
      </c>
      <c r="BG989">
        <v>0</v>
      </c>
      <c r="BH989">
        <v>0</v>
      </c>
      <c r="BI989">
        <v>0</v>
      </c>
      <c r="BJ989">
        <v>4.2</v>
      </c>
      <c r="BK989">
        <v>2458.3420000000001</v>
      </c>
      <c r="BL989">
        <v>1467.5360000000001</v>
      </c>
      <c r="BM989">
        <v>402.505</v>
      </c>
      <c r="BN989">
        <v>216.554</v>
      </c>
      <c r="BO989">
        <v>171</v>
      </c>
      <c r="BP989">
        <v>94.004999999999995</v>
      </c>
      <c r="BQ989">
        <v>0</v>
      </c>
      <c r="BR989">
        <v>67.010000000000005</v>
      </c>
      <c r="BS989">
        <v>39.731999999999999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2</v>
      </c>
      <c r="CA989">
        <v>610.25699999999995</v>
      </c>
      <c r="CB989">
        <v>435.55599999999998</v>
      </c>
      <c r="CC989">
        <v>64.061999999999998</v>
      </c>
      <c r="CD989">
        <v>46.415999999999997</v>
      </c>
      <c r="CE989">
        <v>37</v>
      </c>
      <c r="CF989">
        <v>0</v>
      </c>
      <c r="CG989">
        <v>0</v>
      </c>
      <c r="CH989">
        <v>19.657</v>
      </c>
      <c r="CI989">
        <v>7.5659999999999998</v>
      </c>
      <c r="CJ989">
        <v>0</v>
      </c>
      <c r="CK989">
        <v>0</v>
      </c>
      <c r="CL989">
        <v>2</v>
      </c>
      <c r="CM989">
        <v>610.25699999999995</v>
      </c>
      <c r="CN989">
        <v>0</v>
      </c>
      <c r="CO989">
        <v>0</v>
      </c>
      <c r="CP989">
        <v>0</v>
      </c>
      <c r="CQ989">
        <v>0</v>
      </c>
      <c r="CR989">
        <v>3.2</v>
      </c>
      <c r="CS989">
        <v>1622.749</v>
      </c>
      <c r="CT989">
        <v>2</v>
      </c>
      <c r="CU989">
        <v>610.25699999999995</v>
      </c>
      <c r="CV989">
        <v>0</v>
      </c>
      <c r="CW989">
        <v>0</v>
      </c>
      <c r="CX989">
        <v>0</v>
      </c>
      <c r="CY989">
        <v>4.2</v>
      </c>
      <c r="CZ989">
        <v>2458.3420000000001</v>
      </c>
      <c r="DA989">
        <v>0</v>
      </c>
      <c r="DB989">
        <v>0</v>
      </c>
      <c r="DC989">
        <v>252.702</v>
      </c>
      <c r="DD989">
        <v>26.597999999999999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2471.3330000000001</v>
      </c>
      <c r="EA989">
        <v>252.702</v>
      </c>
      <c r="EB989">
        <v>617.65099999999995</v>
      </c>
      <c r="EC989">
        <v>26.597999999999999</v>
      </c>
      <c r="ED989">
        <v>6.2</v>
      </c>
      <c r="EE989">
        <v>7.75</v>
      </c>
      <c r="EF989">
        <v>3163.6390000000001</v>
      </c>
      <c r="EG989">
        <v>4.2</v>
      </c>
      <c r="EH989">
        <v>2528.3420000000001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2</v>
      </c>
      <c r="EP989">
        <v>635.29700000000003</v>
      </c>
      <c r="EQ989">
        <v>698.54700000000003</v>
      </c>
      <c r="ER989">
        <v>449.14100000000002</v>
      </c>
      <c r="ES989">
        <v>249.40600000000001</v>
      </c>
      <c r="ET989">
        <v>3862.1860000000001</v>
      </c>
      <c r="EU989">
        <v>0</v>
      </c>
      <c r="EV989">
        <v>0</v>
      </c>
      <c r="EW989">
        <v>4.2</v>
      </c>
      <c r="EX989">
        <v>2528.3420000000001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59.3</v>
      </c>
      <c r="FP989">
        <v>40.5</v>
      </c>
      <c r="FQ989">
        <v>18.8</v>
      </c>
      <c r="FR989">
        <v>59.3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</row>
    <row r="990" spans="1:184" customFormat="1" ht="12.75" x14ac:dyDescent="0.2">
      <c r="A990">
        <v>5331</v>
      </c>
      <c r="B990">
        <f t="shared" si="15"/>
        <v>987</v>
      </c>
      <c r="C990">
        <v>1</v>
      </c>
      <c r="D990" t="s">
        <v>3134</v>
      </c>
      <c r="E990" t="s">
        <v>290</v>
      </c>
      <c r="F990">
        <v>600025446</v>
      </c>
      <c r="G990">
        <v>12</v>
      </c>
      <c r="H990" t="s">
        <v>1888</v>
      </c>
      <c r="I990" t="s">
        <v>2865</v>
      </c>
      <c r="J990">
        <v>1</v>
      </c>
      <c r="K990">
        <v>24</v>
      </c>
      <c r="L990" t="s">
        <v>2723</v>
      </c>
      <c r="M990" t="s">
        <v>3127</v>
      </c>
      <c r="N990" t="s">
        <v>1875</v>
      </c>
      <c r="O990">
        <v>7</v>
      </c>
      <c r="P990" t="s">
        <v>1876</v>
      </c>
      <c r="Q990" t="s">
        <v>1877</v>
      </c>
      <c r="R990" s="207">
        <v>45670.761817129627</v>
      </c>
      <c r="S990">
        <v>600025446</v>
      </c>
      <c r="T990" t="s">
        <v>1877</v>
      </c>
      <c r="U990" s="207">
        <v>45670.777962962966</v>
      </c>
      <c r="V990">
        <v>600025446</v>
      </c>
      <c r="W990">
        <v>48.765299999999996</v>
      </c>
      <c r="X990">
        <v>48.174299999999995</v>
      </c>
      <c r="Y990">
        <v>0</v>
      </c>
      <c r="Z990">
        <v>0.59099999999999997</v>
      </c>
      <c r="AA990">
        <v>52.735000000000007</v>
      </c>
      <c r="AB990">
        <v>25996.773000000001</v>
      </c>
      <c r="AC990">
        <v>25668.510999999999</v>
      </c>
      <c r="AD990">
        <v>14903.888000000001</v>
      </c>
      <c r="AE990">
        <v>4707.8689999999997</v>
      </c>
      <c r="AF990">
        <v>1464.1879999999999</v>
      </c>
      <c r="AG990">
        <v>3381.9109999999996</v>
      </c>
      <c r="AH990">
        <v>324.34800000000001</v>
      </c>
      <c r="AI990">
        <v>792.08299999999997</v>
      </c>
      <c r="AJ990">
        <v>0</v>
      </c>
      <c r="AK990">
        <v>18.131</v>
      </c>
      <c r="AL990">
        <v>0</v>
      </c>
      <c r="AM990">
        <v>0</v>
      </c>
      <c r="AN990">
        <v>328.262</v>
      </c>
      <c r="AO990">
        <v>60</v>
      </c>
      <c r="AP990">
        <v>60</v>
      </c>
      <c r="AQ990">
        <v>60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6.9779999999999998</v>
      </c>
      <c r="AX990">
        <v>75.760000000000005</v>
      </c>
      <c r="AY990">
        <v>0</v>
      </c>
      <c r="AZ990">
        <v>69.114999999999995</v>
      </c>
      <c r="BA990">
        <v>25885.657999999999</v>
      </c>
      <c r="BB990">
        <v>60</v>
      </c>
      <c r="BC990">
        <v>55</v>
      </c>
      <c r="BD990">
        <v>51</v>
      </c>
      <c r="BE990">
        <v>4</v>
      </c>
      <c r="BF990">
        <v>1</v>
      </c>
      <c r="BG990">
        <v>0</v>
      </c>
      <c r="BH990">
        <v>0</v>
      </c>
      <c r="BI990">
        <v>0</v>
      </c>
      <c r="BJ990">
        <v>41.420999999999999</v>
      </c>
      <c r="BK990">
        <v>22769.609</v>
      </c>
      <c r="BL990">
        <v>13104.593000000001</v>
      </c>
      <c r="BM990">
        <v>4440.3590000000004</v>
      </c>
      <c r="BN990">
        <v>1195.6129999999998</v>
      </c>
      <c r="BO990">
        <v>2845.4109999999996</v>
      </c>
      <c r="BP990">
        <v>301.596</v>
      </c>
      <c r="BQ990">
        <v>792.08299999999997</v>
      </c>
      <c r="BR990">
        <v>0</v>
      </c>
      <c r="BS990">
        <v>13.861000000000001</v>
      </c>
      <c r="BT990">
        <v>23.872299999999999</v>
      </c>
      <c r="BU990">
        <v>15142.342000000001</v>
      </c>
      <c r="BV990">
        <v>2.754</v>
      </c>
      <c r="BW990">
        <v>1279.7049999999999</v>
      </c>
      <c r="BX990">
        <v>0</v>
      </c>
      <c r="BY990">
        <v>0</v>
      </c>
      <c r="BZ990">
        <v>6.7532999999999994</v>
      </c>
      <c r="CA990">
        <v>2898.902</v>
      </c>
      <c r="CB990">
        <v>1799.2950000000001</v>
      </c>
      <c r="CC990">
        <v>267.51</v>
      </c>
      <c r="CD990">
        <v>268.57499999999999</v>
      </c>
      <c r="CE990">
        <v>536.5</v>
      </c>
      <c r="CF990">
        <v>22.752000000000002</v>
      </c>
      <c r="CG990">
        <v>0</v>
      </c>
      <c r="CH990">
        <v>0</v>
      </c>
      <c r="CI990">
        <v>4.2700000000000005</v>
      </c>
      <c r="CJ990">
        <v>2</v>
      </c>
      <c r="CK990">
        <v>1232.829</v>
      </c>
      <c r="CL990">
        <v>2.6032999999999999</v>
      </c>
      <c r="CM990">
        <v>836.947</v>
      </c>
      <c r="CN990">
        <v>2.15</v>
      </c>
      <c r="CO990">
        <v>829.12599999999998</v>
      </c>
      <c r="CP990">
        <v>0</v>
      </c>
      <c r="CQ990">
        <v>0</v>
      </c>
      <c r="CR990">
        <v>37.186300000000003</v>
      </c>
      <c r="CS990">
        <v>19107.469999999998</v>
      </c>
      <c r="CT990">
        <v>5.3532999999999999</v>
      </c>
      <c r="CU990">
        <v>2308.7240000000002</v>
      </c>
      <c r="CV990">
        <v>0</v>
      </c>
      <c r="CW990">
        <v>6.9779999999999998</v>
      </c>
      <c r="CX990">
        <v>75.760000000000005</v>
      </c>
      <c r="CY990">
        <v>0</v>
      </c>
      <c r="CZ990">
        <v>0</v>
      </c>
      <c r="DA990">
        <v>0</v>
      </c>
      <c r="DB990">
        <v>0</v>
      </c>
      <c r="DC990">
        <v>21.86</v>
      </c>
      <c r="DD990">
        <v>38.14</v>
      </c>
      <c r="DE990">
        <v>69.114999999999995</v>
      </c>
      <c r="DF990">
        <v>14.294700000000001</v>
      </c>
      <c r="DG990">
        <v>6078.5569999999998</v>
      </c>
      <c r="DH990">
        <v>0</v>
      </c>
      <c r="DI990">
        <v>0</v>
      </c>
      <c r="DJ990">
        <v>0.5</v>
      </c>
      <c r="DK990">
        <v>269.005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22973.977999999999</v>
      </c>
      <c r="EA990">
        <v>21.86</v>
      </c>
      <c r="EB990">
        <v>2911.68</v>
      </c>
      <c r="EC990">
        <v>38.14</v>
      </c>
      <c r="ED990">
        <v>48.765299999999996</v>
      </c>
      <c r="EE990">
        <v>52.735000000000007</v>
      </c>
      <c r="EF990">
        <v>25996.773000000001</v>
      </c>
      <c r="EG990">
        <v>42.012</v>
      </c>
      <c r="EH990">
        <v>23097.870999999999</v>
      </c>
      <c r="EI990">
        <v>23.9633</v>
      </c>
      <c r="EJ990">
        <v>15206.791000000001</v>
      </c>
      <c r="EK990">
        <v>2.754</v>
      </c>
      <c r="EL990">
        <v>1279.7049999999999</v>
      </c>
      <c r="EM990">
        <v>0</v>
      </c>
      <c r="EN990">
        <v>0</v>
      </c>
      <c r="EO990">
        <v>6.7532999999999994</v>
      </c>
      <c r="EP990">
        <v>2898.902</v>
      </c>
      <c r="EQ990">
        <v>60</v>
      </c>
      <c r="ER990">
        <v>21.86</v>
      </c>
      <c r="ES990">
        <v>38.14</v>
      </c>
      <c r="ET990">
        <v>26056.773000000001</v>
      </c>
      <c r="EU990">
        <v>0</v>
      </c>
      <c r="EV990">
        <v>0</v>
      </c>
      <c r="EW990">
        <v>0</v>
      </c>
      <c r="EX990">
        <v>0</v>
      </c>
      <c r="EY990">
        <v>14.794700000000001</v>
      </c>
      <c r="EZ990">
        <v>6342.37</v>
      </c>
      <c r="FA990">
        <v>0</v>
      </c>
      <c r="FB990">
        <v>0</v>
      </c>
      <c r="FC990">
        <v>0.5</v>
      </c>
      <c r="FD990">
        <v>269.005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75.760000000000005</v>
      </c>
      <c r="FK990">
        <v>0</v>
      </c>
      <c r="FL990">
        <v>75.760000000000005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75.760000000000005</v>
      </c>
      <c r="FS990">
        <v>0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</row>
    <row r="991" spans="1:184" customFormat="1" ht="12.75" x14ac:dyDescent="0.2">
      <c r="A991">
        <v>5334</v>
      </c>
      <c r="B991">
        <f t="shared" si="15"/>
        <v>988</v>
      </c>
      <c r="C991">
        <v>1</v>
      </c>
      <c r="D991" t="s">
        <v>3135</v>
      </c>
      <c r="E991" t="s">
        <v>290</v>
      </c>
      <c r="F991">
        <v>600025501</v>
      </c>
      <c r="G991">
        <v>12</v>
      </c>
      <c r="H991" t="s">
        <v>1908</v>
      </c>
      <c r="I991" t="s">
        <v>3027</v>
      </c>
      <c r="J991">
        <v>1</v>
      </c>
      <c r="K991">
        <v>24</v>
      </c>
      <c r="L991" t="s">
        <v>2723</v>
      </c>
      <c r="M991" t="s">
        <v>3136</v>
      </c>
      <c r="N991" t="s">
        <v>1875</v>
      </c>
      <c r="O991">
        <v>7</v>
      </c>
      <c r="P991" t="s">
        <v>1876</v>
      </c>
      <c r="Q991" t="s">
        <v>3137</v>
      </c>
      <c r="R991" s="207">
        <v>45666.496307870373</v>
      </c>
      <c r="S991">
        <v>600025501</v>
      </c>
      <c r="W991">
        <v>47.0199</v>
      </c>
      <c r="X991">
        <v>45.777299999999997</v>
      </c>
      <c r="Y991">
        <v>0</v>
      </c>
      <c r="Z991">
        <v>1.2425999999999999</v>
      </c>
      <c r="AA991">
        <v>46.516399999999997</v>
      </c>
      <c r="AB991">
        <v>25461.136000000002</v>
      </c>
      <c r="AC991">
        <v>24908.588000000003</v>
      </c>
      <c r="AD991">
        <v>13756.813</v>
      </c>
      <c r="AE991">
        <v>4561.7550000000001</v>
      </c>
      <c r="AF991">
        <v>1520.9289999999999</v>
      </c>
      <c r="AG991">
        <v>3575.1049999999996</v>
      </c>
      <c r="AH991">
        <v>460.077</v>
      </c>
      <c r="AI991">
        <v>494.45800000000008</v>
      </c>
      <c r="AJ991">
        <v>0</v>
      </c>
      <c r="AK991">
        <v>78.115000000000009</v>
      </c>
      <c r="AL991">
        <v>0</v>
      </c>
      <c r="AM991">
        <v>0</v>
      </c>
      <c r="AN991">
        <v>552.548</v>
      </c>
      <c r="AO991">
        <v>5</v>
      </c>
      <c r="AP991">
        <v>5</v>
      </c>
      <c r="AQ991">
        <v>5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452.49799999999999</v>
      </c>
      <c r="AX991">
        <v>0</v>
      </c>
      <c r="AY991">
        <v>0</v>
      </c>
      <c r="AZ991">
        <v>8.8379999999999992</v>
      </c>
      <c r="BA991">
        <v>25146.042999999998</v>
      </c>
      <c r="BB991">
        <v>5</v>
      </c>
      <c r="BC991">
        <v>49</v>
      </c>
      <c r="BD991">
        <v>41</v>
      </c>
      <c r="BE991">
        <v>1</v>
      </c>
      <c r="BF991">
        <v>0</v>
      </c>
      <c r="BG991">
        <v>1</v>
      </c>
      <c r="BH991">
        <v>0</v>
      </c>
      <c r="BI991">
        <v>0</v>
      </c>
      <c r="BJ991">
        <v>36.615600000000001</v>
      </c>
      <c r="BK991">
        <v>21088.137000000002</v>
      </c>
      <c r="BL991">
        <v>11555.203</v>
      </c>
      <c r="BM991">
        <v>4161.7240000000002</v>
      </c>
      <c r="BN991">
        <v>1213.3219999999999</v>
      </c>
      <c r="BO991">
        <v>2777.2689999999998</v>
      </c>
      <c r="BP991">
        <v>352.38</v>
      </c>
      <c r="BQ991">
        <v>494.45800000000008</v>
      </c>
      <c r="BR991">
        <v>0</v>
      </c>
      <c r="BS991">
        <v>72.445000000000007</v>
      </c>
      <c r="BT991">
        <v>18.721700000000002</v>
      </c>
      <c r="BU991">
        <v>13622.518</v>
      </c>
      <c r="BV991">
        <v>5</v>
      </c>
      <c r="BW991">
        <v>2261.3040000000001</v>
      </c>
      <c r="BX991">
        <v>0</v>
      </c>
      <c r="BY991">
        <v>0</v>
      </c>
      <c r="BZ991">
        <v>9.1616999999999997</v>
      </c>
      <c r="CA991">
        <v>3820.451</v>
      </c>
      <c r="CB991">
        <v>2201.61</v>
      </c>
      <c r="CC991">
        <v>400.03099999999995</v>
      </c>
      <c r="CD991">
        <v>307.60699999999997</v>
      </c>
      <c r="CE991">
        <v>797.83600000000001</v>
      </c>
      <c r="CF991">
        <v>107.697</v>
      </c>
      <c r="CG991">
        <v>0</v>
      </c>
      <c r="CH991">
        <v>0</v>
      </c>
      <c r="CI991">
        <v>5.67</v>
      </c>
      <c r="CJ991">
        <v>1.9999</v>
      </c>
      <c r="CK991">
        <v>1558.7560000000001</v>
      </c>
      <c r="CL991">
        <v>3.3545999999999996</v>
      </c>
      <c r="CM991">
        <v>980.58799999999997</v>
      </c>
      <c r="CN991">
        <v>3.7572000000000001</v>
      </c>
      <c r="CO991">
        <v>1260.664</v>
      </c>
      <c r="CP991">
        <v>0.05</v>
      </c>
      <c r="CQ991">
        <v>20.443000000000001</v>
      </c>
      <c r="CR991">
        <v>33.206599999999995</v>
      </c>
      <c r="CS991">
        <v>17334.319</v>
      </c>
      <c r="CT991">
        <v>7.1616999999999997</v>
      </c>
      <c r="CU991">
        <v>2502.8589999999999</v>
      </c>
      <c r="CV991">
        <v>0</v>
      </c>
      <c r="CW991">
        <v>452.49799999999999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5</v>
      </c>
      <c r="DE991">
        <v>8.8379999999999992</v>
      </c>
      <c r="DF991">
        <v>10.1363</v>
      </c>
      <c r="DG991">
        <v>3446.4279999999999</v>
      </c>
      <c r="DH991">
        <v>2.2576000000000001</v>
      </c>
      <c r="DI991">
        <v>1465.751</v>
      </c>
      <c r="DJ991">
        <v>0.5</v>
      </c>
      <c r="DK991">
        <v>292.13600000000002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21264.626</v>
      </c>
      <c r="EA991">
        <v>0</v>
      </c>
      <c r="EB991">
        <v>3881.4170000000004</v>
      </c>
      <c r="EC991">
        <v>5</v>
      </c>
      <c r="ED991">
        <v>47.0199</v>
      </c>
      <c r="EE991">
        <v>46.516399999999997</v>
      </c>
      <c r="EF991">
        <v>25461.136000000002</v>
      </c>
      <c r="EG991">
        <v>37.206600000000002</v>
      </c>
      <c r="EH991">
        <v>21449.933000000001</v>
      </c>
      <c r="EI991">
        <v>18.812700000000003</v>
      </c>
      <c r="EJ991">
        <v>13688.245999999999</v>
      </c>
      <c r="EK991">
        <v>5</v>
      </c>
      <c r="EL991">
        <v>2261.3040000000001</v>
      </c>
      <c r="EM991">
        <v>0</v>
      </c>
      <c r="EN991">
        <v>0</v>
      </c>
      <c r="EO991">
        <v>9.8132999999999999</v>
      </c>
      <c r="EP991">
        <v>4011.2030000000004</v>
      </c>
      <c r="EQ991">
        <v>5</v>
      </c>
      <c r="ER991">
        <v>0</v>
      </c>
      <c r="ES991">
        <v>5</v>
      </c>
      <c r="ET991">
        <v>25466.136000000002</v>
      </c>
      <c r="EU991">
        <v>0</v>
      </c>
      <c r="EV991">
        <v>0</v>
      </c>
      <c r="EW991">
        <v>0</v>
      </c>
      <c r="EX991">
        <v>0</v>
      </c>
      <c r="EY991">
        <v>10.1363</v>
      </c>
      <c r="EZ991">
        <v>3446.4279999999999</v>
      </c>
      <c r="FA991">
        <v>2.2576000000000001</v>
      </c>
      <c r="FB991">
        <v>1465.751</v>
      </c>
      <c r="FC991">
        <v>1</v>
      </c>
      <c r="FD991">
        <v>588.20399999999995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0</v>
      </c>
      <c r="FW991">
        <v>0</v>
      </c>
      <c r="FX991">
        <v>0</v>
      </c>
      <c r="FY991">
        <v>0</v>
      </c>
      <c r="FZ991">
        <v>0</v>
      </c>
      <c r="GA991">
        <v>0</v>
      </c>
      <c r="GB991">
        <v>0</v>
      </c>
    </row>
    <row r="992" spans="1:184" customFormat="1" ht="12.75" x14ac:dyDescent="0.2">
      <c r="A992">
        <v>5335</v>
      </c>
      <c r="B992">
        <f t="shared" si="15"/>
        <v>989</v>
      </c>
      <c r="C992">
        <v>1</v>
      </c>
      <c r="D992" t="s">
        <v>3138</v>
      </c>
      <c r="E992" t="s">
        <v>290</v>
      </c>
      <c r="F992">
        <v>600025519</v>
      </c>
      <c r="G992">
        <v>12</v>
      </c>
      <c r="H992" t="s">
        <v>1908</v>
      </c>
      <c r="I992" t="s">
        <v>3139</v>
      </c>
      <c r="J992">
        <v>1</v>
      </c>
      <c r="K992">
        <v>24</v>
      </c>
      <c r="L992" t="s">
        <v>2723</v>
      </c>
      <c r="M992" t="s">
        <v>3140</v>
      </c>
      <c r="N992" t="s">
        <v>1875</v>
      </c>
      <c r="O992">
        <v>7</v>
      </c>
      <c r="P992" t="s">
        <v>1876</v>
      </c>
      <c r="Q992" t="s">
        <v>3141</v>
      </c>
      <c r="R992" s="207">
        <v>45667.623206018521</v>
      </c>
      <c r="S992">
        <v>600025519</v>
      </c>
      <c r="T992" t="s">
        <v>3141</v>
      </c>
      <c r="U992" s="207">
        <v>45667.642916666664</v>
      </c>
      <c r="V992">
        <v>600025519</v>
      </c>
      <c r="W992">
        <v>106.15049999999999</v>
      </c>
      <c r="X992">
        <v>105.05959999999999</v>
      </c>
      <c r="Y992">
        <v>0</v>
      </c>
      <c r="Z992">
        <v>1.0909</v>
      </c>
      <c r="AA992">
        <v>110.2433</v>
      </c>
      <c r="AB992">
        <v>52710.634000000005</v>
      </c>
      <c r="AC992">
        <v>52054.802000000003</v>
      </c>
      <c r="AD992">
        <v>31227.611000000001</v>
      </c>
      <c r="AE992">
        <v>9440.2209999999995</v>
      </c>
      <c r="AF992">
        <v>1579.8920000000003</v>
      </c>
      <c r="AG992">
        <v>5195.8070000000007</v>
      </c>
      <c r="AH992">
        <v>1192.0219999999999</v>
      </c>
      <c r="AI992">
        <v>1402.1619999999998</v>
      </c>
      <c r="AJ992">
        <v>2.048</v>
      </c>
      <c r="AK992">
        <v>1059.931</v>
      </c>
      <c r="AL992">
        <v>0</v>
      </c>
      <c r="AM992">
        <v>0</v>
      </c>
      <c r="AN992">
        <v>655.83199999999999</v>
      </c>
      <c r="AO992">
        <v>43.357999999999997</v>
      </c>
      <c r="AP992">
        <v>4</v>
      </c>
      <c r="AQ992">
        <v>4</v>
      </c>
      <c r="AR992">
        <v>0</v>
      </c>
      <c r="AS992">
        <v>0</v>
      </c>
      <c r="AT992">
        <v>39.357999999999997</v>
      </c>
      <c r="AU992">
        <v>0</v>
      </c>
      <c r="AV992">
        <v>0</v>
      </c>
      <c r="AW992">
        <v>937.84800000000007</v>
      </c>
      <c r="AX992">
        <v>425.3</v>
      </c>
      <c r="AY992">
        <v>0</v>
      </c>
      <c r="AZ992">
        <v>17.260000000000002</v>
      </c>
      <c r="BA992">
        <v>52571.468999999997</v>
      </c>
      <c r="BB992">
        <v>4</v>
      </c>
      <c r="BC992">
        <v>114</v>
      </c>
      <c r="BD992">
        <v>105</v>
      </c>
      <c r="BE992">
        <v>9</v>
      </c>
      <c r="BF992">
        <v>0</v>
      </c>
      <c r="BG992">
        <v>4</v>
      </c>
      <c r="BH992">
        <v>0</v>
      </c>
      <c r="BI992">
        <v>0</v>
      </c>
      <c r="BJ992">
        <v>74.087299999999999</v>
      </c>
      <c r="BK992">
        <v>39641.908000000003</v>
      </c>
      <c r="BL992">
        <v>23118.498000000003</v>
      </c>
      <c r="BM992">
        <v>8101.1829999999991</v>
      </c>
      <c r="BN992">
        <v>1091.6769999999999</v>
      </c>
      <c r="BO992">
        <v>3717.7150000000001</v>
      </c>
      <c r="BP992">
        <v>851.09499999999991</v>
      </c>
      <c r="BQ992">
        <v>1298.2829999999999</v>
      </c>
      <c r="BR992">
        <v>2.048</v>
      </c>
      <c r="BS992">
        <v>506.30099999999999</v>
      </c>
      <c r="BT992">
        <v>30.8416</v>
      </c>
      <c r="BU992">
        <v>20889.584999999999</v>
      </c>
      <c r="BV992">
        <v>13.638200000000001</v>
      </c>
      <c r="BW992">
        <v>6854.9769999999999</v>
      </c>
      <c r="BX992">
        <v>0</v>
      </c>
      <c r="BY992">
        <v>0</v>
      </c>
      <c r="BZ992">
        <v>30.972300000000001</v>
      </c>
      <c r="CA992">
        <v>12412.894</v>
      </c>
      <c r="CB992">
        <v>8109.1130000000003</v>
      </c>
      <c r="CC992">
        <v>1339.038</v>
      </c>
      <c r="CD992">
        <v>488.21499999999997</v>
      </c>
      <c r="CE992">
        <v>1478.0920000000001</v>
      </c>
      <c r="CF992">
        <v>340.92700000000002</v>
      </c>
      <c r="CG992">
        <v>103.879</v>
      </c>
      <c r="CH992">
        <v>0</v>
      </c>
      <c r="CI992">
        <v>553.63</v>
      </c>
      <c r="CJ992">
        <v>4</v>
      </c>
      <c r="CK992">
        <v>2398.1530000000002</v>
      </c>
      <c r="CL992">
        <v>9.1492000000000004</v>
      </c>
      <c r="CM992">
        <v>2959.44</v>
      </c>
      <c r="CN992">
        <v>5.0307000000000004</v>
      </c>
      <c r="CO992">
        <v>1875.5</v>
      </c>
      <c r="CP992">
        <v>12.792400000000001</v>
      </c>
      <c r="CQ992">
        <v>5179.8009999999995</v>
      </c>
      <c r="CR992">
        <v>64.253999999999991</v>
      </c>
      <c r="CS992">
        <v>31339.052</v>
      </c>
      <c r="CT992">
        <v>24.554300000000001</v>
      </c>
      <c r="CU992">
        <v>8906.9619999999995</v>
      </c>
      <c r="CV992">
        <v>0</v>
      </c>
      <c r="CW992">
        <v>937.84800000000007</v>
      </c>
      <c r="CX992">
        <v>425.3</v>
      </c>
      <c r="CY992">
        <v>0</v>
      </c>
      <c r="CZ992">
        <v>0</v>
      </c>
      <c r="DA992">
        <v>0</v>
      </c>
      <c r="DB992">
        <v>0</v>
      </c>
      <c r="DC992">
        <v>4</v>
      </c>
      <c r="DD992">
        <v>0</v>
      </c>
      <c r="DE992">
        <v>17.260000000000002</v>
      </c>
      <c r="DF992">
        <v>24.607500000000002</v>
      </c>
      <c r="DG992">
        <v>9033.9660000000003</v>
      </c>
      <c r="DH992">
        <v>3.2</v>
      </c>
      <c r="DI992">
        <v>1962.28</v>
      </c>
      <c r="DJ992">
        <v>1.8</v>
      </c>
      <c r="DK992">
        <v>901.1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40039.318999999996</v>
      </c>
      <c r="EA992">
        <v>4</v>
      </c>
      <c r="EB992">
        <v>12532.15</v>
      </c>
      <c r="EC992">
        <v>0</v>
      </c>
      <c r="ED992">
        <v>106.15049999999999</v>
      </c>
      <c r="EE992">
        <v>110.2433</v>
      </c>
      <c r="EF992">
        <v>52710.634000000005</v>
      </c>
      <c r="EG992">
        <v>75.17819999999999</v>
      </c>
      <c r="EH992">
        <v>40297.740000000005</v>
      </c>
      <c r="EI992">
        <v>30.932499999999997</v>
      </c>
      <c r="EJ992">
        <v>20955.127</v>
      </c>
      <c r="EK992">
        <v>13.638200000000001</v>
      </c>
      <c r="EL992">
        <v>6854.9769999999999</v>
      </c>
      <c r="EM992">
        <v>0</v>
      </c>
      <c r="EN992">
        <v>0</v>
      </c>
      <c r="EO992">
        <v>30.972300000000001</v>
      </c>
      <c r="EP992">
        <v>12412.894</v>
      </c>
      <c r="EQ992">
        <v>43.357999999999997</v>
      </c>
      <c r="ER992">
        <v>4</v>
      </c>
      <c r="ES992">
        <v>39.357999999999997</v>
      </c>
      <c r="ET992">
        <v>52753.992000000006</v>
      </c>
      <c r="EU992">
        <v>0</v>
      </c>
      <c r="EV992">
        <v>0</v>
      </c>
      <c r="EW992">
        <v>0</v>
      </c>
      <c r="EX992">
        <v>0</v>
      </c>
      <c r="EY992">
        <v>24.607500000000002</v>
      </c>
      <c r="EZ992">
        <v>9033.9660000000003</v>
      </c>
      <c r="FA992">
        <v>3.2</v>
      </c>
      <c r="FB992">
        <v>1962.28</v>
      </c>
      <c r="FC992">
        <v>2.8</v>
      </c>
      <c r="FD992">
        <v>1491.3899999999999</v>
      </c>
      <c r="FE992">
        <v>0</v>
      </c>
      <c r="FF992">
        <v>0</v>
      </c>
      <c r="FG992">
        <v>0</v>
      </c>
      <c r="FH992">
        <v>0</v>
      </c>
      <c r="FI992">
        <v>0</v>
      </c>
      <c r="FJ992">
        <v>425.3</v>
      </c>
      <c r="FK992">
        <v>0</v>
      </c>
      <c r="FL992">
        <v>425.3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425.3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0</v>
      </c>
      <c r="FY992">
        <v>0</v>
      </c>
      <c r="FZ992">
        <v>0</v>
      </c>
      <c r="GA992">
        <v>0</v>
      </c>
      <c r="GB992">
        <v>0</v>
      </c>
    </row>
    <row r="993" spans="1:184" customFormat="1" ht="12.75" x14ac:dyDescent="0.2">
      <c r="A993">
        <v>5336</v>
      </c>
      <c r="B993">
        <f t="shared" si="15"/>
        <v>990</v>
      </c>
      <c r="C993">
        <v>1</v>
      </c>
      <c r="D993" t="s">
        <v>3142</v>
      </c>
      <c r="E993" t="s">
        <v>290</v>
      </c>
      <c r="F993">
        <v>600025471</v>
      </c>
      <c r="G993">
        <v>12</v>
      </c>
      <c r="H993" t="s">
        <v>1943</v>
      </c>
      <c r="I993" t="s">
        <v>2865</v>
      </c>
      <c r="J993">
        <v>1</v>
      </c>
      <c r="K993">
        <v>24</v>
      </c>
      <c r="L993" t="s">
        <v>2723</v>
      </c>
      <c r="M993" t="s">
        <v>3143</v>
      </c>
      <c r="N993" t="s">
        <v>1875</v>
      </c>
      <c r="O993">
        <v>7</v>
      </c>
      <c r="P993" t="s">
        <v>1876</v>
      </c>
      <c r="Q993" t="s">
        <v>3144</v>
      </c>
      <c r="R993" s="207">
        <v>45666.670636574076</v>
      </c>
      <c r="S993">
        <v>600025471</v>
      </c>
      <c r="T993" t="s">
        <v>3144</v>
      </c>
      <c r="U993" s="207">
        <v>45671.67292824074</v>
      </c>
      <c r="V993">
        <v>600025471</v>
      </c>
      <c r="W993">
        <v>25.890599999999999</v>
      </c>
      <c r="X993">
        <v>25.299700000000001</v>
      </c>
      <c r="Y993">
        <v>0</v>
      </c>
      <c r="Z993">
        <v>0.59089999999999998</v>
      </c>
      <c r="AA993">
        <v>29.9131</v>
      </c>
      <c r="AB993">
        <v>14385.672999999999</v>
      </c>
      <c r="AC993">
        <v>14093.802</v>
      </c>
      <c r="AD993">
        <v>7758.9679999999998</v>
      </c>
      <c r="AE993">
        <v>2870.4830000000002</v>
      </c>
      <c r="AF993">
        <v>473.41900000000004</v>
      </c>
      <c r="AG993">
        <v>1926.8989999999999</v>
      </c>
      <c r="AH993">
        <v>233.21600000000001</v>
      </c>
      <c r="AI993">
        <v>376.08300000000003</v>
      </c>
      <c r="AJ993">
        <v>0</v>
      </c>
      <c r="AK993">
        <v>14.648999999999999</v>
      </c>
      <c r="AL993">
        <v>0</v>
      </c>
      <c r="AM993">
        <v>0</v>
      </c>
      <c r="AN993">
        <v>291.87099999999998</v>
      </c>
      <c r="AO993">
        <v>32.67</v>
      </c>
      <c r="AP993">
        <v>31.32</v>
      </c>
      <c r="AQ993">
        <v>31.32</v>
      </c>
      <c r="AR993">
        <v>0</v>
      </c>
      <c r="AS993">
        <v>0</v>
      </c>
      <c r="AT993">
        <v>0</v>
      </c>
      <c r="AU993">
        <v>1.35</v>
      </c>
      <c r="AV993">
        <v>0</v>
      </c>
      <c r="AW993">
        <v>355.67999999999995</v>
      </c>
      <c r="AX993">
        <v>160</v>
      </c>
      <c r="AY993">
        <v>0</v>
      </c>
      <c r="AZ993">
        <v>84.405000000000001</v>
      </c>
      <c r="BA993">
        <v>14302.142000000002</v>
      </c>
      <c r="BB993">
        <v>31.32</v>
      </c>
      <c r="BC993">
        <v>30</v>
      </c>
      <c r="BD993">
        <v>28</v>
      </c>
      <c r="BE993">
        <v>0</v>
      </c>
      <c r="BF993">
        <v>0</v>
      </c>
      <c r="BG993">
        <v>2</v>
      </c>
      <c r="BH993">
        <v>0</v>
      </c>
      <c r="BI993">
        <v>0</v>
      </c>
      <c r="BJ993">
        <v>21.321300000000001</v>
      </c>
      <c r="BK993">
        <v>12529.898999999999</v>
      </c>
      <c r="BL993">
        <v>6704.6350000000002</v>
      </c>
      <c r="BM993">
        <v>2678.75</v>
      </c>
      <c r="BN993">
        <v>399.52800000000002</v>
      </c>
      <c r="BO993">
        <v>1683.2449999999999</v>
      </c>
      <c r="BP993">
        <v>233.21600000000001</v>
      </c>
      <c r="BQ993">
        <v>376.08300000000003</v>
      </c>
      <c r="BR993">
        <v>0</v>
      </c>
      <c r="BS993">
        <v>14.356999999999999</v>
      </c>
      <c r="BT993">
        <v>13.0558</v>
      </c>
      <c r="BU993">
        <v>9113.8819999999996</v>
      </c>
      <c r="BV993">
        <v>1.4186000000000001</v>
      </c>
      <c r="BW993">
        <v>661.43200000000002</v>
      </c>
      <c r="BX993">
        <v>0</v>
      </c>
      <c r="BY993">
        <v>0</v>
      </c>
      <c r="BZ993">
        <v>3.9783999999999997</v>
      </c>
      <c r="CA993">
        <v>1563.903</v>
      </c>
      <c r="CB993">
        <v>1054.3330000000001</v>
      </c>
      <c r="CC993">
        <v>191.733</v>
      </c>
      <c r="CD993">
        <v>73.891000000000005</v>
      </c>
      <c r="CE993">
        <v>243.654</v>
      </c>
      <c r="CF993">
        <v>0</v>
      </c>
      <c r="CG993">
        <v>0</v>
      </c>
      <c r="CH993">
        <v>0</v>
      </c>
      <c r="CI993">
        <v>0.29199999999999998</v>
      </c>
      <c r="CJ993">
        <v>2</v>
      </c>
      <c r="CK993">
        <v>981.83100000000002</v>
      </c>
      <c r="CL993">
        <v>1.3472</v>
      </c>
      <c r="CM993">
        <v>393.024</v>
      </c>
      <c r="CN993">
        <v>0.63119999999999998</v>
      </c>
      <c r="CO993">
        <v>189.048</v>
      </c>
      <c r="CP993">
        <v>0</v>
      </c>
      <c r="CQ993">
        <v>0</v>
      </c>
      <c r="CR993">
        <v>18.321200000000001</v>
      </c>
      <c r="CS993">
        <v>9724.0259999999998</v>
      </c>
      <c r="CT993">
        <v>3.9783999999999997</v>
      </c>
      <c r="CU993">
        <v>1563.903</v>
      </c>
      <c r="CV993">
        <v>0</v>
      </c>
      <c r="CW993">
        <v>355.67999999999995</v>
      </c>
      <c r="CX993">
        <v>160</v>
      </c>
      <c r="CY993">
        <v>0</v>
      </c>
      <c r="CZ993">
        <v>0</v>
      </c>
      <c r="DA993">
        <v>0</v>
      </c>
      <c r="DB993">
        <v>0</v>
      </c>
      <c r="DC993">
        <v>19.82</v>
      </c>
      <c r="DD993">
        <v>11.5</v>
      </c>
      <c r="DE993">
        <v>84.405000000000001</v>
      </c>
      <c r="DF993">
        <v>6.8468999999999998</v>
      </c>
      <c r="DG993">
        <v>2754.585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12727.471000000001</v>
      </c>
      <c r="EA993">
        <v>19.82</v>
      </c>
      <c r="EB993">
        <v>1574.671</v>
      </c>
      <c r="EC993">
        <v>11.5</v>
      </c>
      <c r="ED993">
        <v>25.890599999999999</v>
      </c>
      <c r="EE993">
        <v>29.9131</v>
      </c>
      <c r="EF993">
        <v>14385.672999999999</v>
      </c>
      <c r="EG993">
        <v>21.912199999999999</v>
      </c>
      <c r="EH993">
        <v>12821.769999999999</v>
      </c>
      <c r="EI993">
        <v>13.146700000000001</v>
      </c>
      <c r="EJ993">
        <v>9173.7260000000006</v>
      </c>
      <c r="EK993">
        <v>1.4186000000000001</v>
      </c>
      <c r="EL993">
        <v>661.43200000000002</v>
      </c>
      <c r="EM993">
        <v>0</v>
      </c>
      <c r="EN993">
        <v>0</v>
      </c>
      <c r="EO993">
        <v>3.9783999999999997</v>
      </c>
      <c r="EP993">
        <v>1563.903</v>
      </c>
      <c r="EQ993">
        <v>32.67</v>
      </c>
      <c r="ER993">
        <v>19.82</v>
      </c>
      <c r="ES993">
        <v>12.85</v>
      </c>
      <c r="ET993">
        <v>14418.342999999999</v>
      </c>
      <c r="EU993">
        <v>0</v>
      </c>
      <c r="EV993">
        <v>0</v>
      </c>
      <c r="EW993">
        <v>0</v>
      </c>
      <c r="EX993">
        <v>0</v>
      </c>
      <c r="EY993">
        <v>6.8468999999999998</v>
      </c>
      <c r="EZ993">
        <v>2754.585</v>
      </c>
      <c r="FA993">
        <v>0</v>
      </c>
      <c r="FB993">
        <v>0</v>
      </c>
      <c r="FC993">
        <v>0.5</v>
      </c>
      <c r="FD993">
        <v>232.02699999999999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160</v>
      </c>
      <c r="FK993">
        <v>0</v>
      </c>
      <c r="FL993">
        <v>160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160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0</v>
      </c>
      <c r="GA993">
        <v>0</v>
      </c>
      <c r="GB993">
        <v>0</v>
      </c>
    </row>
    <row r="994" spans="1:184" customFormat="1" ht="12.75" x14ac:dyDescent="0.2">
      <c r="A994">
        <v>5342</v>
      </c>
      <c r="B994">
        <f t="shared" si="15"/>
        <v>991</v>
      </c>
      <c r="C994">
        <v>1</v>
      </c>
      <c r="D994" t="s">
        <v>3145</v>
      </c>
      <c r="E994" t="s">
        <v>290</v>
      </c>
      <c r="F994">
        <v>650071999</v>
      </c>
      <c r="G994">
        <v>12</v>
      </c>
      <c r="H994" t="s">
        <v>1888</v>
      </c>
      <c r="I994" t="s">
        <v>99</v>
      </c>
      <c r="J994">
        <v>1</v>
      </c>
      <c r="K994">
        <v>24</v>
      </c>
      <c r="L994" t="s">
        <v>2723</v>
      </c>
      <c r="M994" t="s">
        <v>3146</v>
      </c>
      <c r="N994" t="s">
        <v>1875</v>
      </c>
      <c r="O994">
        <v>7</v>
      </c>
      <c r="P994" t="s">
        <v>1876</v>
      </c>
      <c r="Q994" t="s">
        <v>1890</v>
      </c>
      <c r="R994" s="207">
        <v>45663.597939814812</v>
      </c>
      <c r="S994">
        <v>650071999</v>
      </c>
      <c r="T994" t="s">
        <v>1890</v>
      </c>
      <c r="U994" s="207">
        <v>45663.601585648146</v>
      </c>
      <c r="V994">
        <v>650071999</v>
      </c>
      <c r="W994">
        <v>19.253</v>
      </c>
      <c r="X994">
        <v>19.210999999999999</v>
      </c>
      <c r="Y994">
        <v>0</v>
      </c>
      <c r="Z994">
        <v>4.2000000000000003E-2</v>
      </c>
      <c r="AA994">
        <v>21</v>
      </c>
      <c r="AB994">
        <v>9013.6049999999996</v>
      </c>
      <c r="AC994">
        <v>9001.0409999999993</v>
      </c>
      <c r="AD994">
        <v>5109.634</v>
      </c>
      <c r="AE994">
        <v>1402.1599999999999</v>
      </c>
      <c r="AF994">
        <v>410.60899999999998</v>
      </c>
      <c r="AG994">
        <v>1680.106</v>
      </c>
      <c r="AH994">
        <v>153.935</v>
      </c>
      <c r="AI994">
        <v>243.80500000000001</v>
      </c>
      <c r="AJ994">
        <v>0</v>
      </c>
      <c r="AK994">
        <v>0.79200000000000004</v>
      </c>
      <c r="AL994">
        <v>0</v>
      </c>
      <c r="AM994">
        <v>0</v>
      </c>
      <c r="AN994">
        <v>12.564</v>
      </c>
      <c r="AO994">
        <v>46.25</v>
      </c>
      <c r="AP994">
        <v>18</v>
      </c>
      <c r="AQ994">
        <v>18</v>
      </c>
      <c r="AR994">
        <v>0</v>
      </c>
      <c r="AS994">
        <v>0</v>
      </c>
      <c r="AT994">
        <v>28.25</v>
      </c>
      <c r="AU994">
        <v>0</v>
      </c>
      <c r="AV994">
        <v>0</v>
      </c>
      <c r="AW994">
        <v>0</v>
      </c>
      <c r="AX994">
        <v>0</v>
      </c>
      <c r="AY994">
        <v>1</v>
      </c>
      <c r="AZ994">
        <v>0</v>
      </c>
      <c r="BA994">
        <v>9132.2879999999986</v>
      </c>
      <c r="BB994">
        <v>18</v>
      </c>
      <c r="BC994">
        <v>21</v>
      </c>
      <c r="BD994">
        <v>21</v>
      </c>
      <c r="BE994">
        <v>0</v>
      </c>
      <c r="BF994">
        <v>0</v>
      </c>
      <c r="BG994">
        <v>2</v>
      </c>
      <c r="BH994">
        <v>0</v>
      </c>
      <c r="BI994">
        <v>0</v>
      </c>
      <c r="BJ994">
        <v>16.253</v>
      </c>
      <c r="BK994">
        <v>7977.5450000000001</v>
      </c>
      <c r="BL994">
        <v>4506.527</v>
      </c>
      <c r="BM994">
        <v>1289.0029999999999</v>
      </c>
      <c r="BN994">
        <v>329.75400000000002</v>
      </c>
      <c r="BO994">
        <v>1453.729</v>
      </c>
      <c r="BP994">
        <v>153.935</v>
      </c>
      <c r="BQ994">
        <v>243.80500000000001</v>
      </c>
      <c r="BR994">
        <v>0</v>
      </c>
      <c r="BS994">
        <v>0.79200000000000004</v>
      </c>
      <c r="BT994">
        <v>11.1929</v>
      </c>
      <c r="BU994">
        <v>6298.1469999999999</v>
      </c>
      <c r="BV994">
        <v>0</v>
      </c>
      <c r="BW994">
        <v>0</v>
      </c>
      <c r="BX994">
        <v>0</v>
      </c>
      <c r="BY994">
        <v>0</v>
      </c>
      <c r="BZ994">
        <v>2.9580000000000002</v>
      </c>
      <c r="CA994">
        <v>1023.496</v>
      </c>
      <c r="CB994">
        <v>603.10699999999997</v>
      </c>
      <c r="CC994">
        <v>113.157</v>
      </c>
      <c r="CD994">
        <v>80.855000000000004</v>
      </c>
      <c r="CE994">
        <v>226.37700000000001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2.5</v>
      </c>
      <c r="CM994">
        <v>845.71199999999999</v>
      </c>
      <c r="CN994">
        <v>0.45800000000000002</v>
      </c>
      <c r="CO994">
        <v>177.78399999999999</v>
      </c>
      <c r="CP994">
        <v>0</v>
      </c>
      <c r="CQ994">
        <v>0</v>
      </c>
      <c r="CR994">
        <v>13.753</v>
      </c>
      <c r="CS994">
        <v>6195.6270000000004</v>
      </c>
      <c r="CT994">
        <v>2.9580000000000002</v>
      </c>
      <c r="CU994">
        <v>1023.496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18</v>
      </c>
      <c r="DE994">
        <v>0</v>
      </c>
      <c r="DF994">
        <v>5.0601000000000003</v>
      </c>
      <c r="DG994">
        <v>1679.3979999999999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8090.5559999999996</v>
      </c>
      <c r="EA994">
        <v>0</v>
      </c>
      <c r="EB994">
        <v>1041.732</v>
      </c>
      <c r="EC994">
        <v>18</v>
      </c>
      <c r="ED994">
        <v>19.253</v>
      </c>
      <c r="EE994">
        <v>21</v>
      </c>
      <c r="EF994">
        <v>9013.6049999999996</v>
      </c>
      <c r="EG994">
        <v>16.253</v>
      </c>
      <c r="EH994">
        <v>7978.9579999999996</v>
      </c>
      <c r="EI994">
        <v>11.1929</v>
      </c>
      <c r="EJ994">
        <v>6299.56</v>
      </c>
      <c r="EK994">
        <v>0</v>
      </c>
      <c r="EL994">
        <v>0</v>
      </c>
      <c r="EM994">
        <v>0</v>
      </c>
      <c r="EN994">
        <v>0</v>
      </c>
      <c r="EO994">
        <v>3</v>
      </c>
      <c r="EP994">
        <v>1034.6469999999999</v>
      </c>
      <c r="EQ994">
        <v>46.25</v>
      </c>
      <c r="ER994">
        <v>0</v>
      </c>
      <c r="ES994">
        <v>46.25</v>
      </c>
      <c r="ET994">
        <v>9059.8549999999996</v>
      </c>
      <c r="EU994">
        <v>0</v>
      </c>
      <c r="EV994">
        <v>0</v>
      </c>
      <c r="EW994">
        <v>0</v>
      </c>
      <c r="EX994">
        <v>0</v>
      </c>
      <c r="EY994">
        <v>5.0601000000000003</v>
      </c>
      <c r="EZ994">
        <v>1679.3979999999999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1</v>
      </c>
      <c r="FP994">
        <v>0</v>
      </c>
      <c r="FQ994">
        <v>1</v>
      </c>
      <c r="FR994">
        <v>1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</row>
    <row r="995" spans="1:184" customFormat="1" ht="12.75" x14ac:dyDescent="0.2">
      <c r="A995">
        <v>5380</v>
      </c>
      <c r="B995">
        <f t="shared" si="15"/>
        <v>992</v>
      </c>
      <c r="C995">
        <v>1</v>
      </c>
      <c r="D995" t="s">
        <v>3147</v>
      </c>
      <c r="E995" t="s">
        <v>290</v>
      </c>
      <c r="F995">
        <v>600030547</v>
      </c>
      <c r="G995">
        <v>12</v>
      </c>
      <c r="H995" t="s">
        <v>1888</v>
      </c>
      <c r="I995" t="s">
        <v>2761</v>
      </c>
      <c r="J995">
        <v>1</v>
      </c>
      <c r="K995">
        <v>24</v>
      </c>
      <c r="L995" t="s">
        <v>2723</v>
      </c>
      <c r="M995" t="s">
        <v>3148</v>
      </c>
      <c r="N995" t="s">
        <v>1875</v>
      </c>
      <c r="O995">
        <v>7</v>
      </c>
      <c r="P995" t="s">
        <v>1876</v>
      </c>
      <c r="Q995" t="s">
        <v>1500</v>
      </c>
      <c r="R995" s="207">
        <v>45671.368900462963</v>
      </c>
      <c r="S995">
        <v>600030547</v>
      </c>
      <c r="T995" t="s">
        <v>1500</v>
      </c>
      <c r="U995" s="207">
        <v>45671.374791666669</v>
      </c>
      <c r="V995">
        <v>600030547</v>
      </c>
      <c r="W995">
        <v>16.899999999999999</v>
      </c>
      <c r="X995">
        <v>16.899999999999999</v>
      </c>
      <c r="Y995">
        <v>0</v>
      </c>
      <c r="Z995">
        <v>0</v>
      </c>
      <c r="AA995">
        <v>18</v>
      </c>
      <c r="AB995">
        <v>8089.5529999999999</v>
      </c>
      <c r="AC995">
        <v>8089.5529999999999</v>
      </c>
      <c r="AD995">
        <v>5143.9269999999997</v>
      </c>
      <c r="AE995">
        <v>1111.624</v>
      </c>
      <c r="AF995">
        <v>332.85900000000004</v>
      </c>
      <c r="AG995">
        <v>599.87699999999995</v>
      </c>
      <c r="AH995">
        <v>225.96899999999999</v>
      </c>
      <c r="AI995">
        <v>114.994</v>
      </c>
      <c r="AJ995">
        <v>0</v>
      </c>
      <c r="AK995">
        <v>560.303</v>
      </c>
      <c r="AL995">
        <v>0</v>
      </c>
      <c r="AM995">
        <v>0</v>
      </c>
      <c r="AN995">
        <v>0</v>
      </c>
      <c r="AO995">
        <v>219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219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8206.4599999999991</v>
      </c>
      <c r="BB995">
        <v>0</v>
      </c>
      <c r="BC995">
        <v>18</v>
      </c>
      <c r="BD995">
        <v>15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11.4</v>
      </c>
      <c r="BK995">
        <v>5952.7110000000002</v>
      </c>
      <c r="BL995">
        <v>3626.6550000000002</v>
      </c>
      <c r="BM995">
        <v>916.29600000000005</v>
      </c>
      <c r="BN995">
        <v>218.464</v>
      </c>
      <c r="BO995">
        <v>388.9</v>
      </c>
      <c r="BP995">
        <v>207.60900000000001</v>
      </c>
      <c r="BQ995">
        <v>106.093</v>
      </c>
      <c r="BR995">
        <v>0</v>
      </c>
      <c r="BS995">
        <v>488.69400000000002</v>
      </c>
      <c r="BT995">
        <v>0</v>
      </c>
      <c r="BU995">
        <v>0</v>
      </c>
      <c r="BV995">
        <v>9</v>
      </c>
      <c r="BW995">
        <v>4962.0649999999996</v>
      </c>
      <c r="BX995">
        <v>0</v>
      </c>
      <c r="BY995">
        <v>0</v>
      </c>
      <c r="BZ995">
        <v>5.5</v>
      </c>
      <c r="CA995">
        <v>2136.8420000000001</v>
      </c>
      <c r="CB995">
        <v>1517.2719999999999</v>
      </c>
      <c r="CC995">
        <v>195.328</v>
      </c>
      <c r="CD995">
        <v>114.395</v>
      </c>
      <c r="CE995">
        <v>210.977</v>
      </c>
      <c r="CF995">
        <v>18.36</v>
      </c>
      <c r="CG995">
        <v>8.9009999999999998</v>
      </c>
      <c r="CH995">
        <v>0</v>
      </c>
      <c r="CI995">
        <v>71.609000000000009</v>
      </c>
      <c r="CJ995">
        <v>1</v>
      </c>
      <c r="CK995">
        <v>521.60199999999998</v>
      </c>
      <c r="CL995">
        <v>1.5</v>
      </c>
      <c r="CM995">
        <v>405.65100000000001</v>
      </c>
      <c r="CN995">
        <v>2</v>
      </c>
      <c r="CO995">
        <v>793.12099999999998</v>
      </c>
      <c r="CP995">
        <v>1</v>
      </c>
      <c r="CQ995">
        <v>416.46800000000002</v>
      </c>
      <c r="CR995">
        <v>9.4</v>
      </c>
      <c r="CS995">
        <v>4395.9440000000004</v>
      </c>
      <c r="CT995">
        <v>4.5</v>
      </c>
      <c r="CU995">
        <v>1706.3679999999999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2.4</v>
      </c>
      <c r="DG995">
        <v>990.64599999999996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6027.2650000000003</v>
      </c>
      <c r="EA995">
        <v>0</v>
      </c>
      <c r="EB995">
        <v>2179.1949999999997</v>
      </c>
      <c r="EC995">
        <v>0</v>
      </c>
      <c r="ED995">
        <v>16.899999999999999</v>
      </c>
      <c r="EE995">
        <v>18</v>
      </c>
      <c r="EF995">
        <v>8089.5529999999999</v>
      </c>
      <c r="EG995">
        <v>11.4</v>
      </c>
      <c r="EH995">
        <v>5952.7110000000002</v>
      </c>
      <c r="EI995">
        <v>0</v>
      </c>
      <c r="EJ995">
        <v>0</v>
      </c>
      <c r="EK995">
        <v>9</v>
      </c>
      <c r="EL995">
        <v>4962.0649999999996</v>
      </c>
      <c r="EM995">
        <v>0</v>
      </c>
      <c r="EN995">
        <v>0</v>
      </c>
      <c r="EO995">
        <v>5.5</v>
      </c>
      <c r="EP995">
        <v>2136.8420000000001</v>
      </c>
      <c r="EQ995">
        <v>219</v>
      </c>
      <c r="ER995">
        <v>0</v>
      </c>
      <c r="ES995">
        <v>219</v>
      </c>
      <c r="ET995">
        <v>8308.5529999999999</v>
      </c>
      <c r="EU995">
        <v>0</v>
      </c>
      <c r="EV995">
        <v>0</v>
      </c>
      <c r="EW995">
        <v>0</v>
      </c>
      <c r="EX995">
        <v>0</v>
      </c>
      <c r="EY995">
        <v>2.4</v>
      </c>
      <c r="EZ995">
        <v>990.64599999999996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0</v>
      </c>
      <c r="FS995">
        <v>0</v>
      </c>
      <c r="FT995">
        <v>0</v>
      </c>
      <c r="FU995">
        <v>0</v>
      </c>
      <c r="FV995">
        <v>0</v>
      </c>
      <c r="FW995">
        <v>0</v>
      </c>
      <c r="FX995">
        <v>0</v>
      </c>
      <c r="FY995">
        <v>0</v>
      </c>
      <c r="FZ995">
        <v>0</v>
      </c>
      <c r="GA995">
        <v>0</v>
      </c>
      <c r="GB995">
        <v>0</v>
      </c>
    </row>
    <row r="996" spans="1:184" customFormat="1" ht="12.75" x14ac:dyDescent="0.2">
      <c r="A996">
        <v>5381</v>
      </c>
      <c r="B996">
        <f t="shared" si="15"/>
        <v>993</v>
      </c>
      <c r="C996">
        <v>1</v>
      </c>
      <c r="D996" t="s">
        <v>3149</v>
      </c>
      <c r="E996" t="s">
        <v>290</v>
      </c>
      <c r="F996">
        <v>600030580</v>
      </c>
      <c r="G996">
        <v>12</v>
      </c>
      <c r="H996" t="s">
        <v>1924</v>
      </c>
      <c r="I996" t="s">
        <v>2761</v>
      </c>
      <c r="J996">
        <v>1</v>
      </c>
      <c r="K996">
        <v>24</v>
      </c>
      <c r="L996" t="s">
        <v>2723</v>
      </c>
      <c r="M996" t="s">
        <v>3150</v>
      </c>
      <c r="N996" t="s">
        <v>1875</v>
      </c>
      <c r="O996">
        <v>7</v>
      </c>
      <c r="P996" t="s">
        <v>1876</v>
      </c>
      <c r="Q996" t="s">
        <v>1882</v>
      </c>
      <c r="R996" s="207">
        <v>45665.646689814814</v>
      </c>
      <c r="S996">
        <v>600030580</v>
      </c>
      <c r="T996" t="s">
        <v>1882</v>
      </c>
      <c r="U996" s="207">
        <v>45665.654652777775</v>
      </c>
      <c r="V996">
        <v>600030580</v>
      </c>
      <c r="W996">
        <v>17.012499999999999</v>
      </c>
      <c r="X996">
        <v>16.587499999999999</v>
      </c>
      <c r="Y996">
        <v>0</v>
      </c>
      <c r="Z996">
        <v>0.42499999999999999</v>
      </c>
      <c r="AA996">
        <v>18.666699999999999</v>
      </c>
      <c r="AB996">
        <v>8374.7430000000004</v>
      </c>
      <c r="AC996">
        <v>8214.9510000000009</v>
      </c>
      <c r="AD996">
        <v>5042.1729999999998</v>
      </c>
      <c r="AE996">
        <v>1195.7350000000001</v>
      </c>
      <c r="AF996">
        <v>143.28200000000001</v>
      </c>
      <c r="AG996">
        <v>879.93900000000008</v>
      </c>
      <c r="AH996">
        <v>241.05</v>
      </c>
      <c r="AI996">
        <v>112.578</v>
      </c>
      <c r="AJ996">
        <v>0</v>
      </c>
      <c r="AK996">
        <v>600.19399999999996</v>
      </c>
      <c r="AL996">
        <v>0</v>
      </c>
      <c r="AM996">
        <v>0</v>
      </c>
      <c r="AN996">
        <v>159.792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8273.5550000000003</v>
      </c>
      <c r="BB996">
        <v>0</v>
      </c>
      <c r="BC996">
        <v>18</v>
      </c>
      <c r="BD996">
        <v>16</v>
      </c>
      <c r="BE996">
        <v>1</v>
      </c>
      <c r="BF996">
        <v>0</v>
      </c>
      <c r="BG996">
        <v>1</v>
      </c>
      <c r="BH996">
        <v>0</v>
      </c>
      <c r="BI996">
        <v>0</v>
      </c>
      <c r="BJ996">
        <v>11.8125</v>
      </c>
      <c r="BK996">
        <v>6381.11</v>
      </c>
      <c r="BL996">
        <v>3720.0079999999998</v>
      </c>
      <c r="BM996">
        <v>1029.8219999999999</v>
      </c>
      <c r="BN996">
        <v>143.28200000000001</v>
      </c>
      <c r="BO996">
        <v>599.53899999999999</v>
      </c>
      <c r="BP996">
        <v>212.316</v>
      </c>
      <c r="BQ996">
        <v>112.578</v>
      </c>
      <c r="BR996">
        <v>0</v>
      </c>
      <c r="BS996">
        <v>563.56500000000005</v>
      </c>
      <c r="BT996">
        <v>0</v>
      </c>
      <c r="BU996">
        <v>0</v>
      </c>
      <c r="BV996">
        <v>9.0124999999999993</v>
      </c>
      <c r="BW996">
        <v>5276.4660000000003</v>
      </c>
      <c r="BX996">
        <v>0</v>
      </c>
      <c r="BY996">
        <v>0</v>
      </c>
      <c r="BZ996">
        <v>4.7750000000000004</v>
      </c>
      <c r="CA996">
        <v>1833.8409999999999</v>
      </c>
      <c r="CB996">
        <v>1322.165</v>
      </c>
      <c r="CC996">
        <v>165.91300000000001</v>
      </c>
      <c r="CD996">
        <v>0</v>
      </c>
      <c r="CE996">
        <v>280.39999999999998</v>
      </c>
      <c r="CF996">
        <v>28.734000000000002</v>
      </c>
      <c r="CG996">
        <v>0</v>
      </c>
      <c r="CH996">
        <v>0</v>
      </c>
      <c r="CI996">
        <v>36.629000000000005</v>
      </c>
      <c r="CJ996">
        <v>1.4750000000000001</v>
      </c>
      <c r="CK996">
        <v>620.52300000000002</v>
      </c>
      <c r="CL996">
        <v>1.25</v>
      </c>
      <c r="CM996">
        <v>395.29199999999997</v>
      </c>
      <c r="CN996">
        <v>2.0499999999999998</v>
      </c>
      <c r="CO996">
        <v>818.02599999999995</v>
      </c>
      <c r="CP996">
        <v>0</v>
      </c>
      <c r="CQ996">
        <v>0</v>
      </c>
      <c r="CR996">
        <v>9.8125</v>
      </c>
      <c r="CS996">
        <v>4781.0320000000002</v>
      </c>
      <c r="CT996">
        <v>3.7250000000000001</v>
      </c>
      <c r="CU996">
        <v>1277.2249999999999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2.8</v>
      </c>
      <c r="DG996">
        <v>1104.644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6433.058</v>
      </c>
      <c r="EA996">
        <v>0</v>
      </c>
      <c r="EB996">
        <v>1840.4969999999998</v>
      </c>
      <c r="EC996">
        <v>0</v>
      </c>
      <c r="ED996">
        <v>17.012499999999999</v>
      </c>
      <c r="EE996">
        <v>18.666699999999999</v>
      </c>
      <c r="EF996">
        <v>8374.7430000000004</v>
      </c>
      <c r="EG996">
        <v>11.8125</v>
      </c>
      <c r="EH996">
        <v>6381.11</v>
      </c>
      <c r="EI996">
        <v>0</v>
      </c>
      <c r="EJ996">
        <v>0</v>
      </c>
      <c r="EK996">
        <v>9.0124999999999993</v>
      </c>
      <c r="EL996">
        <v>5276.4660000000003</v>
      </c>
      <c r="EM996">
        <v>0</v>
      </c>
      <c r="EN996">
        <v>0</v>
      </c>
      <c r="EO996">
        <v>5.1999999999999993</v>
      </c>
      <c r="EP996">
        <v>1993.6329999999998</v>
      </c>
      <c r="EQ996">
        <v>0</v>
      </c>
      <c r="ER996">
        <v>0</v>
      </c>
      <c r="ES996">
        <v>0</v>
      </c>
      <c r="ET996">
        <v>8374.7430000000004</v>
      </c>
      <c r="EU996">
        <v>0</v>
      </c>
      <c r="EV996">
        <v>0</v>
      </c>
      <c r="EW996">
        <v>0</v>
      </c>
      <c r="EX996">
        <v>0</v>
      </c>
      <c r="EY996">
        <v>2.8</v>
      </c>
      <c r="EZ996">
        <v>1104.644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0</v>
      </c>
      <c r="GA996">
        <v>0</v>
      </c>
      <c r="GB996">
        <v>0</v>
      </c>
    </row>
    <row r="997" spans="1:184" customFormat="1" ht="12.75" x14ac:dyDescent="0.2">
      <c r="A997">
        <v>5800</v>
      </c>
      <c r="B997">
        <f t="shared" si="15"/>
        <v>994</v>
      </c>
      <c r="C997">
        <v>1</v>
      </c>
      <c r="D997" t="s">
        <v>3151</v>
      </c>
      <c r="E997" t="s">
        <v>290</v>
      </c>
      <c r="F997">
        <v>600014673</v>
      </c>
      <c r="G997">
        <v>12</v>
      </c>
      <c r="H997" t="s">
        <v>1888</v>
      </c>
      <c r="I997" t="s">
        <v>3152</v>
      </c>
      <c r="J997">
        <v>1</v>
      </c>
      <c r="K997">
        <v>24</v>
      </c>
      <c r="L997" t="s">
        <v>2723</v>
      </c>
      <c r="M997" t="s">
        <v>3153</v>
      </c>
      <c r="N997" t="s">
        <v>1875</v>
      </c>
      <c r="O997">
        <v>7</v>
      </c>
      <c r="P997" t="s">
        <v>1876</v>
      </c>
      <c r="Q997" t="s">
        <v>3154</v>
      </c>
      <c r="R997" s="207">
        <v>45667.636793981481</v>
      </c>
      <c r="S997">
        <v>600014673</v>
      </c>
      <c r="T997" t="s">
        <v>3154</v>
      </c>
      <c r="U997" s="207">
        <v>45674.394837962966</v>
      </c>
      <c r="V997">
        <v>600014673</v>
      </c>
      <c r="W997">
        <v>60.085500000000003</v>
      </c>
      <c r="X997">
        <v>60.085500000000003</v>
      </c>
      <c r="Y997">
        <v>0</v>
      </c>
      <c r="Z997">
        <v>0</v>
      </c>
      <c r="AA997">
        <v>70.611999999999995</v>
      </c>
      <c r="AB997">
        <v>36777.411</v>
      </c>
      <c r="AC997">
        <v>36754.510999999999</v>
      </c>
      <c r="AD997">
        <v>20153.891</v>
      </c>
      <c r="AE997">
        <v>6594.9569999999994</v>
      </c>
      <c r="AF997">
        <v>1338.5730000000001</v>
      </c>
      <c r="AG997">
        <v>7051.3030000000008</v>
      </c>
      <c r="AH997">
        <v>461.06799999999998</v>
      </c>
      <c r="AI997">
        <v>415.56400000000002</v>
      </c>
      <c r="AJ997">
        <v>0</v>
      </c>
      <c r="AK997">
        <v>8.8930000000000007</v>
      </c>
      <c r="AL997">
        <v>0</v>
      </c>
      <c r="AM997">
        <v>0</v>
      </c>
      <c r="AN997">
        <v>22.9</v>
      </c>
      <c r="AO997">
        <v>1102.4479999999999</v>
      </c>
      <c r="AP997">
        <v>406.13</v>
      </c>
      <c r="AQ997">
        <v>406.13</v>
      </c>
      <c r="AR997">
        <v>0</v>
      </c>
      <c r="AS997">
        <v>0</v>
      </c>
      <c r="AT997">
        <v>0</v>
      </c>
      <c r="AU997">
        <v>696.31799999999998</v>
      </c>
      <c r="AV997">
        <v>0</v>
      </c>
      <c r="AW997">
        <v>644.24599999999998</v>
      </c>
      <c r="AX997">
        <v>0</v>
      </c>
      <c r="AY997">
        <v>114.45</v>
      </c>
      <c r="AZ997">
        <v>86.016000000000005</v>
      </c>
      <c r="BA997">
        <v>36992.815000000002</v>
      </c>
      <c r="BB997">
        <v>406.13</v>
      </c>
      <c r="BC997">
        <v>71</v>
      </c>
      <c r="BD997">
        <v>53</v>
      </c>
      <c r="BE997">
        <v>2</v>
      </c>
      <c r="BF997">
        <v>0</v>
      </c>
      <c r="BG997">
        <v>0</v>
      </c>
      <c r="BH997">
        <v>0</v>
      </c>
      <c r="BI997">
        <v>0</v>
      </c>
      <c r="BJ997">
        <v>47.163600000000002</v>
      </c>
      <c r="BK997">
        <v>32312.773000000001</v>
      </c>
      <c r="BL997">
        <v>17299.141</v>
      </c>
      <c r="BM997">
        <v>6118.6530000000002</v>
      </c>
      <c r="BN997">
        <v>1139.3920000000001</v>
      </c>
      <c r="BO997">
        <v>6265.34</v>
      </c>
      <c r="BP997">
        <v>335.58800000000002</v>
      </c>
      <c r="BQ997">
        <v>415.56400000000002</v>
      </c>
      <c r="BR997">
        <v>0</v>
      </c>
      <c r="BS997">
        <v>8.8330000000000002</v>
      </c>
      <c r="BT997">
        <v>47.163600000000002</v>
      </c>
      <c r="BU997">
        <v>32312.773000000001</v>
      </c>
      <c r="BV997">
        <v>0</v>
      </c>
      <c r="BW997">
        <v>0</v>
      </c>
      <c r="BX997">
        <v>0</v>
      </c>
      <c r="BY997">
        <v>0</v>
      </c>
      <c r="BZ997">
        <v>12.921899999999999</v>
      </c>
      <c r="CA997">
        <v>4441.7380000000003</v>
      </c>
      <c r="CB997">
        <v>2854.75</v>
      </c>
      <c r="CC997">
        <v>476.30400000000003</v>
      </c>
      <c r="CD997">
        <v>199.18099999999998</v>
      </c>
      <c r="CE997">
        <v>785.96299999999997</v>
      </c>
      <c r="CF997">
        <v>125.48</v>
      </c>
      <c r="CG997">
        <v>0</v>
      </c>
      <c r="CH997">
        <v>0</v>
      </c>
      <c r="CI997">
        <v>0.06</v>
      </c>
      <c r="CJ997">
        <v>4.5</v>
      </c>
      <c r="CK997">
        <v>2271.2460000000001</v>
      </c>
      <c r="CL997">
        <v>6.2237</v>
      </c>
      <c r="CM997">
        <v>1593.6320000000001</v>
      </c>
      <c r="CN997">
        <v>2.1981999999999999</v>
      </c>
      <c r="CO997">
        <v>576.86</v>
      </c>
      <c r="CP997">
        <v>0</v>
      </c>
      <c r="CQ997">
        <v>0</v>
      </c>
      <c r="CR997">
        <v>44.163600000000002</v>
      </c>
      <c r="CS997">
        <v>29438.595000000001</v>
      </c>
      <c r="CT997">
        <v>8.9219000000000008</v>
      </c>
      <c r="CU997">
        <v>2424.3490000000002</v>
      </c>
      <c r="CV997">
        <v>0</v>
      </c>
      <c r="CW997">
        <v>644.24599999999998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211.1</v>
      </c>
      <c r="DD997">
        <v>195.03</v>
      </c>
      <c r="DE997">
        <v>86.016000000000005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32473.636999999999</v>
      </c>
      <c r="EA997">
        <v>211.1</v>
      </c>
      <c r="EB997">
        <v>4519.1779999999999</v>
      </c>
      <c r="EC997">
        <v>195.03</v>
      </c>
      <c r="ED997">
        <v>60.085500000000003</v>
      </c>
      <c r="EE997">
        <v>70.611999999999995</v>
      </c>
      <c r="EF997">
        <v>36777.411</v>
      </c>
      <c r="EG997">
        <v>47.163600000000002</v>
      </c>
      <c r="EH997">
        <v>32335.672999999999</v>
      </c>
      <c r="EI997">
        <v>47.163600000000002</v>
      </c>
      <c r="EJ997">
        <v>32335.672999999999</v>
      </c>
      <c r="EK997">
        <v>0</v>
      </c>
      <c r="EL997">
        <v>0</v>
      </c>
      <c r="EM997">
        <v>0</v>
      </c>
      <c r="EN997">
        <v>0</v>
      </c>
      <c r="EO997">
        <v>12.921899999999999</v>
      </c>
      <c r="EP997">
        <v>4441.7380000000003</v>
      </c>
      <c r="EQ997">
        <v>1102.4479999999999</v>
      </c>
      <c r="ER997">
        <v>795.84800000000007</v>
      </c>
      <c r="ES997">
        <v>306.60000000000002</v>
      </c>
      <c r="ET997">
        <v>37879.858999999997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0</v>
      </c>
      <c r="FB997">
        <v>0</v>
      </c>
      <c r="FC997">
        <v>0</v>
      </c>
      <c r="FD997">
        <v>0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114.45</v>
      </c>
      <c r="FP997">
        <v>98.25</v>
      </c>
      <c r="FQ997">
        <v>16.2</v>
      </c>
      <c r="FR997">
        <v>114.45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0</v>
      </c>
      <c r="GA997">
        <v>0</v>
      </c>
      <c r="GB997">
        <v>0</v>
      </c>
    </row>
    <row r="998" spans="1:184" customFormat="1" ht="12.75" x14ac:dyDescent="0.2">
      <c r="A998">
        <v>5801</v>
      </c>
      <c r="B998">
        <f t="shared" si="15"/>
        <v>995</v>
      </c>
      <c r="C998">
        <v>1</v>
      </c>
      <c r="D998" t="s">
        <v>3155</v>
      </c>
      <c r="E998" t="s">
        <v>290</v>
      </c>
      <c r="F998">
        <v>600014533</v>
      </c>
      <c r="G998">
        <v>12</v>
      </c>
      <c r="H998" t="s">
        <v>1908</v>
      </c>
      <c r="I998" t="s">
        <v>3156</v>
      </c>
      <c r="J998">
        <v>1</v>
      </c>
      <c r="K998">
        <v>24</v>
      </c>
      <c r="L998" t="s">
        <v>2723</v>
      </c>
      <c r="M998" t="s">
        <v>3157</v>
      </c>
      <c r="N998" t="s">
        <v>1875</v>
      </c>
      <c r="O998">
        <v>7</v>
      </c>
      <c r="P998" t="s">
        <v>1876</v>
      </c>
      <c r="Q998" t="s">
        <v>3158</v>
      </c>
      <c r="R998" s="207">
        <v>45670.325902777775</v>
      </c>
      <c r="S998">
        <v>600014533</v>
      </c>
      <c r="T998" t="s">
        <v>3158</v>
      </c>
      <c r="U998" s="207">
        <v>45670.362187500003</v>
      </c>
      <c r="V998">
        <v>600014533</v>
      </c>
      <c r="W998">
        <v>85.087299999999999</v>
      </c>
      <c r="X998">
        <v>83.951399999999992</v>
      </c>
      <c r="Y998">
        <v>0.40339999999999998</v>
      </c>
      <c r="Z998">
        <v>0.73250000000000004</v>
      </c>
      <c r="AA998">
        <v>91.204999999999998</v>
      </c>
      <c r="AB998">
        <v>52852.228000000003</v>
      </c>
      <c r="AC998">
        <v>52145.016000000003</v>
      </c>
      <c r="AD998">
        <v>28525.159</v>
      </c>
      <c r="AE998">
        <v>8686.7379999999994</v>
      </c>
      <c r="AF998">
        <v>3411.4319999999998</v>
      </c>
      <c r="AG998">
        <v>8141.86</v>
      </c>
      <c r="AH998">
        <v>670.60500000000002</v>
      </c>
      <c r="AI998">
        <v>657.03899999999999</v>
      </c>
      <c r="AJ998">
        <v>67.138000000000005</v>
      </c>
      <c r="AK998">
        <v>353.19799999999998</v>
      </c>
      <c r="AL998">
        <v>139.59700000000001</v>
      </c>
      <c r="AM998">
        <v>0</v>
      </c>
      <c r="AN998">
        <v>567.61500000000001</v>
      </c>
      <c r="AO998">
        <v>916.09199999999998</v>
      </c>
      <c r="AP998">
        <v>353.95299999999997</v>
      </c>
      <c r="AQ998">
        <v>353.95299999999997</v>
      </c>
      <c r="AR998">
        <v>0</v>
      </c>
      <c r="AS998">
        <v>0</v>
      </c>
      <c r="AT998">
        <v>562.13900000000001</v>
      </c>
      <c r="AU998">
        <v>0</v>
      </c>
      <c r="AV998">
        <v>0</v>
      </c>
      <c r="AW998">
        <v>1595.9259999999999</v>
      </c>
      <c r="AX998">
        <v>134</v>
      </c>
      <c r="AY998">
        <v>326.95299999999997</v>
      </c>
      <c r="AZ998">
        <v>35.920999999999999</v>
      </c>
      <c r="BA998">
        <v>52589.663999999997</v>
      </c>
      <c r="BB998">
        <v>353.95299999999997</v>
      </c>
      <c r="BC998">
        <v>91</v>
      </c>
      <c r="BD998">
        <v>71</v>
      </c>
      <c r="BE998">
        <v>4</v>
      </c>
      <c r="BF998">
        <v>0</v>
      </c>
      <c r="BG998">
        <v>2</v>
      </c>
      <c r="BH998">
        <v>0</v>
      </c>
      <c r="BI998">
        <v>0</v>
      </c>
      <c r="BJ998">
        <v>62.574199999999998</v>
      </c>
      <c r="BK998">
        <v>43207.62</v>
      </c>
      <c r="BL998">
        <v>23374.276000000002</v>
      </c>
      <c r="BM998">
        <v>7812.54</v>
      </c>
      <c r="BN998">
        <v>2580.6120000000001</v>
      </c>
      <c r="BO998">
        <v>6433.55</v>
      </c>
      <c r="BP998">
        <v>471.89100000000002</v>
      </c>
      <c r="BQ998">
        <v>657.03899999999999</v>
      </c>
      <c r="BR998">
        <v>0</v>
      </c>
      <c r="BS998">
        <v>245.86500000000001</v>
      </c>
      <c r="BT998">
        <v>62.574199999999998</v>
      </c>
      <c r="BU998">
        <v>43207.62</v>
      </c>
      <c r="BV998">
        <v>0</v>
      </c>
      <c r="BW998">
        <v>0</v>
      </c>
      <c r="BX998">
        <v>0</v>
      </c>
      <c r="BY998">
        <v>0</v>
      </c>
      <c r="BZ998">
        <v>21.377200000000002</v>
      </c>
      <c r="CA998">
        <v>8937.3960000000006</v>
      </c>
      <c r="CB998">
        <v>5150.8829999999998</v>
      </c>
      <c r="CC998">
        <v>874.19800000000009</v>
      </c>
      <c r="CD998">
        <v>830.81999999999994</v>
      </c>
      <c r="CE998">
        <v>1708.31</v>
      </c>
      <c r="CF998">
        <v>198.714</v>
      </c>
      <c r="CG998">
        <v>0</v>
      </c>
      <c r="CH998">
        <v>67.138000000000005</v>
      </c>
      <c r="CI998">
        <v>107.333</v>
      </c>
      <c r="CJ998">
        <v>4.2910000000000004</v>
      </c>
      <c r="CK998">
        <v>2713.6360000000004</v>
      </c>
      <c r="CL998">
        <v>10.2232</v>
      </c>
      <c r="CM998">
        <v>3353.9070000000002</v>
      </c>
      <c r="CN998">
        <v>6.8630000000000004</v>
      </c>
      <c r="CO998">
        <v>2869.8530000000001</v>
      </c>
      <c r="CP998">
        <v>0</v>
      </c>
      <c r="CQ998">
        <v>0</v>
      </c>
      <c r="CR998">
        <v>57.574199999999998</v>
      </c>
      <c r="CS998">
        <v>37885.107000000004</v>
      </c>
      <c r="CT998">
        <v>16.9541</v>
      </c>
      <c r="CU998">
        <v>6356.79</v>
      </c>
      <c r="CV998">
        <v>0</v>
      </c>
      <c r="CW998">
        <v>1595.9259999999999</v>
      </c>
      <c r="CX998">
        <v>14</v>
      </c>
      <c r="CY998">
        <v>0</v>
      </c>
      <c r="CZ998">
        <v>0</v>
      </c>
      <c r="DA998">
        <v>0</v>
      </c>
      <c r="DB998">
        <v>120</v>
      </c>
      <c r="DC998">
        <v>51.250999999999998</v>
      </c>
      <c r="DD998">
        <v>302.702</v>
      </c>
      <c r="DE998">
        <v>35.920999999999999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43574.347999999998</v>
      </c>
      <c r="EA998">
        <v>51.250999999999998</v>
      </c>
      <c r="EB998">
        <v>9015.3160000000007</v>
      </c>
      <c r="EC998">
        <v>302.702</v>
      </c>
      <c r="ED998">
        <v>85.087299999999999</v>
      </c>
      <c r="EE998">
        <v>91.204999999999998</v>
      </c>
      <c r="EF998">
        <v>52852.228000000003</v>
      </c>
      <c r="EG998">
        <v>62.574199999999998</v>
      </c>
      <c r="EH998">
        <v>43404.468999999997</v>
      </c>
      <c r="EI998">
        <v>62.574199999999998</v>
      </c>
      <c r="EJ998">
        <v>43404.468999999997</v>
      </c>
      <c r="EK998">
        <v>0</v>
      </c>
      <c r="EL998">
        <v>0</v>
      </c>
      <c r="EM998">
        <v>0</v>
      </c>
      <c r="EN998">
        <v>0</v>
      </c>
      <c r="EO998">
        <v>22.513100000000001</v>
      </c>
      <c r="EP998">
        <v>9447.759</v>
      </c>
      <c r="EQ998">
        <v>916.09199999999998</v>
      </c>
      <c r="ER998">
        <v>73.676000000000002</v>
      </c>
      <c r="ES998">
        <v>842.41600000000005</v>
      </c>
      <c r="ET998">
        <v>53768.32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0</v>
      </c>
      <c r="FD998">
        <v>0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134</v>
      </c>
      <c r="FK998">
        <v>0</v>
      </c>
      <c r="FL998">
        <v>14</v>
      </c>
      <c r="FM998">
        <v>0</v>
      </c>
      <c r="FN998">
        <v>120</v>
      </c>
      <c r="FO998">
        <v>326.95299999999997</v>
      </c>
      <c r="FP998">
        <v>51.250999999999998</v>
      </c>
      <c r="FQ998">
        <v>275.702</v>
      </c>
      <c r="FR998">
        <v>460.95299999999997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0</v>
      </c>
      <c r="GA998">
        <v>0</v>
      </c>
      <c r="GB998">
        <v>0</v>
      </c>
    </row>
    <row r="999" spans="1:184" customFormat="1" ht="12.75" x14ac:dyDescent="0.2">
      <c r="A999">
        <v>5802</v>
      </c>
      <c r="B999">
        <f t="shared" si="15"/>
        <v>996</v>
      </c>
      <c r="C999">
        <v>1</v>
      </c>
      <c r="D999" t="s">
        <v>3159</v>
      </c>
      <c r="E999" t="s">
        <v>290</v>
      </c>
      <c r="F999">
        <v>600014541</v>
      </c>
      <c r="G999">
        <v>12</v>
      </c>
      <c r="H999" t="s">
        <v>1924</v>
      </c>
      <c r="I999" t="s">
        <v>3160</v>
      </c>
      <c r="J999">
        <v>1</v>
      </c>
      <c r="K999">
        <v>24</v>
      </c>
      <c r="L999" t="s">
        <v>2723</v>
      </c>
      <c r="M999" t="s">
        <v>3161</v>
      </c>
      <c r="N999" t="s">
        <v>1875</v>
      </c>
      <c r="O999">
        <v>7</v>
      </c>
      <c r="P999" t="s">
        <v>1876</v>
      </c>
      <c r="Q999" t="s">
        <v>3162</v>
      </c>
      <c r="R999" s="207">
        <v>45666.430231481485</v>
      </c>
      <c r="S999">
        <v>600014541</v>
      </c>
      <c r="T999" t="s">
        <v>3162</v>
      </c>
      <c r="U999" s="207">
        <v>45666.55940972222</v>
      </c>
      <c r="V999">
        <v>600014541</v>
      </c>
      <c r="W999">
        <v>39.452600000000004</v>
      </c>
      <c r="X999">
        <v>39.452600000000004</v>
      </c>
      <c r="Y999">
        <v>0</v>
      </c>
      <c r="Z999">
        <v>0</v>
      </c>
      <c r="AA999">
        <v>41.871600000000001</v>
      </c>
      <c r="AB999">
        <v>22845.626</v>
      </c>
      <c r="AC999">
        <v>22781.665999999997</v>
      </c>
      <c r="AD999">
        <v>12940.856</v>
      </c>
      <c r="AE999">
        <v>4190.4859999999999</v>
      </c>
      <c r="AF999">
        <v>1038.7440000000001</v>
      </c>
      <c r="AG999">
        <v>3311.752</v>
      </c>
      <c r="AH999">
        <v>321.59499999999997</v>
      </c>
      <c r="AI999">
        <v>162.74299999999999</v>
      </c>
      <c r="AJ999">
        <v>69.53</v>
      </c>
      <c r="AK999">
        <v>60.603000000000002</v>
      </c>
      <c r="AL999">
        <v>0</v>
      </c>
      <c r="AM999">
        <v>0</v>
      </c>
      <c r="AN999">
        <v>63.96</v>
      </c>
      <c r="AO999">
        <v>190.32499999999999</v>
      </c>
      <c r="AP999">
        <v>190.32499999999999</v>
      </c>
      <c r="AQ999">
        <v>190.32499999999999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671.01700000000005</v>
      </c>
      <c r="AX999">
        <v>106.95</v>
      </c>
      <c r="AY999">
        <v>164.66499999999999</v>
      </c>
      <c r="AZ999">
        <v>14.34</v>
      </c>
      <c r="BA999">
        <v>23007.42</v>
      </c>
      <c r="BB999">
        <v>190.32499999999999</v>
      </c>
      <c r="BC999">
        <v>43</v>
      </c>
      <c r="BD999">
        <v>33</v>
      </c>
      <c r="BE999">
        <v>1</v>
      </c>
      <c r="BF999">
        <v>0</v>
      </c>
      <c r="BG999">
        <v>1</v>
      </c>
      <c r="BH999">
        <v>0</v>
      </c>
      <c r="BI999">
        <v>0</v>
      </c>
      <c r="BJ999">
        <v>26.888400000000001</v>
      </c>
      <c r="BK999">
        <v>17674.991000000002</v>
      </c>
      <c r="BL999">
        <v>9937.4979999999996</v>
      </c>
      <c r="BM999">
        <v>3500.9560000000001</v>
      </c>
      <c r="BN999">
        <v>749.23099999999999</v>
      </c>
      <c r="BO999">
        <v>2255.2269999999999</v>
      </c>
      <c r="BP999">
        <v>289.29599999999999</v>
      </c>
      <c r="BQ999">
        <v>162.74299999999999</v>
      </c>
      <c r="BR999">
        <v>69.53</v>
      </c>
      <c r="BS999">
        <v>25.152999999999999</v>
      </c>
      <c r="BT999">
        <v>26.888400000000001</v>
      </c>
      <c r="BU999">
        <v>17674.991000000002</v>
      </c>
      <c r="BV999">
        <v>0</v>
      </c>
      <c r="BW999">
        <v>0</v>
      </c>
      <c r="BX999">
        <v>0</v>
      </c>
      <c r="BY999">
        <v>0</v>
      </c>
      <c r="BZ999">
        <v>12.5642</v>
      </c>
      <c r="CA999">
        <v>5106.6750000000002</v>
      </c>
      <c r="CB999">
        <v>3003.3580000000002</v>
      </c>
      <c r="CC999">
        <v>689.53</v>
      </c>
      <c r="CD999">
        <v>289.51300000000003</v>
      </c>
      <c r="CE999">
        <v>1056.5250000000001</v>
      </c>
      <c r="CF999">
        <v>32.298999999999999</v>
      </c>
      <c r="CG999">
        <v>0</v>
      </c>
      <c r="CH999">
        <v>0</v>
      </c>
      <c r="CI999">
        <v>35.450000000000003</v>
      </c>
      <c r="CJ999">
        <v>3</v>
      </c>
      <c r="CK999">
        <v>1849.5350000000001</v>
      </c>
      <c r="CL999">
        <v>5.8643999999999998</v>
      </c>
      <c r="CM999">
        <v>1726.326</v>
      </c>
      <c r="CN999">
        <v>3.6998000000000002</v>
      </c>
      <c r="CO999">
        <v>1530.8140000000001</v>
      </c>
      <c r="CP999">
        <v>0</v>
      </c>
      <c r="CQ999">
        <v>0</v>
      </c>
      <c r="CR999">
        <v>24.888400000000001</v>
      </c>
      <c r="CS999">
        <v>15283.484</v>
      </c>
      <c r="CT999">
        <v>11.5642</v>
      </c>
      <c r="CU999">
        <v>4530.1109999999999</v>
      </c>
      <c r="CV999">
        <v>0</v>
      </c>
      <c r="CW999">
        <v>671.01700000000005</v>
      </c>
      <c r="CX999">
        <v>71.45</v>
      </c>
      <c r="CY999">
        <v>0</v>
      </c>
      <c r="CZ999">
        <v>0</v>
      </c>
      <c r="DA999">
        <v>0</v>
      </c>
      <c r="DB999">
        <v>35.5</v>
      </c>
      <c r="DC999">
        <v>15.66</v>
      </c>
      <c r="DD999">
        <v>174.66499999999999</v>
      </c>
      <c r="DE999">
        <v>14.34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17833.074000000001</v>
      </c>
      <c r="EA999">
        <v>15.66</v>
      </c>
      <c r="EB999">
        <v>5174.3459999999995</v>
      </c>
      <c r="EC999">
        <v>174.66499999999999</v>
      </c>
      <c r="ED999">
        <v>39.452600000000004</v>
      </c>
      <c r="EE999">
        <v>41.871600000000001</v>
      </c>
      <c r="EF999">
        <v>22845.626</v>
      </c>
      <c r="EG999">
        <v>26.888400000000001</v>
      </c>
      <c r="EH999">
        <v>17738.951000000001</v>
      </c>
      <c r="EI999">
        <v>26.888400000000001</v>
      </c>
      <c r="EJ999">
        <v>17738.951000000001</v>
      </c>
      <c r="EK999">
        <v>0</v>
      </c>
      <c r="EL999">
        <v>0</v>
      </c>
      <c r="EM999">
        <v>0</v>
      </c>
      <c r="EN999">
        <v>0</v>
      </c>
      <c r="EO999">
        <v>12.5642</v>
      </c>
      <c r="EP999">
        <v>5106.6750000000002</v>
      </c>
      <c r="EQ999">
        <v>190.32499999999999</v>
      </c>
      <c r="ER999">
        <v>15.66</v>
      </c>
      <c r="ES999">
        <v>174.66499999999999</v>
      </c>
      <c r="ET999">
        <v>23035.950999999997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0</v>
      </c>
      <c r="FB999">
        <v>0</v>
      </c>
      <c r="FC999">
        <v>0</v>
      </c>
      <c r="FD999">
        <v>0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106.95</v>
      </c>
      <c r="FK999">
        <v>0</v>
      </c>
      <c r="FL999">
        <v>71.45</v>
      </c>
      <c r="FM999">
        <v>0</v>
      </c>
      <c r="FN999">
        <v>35.5</v>
      </c>
      <c r="FO999">
        <v>164.66499999999999</v>
      </c>
      <c r="FP999">
        <v>0</v>
      </c>
      <c r="FQ999">
        <v>164.66499999999999</v>
      </c>
      <c r="FR999">
        <v>271.61500000000001</v>
      </c>
      <c r="FS999">
        <v>0</v>
      </c>
      <c r="FT999">
        <v>0</v>
      </c>
      <c r="FU999">
        <v>0</v>
      </c>
      <c r="FV999">
        <v>0</v>
      </c>
      <c r="FW999">
        <v>0</v>
      </c>
      <c r="FX999">
        <v>0</v>
      </c>
      <c r="FY999">
        <v>0</v>
      </c>
      <c r="FZ999">
        <v>0</v>
      </c>
      <c r="GA999">
        <v>0</v>
      </c>
      <c r="GB999">
        <v>0</v>
      </c>
    </row>
    <row r="1000" spans="1:184" customFormat="1" ht="12.75" x14ac:dyDescent="0.2">
      <c r="A1000">
        <v>5811</v>
      </c>
      <c r="B1000">
        <f t="shared" si="15"/>
        <v>997</v>
      </c>
      <c r="C1000">
        <v>1</v>
      </c>
      <c r="D1000" t="s">
        <v>3163</v>
      </c>
      <c r="E1000" t="s">
        <v>290</v>
      </c>
      <c r="F1000">
        <v>600014622</v>
      </c>
      <c r="G1000">
        <v>12</v>
      </c>
      <c r="H1000" t="s">
        <v>1943</v>
      </c>
      <c r="I1000" t="s">
        <v>3164</v>
      </c>
      <c r="J1000">
        <v>1</v>
      </c>
      <c r="K1000">
        <v>24</v>
      </c>
      <c r="L1000" t="s">
        <v>2723</v>
      </c>
      <c r="M1000" t="s">
        <v>3165</v>
      </c>
      <c r="N1000" t="s">
        <v>1875</v>
      </c>
      <c r="O1000">
        <v>7</v>
      </c>
      <c r="P1000" t="s">
        <v>1876</v>
      </c>
      <c r="Q1000" t="s">
        <v>3166</v>
      </c>
      <c r="R1000" s="207">
        <v>45667.693738425929</v>
      </c>
      <c r="S1000">
        <v>600014622</v>
      </c>
      <c r="T1000" t="s">
        <v>3166</v>
      </c>
      <c r="U1000" s="207">
        <v>45669.469895833332</v>
      </c>
      <c r="V1000">
        <v>600014622</v>
      </c>
      <c r="W1000">
        <v>64.547399999999996</v>
      </c>
      <c r="X1000">
        <v>59.463900000000002</v>
      </c>
      <c r="Y1000">
        <v>4.5834999999999999</v>
      </c>
      <c r="Z1000">
        <v>0.5</v>
      </c>
      <c r="AA1000">
        <v>69.566300000000012</v>
      </c>
      <c r="AB1000">
        <v>34211.768000000004</v>
      </c>
      <c r="AC1000">
        <v>32470.939000000002</v>
      </c>
      <c r="AD1000">
        <v>20180.742999999999</v>
      </c>
      <c r="AE1000">
        <v>5924.549</v>
      </c>
      <c r="AF1000">
        <v>851.351</v>
      </c>
      <c r="AG1000">
        <v>4183.3460000000005</v>
      </c>
      <c r="AH1000">
        <v>550.38599999999997</v>
      </c>
      <c r="AI1000">
        <v>446.52</v>
      </c>
      <c r="AJ1000">
        <v>115.05</v>
      </c>
      <c r="AK1000">
        <v>4.415</v>
      </c>
      <c r="AL1000">
        <v>1492.2840000000001</v>
      </c>
      <c r="AM1000">
        <v>0</v>
      </c>
      <c r="AN1000">
        <v>248.54500000000002</v>
      </c>
      <c r="AO1000">
        <v>363.38</v>
      </c>
      <c r="AP1000">
        <v>282.56</v>
      </c>
      <c r="AQ1000">
        <v>282.56</v>
      </c>
      <c r="AR1000">
        <v>0</v>
      </c>
      <c r="AS1000">
        <v>0</v>
      </c>
      <c r="AT1000">
        <v>55.62</v>
      </c>
      <c r="AU1000">
        <v>25.2</v>
      </c>
      <c r="AV1000">
        <v>0.5</v>
      </c>
      <c r="AW1000">
        <v>162.518</v>
      </c>
      <c r="AX1000">
        <v>309.62299999999999</v>
      </c>
      <c r="AY1000">
        <v>50.96</v>
      </c>
      <c r="AZ1000">
        <v>52.061</v>
      </c>
      <c r="BA1000">
        <v>32690.272999999997</v>
      </c>
      <c r="BB1000">
        <v>282.56</v>
      </c>
      <c r="BC1000">
        <v>73</v>
      </c>
      <c r="BD1000">
        <v>47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44.870600000000003</v>
      </c>
      <c r="BK1000">
        <v>26295.649000000001</v>
      </c>
      <c r="BL1000">
        <v>16346.403</v>
      </c>
      <c r="BM1000">
        <v>5278.8980000000001</v>
      </c>
      <c r="BN1000">
        <v>572.04499999999996</v>
      </c>
      <c r="BO1000">
        <v>2956.886</v>
      </c>
      <c r="BP1000">
        <v>415.786</v>
      </c>
      <c r="BQ1000">
        <v>443.392</v>
      </c>
      <c r="BR1000">
        <v>63.244999999999997</v>
      </c>
      <c r="BS1000">
        <v>4.415</v>
      </c>
      <c r="BT1000">
        <v>31.833500000000001</v>
      </c>
      <c r="BU1000">
        <v>20219</v>
      </c>
      <c r="BV1000">
        <v>0</v>
      </c>
      <c r="BW1000">
        <v>0</v>
      </c>
      <c r="BX1000">
        <v>9.2621000000000002</v>
      </c>
      <c r="BY1000">
        <v>4618.2309999999998</v>
      </c>
      <c r="BZ1000">
        <v>14.593299999999999</v>
      </c>
      <c r="CA1000">
        <v>6175.29</v>
      </c>
      <c r="CB1000">
        <v>3834.34</v>
      </c>
      <c r="CC1000">
        <v>645.65099999999995</v>
      </c>
      <c r="CD1000">
        <v>279.30599999999998</v>
      </c>
      <c r="CE1000">
        <v>1226.46</v>
      </c>
      <c r="CF1000">
        <v>134.6</v>
      </c>
      <c r="CG1000">
        <v>3.1280000000000001</v>
      </c>
      <c r="CH1000">
        <v>51.805</v>
      </c>
      <c r="CI1000">
        <v>0</v>
      </c>
      <c r="CJ1000">
        <v>5.6025999999999998</v>
      </c>
      <c r="CK1000">
        <v>2844.2260000000001</v>
      </c>
      <c r="CL1000">
        <v>4.3738000000000001</v>
      </c>
      <c r="CM1000">
        <v>1511.037</v>
      </c>
      <c r="CN1000">
        <v>3.6168999999999998</v>
      </c>
      <c r="CO1000">
        <v>1390.61</v>
      </c>
      <c r="CP1000">
        <v>1</v>
      </c>
      <c r="CQ1000">
        <v>429.41699999999997</v>
      </c>
      <c r="CR1000">
        <v>39.537199999999999</v>
      </c>
      <c r="CS1000">
        <v>22067.883000000002</v>
      </c>
      <c r="CT1000">
        <v>11.0517</v>
      </c>
      <c r="CU1000">
        <v>4372.7260000000006</v>
      </c>
      <c r="CV1000">
        <v>0.5</v>
      </c>
      <c r="CW1000">
        <v>162.518</v>
      </c>
      <c r="CX1000">
        <v>309.62299999999999</v>
      </c>
      <c r="CY1000">
        <v>0</v>
      </c>
      <c r="CZ1000">
        <v>0</v>
      </c>
      <c r="DA1000">
        <v>0</v>
      </c>
      <c r="DB1000">
        <v>0</v>
      </c>
      <c r="DC1000">
        <v>199.94</v>
      </c>
      <c r="DD1000">
        <v>82.61999999999999</v>
      </c>
      <c r="DE1000">
        <v>52.061</v>
      </c>
      <c r="DF1000">
        <v>3.2749999999999999</v>
      </c>
      <c r="DG1000">
        <v>1148.7950000000001</v>
      </c>
      <c r="DH1000">
        <v>0</v>
      </c>
      <c r="DI1000">
        <v>0</v>
      </c>
      <c r="DJ1000">
        <v>0.5</v>
      </c>
      <c r="DK1000">
        <v>309.62299999999999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26403.833999999999</v>
      </c>
      <c r="EA1000">
        <v>199.94</v>
      </c>
      <c r="EB1000">
        <v>6286.4389999999994</v>
      </c>
      <c r="EC1000">
        <v>82.61999999999999</v>
      </c>
      <c r="ED1000">
        <v>64.547399999999996</v>
      </c>
      <c r="EE1000">
        <v>69.566300000000012</v>
      </c>
      <c r="EF1000">
        <v>34211.768000000004</v>
      </c>
      <c r="EG1000">
        <v>44.870600000000003</v>
      </c>
      <c r="EH1000">
        <v>26380.519</v>
      </c>
      <c r="EI1000">
        <v>31.833500000000001</v>
      </c>
      <c r="EJ1000">
        <v>20303.87</v>
      </c>
      <c r="EK1000">
        <v>0</v>
      </c>
      <c r="EL1000">
        <v>0</v>
      </c>
      <c r="EM1000">
        <v>9.2621000000000002</v>
      </c>
      <c r="EN1000">
        <v>4618.2309999999998</v>
      </c>
      <c r="EO1000">
        <v>19.6768</v>
      </c>
      <c r="EP1000">
        <v>7831.2489999999998</v>
      </c>
      <c r="EQ1000">
        <v>363.38</v>
      </c>
      <c r="ER1000">
        <v>222.14</v>
      </c>
      <c r="ES1000">
        <v>141.24</v>
      </c>
      <c r="ET1000">
        <v>34575.148000000001</v>
      </c>
      <c r="EU1000">
        <v>0</v>
      </c>
      <c r="EV1000">
        <v>0</v>
      </c>
      <c r="EW1000">
        <v>0</v>
      </c>
      <c r="EX1000">
        <v>0</v>
      </c>
      <c r="EY1000">
        <v>3.2749999999999999</v>
      </c>
      <c r="EZ1000">
        <v>1148.7950000000001</v>
      </c>
      <c r="FA1000">
        <v>0</v>
      </c>
      <c r="FB1000">
        <v>0</v>
      </c>
      <c r="FC1000">
        <v>0.5</v>
      </c>
      <c r="FD1000">
        <v>309.62299999999999</v>
      </c>
      <c r="FE1000">
        <v>0</v>
      </c>
      <c r="FF1000">
        <v>0</v>
      </c>
      <c r="FG1000">
        <v>0</v>
      </c>
      <c r="FH1000">
        <v>0</v>
      </c>
      <c r="FI1000">
        <v>0.5</v>
      </c>
      <c r="FJ1000">
        <v>309.62299999999999</v>
      </c>
      <c r="FK1000">
        <v>0.5</v>
      </c>
      <c r="FL1000">
        <v>309.62299999999999</v>
      </c>
      <c r="FM1000">
        <v>0</v>
      </c>
      <c r="FN1000">
        <v>0</v>
      </c>
      <c r="FO1000">
        <v>50.96</v>
      </c>
      <c r="FP1000">
        <v>50.96</v>
      </c>
      <c r="FQ1000">
        <v>0</v>
      </c>
      <c r="FR1000">
        <v>360.58300000000003</v>
      </c>
      <c r="FS1000">
        <v>0</v>
      </c>
      <c r="FT1000">
        <v>0</v>
      </c>
      <c r="FU1000">
        <v>0</v>
      </c>
      <c r="FV1000">
        <v>0</v>
      </c>
      <c r="FW1000">
        <v>0</v>
      </c>
      <c r="FX1000">
        <v>0</v>
      </c>
      <c r="FY1000">
        <v>0</v>
      </c>
      <c r="FZ1000">
        <v>0</v>
      </c>
      <c r="GA1000">
        <v>0</v>
      </c>
      <c r="GB1000">
        <v>0</v>
      </c>
    </row>
    <row r="1001" spans="1:184" customFormat="1" ht="12.75" x14ac:dyDescent="0.2">
      <c r="A1001">
        <v>5814</v>
      </c>
      <c r="B1001">
        <f t="shared" si="15"/>
        <v>998</v>
      </c>
      <c r="C1001">
        <v>1</v>
      </c>
      <c r="D1001" t="s">
        <v>3167</v>
      </c>
      <c r="E1001" t="s">
        <v>290</v>
      </c>
      <c r="F1001">
        <v>600014681</v>
      </c>
      <c r="G1001">
        <v>12</v>
      </c>
      <c r="H1001" t="s">
        <v>1888</v>
      </c>
      <c r="I1001" t="s">
        <v>3168</v>
      </c>
      <c r="J1001">
        <v>1</v>
      </c>
      <c r="K1001">
        <v>24</v>
      </c>
      <c r="L1001" t="s">
        <v>2723</v>
      </c>
      <c r="M1001" t="s">
        <v>3169</v>
      </c>
      <c r="N1001" t="s">
        <v>1875</v>
      </c>
      <c r="O1001">
        <v>7</v>
      </c>
      <c r="P1001" t="s">
        <v>1876</v>
      </c>
      <c r="Q1001" t="s">
        <v>3331</v>
      </c>
      <c r="R1001" s="207">
        <v>45666.364745370367</v>
      </c>
      <c r="S1001">
        <v>600014681</v>
      </c>
      <c r="T1001" t="s">
        <v>3331</v>
      </c>
      <c r="U1001" s="207">
        <v>45666.368831018517</v>
      </c>
      <c r="V1001">
        <v>600014681</v>
      </c>
      <c r="W1001">
        <v>58.88</v>
      </c>
      <c r="X1001">
        <v>58.88</v>
      </c>
      <c r="Y1001">
        <v>0</v>
      </c>
      <c r="Z1001">
        <v>0</v>
      </c>
      <c r="AA1001">
        <v>66.080200000000005</v>
      </c>
      <c r="AB1001">
        <v>34476.074000000001</v>
      </c>
      <c r="AC1001">
        <v>34448.353999999999</v>
      </c>
      <c r="AD1001">
        <v>20680.028999999999</v>
      </c>
      <c r="AE1001">
        <v>5209.4870000000001</v>
      </c>
      <c r="AF1001">
        <v>710.82799999999997</v>
      </c>
      <c r="AG1001">
        <v>6672.5929999999998</v>
      </c>
      <c r="AH1001">
        <v>371.91400000000004</v>
      </c>
      <c r="AI1001">
        <v>393.47500000000002</v>
      </c>
      <c r="AJ1001">
        <v>0</v>
      </c>
      <c r="AK1001">
        <v>3.0649999999999999</v>
      </c>
      <c r="AL1001">
        <v>0</v>
      </c>
      <c r="AM1001">
        <v>0</v>
      </c>
      <c r="AN1001">
        <v>27.72</v>
      </c>
      <c r="AO1001">
        <v>312.60000000000002</v>
      </c>
      <c r="AP1001">
        <v>312.60000000000002</v>
      </c>
      <c r="AQ1001">
        <v>312.60000000000002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390.83199999999999</v>
      </c>
      <c r="AX1001">
        <v>0</v>
      </c>
      <c r="AY1001">
        <v>190.8</v>
      </c>
      <c r="AZ1001">
        <v>16.131</v>
      </c>
      <c r="BA1001">
        <v>34657.381000000001</v>
      </c>
      <c r="BB1001">
        <v>312.60000000000002</v>
      </c>
      <c r="BC1001">
        <v>64</v>
      </c>
      <c r="BD1001">
        <v>41</v>
      </c>
      <c r="BE1001">
        <v>2</v>
      </c>
      <c r="BF1001">
        <v>0</v>
      </c>
      <c r="BG1001">
        <v>0</v>
      </c>
      <c r="BH1001">
        <v>0</v>
      </c>
      <c r="BI1001">
        <v>0</v>
      </c>
      <c r="BJ1001">
        <v>47.100099999999998</v>
      </c>
      <c r="BK1001">
        <v>29843.644</v>
      </c>
      <c r="BL1001">
        <v>17876.008999999998</v>
      </c>
      <c r="BM1001">
        <v>4745.0219999999999</v>
      </c>
      <c r="BN1001">
        <v>560.46600000000001</v>
      </c>
      <c r="BO1001">
        <v>5532.0349999999999</v>
      </c>
      <c r="BP1001">
        <v>329.67399999999998</v>
      </c>
      <c r="BQ1001">
        <v>393.47500000000002</v>
      </c>
      <c r="BR1001">
        <v>0</v>
      </c>
      <c r="BS1001">
        <v>0</v>
      </c>
      <c r="BT1001">
        <v>47.100099999999998</v>
      </c>
      <c r="BU1001">
        <v>29843.644</v>
      </c>
      <c r="BV1001">
        <v>0</v>
      </c>
      <c r="BW1001">
        <v>0</v>
      </c>
      <c r="BX1001">
        <v>0</v>
      </c>
      <c r="BY1001">
        <v>0</v>
      </c>
      <c r="BZ1001">
        <v>11.7799</v>
      </c>
      <c r="CA1001">
        <v>4604.71</v>
      </c>
      <c r="CB1001">
        <v>2804.02</v>
      </c>
      <c r="CC1001">
        <v>464.46500000000003</v>
      </c>
      <c r="CD1001">
        <v>150.36199999999999</v>
      </c>
      <c r="CE1001">
        <v>1140.558</v>
      </c>
      <c r="CF1001">
        <v>42.24</v>
      </c>
      <c r="CG1001">
        <v>0</v>
      </c>
      <c r="CH1001">
        <v>0</v>
      </c>
      <c r="CI1001">
        <v>3.0649999999999999</v>
      </c>
      <c r="CJ1001">
        <v>3.1589</v>
      </c>
      <c r="CK1001">
        <v>2017.3869999999999</v>
      </c>
      <c r="CL1001">
        <v>7.1943000000000001</v>
      </c>
      <c r="CM1001">
        <v>2179.125</v>
      </c>
      <c r="CN1001">
        <v>1.4267000000000001</v>
      </c>
      <c r="CO1001">
        <v>408.19799999999998</v>
      </c>
      <c r="CP1001">
        <v>0</v>
      </c>
      <c r="CQ1001">
        <v>0</v>
      </c>
      <c r="CR1001">
        <v>42.850099999999998</v>
      </c>
      <c r="CS1001">
        <v>25398.448</v>
      </c>
      <c r="CT1001">
        <v>9.2798999999999996</v>
      </c>
      <c r="CU1001">
        <v>3630.6120000000001</v>
      </c>
      <c r="CV1001">
        <v>0</v>
      </c>
      <c r="CW1001">
        <v>390.83199999999999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7</v>
      </c>
      <c r="DD1001">
        <v>305.60000000000002</v>
      </c>
      <c r="DE1001">
        <v>16.131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30027.823</v>
      </c>
      <c r="EA1001">
        <v>7</v>
      </c>
      <c r="EB1001">
        <v>4629.558</v>
      </c>
      <c r="EC1001">
        <v>305.60000000000002</v>
      </c>
      <c r="ED1001">
        <v>58.88</v>
      </c>
      <c r="EE1001">
        <v>66.080200000000005</v>
      </c>
      <c r="EF1001">
        <v>34476.074000000001</v>
      </c>
      <c r="EG1001">
        <v>47.100099999999998</v>
      </c>
      <c r="EH1001">
        <v>29871.364000000001</v>
      </c>
      <c r="EI1001">
        <v>47.100099999999998</v>
      </c>
      <c r="EJ1001">
        <v>29871.364000000001</v>
      </c>
      <c r="EK1001">
        <v>0</v>
      </c>
      <c r="EL1001">
        <v>0</v>
      </c>
      <c r="EM1001">
        <v>0</v>
      </c>
      <c r="EN1001">
        <v>0</v>
      </c>
      <c r="EO1001">
        <v>11.7799</v>
      </c>
      <c r="EP1001">
        <v>4604.71</v>
      </c>
      <c r="EQ1001">
        <v>312.60000000000002</v>
      </c>
      <c r="ER1001">
        <v>7</v>
      </c>
      <c r="ES1001">
        <v>305.60000000000002</v>
      </c>
      <c r="ET1001">
        <v>34788.673999999999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190.8</v>
      </c>
      <c r="FP1001">
        <v>0</v>
      </c>
      <c r="FQ1001">
        <v>190.8</v>
      </c>
      <c r="FR1001">
        <v>190.8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0</v>
      </c>
      <c r="FZ1001">
        <v>0</v>
      </c>
      <c r="GA1001">
        <v>0</v>
      </c>
      <c r="GB1001">
        <v>0</v>
      </c>
    </row>
    <row r="1002" spans="1:184" customFormat="1" ht="12.75" x14ac:dyDescent="0.2">
      <c r="A1002">
        <v>5820</v>
      </c>
      <c r="B1002">
        <f t="shared" si="15"/>
        <v>999</v>
      </c>
      <c r="C1002">
        <v>1</v>
      </c>
      <c r="D1002" t="s">
        <v>3170</v>
      </c>
      <c r="E1002" t="s">
        <v>290</v>
      </c>
      <c r="F1002">
        <v>600171086</v>
      </c>
      <c r="G1002">
        <v>12</v>
      </c>
      <c r="H1002" t="s">
        <v>1888</v>
      </c>
      <c r="I1002" t="s">
        <v>3171</v>
      </c>
      <c r="J1002">
        <v>1</v>
      </c>
      <c r="K1002">
        <v>24</v>
      </c>
      <c r="L1002" t="s">
        <v>2723</v>
      </c>
      <c r="M1002" t="s">
        <v>3172</v>
      </c>
      <c r="N1002" t="s">
        <v>1875</v>
      </c>
      <c r="O1002">
        <v>7</v>
      </c>
      <c r="P1002" t="s">
        <v>1876</v>
      </c>
      <c r="Q1002" t="s">
        <v>3173</v>
      </c>
      <c r="R1002" s="207">
        <v>45671.338541666664</v>
      </c>
      <c r="S1002">
        <v>600171086</v>
      </c>
      <c r="T1002" t="s">
        <v>3173</v>
      </c>
      <c r="U1002" s="207">
        <v>45681.386041666665</v>
      </c>
      <c r="V1002">
        <v>600171086</v>
      </c>
      <c r="W1002">
        <v>106.43390000000001</v>
      </c>
      <c r="X1002">
        <v>93.17179999999999</v>
      </c>
      <c r="Y1002">
        <v>0.53220000000000001</v>
      </c>
      <c r="Z1002">
        <v>12.729900000000001</v>
      </c>
      <c r="AA1002">
        <v>115.59520000000001</v>
      </c>
      <c r="AB1002">
        <v>51050.847000000002</v>
      </c>
      <c r="AC1002">
        <v>47487.352000000006</v>
      </c>
      <c r="AD1002">
        <v>29335.972999999998</v>
      </c>
      <c r="AE1002">
        <v>8373.1910000000007</v>
      </c>
      <c r="AF1002">
        <v>2011.605</v>
      </c>
      <c r="AG1002">
        <v>5653.0019999999995</v>
      </c>
      <c r="AH1002">
        <v>794.70100000000002</v>
      </c>
      <c r="AI1002">
        <v>615.17399999999998</v>
      </c>
      <c r="AJ1002">
        <v>0</v>
      </c>
      <c r="AK1002">
        <v>129.87100000000001</v>
      </c>
      <c r="AL1002">
        <v>139.256</v>
      </c>
      <c r="AM1002">
        <v>0</v>
      </c>
      <c r="AN1002">
        <v>3424.239</v>
      </c>
      <c r="AO1002">
        <v>1257.0169999999998</v>
      </c>
      <c r="AP1002">
        <v>624.976</v>
      </c>
      <c r="AQ1002">
        <v>624.976</v>
      </c>
      <c r="AR1002">
        <v>0</v>
      </c>
      <c r="AS1002">
        <v>0</v>
      </c>
      <c r="AT1002">
        <v>165.499</v>
      </c>
      <c r="AU1002">
        <v>466.54199999999997</v>
      </c>
      <c r="AV1002">
        <v>0.96809999999999996</v>
      </c>
      <c r="AW1002">
        <v>555.98199999999997</v>
      </c>
      <c r="AX1002">
        <v>545.6</v>
      </c>
      <c r="AY1002">
        <v>314.60000000000002</v>
      </c>
      <c r="AZ1002">
        <v>17.853000000000002</v>
      </c>
      <c r="BA1002">
        <v>48026.833999999995</v>
      </c>
      <c r="BB1002">
        <v>624.976</v>
      </c>
      <c r="BC1002">
        <v>115</v>
      </c>
      <c r="BD1002">
        <v>78</v>
      </c>
      <c r="BE1002">
        <v>13</v>
      </c>
      <c r="BF1002">
        <v>0</v>
      </c>
      <c r="BG1002">
        <v>3</v>
      </c>
      <c r="BH1002">
        <v>0</v>
      </c>
      <c r="BI1002">
        <v>0</v>
      </c>
      <c r="BJ1002">
        <v>65.342799999999997</v>
      </c>
      <c r="BK1002">
        <v>38458.781999999999</v>
      </c>
      <c r="BL1002">
        <v>22625.973000000002</v>
      </c>
      <c r="BM1002">
        <v>7386.2909999999993</v>
      </c>
      <c r="BN1002">
        <v>1759.729</v>
      </c>
      <c r="BO1002">
        <v>4809.1570000000002</v>
      </c>
      <c r="BP1002">
        <v>568.39599999999996</v>
      </c>
      <c r="BQ1002">
        <v>615.17399999999998</v>
      </c>
      <c r="BR1002">
        <v>0</v>
      </c>
      <c r="BS1002">
        <v>120.227</v>
      </c>
      <c r="BT1002">
        <v>40.0869</v>
      </c>
      <c r="BU1002">
        <v>24881.403999999999</v>
      </c>
      <c r="BV1002">
        <v>3.7122000000000002</v>
      </c>
      <c r="BW1002">
        <v>2075.0230000000001</v>
      </c>
      <c r="BX1002">
        <v>20.2773</v>
      </c>
      <c r="BY1002">
        <v>10962.23</v>
      </c>
      <c r="BZ1002">
        <v>27.829000000000001</v>
      </c>
      <c r="CA1002">
        <v>9028.57</v>
      </c>
      <c r="CB1002">
        <v>6710</v>
      </c>
      <c r="CC1002">
        <v>986.90000000000009</v>
      </c>
      <c r="CD1002">
        <v>251.87600000000003</v>
      </c>
      <c r="CE1002">
        <v>843.84500000000003</v>
      </c>
      <c r="CF1002">
        <v>226.30500000000001</v>
      </c>
      <c r="CG1002">
        <v>0</v>
      </c>
      <c r="CH1002">
        <v>0</v>
      </c>
      <c r="CI1002">
        <v>9.6440000000000001</v>
      </c>
      <c r="CJ1002">
        <v>6.9143999999999997</v>
      </c>
      <c r="CK1002">
        <v>3169.453</v>
      </c>
      <c r="CL1002">
        <v>11.926</v>
      </c>
      <c r="CM1002">
        <v>3127.56</v>
      </c>
      <c r="CN1002">
        <v>8.5917999999999992</v>
      </c>
      <c r="CO1002">
        <v>2531.5569999999998</v>
      </c>
      <c r="CP1002">
        <v>0.39679999999999999</v>
      </c>
      <c r="CQ1002">
        <v>200</v>
      </c>
      <c r="CR1002">
        <v>57.133400000000002</v>
      </c>
      <c r="CS1002">
        <v>32108.912</v>
      </c>
      <c r="CT1002">
        <v>22.042999999999999</v>
      </c>
      <c r="CU1002">
        <v>6216.1620000000003</v>
      </c>
      <c r="CV1002">
        <v>0.57130000000000003</v>
      </c>
      <c r="CW1002">
        <v>555.98199999999997</v>
      </c>
      <c r="CX1002">
        <v>345.6</v>
      </c>
      <c r="CY1002">
        <v>0</v>
      </c>
      <c r="CZ1002">
        <v>0</v>
      </c>
      <c r="DA1002">
        <v>0.39679999999999999</v>
      </c>
      <c r="DB1002">
        <v>200</v>
      </c>
      <c r="DC1002">
        <v>84.429000000000002</v>
      </c>
      <c r="DD1002">
        <v>540.54700000000003</v>
      </c>
      <c r="DE1002">
        <v>17.853000000000002</v>
      </c>
      <c r="DF1002">
        <v>0.82650000000000001</v>
      </c>
      <c r="DG1002">
        <v>274.01299999999998</v>
      </c>
      <c r="DH1002">
        <v>0.43990000000000001</v>
      </c>
      <c r="DI1002">
        <v>266.11200000000002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38857.425000000003</v>
      </c>
      <c r="EA1002">
        <v>84.429000000000002</v>
      </c>
      <c r="EB1002">
        <v>9169.4089999999997</v>
      </c>
      <c r="EC1002">
        <v>540.54700000000003</v>
      </c>
      <c r="ED1002">
        <v>106.43390000000001</v>
      </c>
      <c r="EE1002">
        <v>115.59520000000001</v>
      </c>
      <c r="EF1002">
        <v>51050.847000000002</v>
      </c>
      <c r="EG1002">
        <v>65.342799999999997</v>
      </c>
      <c r="EH1002">
        <v>38519.241999999998</v>
      </c>
      <c r="EI1002">
        <v>40.0869</v>
      </c>
      <c r="EJ1002">
        <v>24941.864000000001</v>
      </c>
      <c r="EK1002">
        <v>3.7122000000000002</v>
      </c>
      <c r="EL1002">
        <v>2075.0230000000001</v>
      </c>
      <c r="EM1002">
        <v>20.2773</v>
      </c>
      <c r="EN1002">
        <v>10962.23</v>
      </c>
      <c r="EO1002">
        <v>41.091099999999997</v>
      </c>
      <c r="EP1002">
        <v>12531.605</v>
      </c>
      <c r="EQ1002">
        <v>1257.0169999999998</v>
      </c>
      <c r="ER1002">
        <v>189.429</v>
      </c>
      <c r="ES1002">
        <v>1067.588</v>
      </c>
      <c r="ET1002">
        <v>52307.864000000001</v>
      </c>
      <c r="EU1002">
        <v>0</v>
      </c>
      <c r="EV1002">
        <v>0</v>
      </c>
      <c r="EW1002">
        <v>0</v>
      </c>
      <c r="EX1002">
        <v>0</v>
      </c>
      <c r="EY1002">
        <v>0.82650000000000001</v>
      </c>
      <c r="EZ1002">
        <v>274.01299999999998</v>
      </c>
      <c r="FA1002">
        <v>0.43990000000000001</v>
      </c>
      <c r="FB1002">
        <v>266.11200000000002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0.96809999999999996</v>
      </c>
      <c r="FJ1002">
        <v>545.6</v>
      </c>
      <c r="FK1002">
        <v>0.57130000000000003</v>
      </c>
      <c r="FL1002">
        <v>345.6</v>
      </c>
      <c r="FM1002">
        <v>0.39679999999999999</v>
      </c>
      <c r="FN1002">
        <v>200</v>
      </c>
      <c r="FO1002">
        <v>314.60000000000002</v>
      </c>
      <c r="FP1002">
        <v>34.6</v>
      </c>
      <c r="FQ1002">
        <v>280</v>
      </c>
      <c r="FR1002">
        <v>860.2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</row>
    <row r="1003" spans="1:184" customFormat="1" ht="12.75" x14ac:dyDescent="0.2">
      <c r="A1003">
        <v>5862</v>
      </c>
      <c r="B1003">
        <f t="shared" si="15"/>
        <v>1000</v>
      </c>
      <c r="C1003">
        <v>1</v>
      </c>
      <c r="D1003" t="s">
        <v>3174</v>
      </c>
      <c r="E1003" t="s">
        <v>290</v>
      </c>
      <c r="F1003">
        <v>600014690</v>
      </c>
      <c r="G1003">
        <v>12</v>
      </c>
      <c r="H1003" t="s">
        <v>1924</v>
      </c>
      <c r="I1003" t="s">
        <v>3175</v>
      </c>
      <c r="J1003">
        <v>1</v>
      </c>
      <c r="K1003">
        <v>24</v>
      </c>
      <c r="L1003" t="s">
        <v>2723</v>
      </c>
      <c r="M1003" t="s">
        <v>3176</v>
      </c>
      <c r="N1003" t="s">
        <v>1875</v>
      </c>
      <c r="O1003">
        <v>7</v>
      </c>
      <c r="P1003" t="s">
        <v>1876</v>
      </c>
      <c r="Q1003" t="s">
        <v>3336</v>
      </c>
      <c r="R1003" s="207">
        <v>45667.581261574072</v>
      </c>
      <c r="S1003">
        <v>600014690</v>
      </c>
      <c r="W1003">
        <v>82.663699999999992</v>
      </c>
      <c r="X1003">
        <v>81.836999999999989</v>
      </c>
      <c r="Y1003">
        <v>0.1077</v>
      </c>
      <c r="Z1003">
        <v>0.71899999999999997</v>
      </c>
      <c r="AA1003">
        <v>87.990099999999998</v>
      </c>
      <c r="AB1003">
        <v>45778.754000000001</v>
      </c>
      <c r="AC1003">
        <v>45508.277000000002</v>
      </c>
      <c r="AD1003">
        <v>26249.913</v>
      </c>
      <c r="AE1003">
        <v>7610.28</v>
      </c>
      <c r="AF1003">
        <v>1662.01</v>
      </c>
      <c r="AG1003">
        <v>8446.146999999999</v>
      </c>
      <c r="AH1003">
        <v>748.74399999999991</v>
      </c>
      <c r="AI1003">
        <v>471.97300000000001</v>
      </c>
      <c r="AJ1003">
        <v>0</v>
      </c>
      <c r="AK1003">
        <v>67.575999999999993</v>
      </c>
      <c r="AL1003">
        <v>34.957999999999998</v>
      </c>
      <c r="AM1003">
        <v>0</v>
      </c>
      <c r="AN1003">
        <v>235.51900000000001</v>
      </c>
      <c r="AO1003">
        <v>735.3130000000001</v>
      </c>
      <c r="AP1003">
        <v>382.93</v>
      </c>
      <c r="AQ1003">
        <v>382.93</v>
      </c>
      <c r="AR1003">
        <v>0</v>
      </c>
      <c r="AS1003">
        <v>0</v>
      </c>
      <c r="AT1003">
        <v>352.38299999999998</v>
      </c>
      <c r="AU1003">
        <v>0</v>
      </c>
      <c r="AV1003">
        <v>0</v>
      </c>
      <c r="AW1003">
        <v>213.529</v>
      </c>
      <c r="AX1003">
        <v>0</v>
      </c>
      <c r="AY1003">
        <v>314.51</v>
      </c>
      <c r="AZ1003">
        <v>38.104999999999997</v>
      </c>
      <c r="BA1003">
        <v>45732.862999999998</v>
      </c>
      <c r="BB1003">
        <v>394.4</v>
      </c>
      <c r="BC1003">
        <v>93</v>
      </c>
      <c r="BD1003">
        <v>69</v>
      </c>
      <c r="BE1003">
        <v>1</v>
      </c>
      <c r="BF1003">
        <v>0</v>
      </c>
      <c r="BG1003">
        <v>1</v>
      </c>
      <c r="BH1003">
        <v>0</v>
      </c>
      <c r="BI1003">
        <v>0</v>
      </c>
      <c r="BJ1003">
        <v>56.580300000000001</v>
      </c>
      <c r="BK1003">
        <v>34178.97</v>
      </c>
      <c r="BL1003">
        <v>20079.710000000003</v>
      </c>
      <c r="BM1003">
        <v>6484.2349999999997</v>
      </c>
      <c r="BN1003">
        <v>892.71600000000001</v>
      </c>
      <c r="BO1003">
        <v>5335.5469999999996</v>
      </c>
      <c r="BP1003">
        <v>595.57899999999995</v>
      </c>
      <c r="BQ1003">
        <v>471.97300000000001</v>
      </c>
      <c r="BR1003">
        <v>0</v>
      </c>
      <c r="BS1003">
        <v>67.575999999999993</v>
      </c>
      <c r="BT1003">
        <v>46.530299999999997</v>
      </c>
      <c r="BU1003">
        <v>28634.951000000001</v>
      </c>
      <c r="BV1003">
        <v>7</v>
      </c>
      <c r="BW1003">
        <v>3968.4949999999999</v>
      </c>
      <c r="BX1003">
        <v>2.8</v>
      </c>
      <c r="BY1003">
        <v>1478.3140000000001</v>
      </c>
      <c r="BZ1003">
        <v>25.256700000000002</v>
      </c>
      <c r="CA1003">
        <v>11329.307000000001</v>
      </c>
      <c r="CB1003">
        <v>6170.2030000000004</v>
      </c>
      <c r="CC1003">
        <v>1126.0450000000001</v>
      </c>
      <c r="CD1003">
        <v>769.29399999999998</v>
      </c>
      <c r="CE1003">
        <v>3110.6</v>
      </c>
      <c r="CF1003">
        <v>153.16499999999999</v>
      </c>
      <c r="CG1003">
        <v>0</v>
      </c>
      <c r="CH1003">
        <v>0</v>
      </c>
      <c r="CI1003">
        <v>0</v>
      </c>
      <c r="CJ1003">
        <v>6.3666999999999998</v>
      </c>
      <c r="CK1003">
        <v>3961.0320000000002</v>
      </c>
      <c r="CL1003">
        <v>11</v>
      </c>
      <c r="CM1003">
        <v>3724.8020000000001</v>
      </c>
      <c r="CN1003">
        <v>7.49</v>
      </c>
      <c r="CO1003">
        <v>3157.1370000000002</v>
      </c>
      <c r="CP1003">
        <v>0.4</v>
      </c>
      <c r="CQ1003">
        <v>486.33600000000001</v>
      </c>
      <c r="CR1003">
        <v>50.580300000000001</v>
      </c>
      <c r="CS1003">
        <v>28399.47</v>
      </c>
      <c r="CT1003">
        <v>22.256700000000002</v>
      </c>
      <c r="CU1003">
        <v>9189.1560000000009</v>
      </c>
      <c r="CV1003">
        <v>0</v>
      </c>
      <c r="CW1003">
        <v>213.529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252.91</v>
      </c>
      <c r="DD1003">
        <v>130.02000000000001</v>
      </c>
      <c r="DE1003">
        <v>38.104999999999997</v>
      </c>
      <c r="DF1003">
        <v>0.25</v>
      </c>
      <c r="DG1003">
        <v>97.21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34354.673000000003</v>
      </c>
      <c r="EA1003">
        <v>264.38</v>
      </c>
      <c r="EB1003">
        <v>11378.189999999999</v>
      </c>
      <c r="EC1003">
        <v>130.02000000000001</v>
      </c>
      <c r="ED1003">
        <v>82.663699999999992</v>
      </c>
      <c r="EE1003">
        <v>87.990099999999998</v>
      </c>
      <c r="EF1003">
        <v>45778.754000000001</v>
      </c>
      <c r="EG1003">
        <v>56.580300000000001</v>
      </c>
      <c r="EH1003">
        <v>34223.25</v>
      </c>
      <c r="EI1003">
        <v>46.530299999999997</v>
      </c>
      <c r="EJ1003">
        <v>28679.231</v>
      </c>
      <c r="EK1003">
        <v>7</v>
      </c>
      <c r="EL1003">
        <v>3968.4949999999999</v>
      </c>
      <c r="EM1003">
        <v>2.8</v>
      </c>
      <c r="EN1003">
        <v>1478.3140000000001</v>
      </c>
      <c r="EO1003">
        <v>26.083400000000001</v>
      </c>
      <c r="EP1003">
        <v>11555.504000000001</v>
      </c>
      <c r="EQ1003">
        <v>735.3130000000001</v>
      </c>
      <c r="ER1003">
        <v>252.91</v>
      </c>
      <c r="ES1003">
        <v>482.40299999999996</v>
      </c>
      <c r="ET1003">
        <v>46514.066999999995</v>
      </c>
      <c r="EU1003">
        <v>0</v>
      </c>
      <c r="EV1003">
        <v>0</v>
      </c>
      <c r="EW1003">
        <v>0</v>
      </c>
      <c r="EX1003">
        <v>0</v>
      </c>
      <c r="EY1003">
        <v>0.25</v>
      </c>
      <c r="EZ1003">
        <v>97.21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314.51</v>
      </c>
      <c r="FP1003">
        <v>239.49</v>
      </c>
      <c r="FQ1003">
        <v>75.02</v>
      </c>
      <c r="FR1003">
        <v>314.51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0</v>
      </c>
      <c r="GA1003">
        <v>0</v>
      </c>
      <c r="GB1003">
        <v>0</v>
      </c>
    </row>
    <row r="1004" spans="1:184" customFormat="1" ht="12.75" x14ac:dyDescent="0.2">
      <c r="A1004">
        <v>5866</v>
      </c>
      <c r="B1004">
        <f t="shared" si="15"/>
        <v>1001</v>
      </c>
      <c r="C1004">
        <v>1</v>
      </c>
      <c r="D1004" t="s">
        <v>3177</v>
      </c>
      <c r="E1004" t="s">
        <v>290</v>
      </c>
      <c r="F1004">
        <v>600014614</v>
      </c>
      <c r="G1004">
        <v>12</v>
      </c>
      <c r="H1004" t="s">
        <v>1982</v>
      </c>
      <c r="I1004" t="s">
        <v>3178</v>
      </c>
      <c r="J1004">
        <v>1</v>
      </c>
      <c r="K1004">
        <v>24</v>
      </c>
      <c r="L1004" t="s">
        <v>2723</v>
      </c>
      <c r="M1004" t="s">
        <v>3179</v>
      </c>
      <c r="N1004" t="s">
        <v>1875</v>
      </c>
      <c r="O1004">
        <v>7</v>
      </c>
      <c r="P1004" t="s">
        <v>1876</v>
      </c>
      <c r="Q1004" t="s">
        <v>3317</v>
      </c>
      <c r="R1004" s="207">
        <v>45670.467638888891</v>
      </c>
      <c r="S1004" t="s">
        <v>3318</v>
      </c>
      <c r="T1004" t="s">
        <v>3180</v>
      </c>
      <c r="U1004" s="207">
        <v>45672.53800925926</v>
      </c>
      <c r="V1004">
        <v>600014614</v>
      </c>
      <c r="W1004">
        <v>105.16669999999999</v>
      </c>
      <c r="X1004">
        <v>94.866399999999999</v>
      </c>
      <c r="Y1004">
        <v>9.9670000000000005</v>
      </c>
      <c r="Z1004">
        <v>0.33329999999999999</v>
      </c>
      <c r="AA1004">
        <v>114.1639</v>
      </c>
      <c r="AB1004">
        <v>51480.810000000005</v>
      </c>
      <c r="AC1004">
        <v>47708.581000000006</v>
      </c>
      <c r="AD1004">
        <v>30799.993999999999</v>
      </c>
      <c r="AE1004">
        <v>7016.3569999999991</v>
      </c>
      <c r="AF1004">
        <v>930.26799999999992</v>
      </c>
      <c r="AG1004">
        <v>7566.5029999999997</v>
      </c>
      <c r="AH1004">
        <v>733.16099999999994</v>
      </c>
      <c r="AI1004">
        <v>452.97399999999999</v>
      </c>
      <c r="AJ1004">
        <v>2.113</v>
      </c>
      <c r="AK1004">
        <v>29.091000000000001</v>
      </c>
      <c r="AL1004">
        <v>3173.491</v>
      </c>
      <c r="AM1004">
        <v>0</v>
      </c>
      <c r="AN1004">
        <v>598.73800000000006</v>
      </c>
      <c r="AO1004">
        <v>2660.828</v>
      </c>
      <c r="AP1004">
        <v>382.39400000000001</v>
      </c>
      <c r="AQ1004">
        <v>382.39400000000001</v>
      </c>
      <c r="AR1004">
        <v>0</v>
      </c>
      <c r="AS1004">
        <v>0</v>
      </c>
      <c r="AT1004">
        <v>2278.4340000000002</v>
      </c>
      <c r="AU1004">
        <v>0</v>
      </c>
      <c r="AV1004">
        <v>0.79169999999999996</v>
      </c>
      <c r="AW1004">
        <v>125.428</v>
      </c>
      <c r="AX1004">
        <v>261.19799999999998</v>
      </c>
      <c r="AY1004">
        <v>295.39400000000001</v>
      </c>
      <c r="AZ1004">
        <v>52.692</v>
      </c>
      <c r="BA1004">
        <v>48020.006999999998</v>
      </c>
      <c r="BB1004">
        <v>385.75900000000001</v>
      </c>
      <c r="BC1004">
        <v>107</v>
      </c>
      <c r="BD1004">
        <v>72</v>
      </c>
      <c r="BE1004">
        <v>7</v>
      </c>
      <c r="BF1004">
        <v>0</v>
      </c>
      <c r="BG1004">
        <v>0</v>
      </c>
      <c r="BH1004">
        <v>0</v>
      </c>
      <c r="BI1004">
        <v>0</v>
      </c>
      <c r="BJ1004">
        <v>70.985900000000001</v>
      </c>
      <c r="BK1004">
        <v>37338.714999999997</v>
      </c>
      <c r="BL1004">
        <v>24975.058000000001</v>
      </c>
      <c r="BM1004">
        <v>5992.1309999999994</v>
      </c>
      <c r="BN1004">
        <v>429.59199999999998</v>
      </c>
      <c r="BO1004">
        <v>4714.63</v>
      </c>
      <c r="BP1004">
        <v>568.26900000000001</v>
      </c>
      <c r="BQ1004">
        <v>452.97399999999999</v>
      </c>
      <c r="BR1004">
        <v>2.113</v>
      </c>
      <c r="BS1004">
        <v>25.827999999999999</v>
      </c>
      <c r="BT1004">
        <v>37.301600000000001</v>
      </c>
      <c r="BU1004">
        <v>22864.100999999999</v>
      </c>
      <c r="BV1004">
        <v>4.4823000000000004</v>
      </c>
      <c r="BW1004">
        <v>2378.59</v>
      </c>
      <c r="BX1004">
        <v>18.651499999999999</v>
      </c>
      <c r="BY1004">
        <v>8883.4150000000009</v>
      </c>
      <c r="BZ1004">
        <v>23.880499999999998</v>
      </c>
      <c r="CA1004">
        <v>10369.866</v>
      </c>
      <c r="CB1004">
        <v>5824.9360000000006</v>
      </c>
      <c r="CC1004">
        <v>1024.2260000000001</v>
      </c>
      <c r="CD1004">
        <v>500.67599999999999</v>
      </c>
      <c r="CE1004">
        <v>2851.873</v>
      </c>
      <c r="CF1004">
        <v>164.892</v>
      </c>
      <c r="CG1004">
        <v>0</v>
      </c>
      <c r="CH1004">
        <v>0</v>
      </c>
      <c r="CI1004">
        <v>3.2629999999999999</v>
      </c>
      <c r="CJ1004">
        <v>7.9803999999999995</v>
      </c>
      <c r="CK1004">
        <v>5498.7150000000001</v>
      </c>
      <c r="CL1004">
        <v>10.2751</v>
      </c>
      <c r="CM1004">
        <v>2779.8459999999995</v>
      </c>
      <c r="CN1004">
        <v>5</v>
      </c>
      <c r="CO1004">
        <v>1932.3869999999999</v>
      </c>
      <c r="CP1004">
        <v>0.625</v>
      </c>
      <c r="CQ1004">
        <v>158.91800000000001</v>
      </c>
      <c r="CR1004">
        <v>61.319200000000002</v>
      </c>
      <c r="CS1004">
        <v>29953.210999999999</v>
      </c>
      <c r="CT1004">
        <v>21.380499999999998</v>
      </c>
      <c r="CU1004">
        <v>8389.732</v>
      </c>
      <c r="CV1004">
        <v>0.16669999999999999</v>
      </c>
      <c r="CW1004">
        <v>125.428</v>
      </c>
      <c r="CX1004">
        <v>102.28</v>
      </c>
      <c r="CY1004">
        <v>0</v>
      </c>
      <c r="CZ1004">
        <v>0</v>
      </c>
      <c r="DA1004">
        <v>0.625</v>
      </c>
      <c r="DB1004">
        <v>158.91800000000001</v>
      </c>
      <c r="DC1004">
        <v>247.79400000000001</v>
      </c>
      <c r="DD1004">
        <v>134.6</v>
      </c>
      <c r="DE1004">
        <v>52.692</v>
      </c>
      <c r="DF1004">
        <v>10.383800000000001</v>
      </c>
      <c r="DG1004">
        <v>3122.3290000000002</v>
      </c>
      <c r="DH1004">
        <v>0</v>
      </c>
      <c r="DI1004">
        <v>0</v>
      </c>
      <c r="DJ1004">
        <v>0.16669999999999999</v>
      </c>
      <c r="DK1004">
        <v>90.28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37577.002</v>
      </c>
      <c r="EA1004">
        <v>247.79400000000001</v>
      </c>
      <c r="EB1004">
        <v>10443.005000000001</v>
      </c>
      <c r="EC1004">
        <v>137.965</v>
      </c>
      <c r="ED1004">
        <v>105.16669999999999</v>
      </c>
      <c r="EE1004">
        <v>114.1639</v>
      </c>
      <c r="EF1004">
        <v>51480.810000000005</v>
      </c>
      <c r="EG1004">
        <v>71.319199999999995</v>
      </c>
      <c r="EH1004">
        <v>37623.683999999994</v>
      </c>
      <c r="EI1004">
        <v>37.301600000000001</v>
      </c>
      <c r="EJ1004">
        <v>22931.541000000001</v>
      </c>
      <c r="EK1004">
        <v>4.4823000000000004</v>
      </c>
      <c r="EL1004">
        <v>2378.59</v>
      </c>
      <c r="EM1004">
        <v>18.651499999999999</v>
      </c>
      <c r="EN1004">
        <v>8903.6149999999998</v>
      </c>
      <c r="EO1004">
        <v>33.847499999999997</v>
      </c>
      <c r="EP1004">
        <v>13857.126</v>
      </c>
      <c r="EQ1004">
        <v>2660.828</v>
      </c>
      <c r="ER1004">
        <v>328.19299999999998</v>
      </c>
      <c r="ES1004">
        <v>2332.6350000000002</v>
      </c>
      <c r="ET1004">
        <v>54141.638000000006</v>
      </c>
      <c r="EU1004">
        <v>0</v>
      </c>
      <c r="EV1004">
        <v>0</v>
      </c>
      <c r="EW1004">
        <v>0</v>
      </c>
      <c r="EX1004">
        <v>0</v>
      </c>
      <c r="EY1004">
        <v>10.383800000000001</v>
      </c>
      <c r="EZ1004">
        <v>3122.3290000000002</v>
      </c>
      <c r="FA1004">
        <v>0</v>
      </c>
      <c r="FB1004">
        <v>0</v>
      </c>
      <c r="FC1004">
        <v>0.5</v>
      </c>
      <c r="FD1004">
        <v>287.60899999999998</v>
      </c>
      <c r="FE1004">
        <v>0</v>
      </c>
      <c r="FF1004">
        <v>0</v>
      </c>
      <c r="FG1004">
        <v>0</v>
      </c>
      <c r="FH1004">
        <v>0</v>
      </c>
      <c r="FI1004">
        <v>0.79169999999999996</v>
      </c>
      <c r="FJ1004">
        <v>261.19799999999998</v>
      </c>
      <c r="FK1004">
        <v>0.16669999999999999</v>
      </c>
      <c r="FL1004">
        <v>102.28</v>
      </c>
      <c r="FM1004">
        <v>0.625</v>
      </c>
      <c r="FN1004">
        <v>158.91800000000001</v>
      </c>
      <c r="FO1004">
        <v>295.39400000000001</v>
      </c>
      <c r="FP1004">
        <v>247.79400000000001</v>
      </c>
      <c r="FQ1004">
        <v>47.6</v>
      </c>
      <c r="FR1004">
        <v>556.59199999999998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0</v>
      </c>
      <c r="GA1004">
        <v>0</v>
      </c>
      <c r="GB1004">
        <v>0</v>
      </c>
    </row>
    <row r="1005" spans="1:184" customFormat="1" ht="12.75" x14ac:dyDescent="0.2">
      <c r="A1005">
        <v>5869</v>
      </c>
      <c r="B1005">
        <f t="shared" si="15"/>
        <v>1002</v>
      </c>
      <c r="C1005">
        <v>1</v>
      </c>
      <c r="D1005" t="s">
        <v>3181</v>
      </c>
      <c r="E1005" t="s">
        <v>290</v>
      </c>
      <c r="F1005">
        <v>600014649</v>
      </c>
      <c r="G1005">
        <v>12</v>
      </c>
      <c r="H1005" t="s">
        <v>1908</v>
      </c>
      <c r="I1005" t="s">
        <v>3182</v>
      </c>
      <c r="J1005">
        <v>1</v>
      </c>
      <c r="K1005">
        <v>24</v>
      </c>
      <c r="L1005" t="s">
        <v>2723</v>
      </c>
      <c r="M1005" t="s">
        <v>3183</v>
      </c>
      <c r="N1005" t="s">
        <v>1875</v>
      </c>
      <c r="O1005">
        <v>7</v>
      </c>
      <c r="P1005" t="s">
        <v>1876</v>
      </c>
      <c r="Q1005" t="s">
        <v>3184</v>
      </c>
      <c r="R1005" s="207">
        <v>45671.425266203703</v>
      </c>
      <c r="S1005">
        <v>600014649</v>
      </c>
      <c r="T1005" t="s">
        <v>3184</v>
      </c>
      <c r="U1005" s="207">
        <v>45671.49596064815</v>
      </c>
      <c r="V1005">
        <v>600014649</v>
      </c>
      <c r="W1005">
        <v>155.33760000000001</v>
      </c>
      <c r="X1005">
        <v>146.57550000000001</v>
      </c>
      <c r="Y1005">
        <v>1.849</v>
      </c>
      <c r="Z1005">
        <v>6.9131</v>
      </c>
      <c r="AA1005">
        <v>175.33600000000001</v>
      </c>
      <c r="AB1005">
        <v>83140.84</v>
      </c>
      <c r="AC1005">
        <v>79730.614999999991</v>
      </c>
      <c r="AD1005">
        <v>46926.208999999995</v>
      </c>
      <c r="AE1005">
        <v>14475.953</v>
      </c>
      <c r="AF1005">
        <v>5214.5159999999996</v>
      </c>
      <c r="AG1005">
        <v>9776.3700000000008</v>
      </c>
      <c r="AH1005">
        <v>1380.1130000000001</v>
      </c>
      <c r="AI1005">
        <v>1424.6880000000001</v>
      </c>
      <c r="AJ1005">
        <v>35.253</v>
      </c>
      <c r="AK1005">
        <v>116.53700000000001</v>
      </c>
      <c r="AL1005">
        <v>679.10699999999997</v>
      </c>
      <c r="AM1005">
        <v>127</v>
      </c>
      <c r="AN1005">
        <v>2604.1179999999999</v>
      </c>
      <c r="AO1005">
        <v>2180.6849999999999</v>
      </c>
      <c r="AP1005">
        <v>272</v>
      </c>
      <c r="AQ1005">
        <v>272</v>
      </c>
      <c r="AR1005">
        <v>0</v>
      </c>
      <c r="AS1005">
        <v>0</v>
      </c>
      <c r="AT1005">
        <v>358.79899999999998</v>
      </c>
      <c r="AU1005">
        <v>1549.886</v>
      </c>
      <c r="AV1005">
        <v>1.1000000000000001</v>
      </c>
      <c r="AW1005">
        <v>304.608</v>
      </c>
      <c r="AX1005">
        <v>565.64099999999996</v>
      </c>
      <c r="AY1005">
        <v>85.8</v>
      </c>
      <c r="AZ1005">
        <v>76.367999999999995</v>
      </c>
      <c r="BA1005">
        <v>80373.875</v>
      </c>
      <c r="BB1005">
        <v>272</v>
      </c>
      <c r="BC1005">
        <v>184</v>
      </c>
      <c r="BD1005">
        <v>98</v>
      </c>
      <c r="BE1005">
        <v>13</v>
      </c>
      <c r="BF1005">
        <v>0</v>
      </c>
      <c r="BG1005">
        <v>2</v>
      </c>
      <c r="BH1005">
        <v>0</v>
      </c>
      <c r="BI1005">
        <v>0</v>
      </c>
      <c r="BJ1005">
        <v>115.02109999999999</v>
      </c>
      <c r="BK1005">
        <v>66807.47</v>
      </c>
      <c r="BL1005">
        <v>39497.627</v>
      </c>
      <c r="BM1005">
        <v>13141.652</v>
      </c>
      <c r="BN1005">
        <v>3653.9289999999996</v>
      </c>
      <c r="BO1005">
        <v>7624.5169999999998</v>
      </c>
      <c r="BP1005">
        <v>973.30200000000002</v>
      </c>
      <c r="BQ1005">
        <v>1424.6880000000001</v>
      </c>
      <c r="BR1005">
        <v>0</v>
      </c>
      <c r="BS1005">
        <v>110.779</v>
      </c>
      <c r="BT1005">
        <v>46.9985</v>
      </c>
      <c r="BU1005">
        <v>30990.738000000001</v>
      </c>
      <c r="BV1005">
        <v>3.9617</v>
      </c>
      <c r="BW1005">
        <v>1998.83</v>
      </c>
      <c r="BX1005">
        <v>56.185000000000002</v>
      </c>
      <c r="BY1005">
        <v>30497.925999999999</v>
      </c>
      <c r="BZ1005">
        <v>31.554399999999998</v>
      </c>
      <c r="CA1005">
        <v>12923.145</v>
      </c>
      <c r="CB1005">
        <v>7428.5820000000003</v>
      </c>
      <c r="CC1005">
        <v>1334.3009999999999</v>
      </c>
      <c r="CD1005">
        <v>1560.587</v>
      </c>
      <c r="CE1005">
        <v>2151.8530000000001</v>
      </c>
      <c r="CF1005">
        <v>406.81100000000004</v>
      </c>
      <c r="CG1005">
        <v>0</v>
      </c>
      <c r="CH1005">
        <v>35.253</v>
      </c>
      <c r="CI1005">
        <v>5.758</v>
      </c>
      <c r="CJ1005">
        <v>16.638000000000002</v>
      </c>
      <c r="CK1005">
        <v>9372.9410000000007</v>
      </c>
      <c r="CL1005">
        <v>11.1891</v>
      </c>
      <c r="CM1005">
        <v>2584.6330000000003</v>
      </c>
      <c r="CN1005">
        <v>3.5272999999999999</v>
      </c>
      <c r="CO1005">
        <v>908.74900000000002</v>
      </c>
      <c r="CP1005">
        <v>0.2</v>
      </c>
      <c r="CQ1005">
        <v>56.822000000000003</v>
      </c>
      <c r="CR1005">
        <v>105.12629999999999</v>
      </c>
      <c r="CS1005">
        <v>57528.845000000001</v>
      </c>
      <c r="CT1005">
        <v>25.397400000000001</v>
      </c>
      <c r="CU1005">
        <v>9094.5380000000005</v>
      </c>
      <c r="CV1005">
        <v>0.9</v>
      </c>
      <c r="CW1005">
        <v>304.608</v>
      </c>
      <c r="CX1005">
        <v>453.81900000000002</v>
      </c>
      <c r="CY1005">
        <v>0</v>
      </c>
      <c r="CZ1005">
        <v>0</v>
      </c>
      <c r="DA1005">
        <v>0.2</v>
      </c>
      <c r="DB1005">
        <v>111.822</v>
      </c>
      <c r="DC1005">
        <v>35</v>
      </c>
      <c r="DD1005">
        <v>237</v>
      </c>
      <c r="DE1005">
        <v>76.367999999999995</v>
      </c>
      <c r="DF1005">
        <v>7.0670999999999999</v>
      </c>
      <c r="DG1005">
        <v>2862.92</v>
      </c>
      <c r="DH1005">
        <v>0.12790000000000001</v>
      </c>
      <c r="DI1005">
        <v>66.628</v>
      </c>
      <c r="DJ1005">
        <v>0.68089999999999995</v>
      </c>
      <c r="DK1005">
        <v>390.428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67297.517999999996</v>
      </c>
      <c r="EA1005">
        <v>35</v>
      </c>
      <c r="EB1005">
        <v>13076.357</v>
      </c>
      <c r="EC1005">
        <v>237</v>
      </c>
      <c r="ED1005">
        <v>155.33760000000001</v>
      </c>
      <c r="EE1005">
        <v>175.33600000000001</v>
      </c>
      <c r="EF1005">
        <v>83140.84</v>
      </c>
      <c r="EG1005">
        <v>115.2765</v>
      </c>
      <c r="EH1005">
        <v>67260.42300000001</v>
      </c>
      <c r="EI1005">
        <v>47.253799999999998</v>
      </c>
      <c r="EJ1005">
        <v>31422.775000000001</v>
      </c>
      <c r="EK1005">
        <v>3.9617</v>
      </c>
      <c r="EL1005">
        <v>2019.7460000000001</v>
      </c>
      <c r="EM1005">
        <v>56.185099999999998</v>
      </c>
      <c r="EN1005">
        <v>30497.925999999999</v>
      </c>
      <c r="EO1005">
        <v>40.061100000000003</v>
      </c>
      <c r="EP1005">
        <v>15880.416999999999</v>
      </c>
      <c r="EQ1005">
        <v>2180.6849999999999</v>
      </c>
      <c r="ER1005">
        <v>35</v>
      </c>
      <c r="ES1005">
        <v>2145.6849999999999</v>
      </c>
      <c r="ET1005">
        <v>85321.524999999994</v>
      </c>
      <c r="EU1005">
        <v>0</v>
      </c>
      <c r="EV1005">
        <v>0</v>
      </c>
      <c r="EW1005">
        <v>0</v>
      </c>
      <c r="EX1005">
        <v>0</v>
      </c>
      <c r="EY1005">
        <v>7.0670999999999999</v>
      </c>
      <c r="EZ1005">
        <v>2862.92</v>
      </c>
      <c r="FA1005">
        <v>0.12790000000000001</v>
      </c>
      <c r="FB1005">
        <v>66.628</v>
      </c>
      <c r="FC1005">
        <v>0.68089999999999995</v>
      </c>
      <c r="FD1005">
        <v>390.428</v>
      </c>
      <c r="FE1005">
        <v>0</v>
      </c>
      <c r="FF1005">
        <v>0</v>
      </c>
      <c r="FG1005">
        <v>0</v>
      </c>
      <c r="FH1005">
        <v>0</v>
      </c>
      <c r="FI1005">
        <v>1.1000000000000001</v>
      </c>
      <c r="FJ1005">
        <v>565.64099999999996</v>
      </c>
      <c r="FK1005">
        <v>0.9</v>
      </c>
      <c r="FL1005">
        <v>453.81900000000002</v>
      </c>
      <c r="FM1005">
        <v>0.2</v>
      </c>
      <c r="FN1005">
        <v>111.822</v>
      </c>
      <c r="FO1005">
        <v>85.8</v>
      </c>
      <c r="FP1005">
        <v>0</v>
      </c>
      <c r="FQ1005">
        <v>85.8</v>
      </c>
      <c r="FR1005">
        <v>651.44100000000003</v>
      </c>
      <c r="FS1005">
        <v>0</v>
      </c>
      <c r="FT1005">
        <v>0</v>
      </c>
      <c r="FU1005">
        <v>0</v>
      </c>
      <c r="FV1005">
        <v>0</v>
      </c>
      <c r="FW1005">
        <v>0</v>
      </c>
      <c r="FX1005">
        <v>0</v>
      </c>
      <c r="FY1005">
        <v>0</v>
      </c>
      <c r="FZ1005">
        <v>0</v>
      </c>
      <c r="GA1005">
        <v>0</v>
      </c>
      <c r="GB1005">
        <v>0</v>
      </c>
    </row>
    <row r="1006" spans="1:184" customFormat="1" ht="12.75" x14ac:dyDescent="0.2">
      <c r="A1006">
        <v>5916</v>
      </c>
      <c r="B1006">
        <f t="shared" si="15"/>
        <v>1003</v>
      </c>
      <c r="C1006">
        <v>1</v>
      </c>
      <c r="D1006" t="s">
        <v>3185</v>
      </c>
      <c r="E1006" t="s">
        <v>290</v>
      </c>
      <c r="F1006">
        <v>600034399</v>
      </c>
      <c r="G1006">
        <v>12</v>
      </c>
      <c r="H1006" t="s">
        <v>1888</v>
      </c>
      <c r="I1006" t="s">
        <v>3113</v>
      </c>
      <c r="J1006">
        <v>1</v>
      </c>
      <c r="K1006">
        <v>24</v>
      </c>
      <c r="L1006" t="s">
        <v>2723</v>
      </c>
      <c r="M1006" t="s">
        <v>3186</v>
      </c>
      <c r="N1006" t="s">
        <v>1875</v>
      </c>
      <c r="O1006">
        <v>7</v>
      </c>
      <c r="P1006" t="s">
        <v>1876</v>
      </c>
      <c r="Q1006" t="s">
        <v>3187</v>
      </c>
      <c r="R1006" s="207">
        <v>45668.685763888891</v>
      </c>
      <c r="S1006">
        <v>600034399</v>
      </c>
      <c r="T1006" t="s">
        <v>3187</v>
      </c>
      <c r="U1006" s="207">
        <v>45671.742835648147</v>
      </c>
      <c r="V1006">
        <v>600034399</v>
      </c>
      <c r="W1006">
        <v>19.9282</v>
      </c>
      <c r="X1006">
        <v>19.379000000000001</v>
      </c>
      <c r="Y1006">
        <v>0</v>
      </c>
      <c r="Z1006">
        <v>0.54920000000000002</v>
      </c>
      <c r="AA1006">
        <v>23.431699999999999</v>
      </c>
      <c r="AB1006">
        <v>9720.9410000000007</v>
      </c>
      <c r="AC1006">
        <v>9521.7870000000003</v>
      </c>
      <c r="AD1006">
        <v>6075.1850000000004</v>
      </c>
      <c r="AE1006">
        <v>2063.37</v>
      </c>
      <c r="AF1006">
        <v>253.10599999999999</v>
      </c>
      <c r="AG1006">
        <v>939.64499999999998</v>
      </c>
      <c r="AH1006">
        <v>190.37100000000001</v>
      </c>
      <c r="AI1006">
        <v>0</v>
      </c>
      <c r="AJ1006">
        <v>0</v>
      </c>
      <c r="AK1006">
        <v>0.11</v>
      </c>
      <c r="AL1006">
        <v>0</v>
      </c>
      <c r="AM1006">
        <v>0</v>
      </c>
      <c r="AN1006">
        <v>199.154</v>
      </c>
      <c r="AO1006">
        <v>180.35400000000001</v>
      </c>
      <c r="AP1006">
        <v>121.354</v>
      </c>
      <c r="AQ1006">
        <v>121.354</v>
      </c>
      <c r="AR1006">
        <v>0</v>
      </c>
      <c r="AS1006">
        <v>0</v>
      </c>
      <c r="AT1006">
        <v>0</v>
      </c>
      <c r="AU1006">
        <v>59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9616.2690000000002</v>
      </c>
      <c r="BB1006">
        <v>136.1</v>
      </c>
      <c r="BC1006">
        <v>23</v>
      </c>
      <c r="BD1006">
        <v>21</v>
      </c>
      <c r="BE1006">
        <v>0</v>
      </c>
      <c r="BF1006">
        <v>1</v>
      </c>
      <c r="BG1006">
        <v>2</v>
      </c>
      <c r="BH1006">
        <v>0</v>
      </c>
      <c r="BI1006">
        <v>0</v>
      </c>
      <c r="BJ1006">
        <v>15.448600000000001</v>
      </c>
      <c r="BK1006">
        <v>7776.634</v>
      </c>
      <c r="BL1006">
        <v>4780.6540000000005</v>
      </c>
      <c r="BM1006">
        <v>1853.0239999999999</v>
      </c>
      <c r="BN1006">
        <v>224.785</v>
      </c>
      <c r="BO1006">
        <v>727.8</v>
      </c>
      <c r="BP1006">
        <v>190.37100000000001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3.9304000000000001</v>
      </c>
      <c r="CA1006">
        <v>1745.153</v>
      </c>
      <c r="CB1006">
        <v>1294.5309999999999</v>
      </c>
      <c r="CC1006">
        <v>210.346</v>
      </c>
      <c r="CD1006">
        <v>28.321000000000002</v>
      </c>
      <c r="CE1006">
        <v>211.845</v>
      </c>
      <c r="CF1006">
        <v>0</v>
      </c>
      <c r="CG1006">
        <v>0</v>
      </c>
      <c r="CH1006">
        <v>0</v>
      </c>
      <c r="CI1006">
        <v>0.11</v>
      </c>
      <c r="CJ1006">
        <v>2.9304000000000001</v>
      </c>
      <c r="CK1006">
        <v>1170.904</v>
      </c>
      <c r="CL1006">
        <v>0</v>
      </c>
      <c r="CM1006">
        <v>0</v>
      </c>
      <c r="CN1006">
        <v>0</v>
      </c>
      <c r="CO1006">
        <v>0</v>
      </c>
      <c r="CP1006">
        <v>1</v>
      </c>
      <c r="CQ1006">
        <v>574.24900000000002</v>
      </c>
      <c r="CR1006">
        <v>12.448600000000001</v>
      </c>
      <c r="CS1006">
        <v>5480.69</v>
      </c>
      <c r="CT1006">
        <v>3.9304000000000001</v>
      </c>
      <c r="CU1006">
        <v>1745.153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121.354</v>
      </c>
      <c r="DE1006">
        <v>0</v>
      </c>
      <c r="DF1006">
        <v>0</v>
      </c>
      <c r="DG1006">
        <v>0</v>
      </c>
      <c r="DH1006">
        <v>6.6928999999999998</v>
      </c>
      <c r="DI1006">
        <v>3178.308</v>
      </c>
      <c r="DJ1006">
        <v>8.7556999999999992</v>
      </c>
      <c r="DK1006">
        <v>4598.326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7861.116</v>
      </c>
      <c r="EA1006">
        <v>0</v>
      </c>
      <c r="EB1006">
        <v>1755.153</v>
      </c>
      <c r="EC1006">
        <v>136.1</v>
      </c>
      <c r="ED1006">
        <v>19.9282</v>
      </c>
      <c r="EE1006">
        <v>23.431699999999999</v>
      </c>
      <c r="EF1006">
        <v>9720.9410000000007</v>
      </c>
      <c r="EG1006">
        <v>15.448600000000001</v>
      </c>
      <c r="EH1006">
        <v>7776.634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4.4795999999999996</v>
      </c>
      <c r="EP1006">
        <v>1944.307</v>
      </c>
      <c r="EQ1006">
        <v>180.35400000000001</v>
      </c>
      <c r="ER1006">
        <v>0</v>
      </c>
      <c r="ES1006">
        <v>180.35400000000001</v>
      </c>
      <c r="ET1006">
        <v>9901.2950000000001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6.6928999999999998</v>
      </c>
      <c r="FB1006">
        <v>3178.308</v>
      </c>
      <c r="FC1006">
        <v>8.7556999999999992</v>
      </c>
      <c r="FD1006">
        <v>4598.326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0</v>
      </c>
      <c r="FZ1006">
        <v>0</v>
      </c>
      <c r="GA1006">
        <v>0</v>
      </c>
      <c r="GB1006">
        <v>0</v>
      </c>
    </row>
    <row r="1007" spans="1:184" customFormat="1" ht="12.75" x14ac:dyDescent="0.2">
      <c r="A1007">
        <v>6301</v>
      </c>
      <c r="B1007">
        <f t="shared" si="15"/>
        <v>1004</v>
      </c>
      <c r="C1007">
        <v>1</v>
      </c>
      <c r="D1007" t="s">
        <v>3188</v>
      </c>
      <c r="E1007" t="s">
        <v>290</v>
      </c>
      <c r="F1007">
        <v>600003710</v>
      </c>
      <c r="G1007">
        <v>12</v>
      </c>
      <c r="H1007" t="s">
        <v>2268</v>
      </c>
      <c r="I1007" t="s">
        <v>102</v>
      </c>
      <c r="J1007">
        <v>1</v>
      </c>
      <c r="K1007">
        <v>24</v>
      </c>
      <c r="L1007" t="s">
        <v>2723</v>
      </c>
      <c r="M1007" t="s">
        <v>3189</v>
      </c>
      <c r="N1007" t="s">
        <v>2184</v>
      </c>
      <c r="O1007">
        <v>7</v>
      </c>
      <c r="P1007" t="s">
        <v>2185</v>
      </c>
      <c r="Q1007" t="s">
        <v>3190</v>
      </c>
      <c r="R1007" s="207">
        <v>45671.455127314817</v>
      </c>
      <c r="S1007">
        <v>600003710</v>
      </c>
      <c r="W1007">
        <v>24.295500000000001</v>
      </c>
      <c r="X1007">
        <v>24.295500000000001</v>
      </c>
      <c r="Y1007">
        <v>0</v>
      </c>
      <c r="Z1007">
        <v>0</v>
      </c>
      <c r="AA1007">
        <v>29.9863</v>
      </c>
      <c r="AB1007">
        <v>14896.734</v>
      </c>
      <c r="AC1007">
        <v>14635.734</v>
      </c>
      <c r="AD1007">
        <v>8270.9069999999992</v>
      </c>
      <c r="AE1007">
        <v>2499.5810000000001</v>
      </c>
      <c r="AF1007">
        <v>862.03599999999994</v>
      </c>
      <c r="AG1007">
        <v>2550.5210000000002</v>
      </c>
      <c r="AH1007">
        <v>199.81399999999999</v>
      </c>
      <c r="AI1007">
        <v>0</v>
      </c>
      <c r="AJ1007">
        <v>53.392000000000003</v>
      </c>
      <c r="AK1007">
        <v>32.548000000000002</v>
      </c>
      <c r="AL1007">
        <v>0</v>
      </c>
      <c r="AM1007">
        <v>0</v>
      </c>
      <c r="AN1007">
        <v>261</v>
      </c>
      <c r="AO1007">
        <v>411.51600000000002</v>
      </c>
      <c r="AP1007">
        <v>373.7</v>
      </c>
      <c r="AQ1007">
        <v>373.7</v>
      </c>
      <c r="AR1007">
        <v>0</v>
      </c>
      <c r="AS1007">
        <v>0</v>
      </c>
      <c r="AT1007">
        <v>17.100000000000001</v>
      </c>
      <c r="AU1007">
        <v>20.716000000000001</v>
      </c>
      <c r="AV1007">
        <v>0</v>
      </c>
      <c r="AW1007">
        <v>166.935</v>
      </c>
      <c r="AX1007">
        <v>0</v>
      </c>
      <c r="AY1007">
        <v>92.7</v>
      </c>
      <c r="AZ1007">
        <v>0</v>
      </c>
      <c r="BA1007">
        <v>14723.102999999999</v>
      </c>
      <c r="BB1007">
        <v>373.7</v>
      </c>
      <c r="BC1007">
        <v>30</v>
      </c>
      <c r="BD1007">
        <v>18</v>
      </c>
      <c r="BE1007">
        <v>1</v>
      </c>
      <c r="BF1007">
        <v>1</v>
      </c>
      <c r="BG1007">
        <v>1</v>
      </c>
      <c r="BH1007">
        <v>0</v>
      </c>
      <c r="BI1007">
        <v>0</v>
      </c>
      <c r="BJ1007">
        <v>21.049099999999999</v>
      </c>
      <c r="BK1007">
        <v>13622.564</v>
      </c>
      <c r="BL1007">
        <v>7640.8130000000001</v>
      </c>
      <c r="BM1007">
        <v>2394.462</v>
      </c>
      <c r="BN1007">
        <v>804.31200000000001</v>
      </c>
      <c r="BO1007">
        <v>2332.6999999999998</v>
      </c>
      <c r="BP1007">
        <v>199.81399999999999</v>
      </c>
      <c r="BQ1007">
        <v>0</v>
      </c>
      <c r="BR1007">
        <v>53.392000000000003</v>
      </c>
      <c r="BS1007">
        <v>30.135999999999999</v>
      </c>
      <c r="BT1007">
        <v>21.049099999999999</v>
      </c>
      <c r="BU1007">
        <v>13622.564</v>
      </c>
      <c r="BV1007">
        <v>0</v>
      </c>
      <c r="BW1007">
        <v>0</v>
      </c>
      <c r="BX1007">
        <v>0</v>
      </c>
      <c r="BY1007">
        <v>0</v>
      </c>
      <c r="BZ1007">
        <v>3.2464</v>
      </c>
      <c r="CA1007">
        <v>1013.17</v>
      </c>
      <c r="CB1007">
        <v>630.09400000000005</v>
      </c>
      <c r="CC1007">
        <v>105.119</v>
      </c>
      <c r="CD1007">
        <v>57.723999999999997</v>
      </c>
      <c r="CE1007">
        <v>217.821</v>
      </c>
      <c r="CF1007">
        <v>0</v>
      </c>
      <c r="CG1007">
        <v>0</v>
      </c>
      <c r="CH1007">
        <v>0</v>
      </c>
      <c r="CI1007">
        <v>2.4119999999999999</v>
      </c>
      <c r="CJ1007">
        <v>1</v>
      </c>
      <c r="CK1007">
        <v>492.41199999999998</v>
      </c>
      <c r="CL1007">
        <v>2.2464</v>
      </c>
      <c r="CM1007">
        <v>520.75800000000004</v>
      </c>
      <c r="CN1007">
        <v>0</v>
      </c>
      <c r="CO1007">
        <v>0</v>
      </c>
      <c r="CP1007">
        <v>0</v>
      </c>
      <c r="CQ1007">
        <v>0</v>
      </c>
      <c r="CR1007">
        <v>18.049099999999999</v>
      </c>
      <c r="CS1007">
        <v>10798.183000000001</v>
      </c>
      <c r="CT1007">
        <v>3.2464</v>
      </c>
      <c r="CU1007">
        <v>1013.17</v>
      </c>
      <c r="CV1007">
        <v>0</v>
      </c>
      <c r="CW1007">
        <v>166.935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183.5</v>
      </c>
      <c r="DD1007">
        <v>190.2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13688.944</v>
      </c>
      <c r="EA1007">
        <v>183.5</v>
      </c>
      <c r="EB1007">
        <v>1034.1590000000001</v>
      </c>
      <c r="EC1007">
        <v>190.2</v>
      </c>
      <c r="ED1007">
        <v>24.295500000000001</v>
      </c>
      <c r="EE1007">
        <v>29.9863</v>
      </c>
      <c r="EF1007">
        <v>14896.734</v>
      </c>
      <c r="EG1007">
        <v>21.049099999999999</v>
      </c>
      <c r="EH1007">
        <v>13883.564</v>
      </c>
      <c r="EI1007">
        <v>21.049099999999999</v>
      </c>
      <c r="EJ1007">
        <v>13883.564</v>
      </c>
      <c r="EK1007">
        <v>0</v>
      </c>
      <c r="EL1007">
        <v>0</v>
      </c>
      <c r="EM1007">
        <v>0</v>
      </c>
      <c r="EN1007">
        <v>0</v>
      </c>
      <c r="EO1007">
        <v>3.2464</v>
      </c>
      <c r="EP1007">
        <v>1013.17</v>
      </c>
      <c r="EQ1007">
        <v>411.51600000000002</v>
      </c>
      <c r="ER1007">
        <v>205.363</v>
      </c>
      <c r="ES1007">
        <v>206.15299999999999</v>
      </c>
      <c r="ET1007">
        <v>15308.25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0</v>
      </c>
      <c r="FE1007">
        <v>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92.7</v>
      </c>
      <c r="FP1007">
        <v>48</v>
      </c>
      <c r="FQ1007">
        <v>44.7</v>
      </c>
      <c r="FR1007">
        <v>92.7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0</v>
      </c>
      <c r="GA1007">
        <v>0</v>
      </c>
      <c r="GB1007">
        <v>0</v>
      </c>
    </row>
    <row r="1008" spans="1:184" customFormat="1" ht="12.75" x14ac:dyDescent="0.2">
      <c r="A1008">
        <v>6321</v>
      </c>
      <c r="B1008">
        <f t="shared" si="15"/>
        <v>1005</v>
      </c>
      <c r="C1008">
        <v>1</v>
      </c>
      <c r="D1008" t="s">
        <v>3191</v>
      </c>
      <c r="E1008" t="s">
        <v>290</v>
      </c>
      <c r="F1008">
        <v>600034623</v>
      </c>
      <c r="G1008">
        <v>12</v>
      </c>
      <c r="H1008" t="s">
        <v>2268</v>
      </c>
      <c r="I1008" t="s">
        <v>3192</v>
      </c>
      <c r="J1008">
        <v>1</v>
      </c>
      <c r="K1008">
        <v>24</v>
      </c>
      <c r="L1008" t="s">
        <v>2723</v>
      </c>
      <c r="M1008" t="s">
        <v>3193</v>
      </c>
      <c r="N1008" t="s">
        <v>2184</v>
      </c>
      <c r="O1008">
        <v>7</v>
      </c>
      <c r="P1008" t="s">
        <v>2185</v>
      </c>
      <c r="Q1008" t="s">
        <v>3194</v>
      </c>
      <c r="R1008" s="207">
        <v>45670.449965277781</v>
      </c>
      <c r="S1008">
        <v>600034623</v>
      </c>
      <c r="W1008">
        <v>14.262499999999999</v>
      </c>
      <c r="X1008">
        <v>13.5474</v>
      </c>
      <c r="Y1008">
        <v>0</v>
      </c>
      <c r="Z1008">
        <v>0.71509999999999996</v>
      </c>
      <c r="AA1008">
        <v>14.333299999999999</v>
      </c>
      <c r="AB1008">
        <v>7152.5039999999999</v>
      </c>
      <c r="AC1008">
        <v>6827.2079999999996</v>
      </c>
      <c r="AD1008">
        <v>4255.2640000000001</v>
      </c>
      <c r="AE1008">
        <v>1246.7919999999999</v>
      </c>
      <c r="AF1008">
        <v>284.64800000000002</v>
      </c>
      <c r="AG1008">
        <v>558.91200000000003</v>
      </c>
      <c r="AH1008">
        <v>347.95400000000001</v>
      </c>
      <c r="AI1008">
        <v>0</v>
      </c>
      <c r="AJ1008">
        <v>43.183999999999997</v>
      </c>
      <c r="AK1008">
        <v>90.453999999999994</v>
      </c>
      <c r="AL1008">
        <v>52</v>
      </c>
      <c r="AM1008">
        <v>0</v>
      </c>
      <c r="AN1008">
        <v>273.29599999999999</v>
      </c>
      <c r="AO1008">
        <v>2801.3180000000002</v>
      </c>
      <c r="AP1008">
        <v>160.68</v>
      </c>
      <c r="AQ1008">
        <v>160.68</v>
      </c>
      <c r="AR1008">
        <v>0</v>
      </c>
      <c r="AS1008">
        <v>0</v>
      </c>
      <c r="AT1008">
        <v>0</v>
      </c>
      <c r="AU1008">
        <v>2640.6379999999999</v>
      </c>
      <c r="AV1008">
        <v>0</v>
      </c>
      <c r="AW1008">
        <v>0</v>
      </c>
      <c r="AX1008">
        <v>119</v>
      </c>
      <c r="AY1008">
        <v>61.18</v>
      </c>
      <c r="AZ1008">
        <v>0</v>
      </c>
      <c r="BA1008">
        <v>6853.6260000000002</v>
      </c>
      <c r="BB1008">
        <v>160.68</v>
      </c>
      <c r="BC1008">
        <v>15</v>
      </c>
      <c r="BD1008">
        <v>13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8.9048999999999996</v>
      </c>
      <c r="BK1008">
        <v>5271.549</v>
      </c>
      <c r="BL1008">
        <v>3095.8670000000002</v>
      </c>
      <c r="BM1008">
        <v>1062.1320000000001</v>
      </c>
      <c r="BN1008">
        <v>215.673</v>
      </c>
      <c r="BO1008">
        <v>436.3</v>
      </c>
      <c r="BP1008">
        <v>331.42399999999998</v>
      </c>
      <c r="BQ1008">
        <v>0</v>
      </c>
      <c r="BR1008">
        <v>43.183999999999997</v>
      </c>
      <c r="BS1008">
        <v>86.968999999999994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4.6425000000000001</v>
      </c>
      <c r="CA1008">
        <v>1555.6590000000001</v>
      </c>
      <c r="CB1008">
        <v>1159.3969999999999</v>
      </c>
      <c r="CC1008">
        <v>184.66</v>
      </c>
      <c r="CD1008">
        <v>68.974999999999994</v>
      </c>
      <c r="CE1008">
        <v>122.61199999999999</v>
      </c>
      <c r="CF1008">
        <v>16.53</v>
      </c>
      <c r="CG1008">
        <v>0</v>
      </c>
      <c r="CH1008">
        <v>0</v>
      </c>
      <c r="CI1008">
        <v>3.4849999999999999</v>
      </c>
      <c r="CJ1008">
        <v>1.8402000000000001</v>
      </c>
      <c r="CK1008">
        <v>788.87300000000005</v>
      </c>
      <c r="CL1008">
        <v>2.4981</v>
      </c>
      <c r="CM1008">
        <v>638.35299999999995</v>
      </c>
      <c r="CN1008">
        <v>0</v>
      </c>
      <c r="CO1008">
        <v>0</v>
      </c>
      <c r="CP1008">
        <v>0.30420000000000003</v>
      </c>
      <c r="CQ1008">
        <v>128.43299999999999</v>
      </c>
      <c r="CR1008">
        <v>1.0207999999999999</v>
      </c>
      <c r="CS1008">
        <v>510.89800000000002</v>
      </c>
      <c r="CT1008">
        <v>3.8509000000000002</v>
      </c>
      <c r="CU1008">
        <v>1265.183</v>
      </c>
      <c r="CV1008">
        <v>0</v>
      </c>
      <c r="CW1008">
        <v>0</v>
      </c>
      <c r="CX1008">
        <v>78</v>
      </c>
      <c r="CY1008">
        <v>8.9048999999999996</v>
      </c>
      <c r="CZ1008">
        <v>5271.549</v>
      </c>
      <c r="DA1008">
        <v>0</v>
      </c>
      <c r="DB1008">
        <v>41</v>
      </c>
      <c r="DC1008">
        <v>108.18</v>
      </c>
      <c r="DD1008">
        <v>52.5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5271.549</v>
      </c>
      <c r="EA1008">
        <v>108.18</v>
      </c>
      <c r="EB1008">
        <v>1582.077</v>
      </c>
      <c r="EC1008">
        <v>52.5</v>
      </c>
      <c r="ED1008">
        <v>14.262499999999999</v>
      </c>
      <c r="EE1008">
        <v>14.333299999999999</v>
      </c>
      <c r="EF1008">
        <v>7152.5039999999999</v>
      </c>
      <c r="EG1008">
        <v>9.1875</v>
      </c>
      <c r="EH1008">
        <v>5421.223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5.0750000000000002</v>
      </c>
      <c r="EP1008">
        <v>1731.2809999999999</v>
      </c>
      <c r="EQ1008">
        <v>2801.3180000000002</v>
      </c>
      <c r="ER1008">
        <v>1592.37</v>
      </c>
      <c r="ES1008">
        <v>1208.9480000000001</v>
      </c>
      <c r="ET1008">
        <v>9953.8220000000001</v>
      </c>
      <c r="EU1008">
        <v>0</v>
      </c>
      <c r="EV1008">
        <v>0</v>
      </c>
      <c r="EW1008">
        <v>9.1875</v>
      </c>
      <c r="EX1008">
        <v>5421.223</v>
      </c>
      <c r="EY1008">
        <v>0</v>
      </c>
      <c r="EZ1008">
        <v>0</v>
      </c>
      <c r="FA1008">
        <v>0</v>
      </c>
      <c r="FB1008">
        <v>0</v>
      </c>
      <c r="FC1008">
        <v>0</v>
      </c>
      <c r="FD1008">
        <v>0</v>
      </c>
      <c r="FE1008">
        <v>0</v>
      </c>
      <c r="FF1008">
        <v>0</v>
      </c>
      <c r="FG1008">
        <v>0</v>
      </c>
      <c r="FH1008">
        <v>0</v>
      </c>
      <c r="FI1008">
        <v>0</v>
      </c>
      <c r="FJ1008">
        <v>119</v>
      </c>
      <c r="FK1008">
        <v>0</v>
      </c>
      <c r="FL1008">
        <v>78</v>
      </c>
      <c r="FM1008">
        <v>0</v>
      </c>
      <c r="FN1008">
        <v>41</v>
      </c>
      <c r="FO1008">
        <v>61.18</v>
      </c>
      <c r="FP1008">
        <v>58.18</v>
      </c>
      <c r="FQ1008">
        <v>3</v>
      </c>
      <c r="FR1008">
        <v>180.18</v>
      </c>
      <c r="FS1008">
        <v>0</v>
      </c>
      <c r="FT1008">
        <v>0</v>
      </c>
      <c r="FU1008">
        <v>0</v>
      </c>
      <c r="FV1008">
        <v>0</v>
      </c>
      <c r="FW1008">
        <v>0</v>
      </c>
      <c r="FX1008">
        <v>0</v>
      </c>
      <c r="FY1008">
        <v>0</v>
      </c>
      <c r="FZ1008">
        <v>0</v>
      </c>
      <c r="GA1008">
        <v>0</v>
      </c>
      <c r="GB1008">
        <v>0</v>
      </c>
    </row>
    <row r="1009" spans="1:184" customFormat="1" ht="12.75" x14ac:dyDescent="0.2">
      <c r="A1009">
        <v>6331</v>
      </c>
      <c r="B1009">
        <f t="shared" si="15"/>
        <v>1006</v>
      </c>
      <c r="C1009">
        <v>1</v>
      </c>
      <c r="D1009" t="s">
        <v>3195</v>
      </c>
      <c r="E1009" t="s">
        <v>290</v>
      </c>
      <c r="F1009">
        <v>600025811</v>
      </c>
      <c r="G1009">
        <v>12</v>
      </c>
      <c r="H1009" t="s">
        <v>2268</v>
      </c>
      <c r="I1009" t="s">
        <v>3196</v>
      </c>
      <c r="J1009">
        <v>1</v>
      </c>
      <c r="K1009">
        <v>24</v>
      </c>
      <c r="L1009" t="s">
        <v>2723</v>
      </c>
      <c r="M1009" t="s">
        <v>3197</v>
      </c>
      <c r="N1009" t="s">
        <v>2184</v>
      </c>
      <c r="O1009">
        <v>7</v>
      </c>
      <c r="P1009" t="s">
        <v>2185</v>
      </c>
      <c r="Q1009" t="s">
        <v>3198</v>
      </c>
      <c r="R1009" s="207">
        <v>45667.402905092589</v>
      </c>
      <c r="S1009">
        <v>600025811</v>
      </c>
      <c r="W1009">
        <v>56.889600000000002</v>
      </c>
      <c r="X1009">
        <v>56.451900000000002</v>
      </c>
      <c r="Y1009">
        <v>2.47E-2</v>
      </c>
      <c r="Z1009">
        <v>0.41299999999999998</v>
      </c>
      <c r="AA1009">
        <v>63.262900000000002</v>
      </c>
      <c r="AB1009">
        <v>29932.534000000003</v>
      </c>
      <c r="AC1009">
        <v>29614.458000000002</v>
      </c>
      <c r="AD1009">
        <v>17077.043000000001</v>
      </c>
      <c r="AE1009">
        <v>4309.1710000000003</v>
      </c>
      <c r="AF1009">
        <v>1259.605</v>
      </c>
      <c r="AG1009">
        <v>5315.4509999999991</v>
      </c>
      <c r="AH1009">
        <v>381.56799999999998</v>
      </c>
      <c r="AI1009">
        <v>644.0089999999999</v>
      </c>
      <c r="AJ1009">
        <v>13.741</v>
      </c>
      <c r="AK1009">
        <v>12.690000000000001</v>
      </c>
      <c r="AL1009">
        <v>31.402999999999999</v>
      </c>
      <c r="AM1009">
        <v>0</v>
      </c>
      <c r="AN1009">
        <v>286.673</v>
      </c>
      <c r="AO1009">
        <v>87.738</v>
      </c>
      <c r="AP1009">
        <v>55.5</v>
      </c>
      <c r="AQ1009">
        <v>55.5</v>
      </c>
      <c r="AR1009">
        <v>0</v>
      </c>
      <c r="AS1009">
        <v>0</v>
      </c>
      <c r="AT1009">
        <v>0</v>
      </c>
      <c r="AU1009">
        <v>32.238</v>
      </c>
      <c r="AV1009">
        <v>0</v>
      </c>
      <c r="AW1009">
        <v>592.22</v>
      </c>
      <c r="AX1009">
        <v>0</v>
      </c>
      <c r="AY1009">
        <v>55.5</v>
      </c>
      <c r="AZ1009">
        <v>8.9600000000000009</v>
      </c>
      <c r="BA1009">
        <v>30045.550000000003</v>
      </c>
      <c r="BB1009">
        <v>55.5</v>
      </c>
      <c r="BC1009">
        <v>67</v>
      </c>
      <c r="BD1009">
        <v>54</v>
      </c>
      <c r="BE1009">
        <v>0</v>
      </c>
      <c r="BF1009">
        <v>1</v>
      </c>
      <c r="BG1009">
        <v>0</v>
      </c>
      <c r="BH1009">
        <v>0</v>
      </c>
      <c r="BI1009">
        <v>0</v>
      </c>
      <c r="BJ1009">
        <v>47.414200000000001</v>
      </c>
      <c r="BK1009">
        <v>26490.148000000001</v>
      </c>
      <c r="BL1009">
        <v>15217.304999999998</v>
      </c>
      <c r="BM1009">
        <v>3968.3669999999997</v>
      </c>
      <c r="BN1009">
        <v>1071.979</v>
      </c>
      <c r="BO1009">
        <v>4619.2710000000006</v>
      </c>
      <c r="BP1009">
        <v>355.34699999999998</v>
      </c>
      <c r="BQ1009">
        <v>644.0089999999999</v>
      </c>
      <c r="BR1009">
        <v>0</v>
      </c>
      <c r="BS1009">
        <v>12.690000000000001</v>
      </c>
      <c r="BT1009">
        <v>25.025799999999997</v>
      </c>
      <c r="BU1009">
        <v>16955.477999999999</v>
      </c>
      <c r="BV1009">
        <v>2.9986000000000002</v>
      </c>
      <c r="BW1009">
        <v>1248.8150000000001</v>
      </c>
      <c r="BX1009">
        <v>5.9284999999999997</v>
      </c>
      <c r="BY1009">
        <v>3093.8670000000002</v>
      </c>
      <c r="BZ1009">
        <v>9.037700000000001</v>
      </c>
      <c r="CA1009">
        <v>3124.31</v>
      </c>
      <c r="CB1009">
        <v>1859.7379999999998</v>
      </c>
      <c r="CC1009">
        <v>340.80400000000003</v>
      </c>
      <c r="CD1009">
        <v>187.62599999999998</v>
      </c>
      <c r="CE1009">
        <v>696.18000000000006</v>
      </c>
      <c r="CF1009">
        <v>26.221</v>
      </c>
      <c r="CG1009">
        <v>0</v>
      </c>
      <c r="CH1009">
        <v>13.741</v>
      </c>
      <c r="CI1009">
        <v>0</v>
      </c>
      <c r="CJ1009">
        <v>2.8416999999999999</v>
      </c>
      <c r="CK1009">
        <v>1321.8809999999999</v>
      </c>
      <c r="CL1009">
        <v>4.8587000000000007</v>
      </c>
      <c r="CM1009">
        <v>1336.0070000000001</v>
      </c>
      <c r="CN1009">
        <v>1.3372999999999999</v>
      </c>
      <c r="CO1009">
        <v>466.42200000000003</v>
      </c>
      <c r="CP1009">
        <v>0</v>
      </c>
      <c r="CQ1009">
        <v>0</v>
      </c>
      <c r="CR1009">
        <v>42.634699999999995</v>
      </c>
      <c r="CS1009">
        <v>22030.949999999997</v>
      </c>
      <c r="CT1009">
        <v>8.0624000000000002</v>
      </c>
      <c r="CU1009">
        <v>2721.0709999999999</v>
      </c>
      <c r="CV1009">
        <v>0</v>
      </c>
      <c r="CW1009">
        <v>592.22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55.5</v>
      </c>
      <c r="DE1009">
        <v>8.9600000000000009</v>
      </c>
      <c r="DF1009">
        <v>13.4613</v>
      </c>
      <c r="DG1009">
        <v>5191.9879999999994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26860.760000000002</v>
      </c>
      <c r="EA1009">
        <v>0</v>
      </c>
      <c r="EB1009">
        <v>3184.7899999999995</v>
      </c>
      <c r="EC1009">
        <v>55.5</v>
      </c>
      <c r="ED1009">
        <v>56.889600000000002</v>
      </c>
      <c r="EE1009">
        <v>63.262900000000002</v>
      </c>
      <c r="EF1009">
        <v>29932.534000000003</v>
      </c>
      <c r="EG1009">
        <v>47.774900000000002</v>
      </c>
      <c r="EH1009">
        <v>26741.003999999997</v>
      </c>
      <c r="EI1009">
        <v>25.189900000000002</v>
      </c>
      <c r="EJ1009">
        <v>17086.933000000001</v>
      </c>
      <c r="EK1009">
        <v>2.9986000000000002</v>
      </c>
      <c r="EL1009">
        <v>1248.8150000000001</v>
      </c>
      <c r="EM1009">
        <v>5.9284999999999997</v>
      </c>
      <c r="EN1009">
        <v>3093.8670000000002</v>
      </c>
      <c r="EO1009">
        <v>9.1146999999999991</v>
      </c>
      <c r="EP1009">
        <v>3191.5299999999997</v>
      </c>
      <c r="EQ1009">
        <v>87.738</v>
      </c>
      <c r="ER1009">
        <v>0</v>
      </c>
      <c r="ES1009">
        <v>87.738</v>
      </c>
      <c r="ET1009">
        <v>30020.272000000001</v>
      </c>
      <c r="EU1009">
        <v>0</v>
      </c>
      <c r="EV1009">
        <v>0</v>
      </c>
      <c r="EW1009">
        <v>0</v>
      </c>
      <c r="EX1009">
        <v>0</v>
      </c>
      <c r="EY1009">
        <v>13.4613</v>
      </c>
      <c r="EZ1009">
        <v>5191.9879999999994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0.1966</v>
      </c>
      <c r="FH1009">
        <v>119.401</v>
      </c>
      <c r="FI1009">
        <v>0</v>
      </c>
      <c r="FJ1009">
        <v>0</v>
      </c>
      <c r="FK1009">
        <v>0</v>
      </c>
      <c r="FL1009">
        <v>0</v>
      </c>
      <c r="FM1009">
        <v>0</v>
      </c>
      <c r="FN1009">
        <v>0</v>
      </c>
      <c r="FO1009">
        <v>55.5</v>
      </c>
      <c r="FP1009">
        <v>0</v>
      </c>
      <c r="FQ1009">
        <v>55.5</v>
      </c>
      <c r="FR1009">
        <v>55.5</v>
      </c>
      <c r="FS1009">
        <v>0</v>
      </c>
      <c r="FT1009">
        <v>0</v>
      </c>
      <c r="FU1009">
        <v>0</v>
      </c>
      <c r="FV1009">
        <v>0</v>
      </c>
      <c r="FW1009">
        <v>0</v>
      </c>
      <c r="FX1009">
        <v>0</v>
      </c>
      <c r="FY1009">
        <v>0</v>
      </c>
      <c r="FZ1009">
        <v>0</v>
      </c>
      <c r="GA1009">
        <v>0</v>
      </c>
      <c r="GB1009">
        <v>0</v>
      </c>
    </row>
    <row r="1010" spans="1:184" customFormat="1" ht="12.75" x14ac:dyDescent="0.2">
      <c r="A1010">
        <v>6336</v>
      </c>
      <c r="B1010">
        <f t="shared" si="15"/>
        <v>1007</v>
      </c>
      <c r="C1010">
        <v>1</v>
      </c>
      <c r="D1010" t="s">
        <v>3199</v>
      </c>
      <c r="E1010" t="s">
        <v>290</v>
      </c>
      <c r="F1010">
        <v>650072031</v>
      </c>
      <c r="G1010">
        <v>12</v>
      </c>
      <c r="H1010" t="s">
        <v>2257</v>
      </c>
      <c r="I1010" t="s">
        <v>2865</v>
      </c>
      <c r="J1010">
        <v>1</v>
      </c>
      <c r="K1010">
        <v>24</v>
      </c>
      <c r="L1010" t="s">
        <v>2723</v>
      </c>
      <c r="M1010" t="s">
        <v>3200</v>
      </c>
      <c r="N1010" t="s">
        <v>2184</v>
      </c>
      <c r="O1010">
        <v>7</v>
      </c>
      <c r="P1010" t="s">
        <v>2185</v>
      </c>
      <c r="Q1010" t="s">
        <v>2330</v>
      </c>
      <c r="R1010" s="207">
        <v>45670.358506944445</v>
      </c>
      <c r="S1010">
        <v>650072031</v>
      </c>
      <c r="T1010" t="s">
        <v>2330</v>
      </c>
      <c r="U1010" s="207">
        <v>45670.368310185186</v>
      </c>
      <c r="V1010">
        <v>650072031</v>
      </c>
      <c r="W1010">
        <v>22.0884</v>
      </c>
      <c r="X1010">
        <v>21.533899999999999</v>
      </c>
      <c r="Y1010">
        <v>0</v>
      </c>
      <c r="Z1010">
        <v>0.55449999999999999</v>
      </c>
      <c r="AA1010">
        <v>23.5672</v>
      </c>
      <c r="AB1010">
        <v>12620.724</v>
      </c>
      <c r="AC1010">
        <v>12263.075000000001</v>
      </c>
      <c r="AD1010">
        <v>7254.1189999999997</v>
      </c>
      <c r="AE1010">
        <v>2052.098</v>
      </c>
      <c r="AF1010">
        <v>1092.7929999999999</v>
      </c>
      <c r="AG1010">
        <v>1192.6859999999999</v>
      </c>
      <c r="AH1010">
        <v>246.71</v>
      </c>
      <c r="AI1010">
        <v>365.03800000000001</v>
      </c>
      <c r="AJ1010">
        <v>0</v>
      </c>
      <c r="AK1010">
        <v>21.521999999999998</v>
      </c>
      <c r="AL1010">
        <v>0</v>
      </c>
      <c r="AM1010">
        <v>0</v>
      </c>
      <c r="AN1010">
        <v>357.649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26.861999999999998</v>
      </c>
      <c r="AX1010">
        <v>0</v>
      </c>
      <c r="AY1010">
        <v>0</v>
      </c>
      <c r="AZ1010">
        <v>11.247</v>
      </c>
      <c r="BA1010">
        <v>12381.653</v>
      </c>
      <c r="BB1010">
        <v>0</v>
      </c>
      <c r="BC1010">
        <v>24</v>
      </c>
      <c r="BD1010">
        <v>20</v>
      </c>
      <c r="BE1010">
        <v>1</v>
      </c>
      <c r="BF1010">
        <v>0</v>
      </c>
      <c r="BG1010">
        <v>0</v>
      </c>
      <c r="BH1010">
        <v>0</v>
      </c>
      <c r="BI1010">
        <v>0</v>
      </c>
      <c r="BJ1010">
        <v>19.367599999999999</v>
      </c>
      <c r="BK1010">
        <v>11379.466</v>
      </c>
      <c r="BL1010">
        <v>6642.9579999999996</v>
      </c>
      <c r="BM1010">
        <v>1965.627</v>
      </c>
      <c r="BN1010">
        <v>989.13200000000006</v>
      </c>
      <c r="BO1010">
        <v>1118.7070000000001</v>
      </c>
      <c r="BP1010">
        <v>246.71</v>
      </c>
      <c r="BQ1010">
        <v>365.03800000000001</v>
      </c>
      <c r="BR1010">
        <v>0</v>
      </c>
      <c r="BS1010">
        <v>13.184999999999999</v>
      </c>
      <c r="BT1010">
        <v>11.452100000000002</v>
      </c>
      <c r="BU1010">
        <v>7620.4279999999999</v>
      </c>
      <c r="BV1010">
        <v>1.0972</v>
      </c>
      <c r="BW1010">
        <v>611.76800000000003</v>
      </c>
      <c r="BX1010">
        <v>0</v>
      </c>
      <c r="BY1010">
        <v>0</v>
      </c>
      <c r="BZ1010">
        <v>2.1663000000000001</v>
      </c>
      <c r="CA1010">
        <v>883.60900000000004</v>
      </c>
      <c r="CB1010">
        <v>611.16099999999994</v>
      </c>
      <c r="CC1010">
        <v>86.471000000000004</v>
      </c>
      <c r="CD1010">
        <v>103.661</v>
      </c>
      <c r="CE1010">
        <v>73.978999999999999</v>
      </c>
      <c r="CF1010">
        <v>0</v>
      </c>
      <c r="CG1010">
        <v>0</v>
      </c>
      <c r="CH1010">
        <v>0</v>
      </c>
      <c r="CI1010">
        <v>8.3369999999999997</v>
      </c>
      <c r="CJ1010">
        <v>1.0412999999999999</v>
      </c>
      <c r="CK1010">
        <v>496.47199999999998</v>
      </c>
      <c r="CL1010">
        <v>1.125</v>
      </c>
      <c r="CM1010">
        <v>387.137</v>
      </c>
      <c r="CN1010">
        <v>0</v>
      </c>
      <c r="CO1010">
        <v>0</v>
      </c>
      <c r="CP1010">
        <v>0</v>
      </c>
      <c r="CQ1010">
        <v>0</v>
      </c>
      <c r="CR1010">
        <v>14.9537</v>
      </c>
      <c r="CS1010">
        <v>8051.183</v>
      </c>
      <c r="CT1010">
        <v>2.1663000000000001</v>
      </c>
      <c r="CU1010">
        <v>883.60900000000004</v>
      </c>
      <c r="CV1010">
        <v>0</v>
      </c>
      <c r="CW1010">
        <v>26.861999999999998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11.247</v>
      </c>
      <c r="DF1010">
        <v>6.6668000000000003</v>
      </c>
      <c r="DG1010">
        <v>3076.5619999999999</v>
      </c>
      <c r="DH1010">
        <v>0.1515</v>
      </c>
      <c r="DI1010">
        <v>70.707999999999998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11498.044</v>
      </c>
      <c r="EA1010">
        <v>0</v>
      </c>
      <c r="EB1010">
        <v>883.60900000000004</v>
      </c>
      <c r="EC1010">
        <v>0</v>
      </c>
      <c r="ED1010">
        <v>22.0884</v>
      </c>
      <c r="EE1010">
        <v>23.5672</v>
      </c>
      <c r="EF1010">
        <v>12620.724</v>
      </c>
      <c r="EG1010">
        <v>19.9221</v>
      </c>
      <c r="EH1010">
        <v>11737.115</v>
      </c>
      <c r="EI1010">
        <v>11.552</v>
      </c>
      <c r="EJ1010">
        <v>7715.8449999999993</v>
      </c>
      <c r="EK1010">
        <v>1.0972</v>
      </c>
      <c r="EL1010">
        <v>611.76800000000003</v>
      </c>
      <c r="EM1010">
        <v>0</v>
      </c>
      <c r="EN1010">
        <v>0</v>
      </c>
      <c r="EO1010">
        <v>2.1663000000000001</v>
      </c>
      <c r="EP1010">
        <v>883.60900000000004</v>
      </c>
      <c r="EQ1010">
        <v>0</v>
      </c>
      <c r="ER1010">
        <v>0</v>
      </c>
      <c r="ES1010">
        <v>0</v>
      </c>
      <c r="ET1010">
        <v>12620.724</v>
      </c>
      <c r="EU1010">
        <v>0</v>
      </c>
      <c r="EV1010">
        <v>0</v>
      </c>
      <c r="EW1010">
        <v>0</v>
      </c>
      <c r="EX1010">
        <v>0</v>
      </c>
      <c r="EY1010">
        <v>6.6668000000000003</v>
      </c>
      <c r="EZ1010">
        <v>3076.5619999999999</v>
      </c>
      <c r="FA1010">
        <v>0.60609999999999997</v>
      </c>
      <c r="FB1010">
        <v>332.94</v>
      </c>
      <c r="FC1010">
        <v>0</v>
      </c>
      <c r="FD1010">
        <v>0</v>
      </c>
      <c r="FE1010">
        <v>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0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0</v>
      </c>
      <c r="FS1010">
        <v>0</v>
      </c>
      <c r="FT1010">
        <v>0</v>
      </c>
      <c r="FU1010">
        <v>0</v>
      </c>
      <c r="FV1010">
        <v>0</v>
      </c>
      <c r="FW1010">
        <v>0</v>
      </c>
      <c r="FX1010">
        <v>0</v>
      </c>
      <c r="FY1010">
        <v>0</v>
      </c>
      <c r="FZ1010">
        <v>0</v>
      </c>
      <c r="GA1010">
        <v>0</v>
      </c>
      <c r="GB1010">
        <v>0</v>
      </c>
    </row>
    <row r="1011" spans="1:184" customFormat="1" ht="12.75" x14ac:dyDescent="0.2">
      <c r="A1011">
        <v>6800</v>
      </c>
      <c r="B1011">
        <f t="shared" si="15"/>
        <v>1008</v>
      </c>
      <c r="C1011">
        <v>1</v>
      </c>
      <c r="D1011" t="s">
        <v>3201</v>
      </c>
      <c r="E1011" t="s">
        <v>290</v>
      </c>
      <c r="F1011">
        <v>600015637</v>
      </c>
      <c r="G1011">
        <v>12</v>
      </c>
      <c r="H1011" t="s">
        <v>2181</v>
      </c>
      <c r="I1011" t="s">
        <v>3202</v>
      </c>
      <c r="J1011">
        <v>1</v>
      </c>
      <c r="K1011">
        <v>24</v>
      </c>
      <c r="L1011" t="s">
        <v>2723</v>
      </c>
      <c r="M1011" t="s">
        <v>3203</v>
      </c>
      <c r="N1011" t="s">
        <v>2184</v>
      </c>
      <c r="O1011">
        <v>7</v>
      </c>
      <c r="P1011" t="s">
        <v>2185</v>
      </c>
      <c r="Q1011" t="s">
        <v>2454</v>
      </c>
      <c r="R1011" s="207">
        <v>45665.482789351852</v>
      </c>
      <c r="S1011">
        <v>600015637</v>
      </c>
      <c r="T1011" t="s">
        <v>2454</v>
      </c>
      <c r="U1011" s="207">
        <v>45666.593842592592</v>
      </c>
      <c r="V1011">
        <v>600015637</v>
      </c>
      <c r="W1011">
        <v>51.414199999999994</v>
      </c>
      <c r="X1011">
        <v>50.480200000000004</v>
      </c>
      <c r="Y1011">
        <v>0.38200000000000001</v>
      </c>
      <c r="Z1011">
        <v>0.55200000000000005</v>
      </c>
      <c r="AA1011">
        <v>58.716099999999997</v>
      </c>
      <c r="AB1011">
        <v>30847.953999999998</v>
      </c>
      <c r="AC1011">
        <v>30396.107</v>
      </c>
      <c r="AD1011">
        <v>17308.093999999997</v>
      </c>
      <c r="AE1011">
        <v>4515.4870000000001</v>
      </c>
      <c r="AF1011">
        <v>3690.627</v>
      </c>
      <c r="AG1011">
        <v>3382.4139999999998</v>
      </c>
      <c r="AH1011">
        <v>556.47699999999998</v>
      </c>
      <c r="AI1011">
        <v>451.82900000000001</v>
      </c>
      <c r="AJ1011">
        <v>36.092999999999996</v>
      </c>
      <c r="AK1011">
        <v>12.681000000000001</v>
      </c>
      <c r="AL1011">
        <v>146.482</v>
      </c>
      <c r="AM1011">
        <v>0</v>
      </c>
      <c r="AN1011">
        <v>305.36500000000001</v>
      </c>
      <c r="AO1011">
        <v>188.453</v>
      </c>
      <c r="AP1011">
        <v>76.674999999999997</v>
      </c>
      <c r="AQ1011">
        <v>76.674999999999997</v>
      </c>
      <c r="AR1011">
        <v>0</v>
      </c>
      <c r="AS1011">
        <v>0</v>
      </c>
      <c r="AT1011">
        <v>11.978</v>
      </c>
      <c r="AU1011">
        <v>99.8</v>
      </c>
      <c r="AV1011">
        <v>0.6</v>
      </c>
      <c r="AW1011">
        <v>442.40499999999997</v>
      </c>
      <c r="AX1011">
        <v>283.06900000000002</v>
      </c>
      <c r="AY1011">
        <v>23.675000000000001</v>
      </c>
      <c r="AZ1011">
        <v>0</v>
      </c>
      <c r="BA1011">
        <v>30564.384000000002</v>
      </c>
      <c r="BB1011">
        <v>76.674999999999997</v>
      </c>
      <c r="BC1011">
        <v>60</v>
      </c>
      <c r="BD1011">
        <v>44</v>
      </c>
      <c r="BE1011">
        <v>2</v>
      </c>
      <c r="BF1011">
        <v>0</v>
      </c>
      <c r="BG1011">
        <v>1</v>
      </c>
      <c r="BH1011">
        <v>0</v>
      </c>
      <c r="BI1011">
        <v>0</v>
      </c>
      <c r="BJ1011">
        <v>38.1492</v>
      </c>
      <c r="BK1011">
        <v>24833.75</v>
      </c>
      <c r="BL1011">
        <v>14372.503000000001</v>
      </c>
      <c r="BM1011">
        <v>3889.674</v>
      </c>
      <c r="BN1011">
        <v>2824.2</v>
      </c>
      <c r="BO1011">
        <v>2368.7570000000001</v>
      </c>
      <c r="BP1011">
        <v>484.38200000000001</v>
      </c>
      <c r="BQ1011">
        <v>451.82900000000001</v>
      </c>
      <c r="BR1011">
        <v>0</v>
      </c>
      <c r="BS1011">
        <v>0</v>
      </c>
      <c r="BT1011">
        <v>36.549199999999999</v>
      </c>
      <c r="BU1011">
        <v>24242.721000000001</v>
      </c>
      <c r="BV1011">
        <v>0</v>
      </c>
      <c r="BW1011">
        <v>0</v>
      </c>
      <c r="BX1011">
        <v>0</v>
      </c>
      <c r="BY1011">
        <v>0</v>
      </c>
      <c r="BZ1011">
        <v>12.331</v>
      </c>
      <c r="CA1011">
        <v>5562.357</v>
      </c>
      <c r="CB1011">
        <v>2935.5909999999999</v>
      </c>
      <c r="CC1011">
        <v>625.81299999999999</v>
      </c>
      <c r="CD1011">
        <v>866.42699999999991</v>
      </c>
      <c r="CE1011">
        <v>1013.6569999999999</v>
      </c>
      <c r="CF1011">
        <v>72.094999999999999</v>
      </c>
      <c r="CG1011">
        <v>0</v>
      </c>
      <c r="CH1011">
        <v>36.092999999999996</v>
      </c>
      <c r="CI1011">
        <v>12.681000000000001</v>
      </c>
      <c r="CJ1011">
        <v>3.8</v>
      </c>
      <c r="CK1011">
        <v>2479.0810000000001</v>
      </c>
      <c r="CL1011">
        <v>4.0199999999999996</v>
      </c>
      <c r="CM1011">
        <v>1423.6210000000001</v>
      </c>
      <c r="CN1011">
        <v>4.5110000000000001</v>
      </c>
      <c r="CO1011">
        <v>1659.655</v>
      </c>
      <c r="CP1011">
        <v>0</v>
      </c>
      <c r="CQ1011">
        <v>0</v>
      </c>
      <c r="CR1011">
        <v>34.1492</v>
      </c>
      <c r="CS1011">
        <v>20762.012999999999</v>
      </c>
      <c r="CT1011">
        <v>10.436</v>
      </c>
      <c r="CU1011">
        <v>4324.99</v>
      </c>
      <c r="CV1011">
        <v>0.6</v>
      </c>
      <c r="CW1011">
        <v>442.40499999999997</v>
      </c>
      <c r="CX1011">
        <v>281.87700000000001</v>
      </c>
      <c r="CY1011">
        <v>0</v>
      </c>
      <c r="CZ1011">
        <v>0</v>
      </c>
      <c r="DA1011">
        <v>0</v>
      </c>
      <c r="DB1011">
        <v>1.1919999999999999</v>
      </c>
      <c r="DC1011">
        <v>36.835999999999999</v>
      </c>
      <c r="DD1011">
        <v>39.838999999999999</v>
      </c>
      <c r="DE1011">
        <v>0</v>
      </c>
      <c r="DF1011">
        <v>1</v>
      </c>
      <c r="DG1011">
        <v>309.15199999999999</v>
      </c>
      <c r="DH1011">
        <v>0</v>
      </c>
      <c r="DI1011">
        <v>0</v>
      </c>
      <c r="DJ1011">
        <v>0.6</v>
      </c>
      <c r="DK1011">
        <v>281.87700000000001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24959.502</v>
      </c>
      <c r="EA1011">
        <v>36.835999999999999</v>
      </c>
      <c r="EB1011">
        <v>5604.8820000000005</v>
      </c>
      <c r="EC1011">
        <v>39.838999999999999</v>
      </c>
      <c r="ED1011">
        <v>51.414199999999994</v>
      </c>
      <c r="EE1011">
        <v>58.716099999999997</v>
      </c>
      <c r="EF1011">
        <v>30847.953999999998</v>
      </c>
      <c r="EG1011">
        <v>38.1492</v>
      </c>
      <c r="EH1011">
        <v>24897.71</v>
      </c>
      <c r="EI1011">
        <v>36.549199999999999</v>
      </c>
      <c r="EJ1011">
        <v>24306.681</v>
      </c>
      <c r="EK1011">
        <v>0</v>
      </c>
      <c r="EL1011">
        <v>0</v>
      </c>
      <c r="EM1011">
        <v>0</v>
      </c>
      <c r="EN1011">
        <v>0</v>
      </c>
      <c r="EO1011">
        <v>13.265000000000001</v>
      </c>
      <c r="EP1011">
        <v>5950.2440000000006</v>
      </c>
      <c r="EQ1011">
        <v>188.453</v>
      </c>
      <c r="ER1011">
        <v>116.43600000000001</v>
      </c>
      <c r="ES1011">
        <v>72.016999999999996</v>
      </c>
      <c r="ET1011">
        <v>31036.406999999999</v>
      </c>
      <c r="EU1011">
        <v>0</v>
      </c>
      <c r="EV1011">
        <v>0</v>
      </c>
      <c r="EW1011">
        <v>0</v>
      </c>
      <c r="EX1011">
        <v>0</v>
      </c>
      <c r="EY1011">
        <v>1</v>
      </c>
      <c r="EZ1011">
        <v>309.15199999999999</v>
      </c>
      <c r="FA1011">
        <v>0</v>
      </c>
      <c r="FB1011">
        <v>0</v>
      </c>
      <c r="FC1011">
        <v>0.6</v>
      </c>
      <c r="FD1011">
        <v>281.87700000000001</v>
      </c>
      <c r="FE1011">
        <v>0</v>
      </c>
      <c r="FF1011">
        <v>0</v>
      </c>
      <c r="FG1011">
        <v>0</v>
      </c>
      <c r="FH1011">
        <v>0</v>
      </c>
      <c r="FI1011">
        <v>0.6</v>
      </c>
      <c r="FJ1011">
        <v>283.06900000000002</v>
      </c>
      <c r="FK1011">
        <v>0.6</v>
      </c>
      <c r="FL1011">
        <v>281.87700000000001</v>
      </c>
      <c r="FM1011">
        <v>0</v>
      </c>
      <c r="FN1011">
        <v>1.1919999999999999</v>
      </c>
      <c r="FO1011">
        <v>23.675000000000001</v>
      </c>
      <c r="FP1011">
        <v>0</v>
      </c>
      <c r="FQ1011">
        <v>23.675000000000001</v>
      </c>
      <c r="FR1011">
        <v>306.74400000000003</v>
      </c>
      <c r="FS1011">
        <v>0</v>
      </c>
      <c r="FT1011">
        <v>0</v>
      </c>
      <c r="FU1011">
        <v>0</v>
      </c>
      <c r="FV1011">
        <v>0</v>
      </c>
      <c r="FW1011">
        <v>0</v>
      </c>
      <c r="FX1011">
        <v>0</v>
      </c>
      <c r="FY1011">
        <v>0</v>
      </c>
      <c r="FZ1011">
        <v>0</v>
      </c>
      <c r="GA1011">
        <v>0</v>
      </c>
      <c r="GB1011">
        <v>0</v>
      </c>
    </row>
    <row r="1012" spans="1:184" customFormat="1" ht="12.75" x14ac:dyDescent="0.2">
      <c r="A1012">
        <v>6801</v>
      </c>
      <c r="B1012">
        <f t="shared" si="15"/>
        <v>1009</v>
      </c>
      <c r="C1012">
        <v>1</v>
      </c>
      <c r="D1012" t="s">
        <v>3204</v>
      </c>
      <c r="E1012" t="s">
        <v>290</v>
      </c>
      <c r="F1012">
        <v>600015629</v>
      </c>
      <c r="G1012">
        <v>12</v>
      </c>
      <c r="H1012" t="s">
        <v>2268</v>
      </c>
      <c r="I1012" t="s">
        <v>3205</v>
      </c>
      <c r="J1012">
        <v>1</v>
      </c>
      <c r="K1012">
        <v>24</v>
      </c>
      <c r="L1012" t="s">
        <v>2723</v>
      </c>
      <c r="M1012" t="s">
        <v>3206</v>
      </c>
      <c r="N1012" t="s">
        <v>2184</v>
      </c>
      <c r="O1012">
        <v>7</v>
      </c>
      <c r="P1012" t="s">
        <v>2185</v>
      </c>
      <c r="Q1012" t="s">
        <v>3329</v>
      </c>
      <c r="R1012" s="207">
        <v>45666.647534722222</v>
      </c>
      <c r="S1012">
        <v>600015629</v>
      </c>
      <c r="T1012" t="s">
        <v>3329</v>
      </c>
      <c r="U1012" s="207">
        <v>45671.422638888886</v>
      </c>
      <c r="V1012">
        <v>600015629</v>
      </c>
      <c r="W1012">
        <v>92.534199999999998</v>
      </c>
      <c r="X1012">
        <v>91.492399999999989</v>
      </c>
      <c r="Y1012">
        <v>0</v>
      </c>
      <c r="Z1012">
        <v>1.0418000000000001</v>
      </c>
      <c r="AA1012">
        <v>101.3227</v>
      </c>
      <c r="AB1012">
        <v>55256.572</v>
      </c>
      <c r="AC1012">
        <v>54405.906000000003</v>
      </c>
      <c r="AD1012">
        <v>31452.89</v>
      </c>
      <c r="AE1012">
        <v>8404.869999999999</v>
      </c>
      <c r="AF1012">
        <v>4288.6180000000004</v>
      </c>
      <c r="AG1012">
        <v>7842.3289999999997</v>
      </c>
      <c r="AH1012">
        <v>476.25399999999996</v>
      </c>
      <c r="AI1012">
        <v>599.66099999999994</v>
      </c>
      <c r="AJ1012">
        <v>24.777999999999999</v>
      </c>
      <c r="AK1012">
        <v>31.13</v>
      </c>
      <c r="AL1012">
        <v>131.215</v>
      </c>
      <c r="AM1012">
        <v>0</v>
      </c>
      <c r="AN1012">
        <v>719.45100000000002</v>
      </c>
      <c r="AO1012">
        <v>944.01700000000005</v>
      </c>
      <c r="AP1012">
        <v>819.42100000000005</v>
      </c>
      <c r="AQ1012">
        <v>819.42100000000005</v>
      </c>
      <c r="AR1012">
        <v>0</v>
      </c>
      <c r="AS1012">
        <v>0</v>
      </c>
      <c r="AT1012">
        <v>35.345999999999997</v>
      </c>
      <c r="AU1012">
        <v>89.25</v>
      </c>
      <c r="AV1012">
        <v>0.47699999999999998</v>
      </c>
      <c r="AW1012">
        <v>1246.4739999999999</v>
      </c>
      <c r="AX1012">
        <v>288.185</v>
      </c>
      <c r="AY1012">
        <v>352.5</v>
      </c>
      <c r="AZ1012">
        <v>38.902000000000001</v>
      </c>
      <c r="BA1012">
        <v>54864.055</v>
      </c>
      <c r="BB1012">
        <v>819.42100000000005</v>
      </c>
      <c r="BC1012">
        <v>99</v>
      </c>
      <c r="BD1012">
        <v>80</v>
      </c>
      <c r="BE1012">
        <v>3</v>
      </c>
      <c r="BF1012">
        <v>1</v>
      </c>
      <c r="BG1012">
        <v>1</v>
      </c>
      <c r="BH1012">
        <v>0</v>
      </c>
      <c r="BI1012">
        <v>0</v>
      </c>
      <c r="BJ1012">
        <v>70.365499999999997</v>
      </c>
      <c r="BK1012">
        <v>45794.659</v>
      </c>
      <c r="BL1012">
        <v>26738.316999999999</v>
      </c>
      <c r="BM1012">
        <v>7412.9430000000002</v>
      </c>
      <c r="BN1012">
        <v>2872.6770000000001</v>
      </c>
      <c r="BO1012">
        <v>6401.5429999999997</v>
      </c>
      <c r="BP1012">
        <v>428.654</v>
      </c>
      <c r="BQ1012">
        <v>599.66099999999994</v>
      </c>
      <c r="BR1012">
        <v>24.777999999999999</v>
      </c>
      <c r="BS1012">
        <v>30.71</v>
      </c>
      <c r="BT1012">
        <v>68.650400000000005</v>
      </c>
      <c r="BU1012">
        <v>45019.728000000003</v>
      </c>
      <c r="BV1012">
        <v>0</v>
      </c>
      <c r="BW1012">
        <v>0</v>
      </c>
      <c r="BX1012">
        <v>0</v>
      </c>
      <c r="BY1012">
        <v>0</v>
      </c>
      <c r="BZ1012">
        <v>21.126899999999999</v>
      </c>
      <c r="CA1012">
        <v>8611.2469999999994</v>
      </c>
      <c r="CB1012">
        <v>4714.5730000000003</v>
      </c>
      <c r="CC1012">
        <v>991.92699999999991</v>
      </c>
      <c r="CD1012">
        <v>1415.941</v>
      </c>
      <c r="CE1012">
        <v>1440.7860000000001</v>
      </c>
      <c r="CF1012">
        <v>47.6</v>
      </c>
      <c r="CG1012">
        <v>0</v>
      </c>
      <c r="CH1012">
        <v>0</v>
      </c>
      <c r="CI1012">
        <v>0.42</v>
      </c>
      <c r="CJ1012">
        <v>5</v>
      </c>
      <c r="CK1012">
        <v>2513.4839999999999</v>
      </c>
      <c r="CL1012">
        <v>8.6462000000000003</v>
      </c>
      <c r="CM1012">
        <v>2983.6909999999998</v>
      </c>
      <c r="CN1012">
        <v>6.0307000000000004</v>
      </c>
      <c r="CO1012">
        <v>2203.2919999999999</v>
      </c>
      <c r="CP1012">
        <v>1.45</v>
      </c>
      <c r="CQ1012">
        <v>910.78</v>
      </c>
      <c r="CR1012">
        <v>67.365499999999997</v>
      </c>
      <c r="CS1012">
        <v>42503.654999999999</v>
      </c>
      <c r="CT1012">
        <v>18.915500000000002</v>
      </c>
      <c r="CU1012">
        <v>7389.683</v>
      </c>
      <c r="CV1012">
        <v>0.47699999999999998</v>
      </c>
      <c r="CW1012">
        <v>1246.4739999999999</v>
      </c>
      <c r="CX1012">
        <v>288.185</v>
      </c>
      <c r="CY1012">
        <v>0</v>
      </c>
      <c r="CZ1012">
        <v>0</v>
      </c>
      <c r="DA1012">
        <v>0</v>
      </c>
      <c r="DB1012">
        <v>0</v>
      </c>
      <c r="DC1012">
        <v>722.65499999999997</v>
      </c>
      <c r="DD1012">
        <v>96.766000000000005</v>
      </c>
      <c r="DE1012">
        <v>38.902000000000001</v>
      </c>
      <c r="DF1012">
        <v>1</v>
      </c>
      <c r="DG1012">
        <v>387.56599999999997</v>
      </c>
      <c r="DH1012">
        <v>0</v>
      </c>
      <c r="DI1012">
        <v>0</v>
      </c>
      <c r="DJ1012">
        <v>0.71509999999999996</v>
      </c>
      <c r="DK1012">
        <v>387.36500000000001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46149.15</v>
      </c>
      <c r="EA1012">
        <v>722.65499999999997</v>
      </c>
      <c r="EB1012">
        <v>8714.9049999999988</v>
      </c>
      <c r="EC1012">
        <v>96.766000000000005</v>
      </c>
      <c r="ED1012">
        <v>92.534199999999998</v>
      </c>
      <c r="EE1012">
        <v>101.3227</v>
      </c>
      <c r="EF1012">
        <v>55256.572</v>
      </c>
      <c r="EG1012">
        <v>70.492999999999995</v>
      </c>
      <c r="EH1012">
        <v>45922.879000000001</v>
      </c>
      <c r="EI1012">
        <v>68.777900000000002</v>
      </c>
      <c r="EJ1012">
        <v>45147.947999999997</v>
      </c>
      <c r="EK1012">
        <v>0</v>
      </c>
      <c r="EL1012">
        <v>0</v>
      </c>
      <c r="EM1012">
        <v>0</v>
      </c>
      <c r="EN1012">
        <v>0</v>
      </c>
      <c r="EO1012">
        <v>22.0412</v>
      </c>
      <c r="EP1012">
        <v>9333.6929999999993</v>
      </c>
      <c r="EQ1012">
        <v>944.01700000000005</v>
      </c>
      <c r="ER1012">
        <v>765.00099999999998</v>
      </c>
      <c r="ES1012">
        <v>179.01599999999999</v>
      </c>
      <c r="ET1012">
        <v>56200.589</v>
      </c>
      <c r="EU1012">
        <v>0</v>
      </c>
      <c r="EV1012">
        <v>0</v>
      </c>
      <c r="EW1012">
        <v>0</v>
      </c>
      <c r="EX1012">
        <v>0</v>
      </c>
      <c r="EY1012">
        <v>1</v>
      </c>
      <c r="EZ1012">
        <v>387.56599999999997</v>
      </c>
      <c r="FA1012">
        <v>0</v>
      </c>
      <c r="FB1012">
        <v>0</v>
      </c>
      <c r="FC1012">
        <v>0.71509999999999996</v>
      </c>
      <c r="FD1012">
        <v>387.36500000000001</v>
      </c>
      <c r="FE1012">
        <v>0</v>
      </c>
      <c r="FF1012">
        <v>0</v>
      </c>
      <c r="FG1012">
        <v>0</v>
      </c>
      <c r="FH1012">
        <v>0</v>
      </c>
      <c r="FI1012">
        <v>0.47699999999999998</v>
      </c>
      <c r="FJ1012">
        <v>288.185</v>
      </c>
      <c r="FK1012">
        <v>0.47699999999999998</v>
      </c>
      <c r="FL1012">
        <v>288.185</v>
      </c>
      <c r="FM1012">
        <v>0</v>
      </c>
      <c r="FN1012">
        <v>0</v>
      </c>
      <c r="FO1012">
        <v>352.5</v>
      </c>
      <c r="FP1012">
        <v>273.5</v>
      </c>
      <c r="FQ1012">
        <v>79</v>
      </c>
      <c r="FR1012">
        <v>640.68499999999995</v>
      </c>
      <c r="FS1012">
        <v>0</v>
      </c>
      <c r="FT1012">
        <v>0</v>
      </c>
      <c r="FU1012">
        <v>0</v>
      </c>
      <c r="FV1012">
        <v>0</v>
      </c>
      <c r="FW1012">
        <v>0</v>
      </c>
      <c r="FX1012">
        <v>0</v>
      </c>
      <c r="FY1012">
        <v>0</v>
      </c>
      <c r="FZ1012">
        <v>0</v>
      </c>
      <c r="GA1012">
        <v>0</v>
      </c>
      <c r="GB1012">
        <v>0</v>
      </c>
    </row>
    <row r="1013" spans="1:184" customFormat="1" ht="12.75" x14ac:dyDescent="0.2">
      <c r="A1013">
        <v>6820</v>
      </c>
      <c r="B1013">
        <f t="shared" si="15"/>
        <v>1010</v>
      </c>
      <c r="C1013">
        <v>1</v>
      </c>
      <c r="D1013" t="s">
        <v>3207</v>
      </c>
      <c r="E1013" t="s">
        <v>290</v>
      </c>
      <c r="F1013">
        <v>600171141</v>
      </c>
      <c r="G1013">
        <v>12</v>
      </c>
      <c r="H1013" t="s">
        <v>2257</v>
      </c>
      <c r="I1013" t="s">
        <v>3379</v>
      </c>
      <c r="J1013">
        <v>1</v>
      </c>
      <c r="K1013">
        <v>24</v>
      </c>
      <c r="L1013" t="s">
        <v>2723</v>
      </c>
      <c r="M1013" t="s">
        <v>3208</v>
      </c>
      <c r="N1013" t="s">
        <v>2184</v>
      </c>
      <c r="O1013">
        <v>7</v>
      </c>
      <c r="P1013" t="s">
        <v>2185</v>
      </c>
      <c r="Q1013" t="s">
        <v>3209</v>
      </c>
      <c r="R1013" s="207">
        <v>45670.381435185183</v>
      </c>
      <c r="S1013">
        <v>600171141</v>
      </c>
      <c r="T1013" t="s">
        <v>3209</v>
      </c>
      <c r="U1013" s="207">
        <v>45672.465474537035</v>
      </c>
      <c r="V1013">
        <v>600171141</v>
      </c>
      <c r="W1013">
        <v>79.286200000000008</v>
      </c>
      <c r="X1013">
        <v>77.399599999999992</v>
      </c>
      <c r="Y1013">
        <v>1.8866000000000001</v>
      </c>
      <c r="Z1013">
        <v>0</v>
      </c>
      <c r="AA1013">
        <v>81.57180000000001</v>
      </c>
      <c r="AB1013">
        <v>41752.411</v>
      </c>
      <c r="AC1013">
        <v>40818.523000000001</v>
      </c>
      <c r="AD1013">
        <v>23846.632000000001</v>
      </c>
      <c r="AE1013">
        <v>7256.4030000000002</v>
      </c>
      <c r="AF1013">
        <v>1202.144</v>
      </c>
      <c r="AG1013">
        <v>6740.8810000000003</v>
      </c>
      <c r="AH1013">
        <v>710.303</v>
      </c>
      <c r="AI1013">
        <v>550.226</v>
      </c>
      <c r="AJ1013">
        <v>51.88</v>
      </c>
      <c r="AK1013">
        <v>112.849</v>
      </c>
      <c r="AL1013">
        <v>708.64599999999996</v>
      </c>
      <c r="AM1013">
        <v>0</v>
      </c>
      <c r="AN1013">
        <v>225.24199999999999</v>
      </c>
      <c r="AO1013">
        <v>1044.7379999999998</v>
      </c>
      <c r="AP1013">
        <v>302.35199999999998</v>
      </c>
      <c r="AQ1013">
        <v>210.7</v>
      </c>
      <c r="AR1013">
        <v>91.652000000000001</v>
      </c>
      <c r="AS1013">
        <v>0</v>
      </c>
      <c r="AT1013">
        <v>146.11099999999999</v>
      </c>
      <c r="AU1013">
        <v>596.27499999999998</v>
      </c>
      <c r="AV1013">
        <v>0</v>
      </c>
      <c r="AW1013">
        <v>320.024</v>
      </c>
      <c r="AX1013">
        <v>59</v>
      </c>
      <c r="AY1013">
        <v>32.700000000000003</v>
      </c>
      <c r="AZ1013">
        <v>27.181000000000001</v>
      </c>
      <c r="BA1013">
        <v>41248.079000000005</v>
      </c>
      <c r="BB1013">
        <v>302.35199999999998</v>
      </c>
      <c r="BC1013">
        <v>84</v>
      </c>
      <c r="BD1013">
        <v>57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53.646499999999996</v>
      </c>
      <c r="BK1013">
        <v>32321.977999999999</v>
      </c>
      <c r="BL1013">
        <v>18519.414000000001</v>
      </c>
      <c r="BM1013">
        <v>6109.1269999999995</v>
      </c>
      <c r="BN1013">
        <v>835.303</v>
      </c>
      <c r="BO1013">
        <v>5293.393</v>
      </c>
      <c r="BP1013">
        <v>573.21600000000001</v>
      </c>
      <c r="BQ1013">
        <v>550.226</v>
      </c>
      <c r="BR1013">
        <v>51.88</v>
      </c>
      <c r="BS1013">
        <v>42.213999999999999</v>
      </c>
      <c r="BT1013">
        <v>34.514200000000002</v>
      </c>
      <c r="BU1013">
        <v>21763.62</v>
      </c>
      <c r="BV1013">
        <v>2.1667000000000001</v>
      </c>
      <c r="BW1013">
        <v>922.46400000000006</v>
      </c>
      <c r="BX1013">
        <v>16.965599999999998</v>
      </c>
      <c r="BY1013">
        <v>9635.8940000000002</v>
      </c>
      <c r="BZ1013">
        <v>23.7531</v>
      </c>
      <c r="CA1013">
        <v>8496.5450000000001</v>
      </c>
      <c r="CB1013">
        <v>5327.2179999999998</v>
      </c>
      <c r="CC1013">
        <v>1147.2760000000001</v>
      </c>
      <c r="CD1013">
        <v>366.84100000000001</v>
      </c>
      <c r="CE1013">
        <v>1447.4880000000001</v>
      </c>
      <c r="CF1013">
        <v>137.08699999999999</v>
      </c>
      <c r="CG1013">
        <v>0</v>
      </c>
      <c r="CH1013">
        <v>0</v>
      </c>
      <c r="CI1013">
        <v>70.635000000000005</v>
      </c>
      <c r="CJ1013">
        <v>7.2083000000000004</v>
      </c>
      <c r="CK1013">
        <v>3264.0549999999998</v>
      </c>
      <c r="CL1013">
        <v>13.4902</v>
      </c>
      <c r="CM1013">
        <v>4086.1979999999999</v>
      </c>
      <c r="CN1013">
        <v>3.0546000000000002</v>
      </c>
      <c r="CO1013">
        <v>1146.2919999999999</v>
      </c>
      <c r="CP1013">
        <v>0</v>
      </c>
      <c r="CQ1013">
        <v>0</v>
      </c>
      <c r="CR1013">
        <v>46.286200000000001</v>
      </c>
      <c r="CS1013">
        <v>26545.902999999998</v>
      </c>
      <c r="CT1013">
        <v>21.2835</v>
      </c>
      <c r="CU1013">
        <v>6943.8320000000003</v>
      </c>
      <c r="CV1013">
        <v>0</v>
      </c>
      <c r="CW1013">
        <v>320.024</v>
      </c>
      <c r="CX1013">
        <v>59</v>
      </c>
      <c r="CY1013">
        <v>0</v>
      </c>
      <c r="CZ1013">
        <v>0</v>
      </c>
      <c r="DA1013">
        <v>0</v>
      </c>
      <c r="DB1013">
        <v>0</v>
      </c>
      <c r="DC1013">
        <v>55.628999999999998</v>
      </c>
      <c r="DD1013">
        <v>246.72300000000001</v>
      </c>
      <c r="DE1013">
        <v>27.181000000000001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32592.7</v>
      </c>
      <c r="EA1013">
        <v>55.628999999999998</v>
      </c>
      <c r="EB1013">
        <v>8655.3790000000008</v>
      </c>
      <c r="EC1013">
        <v>246.72300000000001</v>
      </c>
      <c r="ED1013">
        <v>79.286200000000008</v>
      </c>
      <c r="EE1013">
        <v>81.57180000000001</v>
      </c>
      <c r="EF1013">
        <v>41752.411</v>
      </c>
      <c r="EG1013">
        <v>53.714300000000001</v>
      </c>
      <c r="EH1013">
        <v>32395.308000000001</v>
      </c>
      <c r="EI1013">
        <v>34.582000000000001</v>
      </c>
      <c r="EJ1013">
        <v>21836.95</v>
      </c>
      <c r="EK1013">
        <v>2.1667000000000001</v>
      </c>
      <c r="EL1013">
        <v>922.46400000000006</v>
      </c>
      <c r="EM1013">
        <v>16.965599999999998</v>
      </c>
      <c r="EN1013">
        <v>9635.8940000000002</v>
      </c>
      <c r="EO1013">
        <v>25.571899999999999</v>
      </c>
      <c r="EP1013">
        <v>9357.1029999999992</v>
      </c>
      <c r="EQ1013">
        <v>1044.7379999999998</v>
      </c>
      <c r="ER1013">
        <v>118.76900000000001</v>
      </c>
      <c r="ES1013">
        <v>925.96900000000005</v>
      </c>
      <c r="ET1013">
        <v>42797.148999999998</v>
      </c>
      <c r="EU1013">
        <v>0</v>
      </c>
      <c r="EV1013">
        <v>0</v>
      </c>
      <c r="EW1013">
        <v>0</v>
      </c>
      <c r="EX1013">
        <v>0</v>
      </c>
      <c r="EY1013">
        <v>0</v>
      </c>
      <c r="EZ1013">
        <v>0</v>
      </c>
      <c r="FA1013">
        <v>0</v>
      </c>
      <c r="FB1013">
        <v>0</v>
      </c>
      <c r="FC1013">
        <v>0</v>
      </c>
      <c r="FD1013">
        <v>0</v>
      </c>
      <c r="FE1013">
        <v>0</v>
      </c>
      <c r="FF1013">
        <v>0</v>
      </c>
      <c r="FG1013">
        <v>0</v>
      </c>
      <c r="FH1013">
        <v>0</v>
      </c>
      <c r="FI1013">
        <v>0</v>
      </c>
      <c r="FJ1013">
        <v>59</v>
      </c>
      <c r="FK1013">
        <v>0</v>
      </c>
      <c r="FL1013">
        <v>59</v>
      </c>
      <c r="FM1013">
        <v>0</v>
      </c>
      <c r="FN1013">
        <v>0</v>
      </c>
      <c r="FO1013">
        <v>32.700000000000003</v>
      </c>
      <c r="FP1013">
        <v>9.3000000000000007</v>
      </c>
      <c r="FQ1013">
        <v>23.4</v>
      </c>
      <c r="FR1013">
        <v>91.7</v>
      </c>
      <c r="FS1013">
        <v>0</v>
      </c>
      <c r="FT1013">
        <v>0</v>
      </c>
      <c r="FU1013">
        <v>0</v>
      </c>
      <c r="FV1013">
        <v>0</v>
      </c>
      <c r="FW1013">
        <v>0</v>
      </c>
      <c r="FX1013">
        <v>0</v>
      </c>
      <c r="FY1013">
        <v>0</v>
      </c>
      <c r="FZ1013">
        <v>0</v>
      </c>
      <c r="GA1013">
        <v>0</v>
      </c>
      <c r="GB1013">
        <v>0</v>
      </c>
    </row>
    <row r="1014" spans="1:184" customFormat="1" ht="12.75" x14ac:dyDescent="0.2">
      <c r="A1014">
        <v>6862</v>
      </c>
      <c r="B1014">
        <f t="shared" si="15"/>
        <v>1011</v>
      </c>
      <c r="C1014">
        <v>1</v>
      </c>
      <c r="D1014" t="s">
        <v>3210</v>
      </c>
      <c r="E1014" t="s">
        <v>290</v>
      </c>
      <c r="F1014">
        <v>600015670</v>
      </c>
      <c r="G1014">
        <v>12</v>
      </c>
      <c r="H1014" t="s">
        <v>2268</v>
      </c>
      <c r="I1014" t="s">
        <v>3211</v>
      </c>
      <c r="J1014">
        <v>1</v>
      </c>
      <c r="K1014">
        <v>24</v>
      </c>
      <c r="L1014" t="s">
        <v>2723</v>
      </c>
      <c r="M1014" t="s">
        <v>3212</v>
      </c>
      <c r="N1014" t="s">
        <v>2184</v>
      </c>
      <c r="O1014">
        <v>7</v>
      </c>
      <c r="P1014" t="s">
        <v>2185</v>
      </c>
      <c r="Q1014" t="s">
        <v>3213</v>
      </c>
      <c r="R1014" s="207">
        <v>45671.604097222225</v>
      </c>
      <c r="S1014">
        <v>600015670</v>
      </c>
      <c r="T1014" t="s">
        <v>3213</v>
      </c>
      <c r="U1014" s="207">
        <v>45672.373923611114</v>
      </c>
      <c r="V1014">
        <v>600015670</v>
      </c>
      <c r="W1014">
        <v>61.778200000000005</v>
      </c>
      <c r="X1014">
        <v>57.9251</v>
      </c>
      <c r="Y1014">
        <v>0</v>
      </c>
      <c r="Z1014">
        <v>3.8531</v>
      </c>
      <c r="AA1014">
        <v>67.905799999999999</v>
      </c>
      <c r="AB1014">
        <v>35872.453000000001</v>
      </c>
      <c r="AC1014">
        <v>32103.068000000003</v>
      </c>
      <c r="AD1014">
        <v>19016.106</v>
      </c>
      <c r="AE1014">
        <v>5820.8680000000004</v>
      </c>
      <c r="AF1014">
        <v>186.65899999999999</v>
      </c>
      <c r="AG1014">
        <v>4743.9889999999996</v>
      </c>
      <c r="AH1014">
        <v>619.65099999999995</v>
      </c>
      <c r="AI1014">
        <v>531.899</v>
      </c>
      <c r="AJ1014">
        <v>196.98599999999999</v>
      </c>
      <c r="AK1014">
        <v>89.228999999999999</v>
      </c>
      <c r="AL1014">
        <v>51.5</v>
      </c>
      <c r="AM1014">
        <v>47</v>
      </c>
      <c r="AN1014">
        <v>3670.8850000000002</v>
      </c>
      <c r="AO1014">
        <v>855.11199999999997</v>
      </c>
      <c r="AP1014">
        <v>488.47</v>
      </c>
      <c r="AQ1014">
        <v>488.47</v>
      </c>
      <c r="AR1014">
        <v>0</v>
      </c>
      <c r="AS1014">
        <v>0</v>
      </c>
      <c r="AT1014">
        <v>0</v>
      </c>
      <c r="AU1014">
        <v>366.642</v>
      </c>
      <c r="AV1014">
        <v>0</v>
      </c>
      <c r="AW1014">
        <v>867.98900000000003</v>
      </c>
      <c r="AX1014">
        <v>12</v>
      </c>
      <c r="AY1014">
        <v>313.26</v>
      </c>
      <c r="AZ1014">
        <v>29.692</v>
      </c>
      <c r="BA1014">
        <v>32383.726000000002</v>
      </c>
      <c r="BB1014">
        <v>488.47</v>
      </c>
      <c r="BC1014">
        <v>71</v>
      </c>
      <c r="BD1014">
        <v>38</v>
      </c>
      <c r="BE1014">
        <v>3</v>
      </c>
      <c r="BF1014">
        <v>0</v>
      </c>
      <c r="BG1014">
        <v>1</v>
      </c>
      <c r="BH1014">
        <v>0</v>
      </c>
      <c r="BI1014">
        <v>0</v>
      </c>
      <c r="BJ1014">
        <v>46.643599999999999</v>
      </c>
      <c r="BK1014">
        <v>26908.391</v>
      </c>
      <c r="BL1014">
        <v>16033.242</v>
      </c>
      <c r="BM1014">
        <v>5276.8419999999996</v>
      </c>
      <c r="BN1014">
        <v>152.75899999999999</v>
      </c>
      <c r="BO1014">
        <v>3386.3380000000002</v>
      </c>
      <c r="BP1014">
        <v>438.36399999999998</v>
      </c>
      <c r="BQ1014">
        <v>531.899</v>
      </c>
      <c r="BR1014">
        <v>140.02799999999999</v>
      </c>
      <c r="BS1014">
        <v>51.238</v>
      </c>
      <c r="BT1014">
        <v>34.104599999999998</v>
      </c>
      <c r="BU1014">
        <v>20503.491999999998</v>
      </c>
      <c r="BV1014">
        <v>0</v>
      </c>
      <c r="BW1014">
        <v>0</v>
      </c>
      <c r="BX1014">
        <v>12.539</v>
      </c>
      <c r="BY1014">
        <v>6404.8990000000003</v>
      </c>
      <c r="BZ1014">
        <v>11.281499999999999</v>
      </c>
      <c r="CA1014">
        <v>5194.6769999999997</v>
      </c>
      <c r="CB1014">
        <v>2982.864</v>
      </c>
      <c r="CC1014">
        <v>544.02600000000007</v>
      </c>
      <c r="CD1014">
        <v>33.9</v>
      </c>
      <c r="CE1014">
        <v>1357.6510000000001</v>
      </c>
      <c r="CF1014">
        <v>181.28700000000001</v>
      </c>
      <c r="CG1014">
        <v>0</v>
      </c>
      <c r="CH1014">
        <v>56.957999999999998</v>
      </c>
      <c r="CI1014">
        <v>37.991</v>
      </c>
      <c r="CJ1014">
        <v>5.5</v>
      </c>
      <c r="CK1014">
        <v>3280.4270000000001</v>
      </c>
      <c r="CL1014">
        <v>5.1246</v>
      </c>
      <c r="CM1014">
        <v>1754.546</v>
      </c>
      <c r="CN1014">
        <v>0.65690000000000004</v>
      </c>
      <c r="CO1014">
        <v>159.70400000000001</v>
      </c>
      <c r="CP1014">
        <v>0</v>
      </c>
      <c r="CQ1014">
        <v>0</v>
      </c>
      <c r="CR1014">
        <v>41.653599999999997</v>
      </c>
      <c r="CS1014">
        <v>23236.258000000002</v>
      </c>
      <c r="CT1014">
        <v>8.3608000000000011</v>
      </c>
      <c r="CU1014">
        <v>3419.9790000000003</v>
      </c>
      <c r="CV1014">
        <v>0</v>
      </c>
      <c r="CW1014">
        <v>867.98900000000003</v>
      </c>
      <c r="CX1014">
        <v>0</v>
      </c>
      <c r="CY1014">
        <v>0</v>
      </c>
      <c r="CZ1014">
        <v>0</v>
      </c>
      <c r="DA1014">
        <v>0</v>
      </c>
      <c r="DB1014">
        <v>12</v>
      </c>
      <c r="DC1014">
        <v>236.3</v>
      </c>
      <c r="DD1014">
        <v>252.17</v>
      </c>
      <c r="DE1014">
        <v>29.692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27108.987000000001</v>
      </c>
      <c r="EA1014">
        <v>236.3</v>
      </c>
      <c r="EB1014">
        <v>5274.7389999999996</v>
      </c>
      <c r="EC1014">
        <v>252.17</v>
      </c>
      <c r="ED1014">
        <v>61.778200000000005</v>
      </c>
      <c r="EE1014">
        <v>67.905799999999999</v>
      </c>
      <c r="EF1014">
        <v>35872.453000000001</v>
      </c>
      <c r="EG1014">
        <v>46.844700000000003</v>
      </c>
      <c r="EH1014">
        <v>28408.933000000001</v>
      </c>
      <c r="EI1014">
        <v>34.241500000000002</v>
      </c>
      <c r="EJ1014">
        <v>21853.285</v>
      </c>
      <c r="EK1014">
        <v>0</v>
      </c>
      <c r="EL1014">
        <v>0</v>
      </c>
      <c r="EM1014">
        <v>12.603199999999999</v>
      </c>
      <c r="EN1014">
        <v>6555.6480000000001</v>
      </c>
      <c r="EO1014">
        <v>14.933499999999999</v>
      </c>
      <c r="EP1014">
        <v>7463.5199999999995</v>
      </c>
      <c r="EQ1014">
        <v>855.11199999999997</v>
      </c>
      <c r="ER1014">
        <v>296.3</v>
      </c>
      <c r="ES1014">
        <v>558.81200000000001</v>
      </c>
      <c r="ET1014">
        <v>36727.565000000002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0</v>
      </c>
      <c r="FC1014">
        <v>0</v>
      </c>
      <c r="FD1014">
        <v>0</v>
      </c>
      <c r="FE1014">
        <v>0</v>
      </c>
      <c r="FF1014">
        <v>0</v>
      </c>
      <c r="FG1014">
        <v>0</v>
      </c>
      <c r="FH1014">
        <v>0</v>
      </c>
      <c r="FI1014">
        <v>0</v>
      </c>
      <c r="FJ1014">
        <v>12</v>
      </c>
      <c r="FK1014">
        <v>0</v>
      </c>
      <c r="FL1014">
        <v>0</v>
      </c>
      <c r="FM1014">
        <v>0</v>
      </c>
      <c r="FN1014">
        <v>12</v>
      </c>
      <c r="FO1014">
        <v>313.26</v>
      </c>
      <c r="FP1014">
        <v>133.66</v>
      </c>
      <c r="FQ1014">
        <v>179.6</v>
      </c>
      <c r="FR1014">
        <v>325.26</v>
      </c>
      <c r="FS1014">
        <v>0</v>
      </c>
      <c r="FT1014">
        <v>0</v>
      </c>
      <c r="FU1014">
        <v>0</v>
      </c>
      <c r="FV1014">
        <v>0</v>
      </c>
      <c r="FW1014">
        <v>0</v>
      </c>
      <c r="FX1014">
        <v>0</v>
      </c>
      <c r="FY1014">
        <v>0</v>
      </c>
      <c r="FZ1014">
        <v>0</v>
      </c>
      <c r="GA1014">
        <v>0</v>
      </c>
      <c r="GB1014">
        <v>0</v>
      </c>
    </row>
    <row r="1015" spans="1:184" customFormat="1" ht="12.75" x14ac:dyDescent="0.2">
      <c r="A1015">
        <v>6916</v>
      </c>
      <c r="B1015">
        <f t="shared" si="15"/>
        <v>1012</v>
      </c>
      <c r="C1015">
        <v>1</v>
      </c>
      <c r="D1015" t="s">
        <v>3214</v>
      </c>
      <c r="E1015" t="s">
        <v>290</v>
      </c>
      <c r="F1015">
        <v>600034640</v>
      </c>
      <c r="G1015">
        <v>12</v>
      </c>
      <c r="H1015" t="s">
        <v>2268</v>
      </c>
      <c r="I1015" t="s">
        <v>3215</v>
      </c>
      <c r="J1015">
        <v>1</v>
      </c>
      <c r="K1015">
        <v>24</v>
      </c>
      <c r="L1015" t="s">
        <v>2723</v>
      </c>
      <c r="M1015" t="s">
        <v>3216</v>
      </c>
      <c r="N1015" t="s">
        <v>2184</v>
      </c>
      <c r="O1015">
        <v>7</v>
      </c>
      <c r="P1015" t="s">
        <v>2185</v>
      </c>
      <c r="Q1015" t="s">
        <v>393</v>
      </c>
      <c r="R1015" s="207">
        <v>45665.410787037035</v>
      </c>
      <c r="S1015">
        <v>600034640</v>
      </c>
      <c r="W1015">
        <v>28.848299999999998</v>
      </c>
      <c r="X1015">
        <v>27.9316</v>
      </c>
      <c r="Y1015">
        <v>0</v>
      </c>
      <c r="Z1015">
        <v>0.91669999999999996</v>
      </c>
      <c r="AA1015">
        <v>38.631700000000002</v>
      </c>
      <c r="AB1015">
        <v>15737.897000000001</v>
      </c>
      <c r="AC1015">
        <v>15320.538</v>
      </c>
      <c r="AD1015">
        <v>9487.4259999999995</v>
      </c>
      <c r="AE1015">
        <v>2975.1930000000002</v>
      </c>
      <c r="AF1015">
        <v>485.08699999999999</v>
      </c>
      <c r="AG1015">
        <v>2081.6129999999998</v>
      </c>
      <c r="AH1015">
        <v>289.512</v>
      </c>
      <c r="AI1015">
        <v>0</v>
      </c>
      <c r="AJ1015">
        <v>0</v>
      </c>
      <c r="AK1015">
        <v>1.7070000000000001</v>
      </c>
      <c r="AL1015">
        <v>0</v>
      </c>
      <c r="AM1015">
        <v>0</v>
      </c>
      <c r="AN1015">
        <v>417.35899999999998</v>
      </c>
      <c r="AO1015">
        <v>155.66</v>
      </c>
      <c r="AP1015">
        <v>143.66</v>
      </c>
      <c r="AQ1015">
        <v>143.66</v>
      </c>
      <c r="AR1015">
        <v>0</v>
      </c>
      <c r="AS1015">
        <v>0</v>
      </c>
      <c r="AT1015">
        <v>0</v>
      </c>
      <c r="AU1015">
        <v>12</v>
      </c>
      <c r="AV1015">
        <v>2.3833000000000002</v>
      </c>
      <c r="AW1015">
        <v>0</v>
      </c>
      <c r="AX1015">
        <v>1365.962</v>
      </c>
      <c r="AY1015">
        <v>143.66</v>
      </c>
      <c r="AZ1015">
        <v>0</v>
      </c>
      <c r="BA1015">
        <v>15449.744000000001</v>
      </c>
      <c r="BB1015">
        <v>143.66</v>
      </c>
      <c r="BC1015">
        <v>39</v>
      </c>
      <c r="BD1015">
        <v>36</v>
      </c>
      <c r="BE1015">
        <v>3</v>
      </c>
      <c r="BF1015">
        <v>0</v>
      </c>
      <c r="BG1015">
        <v>1</v>
      </c>
      <c r="BH1015">
        <v>0</v>
      </c>
      <c r="BI1015">
        <v>0</v>
      </c>
      <c r="BJ1015">
        <v>23.465</v>
      </c>
      <c r="BK1015">
        <v>13414.89</v>
      </c>
      <c r="BL1015">
        <v>8248.4619999999995</v>
      </c>
      <c r="BM1015">
        <v>2781.6570000000002</v>
      </c>
      <c r="BN1015">
        <v>393.54399999999998</v>
      </c>
      <c r="BO1015">
        <v>1725.8130000000001</v>
      </c>
      <c r="BP1015">
        <v>263.70699999999999</v>
      </c>
      <c r="BQ1015">
        <v>0</v>
      </c>
      <c r="BR1015">
        <v>0</v>
      </c>
      <c r="BS1015">
        <v>1.7070000000000001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4.4665999999999997</v>
      </c>
      <c r="CA1015">
        <v>1905.6479999999999</v>
      </c>
      <c r="CB1015">
        <v>1238.9639999999999</v>
      </c>
      <c r="CC1015">
        <v>193.536</v>
      </c>
      <c r="CD1015">
        <v>91.543000000000006</v>
      </c>
      <c r="CE1015">
        <v>355.8</v>
      </c>
      <c r="CF1015">
        <v>25.805</v>
      </c>
      <c r="CG1015">
        <v>0</v>
      </c>
      <c r="CH1015">
        <v>0</v>
      </c>
      <c r="CI1015">
        <v>0</v>
      </c>
      <c r="CJ1015">
        <v>3.0832999999999999</v>
      </c>
      <c r="CK1015">
        <v>1482.797</v>
      </c>
      <c r="CL1015">
        <v>0.95</v>
      </c>
      <c r="CM1015">
        <v>237.881</v>
      </c>
      <c r="CN1015">
        <v>0</v>
      </c>
      <c r="CO1015">
        <v>0</v>
      </c>
      <c r="CP1015">
        <v>0.43330000000000002</v>
      </c>
      <c r="CQ1015">
        <v>184.97</v>
      </c>
      <c r="CR1015">
        <v>20.065000000000001</v>
      </c>
      <c r="CS1015">
        <v>10355.998</v>
      </c>
      <c r="CT1015">
        <v>3.4666000000000001</v>
      </c>
      <c r="CU1015">
        <v>1302.8710000000001</v>
      </c>
      <c r="CV1015">
        <v>2.3833000000000002</v>
      </c>
      <c r="CW1015">
        <v>0</v>
      </c>
      <c r="CX1015">
        <v>1268.0619999999999</v>
      </c>
      <c r="CY1015">
        <v>0</v>
      </c>
      <c r="CZ1015">
        <v>0</v>
      </c>
      <c r="DA1015">
        <v>0</v>
      </c>
      <c r="DB1015">
        <v>97.9</v>
      </c>
      <c r="DC1015">
        <v>143.66</v>
      </c>
      <c r="DD1015">
        <v>0</v>
      </c>
      <c r="DE1015">
        <v>0</v>
      </c>
      <c r="DF1015">
        <v>0</v>
      </c>
      <c r="DG1015">
        <v>0</v>
      </c>
      <c r="DH1015">
        <v>11.85</v>
      </c>
      <c r="DI1015">
        <v>7181.4350000000004</v>
      </c>
      <c r="DJ1015">
        <v>11.615</v>
      </c>
      <c r="DK1015">
        <v>6233.4549999999999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13534.867</v>
      </c>
      <c r="EA1015">
        <v>143.66</v>
      </c>
      <c r="EB1015">
        <v>1914.877</v>
      </c>
      <c r="EC1015">
        <v>0</v>
      </c>
      <c r="ED1015">
        <v>28.848299999999998</v>
      </c>
      <c r="EE1015">
        <v>38.631700000000002</v>
      </c>
      <c r="EF1015">
        <v>15737.897000000001</v>
      </c>
      <c r="EG1015">
        <v>23.465</v>
      </c>
      <c r="EH1015">
        <v>13414.89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5.3833000000000002</v>
      </c>
      <c r="EP1015">
        <v>2323.0070000000001</v>
      </c>
      <c r="EQ1015">
        <v>155.66</v>
      </c>
      <c r="ER1015">
        <v>143.66</v>
      </c>
      <c r="ES1015">
        <v>12</v>
      </c>
      <c r="ET1015">
        <v>15893.557000000001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11.85</v>
      </c>
      <c r="FB1015">
        <v>7181.4350000000004</v>
      </c>
      <c r="FC1015">
        <v>11.615</v>
      </c>
      <c r="FD1015">
        <v>6233.4549999999999</v>
      </c>
      <c r="FE1015">
        <v>0</v>
      </c>
      <c r="FF1015">
        <v>0</v>
      </c>
      <c r="FG1015">
        <v>0</v>
      </c>
      <c r="FH1015">
        <v>0</v>
      </c>
      <c r="FI1015">
        <v>2.3833000000000002</v>
      </c>
      <c r="FJ1015">
        <v>1365.962</v>
      </c>
      <c r="FK1015">
        <v>2.3833000000000002</v>
      </c>
      <c r="FL1015">
        <v>1268.0619999999999</v>
      </c>
      <c r="FM1015">
        <v>0</v>
      </c>
      <c r="FN1015">
        <v>97.9</v>
      </c>
      <c r="FO1015">
        <v>143.66</v>
      </c>
      <c r="FP1015">
        <v>143.66</v>
      </c>
      <c r="FQ1015">
        <v>0</v>
      </c>
      <c r="FR1015">
        <v>1509.6220000000001</v>
      </c>
      <c r="FS1015">
        <v>0</v>
      </c>
      <c r="FT1015">
        <v>0</v>
      </c>
      <c r="FU1015">
        <v>0</v>
      </c>
      <c r="FV1015">
        <v>0</v>
      </c>
      <c r="FW1015">
        <v>0</v>
      </c>
      <c r="FX1015">
        <v>0</v>
      </c>
      <c r="FY1015">
        <v>0</v>
      </c>
      <c r="FZ1015">
        <v>0</v>
      </c>
      <c r="GA1015">
        <v>0</v>
      </c>
      <c r="GB1015">
        <v>0</v>
      </c>
    </row>
    <row r="1016" spans="1:184" customFormat="1" ht="12.75" x14ac:dyDescent="0.2">
      <c r="A1016">
        <v>7301</v>
      </c>
      <c r="B1016">
        <f t="shared" si="15"/>
        <v>1013</v>
      </c>
      <c r="C1016">
        <v>1</v>
      </c>
      <c r="D1016" t="s">
        <v>3217</v>
      </c>
      <c r="E1016" t="s">
        <v>290</v>
      </c>
      <c r="F1016">
        <v>600003744</v>
      </c>
      <c r="G1016">
        <v>12</v>
      </c>
      <c r="H1016" t="s">
        <v>2488</v>
      </c>
      <c r="I1016" t="s">
        <v>102</v>
      </c>
      <c r="J1016">
        <v>1</v>
      </c>
      <c r="K1016">
        <v>24</v>
      </c>
      <c r="L1016" t="s">
        <v>2723</v>
      </c>
      <c r="M1016" t="s">
        <v>3218</v>
      </c>
      <c r="N1016" t="s">
        <v>2461</v>
      </c>
      <c r="O1016">
        <v>7</v>
      </c>
      <c r="P1016" t="s">
        <v>2462</v>
      </c>
      <c r="Q1016" t="s">
        <v>2523</v>
      </c>
      <c r="R1016" s="207">
        <v>45660.525243055556</v>
      </c>
      <c r="S1016">
        <v>600003744</v>
      </c>
      <c r="W1016">
        <v>10.099500000000001</v>
      </c>
      <c r="X1016">
        <v>10.099500000000001</v>
      </c>
      <c r="Y1016">
        <v>0</v>
      </c>
      <c r="Z1016">
        <v>0</v>
      </c>
      <c r="AA1016">
        <v>12.643599999999999</v>
      </c>
      <c r="AB1016">
        <v>7066.3040000000001</v>
      </c>
      <c r="AC1016">
        <v>7066.3040000000001</v>
      </c>
      <c r="AD1016">
        <v>3692.2249999999999</v>
      </c>
      <c r="AE1016">
        <v>992.94500000000005</v>
      </c>
      <c r="AF1016">
        <v>140.75800000000001</v>
      </c>
      <c r="AG1016">
        <v>2049.5590000000002</v>
      </c>
      <c r="AH1016">
        <v>104.774</v>
      </c>
      <c r="AI1016">
        <v>0</v>
      </c>
      <c r="AJ1016">
        <v>0</v>
      </c>
      <c r="AK1016">
        <v>0.82</v>
      </c>
      <c r="AL1016">
        <v>0</v>
      </c>
      <c r="AM1016">
        <v>0</v>
      </c>
      <c r="AN1016">
        <v>0</v>
      </c>
      <c r="AO1016">
        <v>117.44</v>
      </c>
      <c r="AP1016">
        <v>112.56</v>
      </c>
      <c r="AQ1016">
        <v>112.56</v>
      </c>
      <c r="AR1016">
        <v>0</v>
      </c>
      <c r="AS1016">
        <v>0</v>
      </c>
      <c r="AT1016">
        <v>0</v>
      </c>
      <c r="AU1016">
        <v>4.88</v>
      </c>
      <c r="AV1016">
        <v>0</v>
      </c>
      <c r="AW1016">
        <v>85.222999999999999</v>
      </c>
      <c r="AX1016">
        <v>80</v>
      </c>
      <c r="AY1016">
        <v>112.56</v>
      </c>
      <c r="AZ1016">
        <v>0</v>
      </c>
      <c r="BA1016">
        <v>7082.6580000000004</v>
      </c>
      <c r="BB1016">
        <v>112.56</v>
      </c>
      <c r="BC1016">
        <v>14</v>
      </c>
      <c r="BD1016">
        <v>8</v>
      </c>
      <c r="BE1016">
        <v>0</v>
      </c>
      <c r="BF1016">
        <v>0</v>
      </c>
      <c r="BG1016">
        <v>1</v>
      </c>
      <c r="BH1016">
        <v>0</v>
      </c>
      <c r="BI1016">
        <v>0</v>
      </c>
      <c r="BJ1016">
        <v>8.9192999999999998</v>
      </c>
      <c r="BK1016">
        <v>6245.14</v>
      </c>
      <c r="BL1016">
        <v>3401.875</v>
      </c>
      <c r="BM1016">
        <v>953.71</v>
      </c>
      <c r="BN1016">
        <v>140.75800000000001</v>
      </c>
      <c r="BO1016">
        <v>1558.8</v>
      </c>
      <c r="BP1016">
        <v>104.774</v>
      </c>
      <c r="BQ1016">
        <v>0</v>
      </c>
      <c r="BR1016">
        <v>0</v>
      </c>
      <c r="BS1016">
        <v>0</v>
      </c>
      <c r="BT1016">
        <v>8.9192999999999998</v>
      </c>
      <c r="BU1016">
        <v>6245.14</v>
      </c>
      <c r="BV1016">
        <v>0</v>
      </c>
      <c r="BW1016">
        <v>0</v>
      </c>
      <c r="BX1016">
        <v>0</v>
      </c>
      <c r="BY1016">
        <v>0</v>
      </c>
      <c r="BZ1016">
        <v>1.1801999999999999</v>
      </c>
      <c r="CA1016">
        <v>821.16399999999999</v>
      </c>
      <c r="CB1016">
        <v>290.35000000000002</v>
      </c>
      <c r="CC1016">
        <v>39.234999999999999</v>
      </c>
      <c r="CD1016">
        <v>0</v>
      </c>
      <c r="CE1016">
        <v>490.75900000000001</v>
      </c>
      <c r="CF1016">
        <v>0</v>
      </c>
      <c r="CG1016">
        <v>0</v>
      </c>
      <c r="CH1016">
        <v>0</v>
      </c>
      <c r="CI1016">
        <v>0.82</v>
      </c>
      <c r="CJ1016">
        <v>0.312</v>
      </c>
      <c r="CK1016">
        <v>103.901</v>
      </c>
      <c r="CL1016">
        <v>0.86819999999999997</v>
      </c>
      <c r="CM1016">
        <v>717.26300000000003</v>
      </c>
      <c r="CN1016">
        <v>0</v>
      </c>
      <c r="CO1016">
        <v>0</v>
      </c>
      <c r="CP1016">
        <v>0</v>
      </c>
      <c r="CQ1016">
        <v>0</v>
      </c>
      <c r="CR1016">
        <v>7.9192999999999998</v>
      </c>
      <c r="CS1016">
        <v>5215.9219999999996</v>
      </c>
      <c r="CT1016">
        <v>1.1801999999999999</v>
      </c>
      <c r="CU1016">
        <v>821.16399999999999</v>
      </c>
      <c r="CV1016">
        <v>0</v>
      </c>
      <c r="CW1016">
        <v>85.222999999999999</v>
      </c>
      <c r="CX1016">
        <v>60</v>
      </c>
      <c r="CY1016">
        <v>0</v>
      </c>
      <c r="CZ1016">
        <v>0</v>
      </c>
      <c r="DA1016">
        <v>0</v>
      </c>
      <c r="DB1016">
        <v>20</v>
      </c>
      <c r="DC1016">
        <v>0</v>
      </c>
      <c r="DD1016">
        <v>112.56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6261.4939999999997</v>
      </c>
      <c r="EA1016">
        <v>0</v>
      </c>
      <c r="EB1016">
        <v>821.16399999999999</v>
      </c>
      <c r="EC1016">
        <v>112.56</v>
      </c>
      <c r="ED1016">
        <v>10.099500000000001</v>
      </c>
      <c r="EE1016">
        <v>12.643599999999999</v>
      </c>
      <c r="EF1016">
        <v>7066.3040000000001</v>
      </c>
      <c r="EG1016">
        <v>8.9192999999999998</v>
      </c>
      <c r="EH1016">
        <v>6245.14</v>
      </c>
      <c r="EI1016">
        <v>8.9192999999999998</v>
      </c>
      <c r="EJ1016">
        <v>6245.14</v>
      </c>
      <c r="EK1016">
        <v>0</v>
      </c>
      <c r="EL1016">
        <v>0</v>
      </c>
      <c r="EM1016">
        <v>0</v>
      </c>
      <c r="EN1016">
        <v>0</v>
      </c>
      <c r="EO1016">
        <v>1.1801999999999999</v>
      </c>
      <c r="EP1016">
        <v>821.16399999999999</v>
      </c>
      <c r="EQ1016">
        <v>117.44</v>
      </c>
      <c r="ER1016">
        <v>0</v>
      </c>
      <c r="ES1016">
        <v>117.44</v>
      </c>
      <c r="ET1016">
        <v>7183.7439999999997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80</v>
      </c>
      <c r="FK1016">
        <v>0</v>
      </c>
      <c r="FL1016">
        <v>60</v>
      </c>
      <c r="FM1016">
        <v>0</v>
      </c>
      <c r="FN1016">
        <v>20</v>
      </c>
      <c r="FO1016">
        <v>112.56</v>
      </c>
      <c r="FP1016">
        <v>0</v>
      </c>
      <c r="FQ1016">
        <v>112.56</v>
      </c>
      <c r="FR1016">
        <v>192.56</v>
      </c>
      <c r="FS1016">
        <v>0</v>
      </c>
      <c r="FT1016">
        <v>0</v>
      </c>
      <c r="FU1016">
        <v>0</v>
      </c>
      <c r="FV1016">
        <v>0</v>
      </c>
      <c r="FW1016">
        <v>0</v>
      </c>
      <c r="FX1016">
        <v>0</v>
      </c>
      <c r="FY1016">
        <v>0</v>
      </c>
      <c r="FZ1016">
        <v>0</v>
      </c>
      <c r="GA1016">
        <v>0</v>
      </c>
      <c r="GB1016">
        <v>0</v>
      </c>
    </row>
    <row r="1017" spans="1:184" customFormat="1" ht="12.75" x14ac:dyDescent="0.2">
      <c r="A1017">
        <v>7302</v>
      </c>
      <c r="B1017">
        <f t="shared" si="15"/>
        <v>1014</v>
      </c>
      <c r="C1017">
        <v>1</v>
      </c>
      <c r="D1017" t="s">
        <v>3219</v>
      </c>
      <c r="E1017" t="s">
        <v>290</v>
      </c>
      <c r="F1017">
        <v>600003752</v>
      </c>
      <c r="G1017">
        <v>12</v>
      </c>
      <c r="H1017" t="s">
        <v>2509</v>
      </c>
      <c r="I1017" t="s">
        <v>102</v>
      </c>
      <c r="J1017">
        <v>1</v>
      </c>
      <c r="K1017">
        <v>24</v>
      </c>
      <c r="L1017" t="s">
        <v>2723</v>
      </c>
      <c r="M1017" t="s">
        <v>3220</v>
      </c>
      <c r="N1017" t="s">
        <v>2461</v>
      </c>
      <c r="O1017">
        <v>7</v>
      </c>
      <c r="P1017" t="s">
        <v>2462</v>
      </c>
      <c r="Q1017" t="s">
        <v>2523</v>
      </c>
      <c r="R1017" s="207">
        <v>45663.364918981482</v>
      </c>
      <c r="S1017">
        <v>600003752</v>
      </c>
      <c r="W1017">
        <v>9.6257999999999999</v>
      </c>
      <c r="X1017">
        <v>9.6257999999999999</v>
      </c>
      <c r="Y1017">
        <v>0</v>
      </c>
      <c r="Z1017">
        <v>0</v>
      </c>
      <c r="AA1017">
        <v>12.8224</v>
      </c>
      <c r="AB1017">
        <v>6069.5649999999996</v>
      </c>
      <c r="AC1017">
        <v>6069.5649999999996</v>
      </c>
      <c r="AD1017">
        <v>3720.77</v>
      </c>
      <c r="AE1017">
        <v>840.84400000000005</v>
      </c>
      <c r="AF1017">
        <v>403.54700000000003</v>
      </c>
      <c r="AG1017">
        <v>637.71</v>
      </c>
      <c r="AH1017">
        <v>102.23099999999999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364.46300000000002</v>
      </c>
      <c r="AX1017">
        <v>0</v>
      </c>
      <c r="AY1017">
        <v>0</v>
      </c>
      <c r="AZ1017">
        <v>0</v>
      </c>
      <c r="BA1017">
        <v>6107.4070000000002</v>
      </c>
      <c r="BB1017">
        <v>0</v>
      </c>
      <c r="BC1017">
        <v>15</v>
      </c>
      <c r="BD1017">
        <v>10</v>
      </c>
      <c r="BE1017">
        <v>1</v>
      </c>
      <c r="BF1017">
        <v>1</v>
      </c>
      <c r="BG1017">
        <v>0</v>
      </c>
      <c r="BH1017">
        <v>0</v>
      </c>
      <c r="BI1017">
        <v>0</v>
      </c>
      <c r="BJ1017">
        <v>8.5557999999999996</v>
      </c>
      <c r="BK1017">
        <v>5699.9009999999998</v>
      </c>
      <c r="BL1017">
        <v>3467.08</v>
      </c>
      <c r="BM1017">
        <v>805.51099999999997</v>
      </c>
      <c r="BN1017">
        <v>370.90600000000001</v>
      </c>
      <c r="BO1017">
        <v>589.71</v>
      </c>
      <c r="BP1017">
        <v>102.23099999999999</v>
      </c>
      <c r="BQ1017">
        <v>0</v>
      </c>
      <c r="BR1017">
        <v>0</v>
      </c>
      <c r="BS1017">
        <v>0</v>
      </c>
      <c r="BT1017">
        <v>8.5557999999999996</v>
      </c>
      <c r="BU1017">
        <v>5699.9009999999998</v>
      </c>
      <c r="BV1017">
        <v>0</v>
      </c>
      <c r="BW1017">
        <v>0</v>
      </c>
      <c r="BX1017">
        <v>0</v>
      </c>
      <c r="BY1017">
        <v>0</v>
      </c>
      <c r="BZ1017">
        <v>1.07</v>
      </c>
      <c r="CA1017">
        <v>369.66399999999999</v>
      </c>
      <c r="CB1017">
        <v>253.69</v>
      </c>
      <c r="CC1017">
        <v>35.332999999999998</v>
      </c>
      <c r="CD1017">
        <v>32.640999999999998</v>
      </c>
      <c r="CE1017">
        <v>48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1.07</v>
      </c>
      <c r="CM1017">
        <v>369.66399999999999</v>
      </c>
      <c r="CN1017">
        <v>0</v>
      </c>
      <c r="CO1017">
        <v>0</v>
      </c>
      <c r="CP1017">
        <v>0</v>
      </c>
      <c r="CQ1017">
        <v>0</v>
      </c>
      <c r="CR1017">
        <v>7.5557999999999996</v>
      </c>
      <c r="CS1017">
        <v>4588.0929999999998</v>
      </c>
      <c r="CT1017">
        <v>1.07</v>
      </c>
      <c r="CU1017">
        <v>369.66399999999999</v>
      </c>
      <c r="CV1017">
        <v>0</v>
      </c>
      <c r="CW1017">
        <v>364.46300000000002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5737.7430000000004</v>
      </c>
      <c r="EA1017">
        <v>0</v>
      </c>
      <c r="EB1017">
        <v>369.66399999999999</v>
      </c>
      <c r="EC1017">
        <v>0</v>
      </c>
      <c r="ED1017">
        <v>9.6257999999999999</v>
      </c>
      <c r="EE1017">
        <v>12.8224</v>
      </c>
      <c r="EF1017">
        <v>6069.5649999999996</v>
      </c>
      <c r="EG1017">
        <v>8.5557999999999996</v>
      </c>
      <c r="EH1017">
        <v>5699.9009999999998</v>
      </c>
      <c r="EI1017">
        <v>8.5557999999999996</v>
      </c>
      <c r="EJ1017">
        <v>5699.9009999999998</v>
      </c>
      <c r="EK1017">
        <v>0</v>
      </c>
      <c r="EL1017">
        <v>0</v>
      </c>
      <c r="EM1017">
        <v>0</v>
      </c>
      <c r="EN1017">
        <v>0</v>
      </c>
      <c r="EO1017">
        <v>1.07</v>
      </c>
      <c r="EP1017">
        <v>369.66399999999999</v>
      </c>
      <c r="EQ1017">
        <v>0</v>
      </c>
      <c r="ER1017">
        <v>0</v>
      </c>
      <c r="ES1017">
        <v>0</v>
      </c>
      <c r="ET1017">
        <v>6069.5649999999996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0</v>
      </c>
      <c r="FA1017">
        <v>0</v>
      </c>
      <c r="FB1017">
        <v>0</v>
      </c>
      <c r="FC1017">
        <v>0</v>
      </c>
      <c r="FD1017">
        <v>0</v>
      </c>
      <c r="FE1017">
        <v>0</v>
      </c>
      <c r="FF1017">
        <v>0</v>
      </c>
      <c r="FG1017">
        <v>0</v>
      </c>
      <c r="FH1017">
        <v>0</v>
      </c>
      <c r="FI1017">
        <v>0</v>
      </c>
      <c r="FJ1017">
        <v>0</v>
      </c>
      <c r="FK1017">
        <v>0</v>
      </c>
      <c r="FL1017">
        <v>0</v>
      </c>
      <c r="FM1017">
        <v>0</v>
      </c>
      <c r="FN1017">
        <v>0</v>
      </c>
      <c r="FO1017">
        <v>0</v>
      </c>
      <c r="FP1017">
        <v>0</v>
      </c>
      <c r="FQ1017">
        <v>0</v>
      </c>
      <c r="FR1017">
        <v>0</v>
      </c>
      <c r="FS1017">
        <v>0</v>
      </c>
      <c r="FT1017">
        <v>0</v>
      </c>
      <c r="FU1017">
        <v>0</v>
      </c>
      <c r="FV1017">
        <v>0</v>
      </c>
      <c r="FW1017">
        <v>0</v>
      </c>
      <c r="FX1017">
        <v>0</v>
      </c>
      <c r="FY1017">
        <v>0</v>
      </c>
      <c r="FZ1017">
        <v>0</v>
      </c>
      <c r="GA1017">
        <v>0</v>
      </c>
      <c r="GB1017">
        <v>0</v>
      </c>
    </row>
    <row r="1018" spans="1:184" customFormat="1" ht="12.75" x14ac:dyDescent="0.2">
      <c r="A1018">
        <v>7303</v>
      </c>
      <c r="B1018">
        <f t="shared" si="15"/>
        <v>1015</v>
      </c>
      <c r="C1018">
        <v>1</v>
      </c>
      <c r="D1018" t="s">
        <v>3221</v>
      </c>
      <c r="E1018" t="s">
        <v>290</v>
      </c>
      <c r="F1018">
        <v>600003728</v>
      </c>
      <c r="G1018">
        <v>12</v>
      </c>
      <c r="H1018" t="s">
        <v>2515</v>
      </c>
      <c r="I1018" t="s">
        <v>3443</v>
      </c>
      <c r="J1018">
        <v>1</v>
      </c>
      <c r="K1018">
        <v>24</v>
      </c>
      <c r="L1018" t="s">
        <v>2723</v>
      </c>
      <c r="M1018" t="s">
        <v>3222</v>
      </c>
      <c r="N1018" t="s">
        <v>2461</v>
      </c>
      <c r="O1018">
        <v>7</v>
      </c>
      <c r="P1018" t="s">
        <v>2462</v>
      </c>
      <c r="Q1018" t="s">
        <v>2523</v>
      </c>
      <c r="R1018" s="207">
        <v>45663.374143518522</v>
      </c>
      <c r="S1018">
        <v>600003728</v>
      </c>
      <c r="W1018">
        <v>17.7532</v>
      </c>
      <c r="X1018">
        <v>17.7532</v>
      </c>
      <c r="Y1018">
        <v>0</v>
      </c>
      <c r="Z1018">
        <v>0</v>
      </c>
      <c r="AA1018">
        <v>25.6081</v>
      </c>
      <c r="AB1018">
        <v>9790.1180000000004</v>
      </c>
      <c r="AC1018">
        <v>9790.1180000000004</v>
      </c>
      <c r="AD1018">
        <v>6043.8329999999996</v>
      </c>
      <c r="AE1018">
        <v>1646.777</v>
      </c>
      <c r="AF1018">
        <v>338.11500000000001</v>
      </c>
      <c r="AG1018">
        <v>1515.7929999999999</v>
      </c>
      <c r="AH1018">
        <v>201.76599999999999</v>
      </c>
      <c r="AI1018">
        <v>0</v>
      </c>
      <c r="AJ1018">
        <v>0</v>
      </c>
      <c r="AK1018">
        <v>28.292999999999999</v>
      </c>
      <c r="AL1018">
        <v>0</v>
      </c>
      <c r="AM1018">
        <v>0</v>
      </c>
      <c r="AN1018">
        <v>0</v>
      </c>
      <c r="AO1018">
        <v>180.58699999999999</v>
      </c>
      <c r="AP1018">
        <v>31.257000000000001</v>
      </c>
      <c r="AQ1018">
        <v>0</v>
      </c>
      <c r="AR1018">
        <v>31.257000000000001</v>
      </c>
      <c r="AS1018">
        <v>0</v>
      </c>
      <c r="AT1018">
        <v>0</v>
      </c>
      <c r="AU1018">
        <v>149.33000000000001</v>
      </c>
      <c r="AV1018">
        <v>0</v>
      </c>
      <c r="AW1018">
        <v>2.8530000000000002</v>
      </c>
      <c r="AX1018">
        <v>34</v>
      </c>
      <c r="AY1018">
        <v>0</v>
      </c>
      <c r="AZ1018">
        <v>12.688000000000001</v>
      </c>
      <c r="BA1018">
        <v>9839.4619999999995</v>
      </c>
      <c r="BB1018">
        <v>31.257000000000001</v>
      </c>
      <c r="BC1018">
        <v>25</v>
      </c>
      <c r="BD1018">
        <v>19</v>
      </c>
      <c r="BE1018">
        <v>2</v>
      </c>
      <c r="BF1018">
        <v>0</v>
      </c>
      <c r="BG1018">
        <v>1</v>
      </c>
      <c r="BH1018">
        <v>0</v>
      </c>
      <c r="BI1018">
        <v>0</v>
      </c>
      <c r="BJ1018">
        <v>14.575700000000001</v>
      </c>
      <c r="BK1018">
        <v>8397.7890000000007</v>
      </c>
      <c r="BL1018">
        <v>5233.38</v>
      </c>
      <c r="BM1018">
        <v>1517.1760000000002</v>
      </c>
      <c r="BN1018">
        <v>276.91199999999998</v>
      </c>
      <c r="BO1018">
        <v>1164.4000000000001</v>
      </c>
      <c r="BP1018">
        <v>163.70400000000001</v>
      </c>
      <c r="BQ1018">
        <v>0</v>
      </c>
      <c r="BR1018">
        <v>0</v>
      </c>
      <c r="BS1018">
        <v>26.676000000000002</v>
      </c>
      <c r="BT1018">
        <v>12.425700000000001</v>
      </c>
      <c r="BU1018">
        <v>7283.87</v>
      </c>
      <c r="BV1018">
        <v>0</v>
      </c>
      <c r="BW1018">
        <v>0</v>
      </c>
      <c r="BX1018">
        <v>0</v>
      </c>
      <c r="BY1018">
        <v>0</v>
      </c>
      <c r="BZ1018">
        <v>3.1775000000000002</v>
      </c>
      <c r="CA1018">
        <v>1392.329</v>
      </c>
      <c r="CB1018">
        <v>810.45299999999997</v>
      </c>
      <c r="CC1018">
        <v>129.601</v>
      </c>
      <c r="CD1018">
        <v>61.203000000000003</v>
      </c>
      <c r="CE1018">
        <v>351.39300000000003</v>
      </c>
      <c r="CF1018">
        <v>38.061999999999998</v>
      </c>
      <c r="CG1018">
        <v>0</v>
      </c>
      <c r="CH1018">
        <v>0</v>
      </c>
      <c r="CI1018">
        <v>1.617</v>
      </c>
      <c r="CJ1018">
        <v>1.5246999999999999</v>
      </c>
      <c r="CK1018">
        <v>788.41699999999992</v>
      </c>
      <c r="CL1018">
        <v>1.6528</v>
      </c>
      <c r="CM1018">
        <v>603.91200000000003</v>
      </c>
      <c r="CN1018">
        <v>0</v>
      </c>
      <c r="CO1018">
        <v>0</v>
      </c>
      <c r="CP1018">
        <v>0</v>
      </c>
      <c r="CQ1018">
        <v>0</v>
      </c>
      <c r="CR1018">
        <v>11.575700000000001</v>
      </c>
      <c r="CS1018">
        <v>6298.0879999999997</v>
      </c>
      <c r="CT1018">
        <v>2.1775000000000002</v>
      </c>
      <c r="CU1018">
        <v>855.29</v>
      </c>
      <c r="CV1018">
        <v>0</v>
      </c>
      <c r="CW1018">
        <v>2.8530000000000002</v>
      </c>
      <c r="CX1018">
        <v>24</v>
      </c>
      <c r="CY1018">
        <v>2.15</v>
      </c>
      <c r="CZ1018">
        <v>1113.9190000000001</v>
      </c>
      <c r="DA1018">
        <v>0</v>
      </c>
      <c r="DB1018">
        <v>10</v>
      </c>
      <c r="DC1018">
        <v>31.257000000000001</v>
      </c>
      <c r="DD1018">
        <v>0</v>
      </c>
      <c r="DE1018">
        <v>12.688000000000001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8446.0010000000002</v>
      </c>
      <c r="EA1018">
        <v>31.257000000000001</v>
      </c>
      <c r="EB1018">
        <v>1393.461</v>
      </c>
      <c r="EC1018">
        <v>0</v>
      </c>
      <c r="ED1018">
        <v>17.7532</v>
      </c>
      <c r="EE1018">
        <v>25.6081</v>
      </c>
      <c r="EF1018">
        <v>9790.1180000000004</v>
      </c>
      <c r="EG1018">
        <v>14.575700000000001</v>
      </c>
      <c r="EH1018">
        <v>8397.7890000000007</v>
      </c>
      <c r="EI1018">
        <v>12.425700000000001</v>
      </c>
      <c r="EJ1018">
        <v>7283.87</v>
      </c>
      <c r="EK1018">
        <v>0</v>
      </c>
      <c r="EL1018">
        <v>0</v>
      </c>
      <c r="EM1018">
        <v>0</v>
      </c>
      <c r="EN1018">
        <v>0</v>
      </c>
      <c r="EO1018">
        <v>3.1775000000000002</v>
      </c>
      <c r="EP1018">
        <v>1392.329</v>
      </c>
      <c r="EQ1018">
        <v>180.58699999999999</v>
      </c>
      <c r="ER1018">
        <v>169.33699999999999</v>
      </c>
      <c r="ES1018">
        <v>11.25</v>
      </c>
      <c r="ET1018">
        <v>9970.7049999999999</v>
      </c>
      <c r="EU1018">
        <v>0</v>
      </c>
      <c r="EV1018">
        <v>0</v>
      </c>
      <c r="EW1018">
        <v>2.15</v>
      </c>
      <c r="EX1018">
        <v>1113.9190000000001</v>
      </c>
      <c r="EY1018">
        <v>0</v>
      </c>
      <c r="EZ1018">
        <v>0</v>
      </c>
      <c r="FA1018">
        <v>0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34</v>
      </c>
      <c r="FK1018">
        <v>0</v>
      </c>
      <c r="FL1018">
        <v>24</v>
      </c>
      <c r="FM1018">
        <v>0</v>
      </c>
      <c r="FN1018">
        <v>10</v>
      </c>
      <c r="FO1018">
        <v>0</v>
      </c>
      <c r="FP1018">
        <v>0</v>
      </c>
      <c r="FQ1018">
        <v>0</v>
      </c>
      <c r="FR1018">
        <v>34</v>
      </c>
      <c r="FS1018">
        <v>0</v>
      </c>
      <c r="FT1018">
        <v>0</v>
      </c>
      <c r="FU1018">
        <v>0</v>
      </c>
      <c r="FV1018">
        <v>0</v>
      </c>
      <c r="FW1018">
        <v>0</v>
      </c>
      <c r="FX1018">
        <v>0</v>
      </c>
      <c r="FY1018">
        <v>0</v>
      </c>
      <c r="FZ1018">
        <v>0</v>
      </c>
      <c r="GA1018">
        <v>0</v>
      </c>
      <c r="GB1018">
        <v>0</v>
      </c>
    </row>
    <row r="1019" spans="1:184" customFormat="1" ht="12.75" x14ac:dyDescent="0.2">
      <c r="A1019">
        <v>7304</v>
      </c>
      <c r="B1019">
        <f t="shared" si="15"/>
        <v>1016</v>
      </c>
      <c r="C1019">
        <v>1</v>
      </c>
      <c r="D1019" t="s">
        <v>3223</v>
      </c>
      <c r="E1019" t="s">
        <v>290</v>
      </c>
      <c r="F1019">
        <v>600003736</v>
      </c>
      <c r="G1019">
        <v>12</v>
      </c>
      <c r="H1019" t="s">
        <v>2557</v>
      </c>
      <c r="I1019" t="s">
        <v>102</v>
      </c>
      <c r="J1019">
        <v>1</v>
      </c>
      <c r="K1019">
        <v>24</v>
      </c>
      <c r="L1019" t="s">
        <v>2723</v>
      </c>
      <c r="M1019" t="s">
        <v>3224</v>
      </c>
      <c r="N1019" t="s">
        <v>2461</v>
      </c>
      <c r="O1019">
        <v>7</v>
      </c>
      <c r="P1019" t="s">
        <v>2462</v>
      </c>
      <c r="Q1019" t="s">
        <v>3225</v>
      </c>
      <c r="R1019" s="207">
        <v>45667.343923611108</v>
      </c>
      <c r="S1019">
        <v>600003736</v>
      </c>
      <c r="W1019">
        <v>36.902900000000002</v>
      </c>
      <c r="X1019">
        <v>36.823599999999999</v>
      </c>
      <c r="Y1019">
        <v>7.9299999999999995E-2</v>
      </c>
      <c r="Z1019">
        <v>0</v>
      </c>
      <c r="AA1019">
        <v>56.354599999999998</v>
      </c>
      <c r="AB1019">
        <v>22610.615000000002</v>
      </c>
      <c r="AC1019">
        <v>22563.761999999999</v>
      </c>
      <c r="AD1019">
        <v>13616.146000000001</v>
      </c>
      <c r="AE1019">
        <v>3247.9059999999999</v>
      </c>
      <c r="AF1019">
        <v>866.81899999999996</v>
      </c>
      <c r="AG1019">
        <v>4381.3549999999996</v>
      </c>
      <c r="AH1019">
        <v>417.84100000000001</v>
      </c>
      <c r="AI1019">
        <v>0</v>
      </c>
      <c r="AJ1019">
        <v>27.635999999999999</v>
      </c>
      <c r="AK1019">
        <v>6.0590000000000002</v>
      </c>
      <c r="AL1019">
        <v>46.853000000000002</v>
      </c>
      <c r="AM1019">
        <v>0</v>
      </c>
      <c r="AN1019">
        <v>0</v>
      </c>
      <c r="AO1019">
        <v>27.25</v>
      </c>
      <c r="AP1019">
        <v>6</v>
      </c>
      <c r="AQ1019">
        <v>6</v>
      </c>
      <c r="AR1019">
        <v>0</v>
      </c>
      <c r="AS1019">
        <v>0</v>
      </c>
      <c r="AT1019">
        <v>0</v>
      </c>
      <c r="AU1019">
        <v>21.25</v>
      </c>
      <c r="AV1019">
        <v>0</v>
      </c>
      <c r="AW1019">
        <v>0</v>
      </c>
      <c r="AX1019">
        <v>112.3</v>
      </c>
      <c r="AY1019">
        <v>0</v>
      </c>
      <c r="AZ1019">
        <v>0</v>
      </c>
      <c r="BA1019">
        <v>22682.132000000001</v>
      </c>
      <c r="BB1019">
        <v>6</v>
      </c>
      <c r="BC1019">
        <v>58</v>
      </c>
      <c r="BD1019">
        <v>41</v>
      </c>
      <c r="BE1019">
        <v>2</v>
      </c>
      <c r="BF1019">
        <v>1</v>
      </c>
      <c r="BG1019">
        <v>1</v>
      </c>
      <c r="BH1019">
        <v>0</v>
      </c>
      <c r="BI1019">
        <v>0</v>
      </c>
      <c r="BJ1019">
        <v>33.040999999999997</v>
      </c>
      <c r="BK1019">
        <v>20682.723000000002</v>
      </c>
      <c r="BL1019">
        <v>12616.986999999999</v>
      </c>
      <c r="BM1019">
        <v>3068.76</v>
      </c>
      <c r="BN1019">
        <v>773.65599999999995</v>
      </c>
      <c r="BO1019">
        <v>3965.0810000000001</v>
      </c>
      <c r="BP1019">
        <v>258.23899999999998</v>
      </c>
      <c r="BQ1019">
        <v>0</v>
      </c>
      <c r="BR1019">
        <v>0</v>
      </c>
      <c r="BS1019">
        <v>0</v>
      </c>
      <c r="BT1019">
        <v>33.040999999999997</v>
      </c>
      <c r="BU1019">
        <v>20682.723000000002</v>
      </c>
      <c r="BV1019">
        <v>0</v>
      </c>
      <c r="BW1019">
        <v>0</v>
      </c>
      <c r="BX1019">
        <v>0</v>
      </c>
      <c r="BY1019">
        <v>0</v>
      </c>
      <c r="BZ1019">
        <v>3.7826</v>
      </c>
      <c r="CA1019">
        <v>1881.039</v>
      </c>
      <c r="CB1019">
        <v>999.15899999999999</v>
      </c>
      <c r="CC1019">
        <v>179.14599999999999</v>
      </c>
      <c r="CD1019">
        <v>93.162999999999997</v>
      </c>
      <c r="CE1019">
        <v>416.274</v>
      </c>
      <c r="CF1019">
        <v>159.602</v>
      </c>
      <c r="CG1019">
        <v>0</v>
      </c>
      <c r="CH1019">
        <v>27.635999999999999</v>
      </c>
      <c r="CI1019">
        <v>6.0590000000000002</v>
      </c>
      <c r="CJ1019">
        <v>0</v>
      </c>
      <c r="CK1019">
        <v>0</v>
      </c>
      <c r="CL1019">
        <v>3.7826</v>
      </c>
      <c r="CM1019">
        <v>1881.039</v>
      </c>
      <c r="CN1019">
        <v>0</v>
      </c>
      <c r="CO1019">
        <v>0</v>
      </c>
      <c r="CP1019">
        <v>0</v>
      </c>
      <c r="CQ1019">
        <v>0</v>
      </c>
      <c r="CR1019">
        <v>31.041</v>
      </c>
      <c r="CS1019">
        <v>18699.714</v>
      </c>
      <c r="CT1019">
        <v>1.7826</v>
      </c>
      <c r="CU1019">
        <v>568.59799999999996</v>
      </c>
      <c r="CV1019">
        <v>0</v>
      </c>
      <c r="CW1019">
        <v>0</v>
      </c>
      <c r="CX1019">
        <v>102.3</v>
      </c>
      <c r="CY1019">
        <v>0</v>
      </c>
      <c r="CZ1019">
        <v>0</v>
      </c>
      <c r="DA1019">
        <v>0</v>
      </c>
      <c r="DB1019">
        <v>10</v>
      </c>
      <c r="DC1019">
        <v>0</v>
      </c>
      <c r="DD1019">
        <v>6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20796.181</v>
      </c>
      <c r="EA1019">
        <v>0</v>
      </c>
      <c r="EB1019">
        <v>1885.951</v>
      </c>
      <c r="EC1019">
        <v>6</v>
      </c>
      <c r="ED1019">
        <v>36.902900000000002</v>
      </c>
      <c r="EE1019">
        <v>56.354599999999998</v>
      </c>
      <c r="EF1019">
        <v>22610.615000000002</v>
      </c>
      <c r="EG1019">
        <v>33.1203</v>
      </c>
      <c r="EH1019">
        <v>20729.576000000001</v>
      </c>
      <c r="EI1019">
        <v>33.1203</v>
      </c>
      <c r="EJ1019">
        <v>20729.576000000001</v>
      </c>
      <c r="EK1019">
        <v>0</v>
      </c>
      <c r="EL1019">
        <v>0</v>
      </c>
      <c r="EM1019">
        <v>0</v>
      </c>
      <c r="EN1019">
        <v>0</v>
      </c>
      <c r="EO1019">
        <v>3.7826</v>
      </c>
      <c r="EP1019">
        <v>1881.039</v>
      </c>
      <c r="EQ1019">
        <v>27.25</v>
      </c>
      <c r="ER1019">
        <v>18.75</v>
      </c>
      <c r="ES1019">
        <v>8.5</v>
      </c>
      <c r="ET1019">
        <v>22637.865000000002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0</v>
      </c>
      <c r="FD1019">
        <v>0</v>
      </c>
      <c r="FE1019">
        <v>0</v>
      </c>
      <c r="FF1019">
        <v>0</v>
      </c>
      <c r="FG1019">
        <v>0</v>
      </c>
      <c r="FH1019">
        <v>0</v>
      </c>
      <c r="FI1019">
        <v>0</v>
      </c>
      <c r="FJ1019">
        <v>112.3</v>
      </c>
      <c r="FK1019">
        <v>0</v>
      </c>
      <c r="FL1019">
        <v>102.3</v>
      </c>
      <c r="FM1019">
        <v>0</v>
      </c>
      <c r="FN1019">
        <v>10</v>
      </c>
      <c r="FO1019">
        <v>0</v>
      </c>
      <c r="FP1019">
        <v>0</v>
      </c>
      <c r="FQ1019">
        <v>0</v>
      </c>
      <c r="FR1019">
        <v>112.3</v>
      </c>
      <c r="FS1019">
        <v>0</v>
      </c>
      <c r="FT1019">
        <v>0</v>
      </c>
      <c r="FU1019">
        <v>0</v>
      </c>
      <c r="FV1019">
        <v>0</v>
      </c>
      <c r="FW1019">
        <v>0</v>
      </c>
      <c r="FX1019">
        <v>0</v>
      </c>
      <c r="FY1019">
        <v>0</v>
      </c>
      <c r="FZ1019">
        <v>0</v>
      </c>
      <c r="GA1019">
        <v>0</v>
      </c>
      <c r="GB1019">
        <v>0</v>
      </c>
    </row>
    <row r="1020" spans="1:184" customFormat="1" ht="12.75" x14ac:dyDescent="0.2">
      <c r="A1020">
        <v>7321</v>
      </c>
      <c r="B1020">
        <f t="shared" si="15"/>
        <v>1017</v>
      </c>
      <c r="C1020">
        <v>1</v>
      </c>
      <c r="D1020" t="s">
        <v>3226</v>
      </c>
      <c r="E1020" t="s">
        <v>290</v>
      </c>
      <c r="F1020">
        <v>600030997</v>
      </c>
      <c r="G1020">
        <v>12</v>
      </c>
      <c r="H1020" t="s">
        <v>2557</v>
      </c>
      <c r="I1020" t="s">
        <v>1566</v>
      </c>
      <c r="J1020">
        <v>1</v>
      </c>
      <c r="K1020">
        <v>24</v>
      </c>
      <c r="L1020" t="s">
        <v>2723</v>
      </c>
      <c r="M1020" t="s">
        <v>3227</v>
      </c>
      <c r="N1020" t="s">
        <v>2461</v>
      </c>
      <c r="O1020">
        <v>7</v>
      </c>
      <c r="P1020" t="s">
        <v>2462</v>
      </c>
      <c r="Q1020" t="s">
        <v>2569</v>
      </c>
      <c r="R1020" s="207">
        <v>45671.607395833336</v>
      </c>
      <c r="S1020">
        <v>600030997</v>
      </c>
      <c r="T1020" t="s">
        <v>2569</v>
      </c>
      <c r="U1020" s="207">
        <v>45672.673159722224</v>
      </c>
      <c r="V1020">
        <v>600030997</v>
      </c>
      <c r="W1020">
        <v>17.938800000000001</v>
      </c>
      <c r="X1020">
        <v>17.938800000000001</v>
      </c>
      <c r="Y1020">
        <v>0</v>
      </c>
      <c r="Z1020">
        <v>0</v>
      </c>
      <c r="AA1020">
        <v>19.6694</v>
      </c>
      <c r="AB1020">
        <v>8369.2579999999998</v>
      </c>
      <c r="AC1020">
        <v>8319.2579999999998</v>
      </c>
      <c r="AD1020">
        <v>5421.8990000000003</v>
      </c>
      <c r="AE1020">
        <v>1217.3800000000001</v>
      </c>
      <c r="AF1020">
        <v>269.44</v>
      </c>
      <c r="AG1020">
        <v>1073.3040000000001</v>
      </c>
      <c r="AH1020">
        <v>236.07900000000001</v>
      </c>
      <c r="AI1020">
        <v>0</v>
      </c>
      <c r="AJ1020">
        <v>70.448999999999998</v>
      </c>
      <c r="AK1020">
        <v>30.707000000000001</v>
      </c>
      <c r="AL1020">
        <v>0</v>
      </c>
      <c r="AM1020">
        <v>50</v>
      </c>
      <c r="AN1020">
        <v>0</v>
      </c>
      <c r="AO1020">
        <v>3129.3249999999998</v>
      </c>
      <c r="AP1020">
        <v>961.55899999999997</v>
      </c>
      <c r="AQ1020">
        <v>961.55899999999997</v>
      </c>
      <c r="AR1020">
        <v>0</v>
      </c>
      <c r="AS1020">
        <v>0</v>
      </c>
      <c r="AT1020">
        <v>7.08</v>
      </c>
      <c r="AU1020">
        <v>2160.6860000000001</v>
      </c>
      <c r="AV1020">
        <v>0</v>
      </c>
      <c r="AW1020">
        <v>0</v>
      </c>
      <c r="AX1020">
        <v>0</v>
      </c>
      <c r="AY1020">
        <v>204.15899999999999</v>
      </c>
      <c r="AZ1020">
        <v>0</v>
      </c>
      <c r="BA1020">
        <v>8418.9179999999997</v>
      </c>
      <c r="BB1020">
        <v>961.55899999999997</v>
      </c>
      <c r="BC1020">
        <v>20</v>
      </c>
      <c r="BD1020">
        <v>15</v>
      </c>
      <c r="BE1020">
        <v>0</v>
      </c>
      <c r="BF1020">
        <v>0</v>
      </c>
      <c r="BG1020">
        <v>1</v>
      </c>
      <c r="BH1020">
        <v>0</v>
      </c>
      <c r="BI1020">
        <v>0</v>
      </c>
      <c r="BJ1020">
        <v>11.563800000000001</v>
      </c>
      <c r="BK1020">
        <v>6046.54</v>
      </c>
      <c r="BL1020">
        <v>3689.1550000000002</v>
      </c>
      <c r="BM1020">
        <v>1003.067</v>
      </c>
      <c r="BN1020">
        <v>206.08799999999999</v>
      </c>
      <c r="BO1020">
        <v>826.82399999999996</v>
      </c>
      <c r="BP1020">
        <v>222.38800000000001</v>
      </c>
      <c r="BQ1020">
        <v>0</v>
      </c>
      <c r="BR1020">
        <v>69.635999999999996</v>
      </c>
      <c r="BS1020">
        <v>29.382000000000001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6.375</v>
      </c>
      <c r="CA1020">
        <v>2272.7179999999998</v>
      </c>
      <c r="CB1020">
        <v>1732.7439999999999</v>
      </c>
      <c r="CC1020">
        <v>214.31299999999999</v>
      </c>
      <c r="CD1020">
        <v>63.351999999999997</v>
      </c>
      <c r="CE1020">
        <v>246.48</v>
      </c>
      <c r="CF1020">
        <v>13.691000000000001</v>
      </c>
      <c r="CG1020">
        <v>0</v>
      </c>
      <c r="CH1020">
        <v>0.81299999999999994</v>
      </c>
      <c r="CI1020">
        <v>1.325</v>
      </c>
      <c r="CJ1020">
        <v>3.375</v>
      </c>
      <c r="CK1020">
        <v>1422.4590000000001</v>
      </c>
      <c r="CL1020">
        <v>3</v>
      </c>
      <c r="CM1020">
        <v>850.25900000000001</v>
      </c>
      <c r="CN1020">
        <v>0</v>
      </c>
      <c r="CO1020">
        <v>0</v>
      </c>
      <c r="CP1020">
        <v>0</v>
      </c>
      <c r="CQ1020">
        <v>0</v>
      </c>
      <c r="CR1020">
        <v>9.5638000000000005</v>
      </c>
      <c r="CS1020">
        <v>4410.4290000000001</v>
      </c>
      <c r="CT1020">
        <v>5.375</v>
      </c>
      <c r="CU1020">
        <v>1972.335</v>
      </c>
      <c r="CV1020">
        <v>0</v>
      </c>
      <c r="CW1020">
        <v>0</v>
      </c>
      <c r="CX1020">
        <v>0</v>
      </c>
      <c r="CY1020">
        <v>11.563800000000001</v>
      </c>
      <c r="CZ1020">
        <v>6046.54</v>
      </c>
      <c r="DA1020">
        <v>0</v>
      </c>
      <c r="DB1020">
        <v>0</v>
      </c>
      <c r="DC1020">
        <v>848.92</v>
      </c>
      <c r="DD1020">
        <v>112.639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6086.7389999999996</v>
      </c>
      <c r="EA1020">
        <v>848.92</v>
      </c>
      <c r="EB1020">
        <v>2332.1790000000001</v>
      </c>
      <c r="EC1020">
        <v>112.639</v>
      </c>
      <c r="ED1020">
        <v>17.938800000000001</v>
      </c>
      <c r="EE1020">
        <v>19.6694</v>
      </c>
      <c r="EF1020">
        <v>8369.2579999999998</v>
      </c>
      <c r="EG1020">
        <v>11.563800000000001</v>
      </c>
      <c r="EH1020">
        <v>6046.54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6.375</v>
      </c>
      <c r="EP1020">
        <v>2322.7179999999998</v>
      </c>
      <c r="EQ1020">
        <v>3129.3249999999998</v>
      </c>
      <c r="ER1020">
        <v>1985.223</v>
      </c>
      <c r="ES1020">
        <v>1144.1020000000001</v>
      </c>
      <c r="ET1020">
        <v>11498.583000000001</v>
      </c>
      <c r="EU1020">
        <v>0</v>
      </c>
      <c r="EV1020">
        <v>0</v>
      </c>
      <c r="EW1020">
        <v>11.563800000000001</v>
      </c>
      <c r="EX1020">
        <v>6046.54</v>
      </c>
      <c r="EY1020">
        <v>0</v>
      </c>
      <c r="EZ1020">
        <v>0</v>
      </c>
      <c r="FA1020">
        <v>0</v>
      </c>
      <c r="FB1020">
        <v>0</v>
      </c>
      <c r="FC1020">
        <v>0</v>
      </c>
      <c r="FD1020">
        <v>0</v>
      </c>
      <c r="FE1020">
        <v>0</v>
      </c>
      <c r="FF1020">
        <v>0</v>
      </c>
      <c r="FG1020">
        <v>0</v>
      </c>
      <c r="FH1020">
        <v>0</v>
      </c>
      <c r="FI1020">
        <v>0</v>
      </c>
      <c r="FJ1020">
        <v>0</v>
      </c>
      <c r="FK1020">
        <v>0</v>
      </c>
      <c r="FL1020">
        <v>0</v>
      </c>
      <c r="FM1020">
        <v>0</v>
      </c>
      <c r="FN1020">
        <v>0</v>
      </c>
      <c r="FO1020">
        <v>204.15899999999999</v>
      </c>
      <c r="FP1020">
        <v>91.52</v>
      </c>
      <c r="FQ1020">
        <v>112.639</v>
      </c>
      <c r="FR1020">
        <v>204.15899999999999</v>
      </c>
      <c r="FS1020">
        <v>0</v>
      </c>
      <c r="FT1020">
        <v>0</v>
      </c>
      <c r="FU1020">
        <v>0</v>
      </c>
      <c r="FV1020">
        <v>0</v>
      </c>
      <c r="FW1020">
        <v>0</v>
      </c>
      <c r="FX1020">
        <v>0</v>
      </c>
      <c r="FY1020">
        <v>0</v>
      </c>
      <c r="FZ1020">
        <v>0</v>
      </c>
      <c r="GA1020">
        <v>0</v>
      </c>
      <c r="GB1020">
        <v>0</v>
      </c>
    </row>
    <row r="1021" spans="1:184" customFormat="1" ht="12.75" x14ac:dyDescent="0.2">
      <c r="A1021">
        <v>7322</v>
      </c>
      <c r="B1021">
        <f t="shared" si="15"/>
        <v>1018</v>
      </c>
      <c r="C1021">
        <v>1</v>
      </c>
      <c r="D1021" t="s">
        <v>3228</v>
      </c>
      <c r="E1021" t="s">
        <v>290</v>
      </c>
      <c r="F1021">
        <v>600030962</v>
      </c>
      <c r="G1021">
        <v>12</v>
      </c>
      <c r="H1021" t="s">
        <v>2509</v>
      </c>
      <c r="I1021" t="s">
        <v>1566</v>
      </c>
      <c r="J1021">
        <v>1</v>
      </c>
      <c r="K1021">
        <v>24</v>
      </c>
      <c r="L1021" t="s">
        <v>2723</v>
      </c>
      <c r="M1021" t="s">
        <v>3229</v>
      </c>
      <c r="N1021" t="s">
        <v>2461</v>
      </c>
      <c r="O1021">
        <v>7</v>
      </c>
      <c r="P1021" t="s">
        <v>2462</v>
      </c>
      <c r="Q1021" t="s">
        <v>3436</v>
      </c>
      <c r="R1021" s="207">
        <v>45660.367743055554</v>
      </c>
      <c r="S1021">
        <v>600030962</v>
      </c>
      <c r="W1021">
        <v>8.1546000000000003</v>
      </c>
      <c r="X1021">
        <v>8.1546000000000003</v>
      </c>
      <c r="Y1021">
        <v>0</v>
      </c>
      <c r="Z1021">
        <v>0</v>
      </c>
      <c r="AA1021">
        <v>10.8573</v>
      </c>
      <c r="AB1021">
        <v>4081.4580000000001</v>
      </c>
      <c r="AC1021">
        <v>4081.4580000000001</v>
      </c>
      <c r="AD1021">
        <v>2548.819</v>
      </c>
      <c r="AE1021">
        <v>607.00599999999997</v>
      </c>
      <c r="AF1021">
        <v>102.755</v>
      </c>
      <c r="AG1021">
        <v>687.07</v>
      </c>
      <c r="AH1021">
        <v>135.80799999999999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603.26800000000003</v>
      </c>
      <c r="AP1021">
        <v>258.85000000000002</v>
      </c>
      <c r="AQ1021">
        <v>258.85000000000002</v>
      </c>
      <c r="AR1021">
        <v>0</v>
      </c>
      <c r="AS1021">
        <v>0</v>
      </c>
      <c r="AT1021">
        <v>0</v>
      </c>
      <c r="AU1021">
        <v>344.41800000000001</v>
      </c>
      <c r="AV1021">
        <v>0</v>
      </c>
      <c r="AW1021">
        <v>0</v>
      </c>
      <c r="AX1021">
        <v>0</v>
      </c>
      <c r="AY1021">
        <v>18.850000000000001</v>
      </c>
      <c r="AZ1021">
        <v>0</v>
      </c>
      <c r="BA1021">
        <v>4086.6770000000001</v>
      </c>
      <c r="BB1021">
        <v>258.85000000000002</v>
      </c>
      <c r="BC1021">
        <v>12</v>
      </c>
      <c r="BD1021">
        <v>9</v>
      </c>
      <c r="BE1021">
        <v>0</v>
      </c>
      <c r="BF1021">
        <v>0</v>
      </c>
      <c r="BG1021">
        <v>2</v>
      </c>
      <c r="BH1021">
        <v>0</v>
      </c>
      <c r="BI1021">
        <v>0</v>
      </c>
      <c r="BJ1021">
        <v>5.5065</v>
      </c>
      <c r="BK1021">
        <v>3115.2469999999998</v>
      </c>
      <c r="BL1021">
        <v>1870.33</v>
      </c>
      <c r="BM1021">
        <v>514.84699999999998</v>
      </c>
      <c r="BN1021">
        <v>102.755</v>
      </c>
      <c r="BO1021">
        <v>502</v>
      </c>
      <c r="BP1021">
        <v>125.315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2.6480999999999999</v>
      </c>
      <c r="CA1021">
        <v>966.21100000000001</v>
      </c>
      <c r="CB1021">
        <v>678.48900000000003</v>
      </c>
      <c r="CC1021">
        <v>92.159000000000006</v>
      </c>
      <c r="CD1021">
        <v>0</v>
      </c>
      <c r="CE1021">
        <v>185.07</v>
      </c>
      <c r="CF1021">
        <v>10.493</v>
      </c>
      <c r="CG1021">
        <v>0</v>
      </c>
      <c r="CH1021">
        <v>0</v>
      </c>
      <c r="CI1021">
        <v>0</v>
      </c>
      <c r="CJ1021">
        <v>1.3995</v>
      </c>
      <c r="CK1021">
        <v>572.12300000000005</v>
      </c>
      <c r="CL1021">
        <v>1.2485999999999999</v>
      </c>
      <c r="CM1021">
        <v>394.08800000000002</v>
      </c>
      <c r="CN1021">
        <v>0</v>
      </c>
      <c r="CO1021">
        <v>0</v>
      </c>
      <c r="CP1021">
        <v>0</v>
      </c>
      <c r="CQ1021">
        <v>0</v>
      </c>
      <c r="CR1021">
        <v>3.9232</v>
      </c>
      <c r="CS1021">
        <v>1977.048</v>
      </c>
      <c r="CT1021">
        <v>2.3148</v>
      </c>
      <c r="CU1021">
        <v>773.21799999999996</v>
      </c>
      <c r="CV1021">
        <v>0</v>
      </c>
      <c r="CW1021">
        <v>0</v>
      </c>
      <c r="CX1021">
        <v>0</v>
      </c>
      <c r="CY1021">
        <v>5.5065</v>
      </c>
      <c r="CZ1021">
        <v>3115.2469999999998</v>
      </c>
      <c r="DA1021">
        <v>0</v>
      </c>
      <c r="DB1021">
        <v>0</v>
      </c>
      <c r="DC1021">
        <v>247.35</v>
      </c>
      <c r="DD1021">
        <v>11.5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3119.2359999999999</v>
      </c>
      <c r="EA1021">
        <v>247.35</v>
      </c>
      <c r="EB1021">
        <v>967.44100000000003</v>
      </c>
      <c r="EC1021">
        <v>11.5</v>
      </c>
      <c r="ED1021">
        <v>8.1546000000000003</v>
      </c>
      <c r="EE1021">
        <v>10.8573</v>
      </c>
      <c r="EF1021">
        <v>4081.4580000000001</v>
      </c>
      <c r="EG1021">
        <v>5.5065</v>
      </c>
      <c r="EH1021">
        <v>3115.2469999999998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2.6480999999999999</v>
      </c>
      <c r="EP1021">
        <v>966.21100000000001</v>
      </c>
      <c r="EQ1021">
        <v>603.26800000000003</v>
      </c>
      <c r="ER1021">
        <v>559.24800000000005</v>
      </c>
      <c r="ES1021">
        <v>44.02</v>
      </c>
      <c r="ET1021">
        <v>4684.7259999999997</v>
      </c>
      <c r="EU1021">
        <v>0</v>
      </c>
      <c r="EV1021">
        <v>0</v>
      </c>
      <c r="EW1021">
        <v>5.5065</v>
      </c>
      <c r="EX1021">
        <v>3115.2469999999998</v>
      </c>
      <c r="EY1021">
        <v>0</v>
      </c>
      <c r="EZ1021">
        <v>0</v>
      </c>
      <c r="FA1021">
        <v>0</v>
      </c>
      <c r="FB1021">
        <v>0</v>
      </c>
      <c r="FC1021">
        <v>0</v>
      </c>
      <c r="FD1021">
        <v>0</v>
      </c>
      <c r="FE1021">
        <v>0</v>
      </c>
      <c r="FF1021">
        <v>0</v>
      </c>
      <c r="FG1021">
        <v>0</v>
      </c>
      <c r="FH1021">
        <v>0</v>
      </c>
      <c r="FI1021">
        <v>0</v>
      </c>
      <c r="FJ1021">
        <v>0</v>
      </c>
      <c r="FK1021">
        <v>0</v>
      </c>
      <c r="FL1021">
        <v>0</v>
      </c>
      <c r="FM1021">
        <v>0</v>
      </c>
      <c r="FN1021">
        <v>0</v>
      </c>
      <c r="FO1021">
        <v>18.850000000000001</v>
      </c>
      <c r="FP1021">
        <v>18.850000000000001</v>
      </c>
      <c r="FQ1021">
        <v>0</v>
      </c>
      <c r="FR1021">
        <v>18.850000000000001</v>
      </c>
      <c r="FS1021">
        <v>0</v>
      </c>
      <c r="FT1021">
        <v>0</v>
      </c>
      <c r="FU1021">
        <v>0</v>
      </c>
      <c r="FV1021">
        <v>0</v>
      </c>
      <c r="FW1021">
        <v>0</v>
      </c>
      <c r="FX1021">
        <v>0</v>
      </c>
      <c r="FY1021">
        <v>0</v>
      </c>
      <c r="FZ1021">
        <v>0</v>
      </c>
      <c r="GA1021">
        <v>0</v>
      </c>
      <c r="GB1021">
        <v>0</v>
      </c>
    </row>
    <row r="1022" spans="1:184" customFormat="1" ht="12.75" x14ac:dyDescent="0.2">
      <c r="A1022">
        <v>7333</v>
      </c>
      <c r="B1022">
        <f t="shared" si="15"/>
        <v>1019</v>
      </c>
      <c r="C1022">
        <v>1</v>
      </c>
      <c r="D1022" t="s">
        <v>3230</v>
      </c>
      <c r="E1022" t="s">
        <v>290</v>
      </c>
      <c r="F1022">
        <v>600025896</v>
      </c>
      <c r="G1022">
        <v>12</v>
      </c>
      <c r="H1022" t="s">
        <v>2557</v>
      </c>
      <c r="I1022" t="s">
        <v>3231</v>
      </c>
      <c r="J1022">
        <v>1</v>
      </c>
      <c r="K1022">
        <v>24</v>
      </c>
      <c r="L1022" t="s">
        <v>2723</v>
      </c>
      <c r="M1022" t="s">
        <v>3232</v>
      </c>
      <c r="N1022" t="s">
        <v>2461</v>
      </c>
      <c r="O1022">
        <v>7</v>
      </c>
      <c r="P1022" t="s">
        <v>2462</v>
      </c>
      <c r="Q1022" t="s">
        <v>3233</v>
      </c>
      <c r="R1022" s="207">
        <v>45671.419456018521</v>
      </c>
      <c r="S1022">
        <v>600025896</v>
      </c>
      <c r="T1022" t="s">
        <v>3233</v>
      </c>
      <c r="U1022" s="207">
        <v>45673.562349537038</v>
      </c>
      <c r="V1022">
        <v>600025896</v>
      </c>
      <c r="W1022">
        <v>107.80199999999999</v>
      </c>
      <c r="X1022">
        <v>105.5797</v>
      </c>
      <c r="Y1022">
        <v>0.28079999999999999</v>
      </c>
      <c r="Z1022">
        <v>1.9415</v>
      </c>
      <c r="AA1022">
        <v>110.75859999999999</v>
      </c>
      <c r="AB1022">
        <v>52779.594000000005</v>
      </c>
      <c r="AC1022">
        <v>51744.624000000003</v>
      </c>
      <c r="AD1022">
        <v>31045.780999999999</v>
      </c>
      <c r="AE1022">
        <v>9481.875</v>
      </c>
      <c r="AF1022">
        <v>748.39399999999989</v>
      </c>
      <c r="AG1022">
        <v>8246.34</v>
      </c>
      <c r="AH1022">
        <v>610.423</v>
      </c>
      <c r="AI1022">
        <v>1223.1089999999999</v>
      </c>
      <c r="AJ1022">
        <v>90.338999999999999</v>
      </c>
      <c r="AK1022">
        <v>199.02</v>
      </c>
      <c r="AL1022">
        <v>74.718000000000004</v>
      </c>
      <c r="AM1022">
        <v>60.523000000000003</v>
      </c>
      <c r="AN1022">
        <v>899.72900000000004</v>
      </c>
      <c r="AO1022">
        <v>525.51099999999997</v>
      </c>
      <c r="AP1022">
        <v>525.51099999999997</v>
      </c>
      <c r="AQ1022">
        <v>525.51099999999997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24.521999999999998</v>
      </c>
      <c r="AX1022">
        <v>0</v>
      </c>
      <c r="AY1022">
        <v>198.06200000000001</v>
      </c>
      <c r="AZ1022">
        <v>74.820999999999998</v>
      </c>
      <c r="BA1022">
        <v>52235.556999999993</v>
      </c>
      <c r="BB1022">
        <v>525.51099999999997</v>
      </c>
      <c r="BC1022">
        <v>111</v>
      </c>
      <c r="BD1022">
        <v>101</v>
      </c>
      <c r="BE1022">
        <v>4</v>
      </c>
      <c r="BF1022">
        <v>1</v>
      </c>
      <c r="BG1022">
        <v>3</v>
      </c>
      <c r="BH1022">
        <v>0</v>
      </c>
      <c r="BI1022">
        <v>0</v>
      </c>
      <c r="BJ1022">
        <v>88.011499999999998</v>
      </c>
      <c r="BK1022">
        <v>46069.404000000002</v>
      </c>
      <c r="BL1022">
        <v>27045.761999999999</v>
      </c>
      <c r="BM1022">
        <v>8858.6</v>
      </c>
      <c r="BN1022">
        <v>516.02300000000002</v>
      </c>
      <c r="BO1022">
        <v>7546.8420000000006</v>
      </c>
      <c r="BP1022">
        <v>539.86200000000008</v>
      </c>
      <c r="BQ1022">
        <v>1223.1089999999999</v>
      </c>
      <c r="BR1022">
        <v>86.22999999999999</v>
      </c>
      <c r="BS1022">
        <v>153.63300000000001</v>
      </c>
      <c r="BT1022">
        <v>44.278100000000002</v>
      </c>
      <c r="BU1022">
        <v>28409.148000000001</v>
      </c>
      <c r="BV1022">
        <v>10.4407</v>
      </c>
      <c r="BW1022">
        <v>4910.8960000000006</v>
      </c>
      <c r="BX1022">
        <v>0</v>
      </c>
      <c r="BY1022">
        <v>0</v>
      </c>
      <c r="BZ1022">
        <v>17.568199999999997</v>
      </c>
      <c r="CA1022">
        <v>5675.2199999999993</v>
      </c>
      <c r="CB1022">
        <v>4000.0190000000002</v>
      </c>
      <c r="CC1022">
        <v>623.27500000000009</v>
      </c>
      <c r="CD1022">
        <v>232.37100000000001</v>
      </c>
      <c r="CE1022">
        <v>699.49800000000005</v>
      </c>
      <c r="CF1022">
        <v>70.560999999999993</v>
      </c>
      <c r="CG1022">
        <v>0</v>
      </c>
      <c r="CH1022">
        <v>4.109</v>
      </c>
      <c r="CI1022">
        <v>45.387</v>
      </c>
      <c r="CJ1022">
        <v>4.6226000000000003</v>
      </c>
      <c r="CK1022">
        <v>1936.6390000000001</v>
      </c>
      <c r="CL1022">
        <v>9.0138999999999996</v>
      </c>
      <c r="CM1022">
        <v>2549.422</v>
      </c>
      <c r="CN1022">
        <v>3.9317000000000002</v>
      </c>
      <c r="CO1022">
        <v>1189.1590000000001</v>
      </c>
      <c r="CP1022">
        <v>0</v>
      </c>
      <c r="CQ1022">
        <v>0</v>
      </c>
      <c r="CR1022">
        <v>78.554999999999993</v>
      </c>
      <c r="CS1022">
        <v>39271.262000000002</v>
      </c>
      <c r="CT1022">
        <v>13.838999999999999</v>
      </c>
      <c r="CU1022">
        <v>4553.9120000000003</v>
      </c>
      <c r="CV1022">
        <v>0</v>
      </c>
      <c r="CW1022">
        <v>24.521999999999998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184.92</v>
      </c>
      <c r="DD1022">
        <v>340.59100000000001</v>
      </c>
      <c r="DE1022">
        <v>74.820999999999998</v>
      </c>
      <c r="DF1022">
        <v>32.474499999999999</v>
      </c>
      <c r="DG1022">
        <v>12236.54</v>
      </c>
      <c r="DH1022">
        <v>0.81820000000000004</v>
      </c>
      <c r="DI1022">
        <v>512.82000000000005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46492.454999999994</v>
      </c>
      <c r="EA1022">
        <v>184.92</v>
      </c>
      <c r="EB1022">
        <v>5743.1019999999999</v>
      </c>
      <c r="EC1022">
        <v>340.59100000000001</v>
      </c>
      <c r="ED1022">
        <v>107.80199999999999</v>
      </c>
      <c r="EE1022">
        <v>110.75859999999999</v>
      </c>
      <c r="EF1022">
        <v>52779.594000000005</v>
      </c>
      <c r="EG1022">
        <v>89.115000000000009</v>
      </c>
      <c r="EH1022">
        <v>46787.103999999999</v>
      </c>
      <c r="EI1022">
        <v>44.381600000000006</v>
      </c>
      <c r="EJ1022">
        <v>28474.262999999999</v>
      </c>
      <c r="EK1022">
        <v>10.4407</v>
      </c>
      <c r="EL1022">
        <v>4910.8960000000006</v>
      </c>
      <c r="EM1022">
        <v>0</v>
      </c>
      <c r="EN1022">
        <v>0</v>
      </c>
      <c r="EO1022">
        <v>18.686999999999998</v>
      </c>
      <c r="EP1022">
        <v>5992.49</v>
      </c>
      <c r="EQ1022">
        <v>525.51099999999997</v>
      </c>
      <c r="ER1022">
        <v>184.92</v>
      </c>
      <c r="ES1022">
        <v>340.59100000000001</v>
      </c>
      <c r="ET1022">
        <v>53305.105000000003</v>
      </c>
      <c r="EU1022">
        <v>0</v>
      </c>
      <c r="EV1022">
        <v>0</v>
      </c>
      <c r="EW1022">
        <v>0</v>
      </c>
      <c r="EX1022">
        <v>0</v>
      </c>
      <c r="EY1022">
        <v>32.474499999999999</v>
      </c>
      <c r="EZ1022">
        <v>12236.54</v>
      </c>
      <c r="FA1022">
        <v>1.8182</v>
      </c>
      <c r="FB1022">
        <v>1165.405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198.06200000000001</v>
      </c>
      <c r="FP1022">
        <v>93.960000000000008</v>
      </c>
      <c r="FQ1022">
        <v>104.10199999999999</v>
      </c>
      <c r="FR1022">
        <v>198.06200000000001</v>
      </c>
      <c r="FS1022">
        <v>0</v>
      </c>
      <c r="FT1022">
        <v>0</v>
      </c>
      <c r="FU1022">
        <v>0</v>
      </c>
      <c r="FV1022">
        <v>0</v>
      </c>
      <c r="FW1022">
        <v>0</v>
      </c>
      <c r="FX1022">
        <v>0</v>
      </c>
      <c r="FY1022">
        <v>205.44900000000001</v>
      </c>
      <c r="FZ1022">
        <v>90.96</v>
      </c>
      <c r="GA1022">
        <v>114.489</v>
      </c>
      <c r="GB1022">
        <v>205.44900000000001</v>
      </c>
    </row>
    <row r="1023" spans="1:184" customFormat="1" ht="12.75" x14ac:dyDescent="0.2">
      <c r="A1023">
        <v>7380</v>
      </c>
      <c r="B1023">
        <f t="shared" si="15"/>
        <v>1020</v>
      </c>
      <c r="C1023">
        <v>1</v>
      </c>
      <c r="D1023" t="s">
        <v>3234</v>
      </c>
      <c r="E1023" t="s">
        <v>290</v>
      </c>
      <c r="F1023">
        <v>600030920</v>
      </c>
      <c r="G1023">
        <v>12</v>
      </c>
      <c r="H1023" t="s">
        <v>2557</v>
      </c>
      <c r="I1023" t="s">
        <v>2761</v>
      </c>
      <c r="J1023">
        <v>1</v>
      </c>
      <c r="K1023">
        <v>24</v>
      </c>
      <c r="L1023" t="s">
        <v>2723</v>
      </c>
      <c r="M1023" t="s">
        <v>3235</v>
      </c>
      <c r="N1023" t="s">
        <v>2461</v>
      </c>
      <c r="O1023">
        <v>7</v>
      </c>
      <c r="P1023" t="s">
        <v>2462</v>
      </c>
      <c r="Q1023" t="s">
        <v>3236</v>
      </c>
      <c r="R1023" s="207">
        <v>45670.409259259257</v>
      </c>
      <c r="S1023">
        <v>600030920</v>
      </c>
      <c r="W1023">
        <v>39.640500000000003</v>
      </c>
      <c r="X1023">
        <v>39.640500000000003</v>
      </c>
      <c r="Y1023">
        <v>0</v>
      </c>
      <c r="Z1023">
        <v>0</v>
      </c>
      <c r="AA1023">
        <v>40.061399999999999</v>
      </c>
      <c r="AB1023">
        <v>18585.183000000001</v>
      </c>
      <c r="AC1023">
        <v>18585.183000000001</v>
      </c>
      <c r="AD1023">
        <v>11269.107</v>
      </c>
      <c r="AE1023">
        <v>2583.2690000000002</v>
      </c>
      <c r="AF1023">
        <v>412.85500000000002</v>
      </c>
      <c r="AG1023">
        <v>2140.34</v>
      </c>
      <c r="AH1023">
        <v>396.59100000000001</v>
      </c>
      <c r="AI1023">
        <v>285.18099999999998</v>
      </c>
      <c r="AJ1023">
        <v>0</v>
      </c>
      <c r="AK1023">
        <v>1463.8439999999998</v>
      </c>
      <c r="AL1023">
        <v>0</v>
      </c>
      <c r="AM1023">
        <v>0</v>
      </c>
      <c r="AN1023">
        <v>0</v>
      </c>
      <c r="AO1023">
        <v>474.2</v>
      </c>
      <c r="AP1023">
        <v>12</v>
      </c>
      <c r="AQ1023">
        <v>12</v>
      </c>
      <c r="AR1023">
        <v>0</v>
      </c>
      <c r="AS1023">
        <v>0</v>
      </c>
      <c r="AT1023">
        <v>0</v>
      </c>
      <c r="AU1023">
        <v>462.2</v>
      </c>
      <c r="AV1023">
        <v>0</v>
      </c>
      <c r="AW1023">
        <v>23.859000000000002</v>
      </c>
      <c r="AX1023">
        <v>0</v>
      </c>
      <c r="AY1023">
        <v>0</v>
      </c>
      <c r="AZ1023">
        <v>10.137</v>
      </c>
      <c r="BA1023">
        <v>18709.472000000002</v>
      </c>
      <c r="BB1023">
        <v>12</v>
      </c>
      <c r="BC1023">
        <v>40</v>
      </c>
      <c r="BD1023">
        <v>34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29.6479</v>
      </c>
      <c r="BK1023">
        <v>14780.092000000001</v>
      </c>
      <c r="BL1023">
        <v>8557.0669999999991</v>
      </c>
      <c r="BM1023">
        <v>2209.8020000000001</v>
      </c>
      <c r="BN1023">
        <v>313.89999999999998</v>
      </c>
      <c r="BO1023">
        <v>1594.075</v>
      </c>
      <c r="BP1023">
        <v>329.58199999999999</v>
      </c>
      <c r="BQ1023">
        <v>285.18099999999998</v>
      </c>
      <c r="BR1023">
        <v>0</v>
      </c>
      <c r="BS1023">
        <v>1456.489</v>
      </c>
      <c r="BT1023">
        <v>0</v>
      </c>
      <c r="BU1023">
        <v>0</v>
      </c>
      <c r="BV1023">
        <v>17.849900000000002</v>
      </c>
      <c r="BW1023">
        <v>9910.5499999999993</v>
      </c>
      <c r="BX1023">
        <v>0</v>
      </c>
      <c r="BY1023">
        <v>0</v>
      </c>
      <c r="BZ1023">
        <v>9.9925999999999995</v>
      </c>
      <c r="CA1023">
        <v>3805.0909999999999</v>
      </c>
      <c r="CB1023">
        <v>2712.04</v>
      </c>
      <c r="CC1023">
        <v>373.46699999999998</v>
      </c>
      <c r="CD1023">
        <v>98.954999999999998</v>
      </c>
      <c r="CE1023">
        <v>546.26499999999999</v>
      </c>
      <c r="CF1023">
        <v>67.009</v>
      </c>
      <c r="CG1023">
        <v>0</v>
      </c>
      <c r="CH1023">
        <v>0</v>
      </c>
      <c r="CI1023">
        <v>7.3549999999999995</v>
      </c>
      <c r="CJ1023">
        <v>2</v>
      </c>
      <c r="CK1023">
        <v>916.00599999999997</v>
      </c>
      <c r="CL1023">
        <v>4.3958000000000004</v>
      </c>
      <c r="CM1023">
        <v>1693.623</v>
      </c>
      <c r="CN1023">
        <v>3.5968</v>
      </c>
      <c r="CO1023">
        <v>1195.462</v>
      </c>
      <c r="CP1023">
        <v>0</v>
      </c>
      <c r="CQ1023">
        <v>0</v>
      </c>
      <c r="CR1023">
        <v>26.6479</v>
      </c>
      <c r="CS1023">
        <v>12423.385</v>
      </c>
      <c r="CT1023">
        <v>7.9926000000000004</v>
      </c>
      <c r="CU1023">
        <v>2913.067</v>
      </c>
      <c r="CV1023">
        <v>0</v>
      </c>
      <c r="CW1023">
        <v>23.859000000000002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2</v>
      </c>
      <c r="DD1023">
        <v>10</v>
      </c>
      <c r="DE1023">
        <v>10.137</v>
      </c>
      <c r="DF1023">
        <v>11.798</v>
      </c>
      <c r="DG1023">
        <v>4869.5420000000004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14887.91</v>
      </c>
      <c r="EA1023">
        <v>2</v>
      </c>
      <c r="EB1023">
        <v>3821.5619999999999</v>
      </c>
      <c r="EC1023">
        <v>10</v>
      </c>
      <c r="ED1023">
        <v>39.640500000000003</v>
      </c>
      <c r="EE1023">
        <v>40.061399999999999</v>
      </c>
      <c r="EF1023">
        <v>18585.183000000001</v>
      </c>
      <c r="EG1023">
        <v>29.6479</v>
      </c>
      <c r="EH1023">
        <v>14780.092000000001</v>
      </c>
      <c r="EI1023">
        <v>0</v>
      </c>
      <c r="EJ1023">
        <v>0</v>
      </c>
      <c r="EK1023">
        <v>17.849900000000002</v>
      </c>
      <c r="EL1023">
        <v>9910.5499999999993</v>
      </c>
      <c r="EM1023">
        <v>0</v>
      </c>
      <c r="EN1023">
        <v>0</v>
      </c>
      <c r="EO1023">
        <v>9.9925999999999995</v>
      </c>
      <c r="EP1023">
        <v>3805.0909999999999</v>
      </c>
      <c r="EQ1023">
        <v>474.2</v>
      </c>
      <c r="ER1023">
        <v>303.5</v>
      </c>
      <c r="ES1023">
        <v>170.7</v>
      </c>
      <c r="ET1023">
        <v>19059.382999999998</v>
      </c>
      <c r="EU1023">
        <v>0</v>
      </c>
      <c r="EV1023">
        <v>0</v>
      </c>
      <c r="EW1023">
        <v>0</v>
      </c>
      <c r="EX1023">
        <v>0</v>
      </c>
      <c r="EY1023">
        <v>11.798</v>
      </c>
      <c r="EZ1023">
        <v>4869.5420000000004</v>
      </c>
      <c r="FA1023">
        <v>0</v>
      </c>
      <c r="FB1023">
        <v>0</v>
      </c>
      <c r="FC1023">
        <v>0</v>
      </c>
      <c r="FD1023">
        <v>0</v>
      </c>
      <c r="FE1023">
        <v>0</v>
      </c>
      <c r="FF1023">
        <v>0</v>
      </c>
      <c r="FG1023">
        <v>0</v>
      </c>
      <c r="FH1023">
        <v>0</v>
      </c>
      <c r="FI1023">
        <v>0</v>
      </c>
      <c r="FJ1023">
        <v>0</v>
      </c>
      <c r="FK1023">
        <v>0</v>
      </c>
      <c r="FL1023">
        <v>0</v>
      </c>
      <c r="FM1023">
        <v>0</v>
      </c>
      <c r="FN1023">
        <v>0</v>
      </c>
      <c r="FO1023">
        <v>0</v>
      </c>
      <c r="FP1023">
        <v>0</v>
      </c>
      <c r="FQ1023">
        <v>0</v>
      </c>
      <c r="FR1023">
        <v>0</v>
      </c>
      <c r="FS1023">
        <v>0</v>
      </c>
      <c r="FT1023">
        <v>0</v>
      </c>
      <c r="FU1023">
        <v>0</v>
      </c>
      <c r="FV1023">
        <v>0</v>
      </c>
      <c r="FW1023">
        <v>0</v>
      </c>
      <c r="FX1023">
        <v>0</v>
      </c>
      <c r="FY1023">
        <v>0</v>
      </c>
      <c r="FZ1023">
        <v>0</v>
      </c>
      <c r="GA1023">
        <v>0</v>
      </c>
      <c r="GB1023">
        <v>0</v>
      </c>
    </row>
    <row r="1024" spans="1:184" customFormat="1" ht="12.75" x14ac:dyDescent="0.2">
      <c r="A1024">
        <v>7800</v>
      </c>
      <c r="B1024">
        <f t="shared" si="15"/>
        <v>1021</v>
      </c>
      <c r="C1024">
        <v>1</v>
      </c>
      <c r="D1024" t="s">
        <v>3237</v>
      </c>
      <c r="E1024" t="s">
        <v>290</v>
      </c>
      <c r="F1024">
        <v>600015726</v>
      </c>
      <c r="G1024">
        <v>12</v>
      </c>
      <c r="H1024" t="s">
        <v>2515</v>
      </c>
      <c r="I1024" t="s">
        <v>1866</v>
      </c>
      <c r="J1024">
        <v>1</v>
      </c>
      <c r="K1024">
        <v>24</v>
      </c>
      <c r="L1024" t="s">
        <v>2723</v>
      </c>
      <c r="M1024" t="s">
        <v>3238</v>
      </c>
      <c r="N1024" t="s">
        <v>2461</v>
      </c>
      <c r="O1024">
        <v>7</v>
      </c>
      <c r="P1024" t="s">
        <v>2462</v>
      </c>
      <c r="Q1024" t="s">
        <v>3239</v>
      </c>
      <c r="R1024" s="207">
        <v>45665.301539351851</v>
      </c>
      <c r="S1024">
        <v>600015726</v>
      </c>
      <c r="T1024" t="s">
        <v>3239</v>
      </c>
      <c r="U1024" s="207">
        <v>45665.447164351855</v>
      </c>
      <c r="V1024">
        <v>600015726</v>
      </c>
      <c r="W1024">
        <v>26.7667</v>
      </c>
      <c r="X1024">
        <v>26.7667</v>
      </c>
      <c r="Y1024">
        <v>0</v>
      </c>
      <c r="Z1024">
        <v>0</v>
      </c>
      <c r="AA1024">
        <v>30.417999999999999</v>
      </c>
      <c r="AB1024">
        <v>15668.919</v>
      </c>
      <c r="AC1024">
        <v>15279.959000000001</v>
      </c>
      <c r="AD1024">
        <v>9207.3349999999991</v>
      </c>
      <c r="AE1024">
        <v>2127.5709999999999</v>
      </c>
      <c r="AF1024">
        <v>426.13799999999998</v>
      </c>
      <c r="AG1024">
        <v>2847.5529999999999</v>
      </c>
      <c r="AH1024">
        <v>236.02</v>
      </c>
      <c r="AI1024">
        <v>228.47200000000001</v>
      </c>
      <c r="AJ1024">
        <v>60.27</v>
      </c>
      <c r="AK1024">
        <v>16.73</v>
      </c>
      <c r="AL1024">
        <v>0</v>
      </c>
      <c r="AM1024">
        <v>0</v>
      </c>
      <c r="AN1024">
        <v>388.96</v>
      </c>
      <c r="AO1024">
        <v>438.64</v>
      </c>
      <c r="AP1024">
        <v>338.33</v>
      </c>
      <c r="AQ1024">
        <v>338.33</v>
      </c>
      <c r="AR1024">
        <v>0</v>
      </c>
      <c r="AS1024">
        <v>0</v>
      </c>
      <c r="AT1024">
        <v>100.31</v>
      </c>
      <c r="AU1024">
        <v>0</v>
      </c>
      <c r="AV1024">
        <v>0</v>
      </c>
      <c r="AW1024">
        <v>92.177999999999997</v>
      </c>
      <c r="AX1024">
        <v>0</v>
      </c>
      <c r="AY1024">
        <v>213.33</v>
      </c>
      <c r="AZ1024">
        <v>37.692</v>
      </c>
      <c r="BA1024">
        <v>15393.584999999999</v>
      </c>
      <c r="BB1024">
        <v>338.33</v>
      </c>
      <c r="BC1024">
        <v>31</v>
      </c>
      <c r="BD1024">
        <v>22</v>
      </c>
      <c r="BE1024">
        <v>1</v>
      </c>
      <c r="BF1024">
        <v>0</v>
      </c>
      <c r="BG1024">
        <v>1</v>
      </c>
      <c r="BH1024">
        <v>0</v>
      </c>
      <c r="BI1024">
        <v>0</v>
      </c>
      <c r="BJ1024">
        <v>21.116399999999999</v>
      </c>
      <c r="BK1024">
        <v>13527.084000000001</v>
      </c>
      <c r="BL1024">
        <v>8060.0039999999999</v>
      </c>
      <c r="BM1024">
        <v>1914.4780000000001</v>
      </c>
      <c r="BN1024">
        <v>337.19299999999998</v>
      </c>
      <c r="BO1024">
        <v>2579.5529999999999</v>
      </c>
      <c r="BP1024">
        <v>210.44200000000001</v>
      </c>
      <c r="BQ1024">
        <v>228.47200000000001</v>
      </c>
      <c r="BR1024">
        <v>52.128</v>
      </c>
      <c r="BS1024">
        <v>14.944000000000001</v>
      </c>
      <c r="BT1024">
        <v>21.116399999999999</v>
      </c>
      <c r="BU1024">
        <v>13527.084000000001</v>
      </c>
      <c r="BV1024">
        <v>0</v>
      </c>
      <c r="BW1024">
        <v>0</v>
      </c>
      <c r="BX1024">
        <v>0</v>
      </c>
      <c r="BY1024">
        <v>0</v>
      </c>
      <c r="BZ1024">
        <v>5.6502999999999997</v>
      </c>
      <c r="CA1024">
        <v>1752.875</v>
      </c>
      <c r="CB1024">
        <v>1147.3309999999999</v>
      </c>
      <c r="CC1024">
        <v>213.09299999999999</v>
      </c>
      <c r="CD1024">
        <v>88.944999999999993</v>
      </c>
      <c r="CE1024">
        <v>268</v>
      </c>
      <c r="CF1024">
        <v>25.577999999999999</v>
      </c>
      <c r="CG1024">
        <v>0</v>
      </c>
      <c r="CH1024">
        <v>8.1419999999999995</v>
      </c>
      <c r="CI1024">
        <v>1.786</v>
      </c>
      <c r="CJ1024">
        <v>2.5253000000000001</v>
      </c>
      <c r="CK1024">
        <v>1017.487</v>
      </c>
      <c r="CL1024">
        <v>3.125</v>
      </c>
      <c r="CM1024">
        <v>735.38800000000003</v>
      </c>
      <c r="CN1024">
        <v>0</v>
      </c>
      <c r="CO1024">
        <v>0</v>
      </c>
      <c r="CP1024">
        <v>0</v>
      </c>
      <c r="CQ1024">
        <v>0</v>
      </c>
      <c r="CR1024">
        <v>19.2117</v>
      </c>
      <c r="CS1024">
        <v>11561.627</v>
      </c>
      <c r="CT1024">
        <v>4.6502999999999997</v>
      </c>
      <c r="CU1024">
        <v>1225.107</v>
      </c>
      <c r="CV1024">
        <v>0</v>
      </c>
      <c r="CW1024">
        <v>92.177999999999997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129.55000000000001</v>
      </c>
      <c r="DD1024">
        <v>208.78</v>
      </c>
      <c r="DE1024">
        <v>37.692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13628.916999999999</v>
      </c>
      <c r="EA1024">
        <v>129.55000000000001</v>
      </c>
      <c r="EB1024">
        <v>1764.6679999999999</v>
      </c>
      <c r="EC1024">
        <v>208.78</v>
      </c>
      <c r="ED1024">
        <v>26.7667</v>
      </c>
      <c r="EE1024">
        <v>30.417999999999999</v>
      </c>
      <c r="EF1024">
        <v>15668.919</v>
      </c>
      <c r="EG1024">
        <v>21.116399999999999</v>
      </c>
      <c r="EH1024">
        <v>13591.044</v>
      </c>
      <c r="EI1024">
        <v>21.116399999999999</v>
      </c>
      <c r="EJ1024">
        <v>13591.044</v>
      </c>
      <c r="EK1024">
        <v>0</v>
      </c>
      <c r="EL1024">
        <v>0</v>
      </c>
      <c r="EM1024">
        <v>0</v>
      </c>
      <c r="EN1024">
        <v>0</v>
      </c>
      <c r="EO1024">
        <v>5.6502999999999997</v>
      </c>
      <c r="EP1024">
        <v>2077.875</v>
      </c>
      <c r="EQ1024">
        <v>438.64</v>
      </c>
      <c r="ER1024">
        <v>229.86</v>
      </c>
      <c r="ES1024">
        <v>208.78</v>
      </c>
      <c r="ET1024">
        <v>16107.558999999999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0</v>
      </c>
      <c r="FG1024">
        <v>0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213.33</v>
      </c>
      <c r="FP1024">
        <v>124.55</v>
      </c>
      <c r="FQ1024">
        <v>88.78</v>
      </c>
      <c r="FR1024">
        <v>213.33</v>
      </c>
      <c r="FS1024">
        <v>0</v>
      </c>
      <c r="FT1024">
        <v>0</v>
      </c>
      <c r="FU1024">
        <v>0</v>
      </c>
      <c r="FV1024">
        <v>0</v>
      </c>
      <c r="FW1024">
        <v>0</v>
      </c>
      <c r="FX1024">
        <v>0</v>
      </c>
      <c r="FY1024">
        <v>0</v>
      </c>
      <c r="FZ1024">
        <v>0</v>
      </c>
      <c r="GA1024">
        <v>0</v>
      </c>
      <c r="GB1024">
        <v>0</v>
      </c>
    </row>
    <row r="1025" spans="1:184" customFormat="1" ht="12.75" x14ac:dyDescent="0.2">
      <c r="A1025">
        <v>7801</v>
      </c>
      <c r="B1025">
        <f t="shared" si="15"/>
        <v>1022</v>
      </c>
      <c r="C1025">
        <v>1</v>
      </c>
      <c r="D1025" t="s">
        <v>3240</v>
      </c>
      <c r="E1025" t="s">
        <v>290</v>
      </c>
      <c r="F1025">
        <v>600015700</v>
      </c>
      <c r="G1025">
        <v>12</v>
      </c>
      <c r="H1025" t="s">
        <v>2557</v>
      </c>
      <c r="I1025" t="s">
        <v>3241</v>
      </c>
      <c r="J1025">
        <v>1</v>
      </c>
      <c r="K1025">
        <v>24</v>
      </c>
      <c r="L1025" t="s">
        <v>2723</v>
      </c>
      <c r="M1025" t="s">
        <v>3242</v>
      </c>
      <c r="N1025" t="s">
        <v>2461</v>
      </c>
      <c r="O1025">
        <v>7</v>
      </c>
      <c r="P1025" t="s">
        <v>2462</v>
      </c>
      <c r="Q1025" t="s">
        <v>3243</v>
      </c>
      <c r="R1025" s="207">
        <v>45670.342094907406</v>
      </c>
      <c r="S1025">
        <v>600015700</v>
      </c>
      <c r="T1025" t="s">
        <v>3243</v>
      </c>
      <c r="U1025" s="207">
        <v>45674.397534722222</v>
      </c>
      <c r="V1025">
        <v>600015700</v>
      </c>
      <c r="W1025">
        <v>79.702600000000004</v>
      </c>
      <c r="X1025">
        <v>77.444299999999998</v>
      </c>
      <c r="Y1025">
        <v>1.2928999999999999</v>
      </c>
      <c r="Z1025">
        <v>0.96540000000000004</v>
      </c>
      <c r="AA1025">
        <v>87</v>
      </c>
      <c r="AB1025">
        <v>49403.661</v>
      </c>
      <c r="AC1025">
        <v>48635.541000000005</v>
      </c>
      <c r="AD1025">
        <v>25330.619000000002</v>
      </c>
      <c r="AE1025">
        <v>8973.6829999999991</v>
      </c>
      <c r="AF1025">
        <v>2752.518</v>
      </c>
      <c r="AG1025">
        <v>8512.6360000000004</v>
      </c>
      <c r="AH1025">
        <v>460.28699999999998</v>
      </c>
      <c r="AI1025">
        <v>533.65899999999999</v>
      </c>
      <c r="AJ1025">
        <v>53.759</v>
      </c>
      <c r="AK1025">
        <v>114.637</v>
      </c>
      <c r="AL1025">
        <v>356.54200000000003</v>
      </c>
      <c r="AM1025">
        <v>0</v>
      </c>
      <c r="AN1025">
        <v>411.57800000000003</v>
      </c>
      <c r="AO1025">
        <v>224.6</v>
      </c>
      <c r="AP1025">
        <v>224.6</v>
      </c>
      <c r="AQ1025">
        <v>224.6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1903.7429999999999</v>
      </c>
      <c r="AX1025">
        <v>233.8</v>
      </c>
      <c r="AY1025">
        <v>156.69999999999999</v>
      </c>
      <c r="AZ1025">
        <v>0</v>
      </c>
      <c r="BA1025">
        <v>48990.468999999997</v>
      </c>
      <c r="BB1025">
        <v>224.6</v>
      </c>
      <c r="BC1025">
        <v>88</v>
      </c>
      <c r="BD1025">
        <v>68</v>
      </c>
      <c r="BE1025">
        <v>3</v>
      </c>
      <c r="BF1025">
        <v>1</v>
      </c>
      <c r="BG1025">
        <v>3</v>
      </c>
      <c r="BH1025">
        <v>0</v>
      </c>
      <c r="BI1025">
        <v>0</v>
      </c>
      <c r="BJ1025">
        <v>57.769599999999997</v>
      </c>
      <c r="BK1025">
        <v>41740.786999999997</v>
      </c>
      <c r="BL1025">
        <v>21045.016</v>
      </c>
      <c r="BM1025">
        <v>8161.259</v>
      </c>
      <c r="BN1025">
        <v>2426.1889999999999</v>
      </c>
      <c r="BO1025">
        <v>7233.6090000000004</v>
      </c>
      <c r="BP1025">
        <v>362.18400000000003</v>
      </c>
      <c r="BQ1025">
        <v>533.65899999999999</v>
      </c>
      <c r="BR1025">
        <v>42.232999999999997</v>
      </c>
      <c r="BS1025">
        <v>32.895000000000003</v>
      </c>
      <c r="BT1025">
        <v>57.769599999999997</v>
      </c>
      <c r="BU1025">
        <v>41740.786999999997</v>
      </c>
      <c r="BV1025">
        <v>0</v>
      </c>
      <c r="BW1025">
        <v>0</v>
      </c>
      <c r="BX1025">
        <v>0</v>
      </c>
      <c r="BY1025">
        <v>0</v>
      </c>
      <c r="BZ1025">
        <v>19.674700000000001</v>
      </c>
      <c r="CA1025">
        <v>6894.7540000000008</v>
      </c>
      <c r="CB1025">
        <v>4285.6030000000001</v>
      </c>
      <c r="CC1025">
        <v>812.42399999999998</v>
      </c>
      <c r="CD1025">
        <v>326.32900000000001</v>
      </c>
      <c r="CE1025">
        <v>1279.027</v>
      </c>
      <c r="CF1025">
        <v>98.103000000000009</v>
      </c>
      <c r="CG1025">
        <v>0</v>
      </c>
      <c r="CH1025">
        <v>11.526</v>
      </c>
      <c r="CI1025">
        <v>81.742000000000004</v>
      </c>
      <c r="CJ1025">
        <v>5.4194000000000004</v>
      </c>
      <c r="CK1025">
        <v>2588.241</v>
      </c>
      <c r="CL1025">
        <v>8.7194000000000003</v>
      </c>
      <c r="CM1025">
        <v>2631.6880000000001</v>
      </c>
      <c r="CN1025">
        <v>5.5358999999999998</v>
      </c>
      <c r="CO1025">
        <v>1674.825</v>
      </c>
      <c r="CP1025">
        <v>0</v>
      </c>
      <c r="CQ1025">
        <v>0</v>
      </c>
      <c r="CR1025">
        <v>54.769599999999997</v>
      </c>
      <c r="CS1025">
        <v>37788.817999999999</v>
      </c>
      <c r="CT1025">
        <v>16.674700000000001</v>
      </c>
      <c r="CU1025">
        <v>5632.8829999999998</v>
      </c>
      <c r="CV1025">
        <v>0</v>
      </c>
      <c r="CW1025">
        <v>1903.7429999999999</v>
      </c>
      <c r="CX1025">
        <v>224</v>
      </c>
      <c r="CY1025">
        <v>0</v>
      </c>
      <c r="CZ1025">
        <v>0</v>
      </c>
      <c r="DA1025">
        <v>0</v>
      </c>
      <c r="DB1025">
        <v>9.8000000000000007</v>
      </c>
      <c r="DC1025">
        <v>191.5</v>
      </c>
      <c r="DD1025">
        <v>33.1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41963.741000000002</v>
      </c>
      <c r="EA1025">
        <v>191.5</v>
      </c>
      <c r="EB1025">
        <v>7026.7280000000001</v>
      </c>
      <c r="EC1025">
        <v>33.1</v>
      </c>
      <c r="ED1025">
        <v>79.702600000000004</v>
      </c>
      <c r="EE1025">
        <v>87</v>
      </c>
      <c r="EF1025">
        <v>49403.661</v>
      </c>
      <c r="EG1025">
        <v>57.769599999999997</v>
      </c>
      <c r="EH1025">
        <v>41835.428</v>
      </c>
      <c r="EI1025">
        <v>57.769599999999997</v>
      </c>
      <c r="EJ1025">
        <v>41835.428</v>
      </c>
      <c r="EK1025">
        <v>0</v>
      </c>
      <c r="EL1025">
        <v>0</v>
      </c>
      <c r="EM1025">
        <v>0</v>
      </c>
      <c r="EN1025">
        <v>0</v>
      </c>
      <c r="EO1025">
        <v>21.933</v>
      </c>
      <c r="EP1025">
        <v>7568.2330000000002</v>
      </c>
      <c r="EQ1025">
        <v>224.6</v>
      </c>
      <c r="ER1025">
        <v>191.5</v>
      </c>
      <c r="ES1025">
        <v>33.1</v>
      </c>
      <c r="ET1025">
        <v>49628.260999999999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0</v>
      </c>
      <c r="FE1025">
        <v>0</v>
      </c>
      <c r="FF1025">
        <v>0</v>
      </c>
      <c r="FG1025">
        <v>0</v>
      </c>
      <c r="FH1025">
        <v>0</v>
      </c>
      <c r="FI1025">
        <v>0</v>
      </c>
      <c r="FJ1025">
        <v>233.8</v>
      </c>
      <c r="FK1025">
        <v>0</v>
      </c>
      <c r="FL1025">
        <v>224</v>
      </c>
      <c r="FM1025">
        <v>0</v>
      </c>
      <c r="FN1025">
        <v>9.8000000000000007</v>
      </c>
      <c r="FO1025">
        <v>156.69999999999999</v>
      </c>
      <c r="FP1025">
        <v>156.69999999999999</v>
      </c>
      <c r="FQ1025">
        <v>0</v>
      </c>
      <c r="FR1025">
        <v>390.5</v>
      </c>
      <c r="FS1025">
        <v>0</v>
      </c>
      <c r="FT1025">
        <v>0</v>
      </c>
      <c r="FU1025">
        <v>0</v>
      </c>
      <c r="FV1025">
        <v>0</v>
      </c>
      <c r="FW1025">
        <v>0</v>
      </c>
      <c r="FX1025">
        <v>0</v>
      </c>
      <c r="FY1025">
        <v>0</v>
      </c>
      <c r="FZ1025">
        <v>0</v>
      </c>
      <c r="GA1025">
        <v>0</v>
      </c>
      <c r="GB1025">
        <v>0</v>
      </c>
    </row>
    <row r="1026" spans="1:184" customFormat="1" ht="12.75" x14ac:dyDescent="0.2">
      <c r="A1026">
        <v>7802</v>
      </c>
      <c r="B1026">
        <f t="shared" si="15"/>
        <v>1023</v>
      </c>
      <c r="C1026">
        <v>1</v>
      </c>
      <c r="D1026" t="s">
        <v>3244</v>
      </c>
      <c r="E1026" t="s">
        <v>290</v>
      </c>
      <c r="F1026">
        <v>600015785</v>
      </c>
      <c r="G1026">
        <v>12</v>
      </c>
      <c r="H1026" t="s">
        <v>2557</v>
      </c>
      <c r="I1026" t="s">
        <v>3245</v>
      </c>
      <c r="J1026">
        <v>1</v>
      </c>
      <c r="K1026">
        <v>24</v>
      </c>
      <c r="L1026" t="s">
        <v>2723</v>
      </c>
      <c r="M1026" t="s">
        <v>3246</v>
      </c>
      <c r="N1026" t="s">
        <v>2461</v>
      </c>
      <c r="O1026">
        <v>7</v>
      </c>
      <c r="P1026" t="s">
        <v>2462</v>
      </c>
      <c r="Q1026" t="s">
        <v>3247</v>
      </c>
      <c r="R1026" s="207">
        <v>45670.361620370371</v>
      </c>
      <c r="S1026">
        <v>600015785</v>
      </c>
      <c r="T1026" t="s">
        <v>3247</v>
      </c>
      <c r="U1026" s="207">
        <v>45670.453796296293</v>
      </c>
      <c r="V1026">
        <v>600015785</v>
      </c>
      <c r="W1026">
        <v>114.49069999999999</v>
      </c>
      <c r="X1026">
        <v>108.83200000000001</v>
      </c>
      <c r="Y1026">
        <v>3.1353</v>
      </c>
      <c r="Z1026">
        <v>2.5234000000000001</v>
      </c>
      <c r="AA1026">
        <v>121.4208</v>
      </c>
      <c r="AB1026">
        <v>68733.243999999992</v>
      </c>
      <c r="AC1026">
        <v>66678.521999999997</v>
      </c>
      <c r="AD1026">
        <v>36669.330999999998</v>
      </c>
      <c r="AE1026">
        <v>11977.301000000001</v>
      </c>
      <c r="AF1026">
        <v>2585.0340000000001</v>
      </c>
      <c r="AG1026">
        <v>12994.050999999999</v>
      </c>
      <c r="AH1026">
        <v>509.96600000000001</v>
      </c>
      <c r="AI1026">
        <v>810.08900000000006</v>
      </c>
      <c r="AJ1026">
        <v>65.909000000000006</v>
      </c>
      <c r="AK1026">
        <v>250.45499999999998</v>
      </c>
      <c r="AL1026">
        <v>1118.7750000000001</v>
      </c>
      <c r="AM1026">
        <v>0</v>
      </c>
      <c r="AN1026">
        <v>935.94699999999989</v>
      </c>
      <c r="AO1026">
        <v>1188.4749999999999</v>
      </c>
      <c r="AP1026">
        <v>1182.146</v>
      </c>
      <c r="AQ1026">
        <v>1136</v>
      </c>
      <c r="AR1026">
        <v>46.146000000000001</v>
      </c>
      <c r="AS1026">
        <v>0</v>
      </c>
      <c r="AT1026">
        <v>0</v>
      </c>
      <c r="AU1026">
        <v>6.3289999999999997</v>
      </c>
      <c r="AV1026">
        <v>0</v>
      </c>
      <c r="AW1026">
        <v>760.47199999999998</v>
      </c>
      <c r="AX1026">
        <v>0</v>
      </c>
      <c r="AY1026">
        <v>612</v>
      </c>
      <c r="AZ1026">
        <v>55.914000000000001</v>
      </c>
      <c r="BA1026">
        <v>67119.399999999994</v>
      </c>
      <c r="BB1026">
        <v>1182.146</v>
      </c>
      <c r="BC1026">
        <v>119</v>
      </c>
      <c r="BD1026">
        <v>83</v>
      </c>
      <c r="BE1026">
        <v>7</v>
      </c>
      <c r="BF1026">
        <v>0</v>
      </c>
      <c r="BG1026">
        <v>2</v>
      </c>
      <c r="BH1026">
        <v>0</v>
      </c>
      <c r="BI1026">
        <v>0</v>
      </c>
      <c r="BJ1026">
        <v>85.994399999999999</v>
      </c>
      <c r="BK1026">
        <v>57342.839</v>
      </c>
      <c r="BL1026">
        <v>31759.238999999998</v>
      </c>
      <c r="BM1026">
        <v>10771.103000000001</v>
      </c>
      <c r="BN1026">
        <v>1881.6819999999998</v>
      </c>
      <c r="BO1026">
        <v>10697.567999999999</v>
      </c>
      <c r="BP1026">
        <v>380.47400000000005</v>
      </c>
      <c r="BQ1026">
        <v>810.08900000000006</v>
      </c>
      <c r="BR1026">
        <v>65.152000000000001</v>
      </c>
      <c r="BS1026">
        <v>161.14600000000002</v>
      </c>
      <c r="BT1026">
        <v>78.690200000000004</v>
      </c>
      <c r="BU1026">
        <v>53430.281999999999</v>
      </c>
      <c r="BV1026">
        <v>5.9153000000000002</v>
      </c>
      <c r="BW1026">
        <v>3342.15</v>
      </c>
      <c r="BX1026">
        <v>0</v>
      </c>
      <c r="BY1026">
        <v>0</v>
      </c>
      <c r="BZ1026">
        <v>22.837599999999998</v>
      </c>
      <c r="CA1026">
        <v>9335.6830000000009</v>
      </c>
      <c r="CB1026">
        <v>4910.0919999999996</v>
      </c>
      <c r="CC1026">
        <v>1206.1979999999999</v>
      </c>
      <c r="CD1026">
        <v>703.35199999999998</v>
      </c>
      <c r="CE1026">
        <v>2296.4830000000002</v>
      </c>
      <c r="CF1026">
        <v>129.49199999999999</v>
      </c>
      <c r="CG1026">
        <v>0</v>
      </c>
      <c r="CH1026">
        <v>0.75700000000000001</v>
      </c>
      <c r="CI1026">
        <v>89.309000000000012</v>
      </c>
      <c r="CJ1026">
        <v>7</v>
      </c>
      <c r="CK1026">
        <v>4096.808</v>
      </c>
      <c r="CL1026">
        <v>10.652299999999999</v>
      </c>
      <c r="CM1026">
        <v>3749.4560000000001</v>
      </c>
      <c r="CN1026">
        <v>5.1852999999999998</v>
      </c>
      <c r="CO1026">
        <v>1489.4190000000001</v>
      </c>
      <c r="CP1026">
        <v>0</v>
      </c>
      <c r="CQ1026">
        <v>0</v>
      </c>
      <c r="CR1026">
        <v>80.994399999999999</v>
      </c>
      <c r="CS1026">
        <v>52645.111999999994</v>
      </c>
      <c r="CT1026">
        <v>18.837599999999998</v>
      </c>
      <c r="CU1026">
        <v>6831.6290000000008</v>
      </c>
      <c r="CV1026">
        <v>0</v>
      </c>
      <c r="CW1026">
        <v>760.47199999999998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717.87900000000002</v>
      </c>
      <c r="DD1026">
        <v>464.267</v>
      </c>
      <c r="DE1026">
        <v>55.914000000000001</v>
      </c>
      <c r="DF1026">
        <v>1.3889</v>
      </c>
      <c r="DG1026">
        <v>570.40700000000004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57587.699000000001</v>
      </c>
      <c r="EA1026">
        <v>717.87900000000002</v>
      </c>
      <c r="EB1026">
        <v>9531.7010000000009</v>
      </c>
      <c r="EC1026">
        <v>464.267</v>
      </c>
      <c r="ED1026">
        <v>114.49069999999999</v>
      </c>
      <c r="EE1026">
        <v>121.4208</v>
      </c>
      <c r="EF1026">
        <v>68733.243999999992</v>
      </c>
      <c r="EG1026">
        <v>85.994399999999999</v>
      </c>
      <c r="EH1026">
        <v>57393.269</v>
      </c>
      <c r="EI1026">
        <v>78.690200000000004</v>
      </c>
      <c r="EJ1026">
        <v>53480.712</v>
      </c>
      <c r="EK1026">
        <v>5.9153000000000002</v>
      </c>
      <c r="EL1026">
        <v>3342.15</v>
      </c>
      <c r="EM1026">
        <v>0</v>
      </c>
      <c r="EN1026">
        <v>0</v>
      </c>
      <c r="EO1026">
        <v>28.496299999999998</v>
      </c>
      <c r="EP1026">
        <v>11339.975</v>
      </c>
      <c r="EQ1026">
        <v>1188.4749999999999</v>
      </c>
      <c r="ER1026">
        <v>717.87900000000002</v>
      </c>
      <c r="ES1026">
        <v>470.596</v>
      </c>
      <c r="ET1026">
        <v>69921.719000000012</v>
      </c>
      <c r="EU1026">
        <v>0</v>
      </c>
      <c r="EV1026">
        <v>0</v>
      </c>
      <c r="EW1026">
        <v>0</v>
      </c>
      <c r="EX1026">
        <v>0</v>
      </c>
      <c r="EY1026">
        <v>1.3889</v>
      </c>
      <c r="EZ1026">
        <v>570.40700000000004</v>
      </c>
      <c r="FA1026">
        <v>0</v>
      </c>
      <c r="FB1026">
        <v>0</v>
      </c>
      <c r="FC1026">
        <v>0</v>
      </c>
      <c r="FD1026">
        <v>0</v>
      </c>
      <c r="FE1026">
        <v>0</v>
      </c>
      <c r="FF1026">
        <v>0</v>
      </c>
      <c r="FG1026">
        <v>0</v>
      </c>
      <c r="FH1026">
        <v>0</v>
      </c>
      <c r="FI1026">
        <v>0</v>
      </c>
      <c r="FJ1026">
        <v>0</v>
      </c>
      <c r="FK1026">
        <v>0</v>
      </c>
      <c r="FL1026">
        <v>0</v>
      </c>
      <c r="FM1026">
        <v>0</v>
      </c>
      <c r="FN1026">
        <v>0</v>
      </c>
      <c r="FO1026">
        <v>612</v>
      </c>
      <c r="FP1026">
        <v>252.6</v>
      </c>
      <c r="FQ1026">
        <v>359.4</v>
      </c>
      <c r="FR1026">
        <v>612</v>
      </c>
      <c r="FS1026">
        <v>0</v>
      </c>
      <c r="FT1026">
        <v>0</v>
      </c>
      <c r="FU1026">
        <v>0</v>
      </c>
      <c r="FV1026">
        <v>0</v>
      </c>
      <c r="FW1026">
        <v>0</v>
      </c>
      <c r="FX1026">
        <v>0</v>
      </c>
      <c r="FY1026">
        <v>0</v>
      </c>
      <c r="FZ1026">
        <v>0</v>
      </c>
      <c r="GA1026">
        <v>0</v>
      </c>
      <c r="GB1026">
        <v>0</v>
      </c>
    </row>
    <row r="1027" spans="1:184" customFormat="1" ht="12.75" x14ac:dyDescent="0.2">
      <c r="A1027">
        <v>7851</v>
      </c>
      <c r="B1027">
        <f t="shared" si="15"/>
        <v>1024</v>
      </c>
      <c r="C1027">
        <v>1</v>
      </c>
      <c r="D1027" t="s">
        <v>3248</v>
      </c>
      <c r="E1027" t="s">
        <v>290</v>
      </c>
      <c r="F1027">
        <v>600019985</v>
      </c>
      <c r="G1027">
        <v>12</v>
      </c>
      <c r="H1027" t="s">
        <v>2557</v>
      </c>
      <c r="I1027" t="s">
        <v>2961</v>
      </c>
      <c r="J1027">
        <v>1</v>
      </c>
      <c r="K1027">
        <v>24</v>
      </c>
      <c r="L1027" t="s">
        <v>2723</v>
      </c>
      <c r="M1027" t="s">
        <v>3249</v>
      </c>
      <c r="N1027" t="s">
        <v>2461</v>
      </c>
      <c r="O1027">
        <v>7</v>
      </c>
      <c r="P1027" t="s">
        <v>2462</v>
      </c>
      <c r="Q1027" t="s">
        <v>3250</v>
      </c>
      <c r="R1027" s="207">
        <v>45667.474050925928</v>
      </c>
      <c r="S1027">
        <v>600019985</v>
      </c>
      <c r="T1027" t="s">
        <v>3250</v>
      </c>
      <c r="U1027" s="207">
        <v>45670.594363425924</v>
      </c>
      <c r="V1027">
        <v>600019985</v>
      </c>
      <c r="W1027">
        <v>35.2331</v>
      </c>
      <c r="X1027">
        <v>35.2331</v>
      </c>
      <c r="Y1027">
        <v>0</v>
      </c>
      <c r="Z1027">
        <v>0</v>
      </c>
      <c r="AA1027">
        <v>36.912599999999998</v>
      </c>
      <c r="AB1027">
        <v>23078.816999999999</v>
      </c>
      <c r="AC1027">
        <v>23072.006000000001</v>
      </c>
      <c r="AD1027">
        <v>12348.697999999999</v>
      </c>
      <c r="AE1027">
        <v>3532.2749999999996</v>
      </c>
      <c r="AF1027">
        <v>1125.076</v>
      </c>
      <c r="AG1027">
        <v>4240.8649999999998</v>
      </c>
      <c r="AH1027">
        <v>466.685</v>
      </c>
      <c r="AI1027">
        <v>326.98899999999998</v>
      </c>
      <c r="AJ1027">
        <v>0</v>
      </c>
      <c r="AK1027">
        <v>0</v>
      </c>
      <c r="AL1027">
        <v>6.8109999999999999</v>
      </c>
      <c r="AM1027">
        <v>0</v>
      </c>
      <c r="AN1027">
        <v>0</v>
      </c>
      <c r="AO1027">
        <v>202</v>
      </c>
      <c r="AP1027">
        <v>147.51999999999998</v>
      </c>
      <c r="AQ1027">
        <v>147.51999999999998</v>
      </c>
      <c r="AR1027">
        <v>0</v>
      </c>
      <c r="AS1027">
        <v>0</v>
      </c>
      <c r="AT1027">
        <v>1.5</v>
      </c>
      <c r="AU1027">
        <v>52.98</v>
      </c>
      <c r="AV1027">
        <v>0</v>
      </c>
      <c r="AW1027">
        <v>983.77300000000002</v>
      </c>
      <c r="AX1027">
        <v>63.96</v>
      </c>
      <c r="AY1027">
        <v>0</v>
      </c>
      <c r="AZ1027">
        <v>47.644999999999996</v>
      </c>
      <c r="BA1027">
        <v>23204.827000000001</v>
      </c>
      <c r="BB1027">
        <v>147.51999999999998</v>
      </c>
      <c r="BC1027">
        <v>37</v>
      </c>
      <c r="BD1027">
        <v>33</v>
      </c>
      <c r="BE1027">
        <v>2</v>
      </c>
      <c r="BF1027">
        <v>0</v>
      </c>
      <c r="BG1027">
        <v>0</v>
      </c>
      <c r="BH1027">
        <v>0</v>
      </c>
      <c r="BI1027">
        <v>0</v>
      </c>
      <c r="BJ1027">
        <v>27.2956</v>
      </c>
      <c r="BK1027">
        <v>19408.254000000001</v>
      </c>
      <c r="BL1027">
        <v>10278.64</v>
      </c>
      <c r="BM1027">
        <v>3228.174</v>
      </c>
      <c r="BN1027">
        <v>830.66200000000003</v>
      </c>
      <c r="BO1027">
        <v>3339.241</v>
      </c>
      <c r="BP1027">
        <v>373.13</v>
      </c>
      <c r="BQ1027">
        <v>326.98899999999998</v>
      </c>
      <c r="BR1027">
        <v>0</v>
      </c>
      <c r="BS1027">
        <v>0</v>
      </c>
      <c r="BT1027">
        <v>27.2956</v>
      </c>
      <c r="BU1027">
        <v>19408.254000000001</v>
      </c>
      <c r="BV1027">
        <v>0</v>
      </c>
      <c r="BW1027">
        <v>0</v>
      </c>
      <c r="BX1027">
        <v>0</v>
      </c>
      <c r="BY1027">
        <v>0</v>
      </c>
      <c r="BZ1027">
        <v>7.9375</v>
      </c>
      <c r="CA1027">
        <v>3663.752</v>
      </c>
      <c r="CB1027">
        <v>2070.058</v>
      </c>
      <c r="CC1027">
        <v>304.101</v>
      </c>
      <c r="CD1027">
        <v>294.41399999999999</v>
      </c>
      <c r="CE1027">
        <v>901.62400000000002</v>
      </c>
      <c r="CF1027">
        <v>93.555000000000007</v>
      </c>
      <c r="CG1027">
        <v>0</v>
      </c>
      <c r="CH1027">
        <v>0</v>
      </c>
      <c r="CI1027">
        <v>0</v>
      </c>
      <c r="CJ1027">
        <v>2.75</v>
      </c>
      <c r="CK1027">
        <v>1890.1479999999999</v>
      </c>
      <c r="CL1027">
        <v>5.1875</v>
      </c>
      <c r="CM1027">
        <v>1773.604</v>
      </c>
      <c r="CN1027">
        <v>0</v>
      </c>
      <c r="CO1027">
        <v>0</v>
      </c>
      <c r="CP1027">
        <v>0</v>
      </c>
      <c r="CQ1027">
        <v>0</v>
      </c>
      <c r="CR1027">
        <v>24.2956</v>
      </c>
      <c r="CS1027">
        <v>15971.324999999999</v>
      </c>
      <c r="CT1027">
        <v>6.9375</v>
      </c>
      <c r="CU1027">
        <v>2940.1290000000004</v>
      </c>
      <c r="CV1027">
        <v>0</v>
      </c>
      <c r="CW1027">
        <v>983.77300000000002</v>
      </c>
      <c r="CX1027">
        <v>63.96</v>
      </c>
      <c r="CY1027">
        <v>0</v>
      </c>
      <c r="CZ1027">
        <v>0</v>
      </c>
      <c r="DA1027">
        <v>0</v>
      </c>
      <c r="DB1027">
        <v>0</v>
      </c>
      <c r="DC1027">
        <v>72.5</v>
      </c>
      <c r="DD1027">
        <v>75.02</v>
      </c>
      <c r="DE1027">
        <v>47.644999999999996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19529.817000000003</v>
      </c>
      <c r="EA1027">
        <v>72.5</v>
      </c>
      <c r="EB1027">
        <v>3675.01</v>
      </c>
      <c r="EC1027">
        <v>75.02</v>
      </c>
      <c r="ED1027">
        <v>35.2331</v>
      </c>
      <c r="EE1027">
        <v>36.912599999999998</v>
      </c>
      <c r="EF1027">
        <v>23078.816999999999</v>
      </c>
      <c r="EG1027">
        <v>27.2956</v>
      </c>
      <c r="EH1027">
        <v>19408.254000000001</v>
      </c>
      <c r="EI1027">
        <v>27.2956</v>
      </c>
      <c r="EJ1027">
        <v>19408.254000000001</v>
      </c>
      <c r="EK1027">
        <v>0</v>
      </c>
      <c r="EL1027">
        <v>0</v>
      </c>
      <c r="EM1027">
        <v>0</v>
      </c>
      <c r="EN1027">
        <v>0</v>
      </c>
      <c r="EO1027">
        <v>7.9375</v>
      </c>
      <c r="EP1027">
        <v>3670.5630000000001</v>
      </c>
      <c r="EQ1027">
        <v>202</v>
      </c>
      <c r="ER1027">
        <v>80</v>
      </c>
      <c r="ES1027">
        <v>122</v>
      </c>
      <c r="ET1027">
        <v>23280.817000000003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63.96</v>
      </c>
      <c r="FK1027">
        <v>0</v>
      </c>
      <c r="FL1027">
        <v>63.96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63.96</v>
      </c>
      <c r="FS1027">
        <v>0</v>
      </c>
      <c r="FT1027">
        <v>0</v>
      </c>
      <c r="FU1027">
        <v>0</v>
      </c>
      <c r="FV1027">
        <v>0</v>
      </c>
      <c r="FW1027">
        <v>0</v>
      </c>
      <c r="FX1027">
        <v>0</v>
      </c>
      <c r="FY1027">
        <v>0</v>
      </c>
      <c r="FZ1027">
        <v>0</v>
      </c>
      <c r="GA1027">
        <v>0</v>
      </c>
      <c r="GB1027">
        <v>0</v>
      </c>
    </row>
    <row r="1028" spans="1:184" customFormat="1" ht="12.75" x14ac:dyDescent="0.2">
      <c r="A1028">
        <v>7860</v>
      </c>
      <c r="B1028">
        <f t="shared" si="15"/>
        <v>1025</v>
      </c>
      <c r="C1028">
        <v>1</v>
      </c>
      <c r="D1028" t="s">
        <v>3251</v>
      </c>
      <c r="E1028" t="s">
        <v>290</v>
      </c>
      <c r="F1028">
        <v>600015793</v>
      </c>
      <c r="G1028">
        <v>12</v>
      </c>
      <c r="H1028" t="s">
        <v>2515</v>
      </c>
      <c r="I1028" t="s">
        <v>3252</v>
      </c>
      <c r="J1028">
        <v>1</v>
      </c>
      <c r="K1028">
        <v>24</v>
      </c>
      <c r="L1028" t="s">
        <v>2723</v>
      </c>
      <c r="M1028" t="s">
        <v>3253</v>
      </c>
      <c r="N1028" t="s">
        <v>2461</v>
      </c>
      <c r="O1028">
        <v>7</v>
      </c>
      <c r="P1028" t="s">
        <v>2462</v>
      </c>
      <c r="Q1028" t="s">
        <v>3254</v>
      </c>
      <c r="R1028" s="207">
        <v>45671.580937500003</v>
      </c>
      <c r="S1028">
        <v>600015793</v>
      </c>
      <c r="T1028" t="s">
        <v>3254</v>
      </c>
      <c r="U1028" s="207">
        <v>45671.66982638889</v>
      </c>
      <c r="V1028">
        <v>600015793</v>
      </c>
      <c r="W1028">
        <v>94.69</v>
      </c>
      <c r="X1028">
        <v>94.054000000000002</v>
      </c>
      <c r="Y1028">
        <v>0.13600000000000001</v>
      </c>
      <c r="Z1028">
        <v>0.5</v>
      </c>
      <c r="AA1028">
        <v>114</v>
      </c>
      <c r="AB1028">
        <v>51312.027000000002</v>
      </c>
      <c r="AC1028">
        <v>51110.775000000001</v>
      </c>
      <c r="AD1028">
        <v>32525.155999999999</v>
      </c>
      <c r="AE1028">
        <v>7134.8549999999996</v>
      </c>
      <c r="AF1028">
        <v>1543.8869999999999</v>
      </c>
      <c r="AG1028">
        <v>8101.8909999999996</v>
      </c>
      <c r="AH1028">
        <v>866.49200000000008</v>
      </c>
      <c r="AI1028">
        <v>636.00800000000004</v>
      </c>
      <c r="AJ1028">
        <v>0</v>
      </c>
      <c r="AK1028">
        <v>185.14999999999998</v>
      </c>
      <c r="AL1028">
        <v>73.331999999999994</v>
      </c>
      <c r="AM1028">
        <v>0</v>
      </c>
      <c r="AN1028">
        <v>127.92</v>
      </c>
      <c r="AO1028">
        <v>1117.751</v>
      </c>
      <c r="AP1028">
        <v>786.00099999999998</v>
      </c>
      <c r="AQ1028">
        <v>786.00099999999998</v>
      </c>
      <c r="AR1028">
        <v>0</v>
      </c>
      <c r="AS1028">
        <v>0</v>
      </c>
      <c r="AT1028">
        <v>0</v>
      </c>
      <c r="AU1028">
        <v>331.75</v>
      </c>
      <c r="AV1028">
        <v>0</v>
      </c>
      <c r="AW1028">
        <v>47.820999999999998</v>
      </c>
      <c r="AX1028">
        <v>0</v>
      </c>
      <c r="AY1028">
        <v>563.00099999999998</v>
      </c>
      <c r="AZ1028">
        <v>69.515000000000001</v>
      </c>
      <c r="BA1028">
        <v>51420.953000000001</v>
      </c>
      <c r="BB1028">
        <v>786.00099999999998</v>
      </c>
      <c r="BC1028">
        <v>111</v>
      </c>
      <c r="BD1028">
        <v>73</v>
      </c>
      <c r="BE1028">
        <v>0</v>
      </c>
      <c r="BF1028">
        <v>0</v>
      </c>
      <c r="BG1028">
        <v>1</v>
      </c>
      <c r="BH1028">
        <v>0</v>
      </c>
      <c r="BI1028">
        <v>0</v>
      </c>
      <c r="BJ1028">
        <v>68.888999999999996</v>
      </c>
      <c r="BK1028">
        <v>40967.317999999999</v>
      </c>
      <c r="BL1028">
        <v>26120.457999999999</v>
      </c>
      <c r="BM1028">
        <v>6226.027</v>
      </c>
      <c r="BN1028">
        <v>1179.2949999999998</v>
      </c>
      <c r="BO1028">
        <v>5985.8909999999996</v>
      </c>
      <c r="BP1028">
        <v>656.83</v>
      </c>
      <c r="BQ1028">
        <v>636.00800000000004</v>
      </c>
      <c r="BR1028">
        <v>0</v>
      </c>
      <c r="BS1028">
        <v>45.472999999999999</v>
      </c>
      <c r="BT1028">
        <v>43.463999999999999</v>
      </c>
      <c r="BU1028">
        <v>26771.363000000001</v>
      </c>
      <c r="BV1028">
        <v>2.9430000000000001</v>
      </c>
      <c r="BW1028">
        <v>1503.4880000000001</v>
      </c>
      <c r="BX1028">
        <v>21.72</v>
      </c>
      <c r="BY1028">
        <v>12474.183999999999</v>
      </c>
      <c r="BZ1028">
        <v>25.164999999999999</v>
      </c>
      <c r="CA1028">
        <v>10143.456999999999</v>
      </c>
      <c r="CB1028">
        <v>6404.6979999999994</v>
      </c>
      <c r="CC1028">
        <v>908.82799999999997</v>
      </c>
      <c r="CD1028">
        <v>364.59199999999998</v>
      </c>
      <c r="CE1028">
        <v>2116</v>
      </c>
      <c r="CF1028">
        <v>209.66199999999998</v>
      </c>
      <c r="CG1028">
        <v>0</v>
      </c>
      <c r="CH1028">
        <v>0</v>
      </c>
      <c r="CI1028">
        <v>139.67699999999999</v>
      </c>
      <c r="CJ1028">
        <v>6</v>
      </c>
      <c r="CK1028">
        <v>3268.8939999999998</v>
      </c>
      <c r="CL1028">
        <v>11.06</v>
      </c>
      <c r="CM1028">
        <v>3842.3049999999998</v>
      </c>
      <c r="CN1028">
        <v>8.1050000000000004</v>
      </c>
      <c r="CO1028">
        <v>3032.2579999999998</v>
      </c>
      <c r="CP1028">
        <v>0</v>
      </c>
      <c r="CQ1028">
        <v>0</v>
      </c>
      <c r="CR1028">
        <v>62.882999999999996</v>
      </c>
      <c r="CS1028">
        <v>35785.440999999999</v>
      </c>
      <c r="CT1028">
        <v>22.164999999999999</v>
      </c>
      <c r="CU1028">
        <v>8416.0750000000007</v>
      </c>
      <c r="CV1028">
        <v>0</v>
      </c>
      <c r="CW1028">
        <v>47.820999999999998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662.05100000000004</v>
      </c>
      <c r="DD1028">
        <v>123.95</v>
      </c>
      <c r="DE1028">
        <v>69.515000000000001</v>
      </c>
      <c r="DF1028">
        <v>0.76200000000000001</v>
      </c>
      <c r="DG1028">
        <v>218.28299999999999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41238.421000000002</v>
      </c>
      <c r="EA1028">
        <v>662.05100000000004</v>
      </c>
      <c r="EB1028">
        <v>10182.531999999999</v>
      </c>
      <c r="EC1028">
        <v>123.95</v>
      </c>
      <c r="ED1028">
        <v>94.69</v>
      </c>
      <c r="EE1028">
        <v>114</v>
      </c>
      <c r="EF1028">
        <v>51312.027000000002</v>
      </c>
      <c r="EG1028">
        <v>69.42</v>
      </c>
      <c r="EH1028">
        <v>41111.773999999998</v>
      </c>
      <c r="EI1028">
        <v>43.713999999999999</v>
      </c>
      <c r="EJ1028">
        <v>26835.323</v>
      </c>
      <c r="EK1028">
        <v>2.9740000000000002</v>
      </c>
      <c r="EL1028">
        <v>1520.0239999999999</v>
      </c>
      <c r="EM1028">
        <v>21.97</v>
      </c>
      <c r="EN1028">
        <v>12538.144</v>
      </c>
      <c r="EO1028">
        <v>25.27</v>
      </c>
      <c r="EP1028">
        <v>10200.253000000001</v>
      </c>
      <c r="EQ1028">
        <v>1117.751</v>
      </c>
      <c r="ER1028">
        <v>780.30100000000004</v>
      </c>
      <c r="ES1028">
        <v>337.45</v>
      </c>
      <c r="ET1028">
        <v>52429.777999999991</v>
      </c>
      <c r="EU1028">
        <v>0</v>
      </c>
      <c r="EV1028">
        <v>0</v>
      </c>
      <c r="EW1028">
        <v>0</v>
      </c>
      <c r="EX1028">
        <v>0</v>
      </c>
      <c r="EY1028">
        <v>0.76200000000000001</v>
      </c>
      <c r="EZ1028">
        <v>218.28299999999999</v>
      </c>
      <c r="FA1028">
        <v>0</v>
      </c>
      <c r="FB1028">
        <v>0</v>
      </c>
      <c r="FC1028">
        <v>0</v>
      </c>
      <c r="FD1028">
        <v>0</v>
      </c>
      <c r="FE1028">
        <v>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563.00099999999998</v>
      </c>
      <c r="FP1028">
        <v>513.50099999999998</v>
      </c>
      <c r="FQ1028">
        <v>49.5</v>
      </c>
      <c r="FR1028">
        <v>563.00099999999998</v>
      </c>
      <c r="FS1028">
        <v>0</v>
      </c>
      <c r="FT1028">
        <v>0</v>
      </c>
      <c r="FU1028">
        <v>0</v>
      </c>
      <c r="FV1028">
        <v>0</v>
      </c>
      <c r="FW1028">
        <v>0</v>
      </c>
      <c r="FX1028">
        <v>0</v>
      </c>
      <c r="FY1028">
        <v>0</v>
      </c>
      <c r="FZ1028">
        <v>0</v>
      </c>
      <c r="GA1028">
        <v>0</v>
      </c>
      <c r="GB1028">
        <v>0</v>
      </c>
    </row>
    <row r="1029" spans="1:184" customFormat="1" ht="12.75" x14ac:dyDescent="0.2">
      <c r="A1029">
        <v>7861</v>
      </c>
      <c r="B1029">
        <f t="shared" ref="B1029:B1031" si="16">ROW(A1029)-3</f>
        <v>1026</v>
      </c>
      <c r="C1029">
        <v>1</v>
      </c>
      <c r="D1029" t="s">
        <v>3255</v>
      </c>
      <c r="E1029" t="s">
        <v>290</v>
      </c>
      <c r="F1029">
        <v>600015718</v>
      </c>
      <c r="G1029">
        <v>12</v>
      </c>
      <c r="H1029" t="s">
        <v>2557</v>
      </c>
      <c r="I1029" t="s">
        <v>3256</v>
      </c>
      <c r="J1029">
        <v>1</v>
      </c>
      <c r="K1029">
        <v>24</v>
      </c>
      <c r="L1029" t="s">
        <v>2723</v>
      </c>
      <c r="M1029" t="s">
        <v>3257</v>
      </c>
      <c r="N1029" t="s">
        <v>2461</v>
      </c>
      <c r="O1029">
        <v>7</v>
      </c>
      <c r="P1029" t="s">
        <v>2462</v>
      </c>
      <c r="Q1029" t="s">
        <v>3258</v>
      </c>
      <c r="R1029" s="207">
        <v>45670.429872685185</v>
      </c>
      <c r="S1029">
        <v>600015718</v>
      </c>
      <c r="T1029" t="s">
        <v>3258</v>
      </c>
      <c r="U1029" s="207">
        <v>45674.533194444448</v>
      </c>
      <c r="V1029">
        <v>600015718</v>
      </c>
      <c r="W1029">
        <v>46.211799999999997</v>
      </c>
      <c r="X1029">
        <v>45.591799999999999</v>
      </c>
      <c r="Y1029">
        <v>0.5</v>
      </c>
      <c r="Z1029">
        <v>0.12</v>
      </c>
      <c r="AA1029">
        <v>49.453600000000002</v>
      </c>
      <c r="AB1029">
        <v>25886.791000000001</v>
      </c>
      <c r="AC1029">
        <v>25556.501</v>
      </c>
      <c r="AD1029">
        <v>15492.157999999999</v>
      </c>
      <c r="AE1029">
        <v>4202.1220000000003</v>
      </c>
      <c r="AF1029">
        <v>617.28899999999999</v>
      </c>
      <c r="AG1029">
        <v>4338.6220000000003</v>
      </c>
      <c r="AH1029">
        <v>440.51</v>
      </c>
      <c r="AI1029">
        <v>338.19499999999999</v>
      </c>
      <c r="AJ1029">
        <v>0</v>
      </c>
      <c r="AK1029">
        <v>0</v>
      </c>
      <c r="AL1029">
        <v>266.33</v>
      </c>
      <c r="AM1029">
        <v>0</v>
      </c>
      <c r="AN1029">
        <v>63.96</v>
      </c>
      <c r="AO1029">
        <v>146.20599999999999</v>
      </c>
      <c r="AP1029">
        <v>146.20599999999999</v>
      </c>
      <c r="AQ1029">
        <v>69.043000000000006</v>
      </c>
      <c r="AR1029">
        <v>77.162999999999997</v>
      </c>
      <c r="AS1029">
        <v>0</v>
      </c>
      <c r="AT1029">
        <v>0</v>
      </c>
      <c r="AU1029">
        <v>0</v>
      </c>
      <c r="AV1029">
        <v>0</v>
      </c>
      <c r="AW1029">
        <v>83.22</v>
      </c>
      <c r="AX1029">
        <v>0</v>
      </c>
      <c r="AY1029">
        <v>0</v>
      </c>
      <c r="AZ1029">
        <v>44.384999999999998</v>
      </c>
      <c r="BA1029">
        <v>25741.019</v>
      </c>
      <c r="BB1029">
        <v>146.20599999999999</v>
      </c>
      <c r="BC1029">
        <v>49</v>
      </c>
      <c r="BD1029">
        <v>16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35.530999999999999</v>
      </c>
      <c r="BK1029">
        <v>21645.132000000001</v>
      </c>
      <c r="BL1029">
        <v>13017.505999999999</v>
      </c>
      <c r="BM1029">
        <v>3799.67</v>
      </c>
      <c r="BN1029">
        <v>491.48399999999998</v>
      </c>
      <c r="BO1029">
        <v>3511.3</v>
      </c>
      <c r="BP1029">
        <v>359.37200000000001</v>
      </c>
      <c r="BQ1029">
        <v>338.19499999999999</v>
      </c>
      <c r="BR1029">
        <v>0</v>
      </c>
      <c r="BS1029">
        <v>0</v>
      </c>
      <c r="BT1029">
        <v>20.714099999999998</v>
      </c>
      <c r="BU1029">
        <v>13741.611000000001</v>
      </c>
      <c r="BV1029">
        <v>0</v>
      </c>
      <c r="BW1029">
        <v>0</v>
      </c>
      <c r="BX1029">
        <v>14.8169</v>
      </c>
      <c r="BY1029">
        <v>7903.5209999999997</v>
      </c>
      <c r="BZ1029">
        <v>10.0608</v>
      </c>
      <c r="CA1029">
        <v>3911.3690000000001</v>
      </c>
      <c r="CB1029">
        <v>2474.652</v>
      </c>
      <c r="CC1029">
        <v>402.452</v>
      </c>
      <c r="CD1029">
        <v>125.80500000000001</v>
      </c>
      <c r="CE1029">
        <v>827.322</v>
      </c>
      <c r="CF1029">
        <v>81.138000000000005</v>
      </c>
      <c r="CG1029">
        <v>0</v>
      </c>
      <c r="CH1029">
        <v>0</v>
      </c>
      <c r="CI1029">
        <v>0</v>
      </c>
      <c r="CJ1029">
        <v>4.1536999999999997</v>
      </c>
      <c r="CK1029">
        <v>2278.1880000000001</v>
      </c>
      <c r="CL1029">
        <v>5.9070999999999998</v>
      </c>
      <c r="CM1029">
        <v>1633.181</v>
      </c>
      <c r="CN1029">
        <v>0</v>
      </c>
      <c r="CO1029">
        <v>0</v>
      </c>
      <c r="CP1029">
        <v>0</v>
      </c>
      <c r="CQ1029">
        <v>0</v>
      </c>
      <c r="CR1029">
        <v>31.531099999999999</v>
      </c>
      <c r="CS1029">
        <v>17755.161</v>
      </c>
      <c r="CT1029">
        <v>8.0608000000000004</v>
      </c>
      <c r="CU1029">
        <v>2601.8420000000001</v>
      </c>
      <c r="CV1029">
        <v>0</v>
      </c>
      <c r="CW1029">
        <v>83.22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80.349999999999994</v>
      </c>
      <c r="DD1029">
        <v>65.855999999999995</v>
      </c>
      <c r="DE1029">
        <v>44.384999999999998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21774.949000000001</v>
      </c>
      <c r="EA1029">
        <v>80.349999999999994</v>
      </c>
      <c r="EB1029">
        <v>3966.07</v>
      </c>
      <c r="EC1029">
        <v>65.855999999999995</v>
      </c>
      <c r="ED1029">
        <v>46.211799999999997</v>
      </c>
      <c r="EE1029">
        <v>49.453600000000002</v>
      </c>
      <c r="EF1029">
        <v>25886.791000000001</v>
      </c>
      <c r="EG1029">
        <v>36.151000000000003</v>
      </c>
      <c r="EH1029">
        <v>21975.421999999999</v>
      </c>
      <c r="EI1029">
        <v>20.834099999999999</v>
      </c>
      <c r="EJ1029">
        <v>13805.571</v>
      </c>
      <c r="EK1029">
        <v>0</v>
      </c>
      <c r="EL1029">
        <v>0</v>
      </c>
      <c r="EM1029">
        <v>15.3169</v>
      </c>
      <c r="EN1029">
        <v>8169.8509999999997</v>
      </c>
      <c r="EO1029">
        <v>10.0608</v>
      </c>
      <c r="EP1029">
        <v>3911.3690000000001</v>
      </c>
      <c r="EQ1029">
        <v>146.20599999999999</v>
      </c>
      <c r="ER1029">
        <v>80.349999999999994</v>
      </c>
      <c r="ES1029">
        <v>65.855999999999995</v>
      </c>
      <c r="ET1029">
        <v>26032.996999999999</v>
      </c>
      <c r="EU1029">
        <v>0</v>
      </c>
      <c r="EV1029">
        <v>0</v>
      </c>
      <c r="EW1029">
        <v>0</v>
      </c>
      <c r="EX1029">
        <v>0</v>
      </c>
      <c r="EY1029">
        <v>0</v>
      </c>
      <c r="EZ1029">
        <v>0</v>
      </c>
      <c r="FA1029">
        <v>0</v>
      </c>
      <c r="FB1029">
        <v>0</v>
      </c>
      <c r="FC1029">
        <v>0</v>
      </c>
      <c r="FD1029">
        <v>0</v>
      </c>
      <c r="FE1029">
        <v>0</v>
      </c>
      <c r="FF1029">
        <v>0</v>
      </c>
      <c r="FG1029">
        <v>0</v>
      </c>
      <c r="FH1029">
        <v>0</v>
      </c>
      <c r="FI1029">
        <v>0</v>
      </c>
      <c r="FJ1029">
        <v>0</v>
      </c>
      <c r="FK1029">
        <v>0</v>
      </c>
      <c r="FL1029">
        <v>0</v>
      </c>
      <c r="FM1029">
        <v>0</v>
      </c>
      <c r="FN1029">
        <v>0</v>
      </c>
      <c r="FO1029">
        <v>0</v>
      </c>
      <c r="FP1029">
        <v>0</v>
      </c>
      <c r="FQ1029">
        <v>0</v>
      </c>
      <c r="FR1029">
        <v>0</v>
      </c>
      <c r="FS1029">
        <v>0</v>
      </c>
      <c r="FT1029">
        <v>0</v>
      </c>
      <c r="FU1029">
        <v>0</v>
      </c>
      <c r="FV1029">
        <v>0</v>
      </c>
      <c r="FW1029">
        <v>0</v>
      </c>
      <c r="FX1029">
        <v>0</v>
      </c>
      <c r="FY1029">
        <v>0</v>
      </c>
      <c r="FZ1029">
        <v>0</v>
      </c>
      <c r="GA1029">
        <v>0</v>
      </c>
      <c r="GB1029">
        <v>0</v>
      </c>
    </row>
    <row r="1030" spans="1:184" customFormat="1" ht="12.75" x14ac:dyDescent="0.2">
      <c r="A1030">
        <v>7862</v>
      </c>
      <c r="B1030">
        <f t="shared" si="16"/>
        <v>1027</v>
      </c>
      <c r="C1030">
        <v>1</v>
      </c>
      <c r="D1030" t="s">
        <v>3259</v>
      </c>
      <c r="E1030" t="s">
        <v>290</v>
      </c>
      <c r="F1030">
        <v>600015751</v>
      </c>
      <c r="G1030">
        <v>12</v>
      </c>
      <c r="H1030" t="s">
        <v>2557</v>
      </c>
      <c r="I1030" t="s">
        <v>3260</v>
      </c>
      <c r="J1030">
        <v>1</v>
      </c>
      <c r="K1030">
        <v>24</v>
      </c>
      <c r="L1030" t="s">
        <v>2723</v>
      </c>
      <c r="M1030" t="s">
        <v>3261</v>
      </c>
      <c r="N1030" t="s">
        <v>2461</v>
      </c>
      <c r="O1030">
        <v>7</v>
      </c>
      <c r="P1030" t="s">
        <v>2462</v>
      </c>
      <c r="Q1030" t="s">
        <v>2479</v>
      </c>
      <c r="R1030" s="207">
        <v>45671.36959490741</v>
      </c>
      <c r="S1030">
        <v>600015751</v>
      </c>
      <c r="T1030" t="s">
        <v>2479</v>
      </c>
      <c r="U1030" s="207">
        <v>45671.416863425926</v>
      </c>
      <c r="V1030">
        <v>600015751</v>
      </c>
      <c r="W1030">
        <v>84.424599999999998</v>
      </c>
      <c r="X1030">
        <v>81.251500000000007</v>
      </c>
      <c r="Y1030">
        <v>1.4935</v>
      </c>
      <c r="Z1030">
        <v>1.6796</v>
      </c>
      <c r="AA1030">
        <v>87.486400000000003</v>
      </c>
      <c r="AB1030">
        <v>46606.846000000005</v>
      </c>
      <c r="AC1030">
        <v>45243.882999999994</v>
      </c>
      <c r="AD1030">
        <v>26224.987999999998</v>
      </c>
      <c r="AE1030">
        <v>6074.9520000000002</v>
      </c>
      <c r="AF1030">
        <v>1746.883</v>
      </c>
      <c r="AG1030">
        <v>7855.0079999999998</v>
      </c>
      <c r="AH1030">
        <v>749.577</v>
      </c>
      <c r="AI1030">
        <v>566.02300000000002</v>
      </c>
      <c r="AJ1030">
        <v>113.354</v>
      </c>
      <c r="AK1030">
        <v>1371.9489999999998</v>
      </c>
      <c r="AL1030">
        <v>537.68700000000001</v>
      </c>
      <c r="AM1030">
        <v>0</v>
      </c>
      <c r="AN1030">
        <v>825.27599999999995</v>
      </c>
      <c r="AO1030">
        <v>1571.8920000000001</v>
      </c>
      <c r="AP1030">
        <v>376.3</v>
      </c>
      <c r="AQ1030">
        <v>376.3</v>
      </c>
      <c r="AR1030">
        <v>0</v>
      </c>
      <c r="AS1030">
        <v>0</v>
      </c>
      <c r="AT1030">
        <v>195.96</v>
      </c>
      <c r="AU1030">
        <v>999.63199999999995</v>
      </c>
      <c r="AV1030">
        <v>0</v>
      </c>
      <c r="AW1030">
        <v>525.95899999999995</v>
      </c>
      <c r="AX1030">
        <v>170</v>
      </c>
      <c r="AY1030">
        <v>301.3</v>
      </c>
      <c r="AZ1030">
        <v>15.19</v>
      </c>
      <c r="BA1030">
        <v>45610.873</v>
      </c>
      <c r="BB1030">
        <v>376.3</v>
      </c>
      <c r="BC1030">
        <v>89</v>
      </c>
      <c r="BD1030">
        <v>63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58.673699999999997</v>
      </c>
      <c r="BK1030">
        <v>35489.364000000001</v>
      </c>
      <c r="BL1030">
        <v>21589.904999999999</v>
      </c>
      <c r="BM1030">
        <v>5101.28</v>
      </c>
      <c r="BN1030">
        <v>1221.7370000000001</v>
      </c>
      <c r="BO1030">
        <v>5706.1120000000001</v>
      </c>
      <c r="BP1030">
        <v>615.88900000000001</v>
      </c>
      <c r="BQ1030">
        <v>566.02300000000002</v>
      </c>
      <c r="BR1030">
        <v>58.335999999999999</v>
      </c>
      <c r="BS1030">
        <v>88.932999999999993</v>
      </c>
      <c r="BT1030">
        <v>29.5763</v>
      </c>
      <c r="BU1030">
        <v>19459.45</v>
      </c>
      <c r="BV1030">
        <v>3</v>
      </c>
      <c r="BW1030">
        <v>1559.7470000000001</v>
      </c>
      <c r="BX1030">
        <v>24.061699999999998</v>
      </c>
      <c r="BY1030">
        <v>13696.752</v>
      </c>
      <c r="BZ1030">
        <v>22.577800000000003</v>
      </c>
      <c r="CA1030">
        <v>9754.5190000000002</v>
      </c>
      <c r="CB1030">
        <v>4635.0830000000005</v>
      </c>
      <c r="CC1030">
        <v>973.67200000000003</v>
      </c>
      <c r="CD1030">
        <v>525.14600000000007</v>
      </c>
      <c r="CE1030">
        <v>2148.8960000000002</v>
      </c>
      <c r="CF1030">
        <v>133.68800000000002</v>
      </c>
      <c r="CG1030">
        <v>0</v>
      </c>
      <c r="CH1030">
        <v>55.018000000000001</v>
      </c>
      <c r="CI1030">
        <v>1283.0160000000001</v>
      </c>
      <c r="CJ1030">
        <v>7.4375</v>
      </c>
      <c r="CK1030">
        <v>4425.415</v>
      </c>
      <c r="CL1030">
        <v>10.982699999999999</v>
      </c>
      <c r="CM1030">
        <v>3885.9590000000003</v>
      </c>
      <c r="CN1030">
        <v>4.1576000000000004</v>
      </c>
      <c r="CO1030">
        <v>1443.145</v>
      </c>
      <c r="CP1030">
        <v>0</v>
      </c>
      <c r="CQ1030">
        <v>0</v>
      </c>
      <c r="CR1030">
        <v>52.673699999999997</v>
      </c>
      <c r="CS1030">
        <v>30052.663</v>
      </c>
      <c r="CT1030">
        <v>21.010899999999999</v>
      </c>
      <c r="CU1030">
        <v>8609.5</v>
      </c>
      <c r="CV1030">
        <v>0</v>
      </c>
      <c r="CW1030">
        <v>525.95899999999995</v>
      </c>
      <c r="CX1030">
        <v>150</v>
      </c>
      <c r="CY1030">
        <v>0</v>
      </c>
      <c r="CZ1030">
        <v>0</v>
      </c>
      <c r="DA1030">
        <v>0</v>
      </c>
      <c r="DB1030">
        <v>20</v>
      </c>
      <c r="DC1030">
        <v>11.04</v>
      </c>
      <c r="DD1030">
        <v>365.26</v>
      </c>
      <c r="DE1030">
        <v>15.19</v>
      </c>
      <c r="DF1030">
        <v>2.0356999999999998</v>
      </c>
      <c r="DG1030">
        <v>773.41499999999996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35723.423999999999</v>
      </c>
      <c r="EA1030">
        <v>11.04</v>
      </c>
      <c r="EB1030">
        <v>9887.4490000000005</v>
      </c>
      <c r="EC1030">
        <v>365.26</v>
      </c>
      <c r="ED1030">
        <v>84.424599999999998</v>
      </c>
      <c r="EE1030">
        <v>87.486400000000003</v>
      </c>
      <c r="EF1030">
        <v>46606.846000000005</v>
      </c>
      <c r="EG1030">
        <v>58.673699999999997</v>
      </c>
      <c r="EH1030">
        <v>35564.910000000003</v>
      </c>
      <c r="EI1030">
        <v>29.5763</v>
      </c>
      <c r="EJ1030">
        <v>19534.995999999999</v>
      </c>
      <c r="EK1030">
        <v>3</v>
      </c>
      <c r="EL1030">
        <v>1559.7470000000001</v>
      </c>
      <c r="EM1030">
        <v>24.061699999999998</v>
      </c>
      <c r="EN1030">
        <v>13696.752</v>
      </c>
      <c r="EO1030">
        <v>25.750900000000001</v>
      </c>
      <c r="EP1030">
        <v>11041.936</v>
      </c>
      <c r="EQ1030">
        <v>1571.8920000000001</v>
      </c>
      <c r="ER1030">
        <v>235.28</v>
      </c>
      <c r="ES1030">
        <v>1336.6120000000001</v>
      </c>
      <c r="ET1030">
        <v>48178.738000000005</v>
      </c>
      <c r="EU1030">
        <v>0</v>
      </c>
      <c r="EV1030">
        <v>0</v>
      </c>
      <c r="EW1030">
        <v>0</v>
      </c>
      <c r="EX1030">
        <v>0</v>
      </c>
      <c r="EY1030">
        <v>2.0356999999999998</v>
      </c>
      <c r="EZ1030">
        <v>773.41499999999996</v>
      </c>
      <c r="FA1030">
        <v>0</v>
      </c>
      <c r="FB1030">
        <v>0</v>
      </c>
      <c r="FC1030">
        <v>0</v>
      </c>
      <c r="FD1030">
        <v>0</v>
      </c>
      <c r="FE1030">
        <v>0</v>
      </c>
      <c r="FF1030">
        <v>0</v>
      </c>
      <c r="FG1030">
        <v>0</v>
      </c>
      <c r="FH1030">
        <v>0</v>
      </c>
      <c r="FI1030">
        <v>0</v>
      </c>
      <c r="FJ1030">
        <v>170</v>
      </c>
      <c r="FK1030">
        <v>0</v>
      </c>
      <c r="FL1030">
        <v>150</v>
      </c>
      <c r="FM1030">
        <v>0</v>
      </c>
      <c r="FN1030">
        <v>20</v>
      </c>
      <c r="FO1030">
        <v>301.3</v>
      </c>
      <c r="FP1030">
        <v>0</v>
      </c>
      <c r="FQ1030">
        <v>301.3</v>
      </c>
      <c r="FR1030">
        <v>471.3</v>
      </c>
      <c r="FS1030">
        <v>0</v>
      </c>
      <c r="FT1030">
        <v>0</v>
      </c>
      <c r="FU1030">
        <v>0</v>
      </c>
      <c r="FV1030">
        <v>0</v>
      </c>
      <c r="FW1030">
        <v>0</v>
      </c>
      <c r="FX1030">
        <v>0</v>
      </c>
      <c r="FY1030">
        <v>0</v>
      </c>
      <c r="FZ1030">
        <v>0</v>
      </c>
      <c r="GA1030">
        <v>0</v>
      </c>
      <c r="GB1030">
        <v>0</v>
      </c>
    </row>
    <row r="1031" spans="1:184" customFormat="1" ht="12.75" x14ac:dyDescent="0.2">
      <c r="A1031">
        <v>7916</v>
      </c>
      <c r="B1031">
        <f t="shared" si="16"/>
        <v>1028</v>
      </c>
      <c r="C1031">
        <v>1</v>
      </c>
      <c r="D1031" t="s">
        <v>3262</v>
      </c>
      <c r="E1031" t="s">
        <v>290</v>
      </c>
      <c r="F1031">
        <v>600034682</v>
      </c>
      <c r="G1031">
        <v>12</v>
      </c>
      <c r="H1031" t="s">
        <v>2557</v>
      </c>
      <c r="I1031" t="s">
        <v>3113</v>
      </c>
      <c r="J1031">
        <v>1</v>
      </c>
      <c r="K1031">
        <v>24</v>
      </c>
      <c r="L1031" t="s">
        <v>2723</v>
      </c>
      <c r="M1031" t="s">
        <v>3263</v>
      </c>
      <c r="N1031" t="s">
        <v>2461</v>
      </c>
      <c r="O1031">
        <v>7</v>
      </c>
      <c r="P1031" t="s">
        <v>2462</v>
      </c>
      <c r="Q1031" t="s">
        <v>2523</v>
      </c>
      <c r="R1031" s="207">
        <v>45665.51122685185</v>
      </c>
      <c r="S1031">
        <v>600034682</v>
      </c>
      <c r="W1031">
        <v>14.2265</v>
      </c>
      <c r="X1031">
        <v>13.701499999999999</v>
      </c>
      <c r="Y1031">
        <v>0</v>
      </c>
      <c r="Z1031">
        <v>0.52500000000000002</v>
      </c>
      <c r="AA1031">
        <v>17.3751</v>
      </c>
      <c r="AB1031">
        <v>6834.7430000000004</v>
      </c>
      <c r="AC1031">
        <v>6653.29</v>
      </c>
      <c r="AD1031">
        <v>4636</v>
      </c>
      <c r="AE1031">
        <v>994.70399999999995</v>
      </c>
      <c r="AF1031">
        <v>250.75700000000001</v>
      </c>
      <c r="AG1031">
        <v>595.38800000000003</v>
      </c>
      <c r="AH1031">
        <v>161.643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181.453</v>
      </c>
      <c r="AO1031">
        <v>45</v>
      </c>
      <c r="AP1031">
        <v>30</v>
      </c>
      <c r="AQ1031">
        <v>30</v>
      </c>
      <c r="AR1031">
        <v>0</v>
      </c>
      <c r="AS1031">
        <v>0</v>
      </c>
      <c r="AT1031">
        <v>0</v>
      </c>
      <c r="AU1031">
        <v>15</v>
      </c>
      <c r="AV1031">
        <v>0</v>
      </c>
      <c r="AW1031">
        <v>0</v>
      </c>
      <c r="AX1031">
        <v>0</v>
      </c>
      <c r="AY1031">
        <v>0</v>
      </c>
      <c r="AZ1031">
        <v>14.798</v>
      </c>
      <c r="BA1031">
        <v>6689.5290000000005</v>
      </c>
      <c r="BB1031">
        <v>30</v>
      </c>
      <c r="BC1031">
        <v>17</v>
      </c>
      <c r="BD1031">
        <v>16</v>
      </c>
      <c r="BE1031">
        <v>1</v>
      </c>
      <c r="BF1031">
        <v>0</v>
      </c>
      <c r="BG1031">
        <v>2</v>
      </c>
      <c r="BH1031">
        <v>0</v>
      </c>
      <c r="BI1031">
        <v>0</v>
      </c>
      <c r="BJ1031">
        <v>9.1166</v>
      </c>
      <c r="BK1031">
        <v>5177.7290000000003</v>
      </c>
      <c r="BL1031">
        <v>3524.886</v>
      </c>
      <c r="BM1031">
        <v>808.25699999999995</v>
      </c>
      <c r="BN1031">
        <v>250.75700000000001</v>
      </c>
      <c r="BO1031">
        <v>417.38799999999998</v>
      </c>
      <c r="BP1031">
        <v>161.643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4.5849000000000002</v>
      </c>
      <c r="CA1031">
        <v>1475.5609999999999</v>
      </c>
      <c r="CB1031">
        <v>1111.114</v>
      </c>
      <c r="CC1031">
        <v>186.447</v>
      </c>
      <c r="CD1031">
        <v>0</v>
      </c>
      <c r="CE1031">
        <v>178</v>
      </c>
      <c r="CF1031">
        <v>0</v>
      </c>
      <c r="CG1031">
        <v>0</v>
      </c>
      <c r="CH1031">
        <v>0</v>
      </c>
      <c r="CI1031">
        <v>0</v>
      </c>
      <c r="CJ1031">
        <v>2.2000000000000002</v>
      </c>
      <c r="CK1031">
        <v>823.67</v>
      </c>
      <c r="CL1031">
        <v>1.2208000000000001</v>
      </c>
      <c r="CM1031">
        <v>243.904</v>
      </c>
      <c r="CN1031">
        <v>0</v>
      </c>
      <c r="CO1031">
        <v>0</v>
      </c>
      <c r="CP1031">
        <v>1.1640999999999999</v>
      </c>
      <c r="CQ1031">
        <v>407.98700000000002</v>
      </c>
      <c r="CR1031">
        <v>7.1166</v>
      </c>
      <c r="CS1031">
        <v>3490.1970000000001</v>
      </c>
      <c r="CT1031">
        <v>4.5849000000000002</v>
      </c>
      <c r="CU1031">
        <v>1475.5609999999999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30</v>
      </c>
      <c r="DE1031">
        <v>14.798</v>
      </c>
      <c r="DF1031">
        <v>0</v>
      </c>
      <c r="DG1031">
        <v>0</v>
      </c>
      <c r="DH1031">
        <v>5.5557999999999996</v>
      </c>
      <c r="DI1031">
        <v>3380.5279999999998</v>
      </c>
      <c r="DJ1031">
        <v>3.5608</v>
      </c>
      <c r="DK1031">
        <v>1797.201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5197.0879999999997</v>
      </c>
      <c r="EA1031">
        <v>0</v>
      </c>
      <c r="EB1031">
        <v>1492.441</v>
      </c>
      <c r="EC1031">
        <v>30</v>
      </c>
      <c r="ED1031">
        <v>14.2265</v>
      </c>
      <c r="EE1031">
        <v>17.3751</v>
      </c>
      <c r="EF1031">
        <v>6834.7430000000004</v>
      </c>
      <c r="EG1031">
        <v>9.1166</v>
      </c>
      <c r="EH1031">
        <v>5177.7290000000003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5.1098999999999997</v>
      </c>
      <c r="EP1031">
        <v>1657.0139999999999</v>
      </c>
      <c r="EQ1031">
        <v>45</v>
      </c>
      <c r="ER1031">
        <v>0</v>
      </c>
      <c r="ES1031">
        <v>45</v>
      </c>
      <c r="ET1031">
        <v>6879.7430000000004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5.5557999999999996</v>
      </c>
      <c r="FB1031">
        <v>3380.5279999999998</v>
      </c>
      <c r="FC1031">
        <v>3.5608</v>
      </c>
      <c r="FD1031">
        <v>1797.201</v>
      </c>
      <c r="FE1031">
        <v>0</v>
      </c>
      <c r="FF1031">
        <v>0</v>
      </c>
      <c r="FG1031">
        <v>0</v>
      </c>
      <c r="FH1031">
        <v>0</v>
      </c>
      <c r="FI1031">
        <v>0</v>
      </c>
      <c r="FJ1031">
        <v>0</v>
      </c>
      <c r="FK1031">
        <v>0</v>
      </c>
      <c r="FL1031">
        <v>0</v>
      </c>
      <c r="FM1031">
        <v>0</v>
      </c>
      <c r="FN1031">
        <v>0</v>
      </c>
      <c r="FO1031">
        <v>0</v>
      </c>
      <c r="FP1031">
        <v>0</v>
      </c>
      <c r="FQ1031">
        <v>0</v>
      </c>
      <c r="FR1031">
        <v>0</v>
      </c>
      <c r="FS1031">
        <v>0</v>
      </c>
      <c r="FT1031">
        <v>0</v>
      </c>
      <c r="FU1031">
        <v>0</v>
      </c>
      <c r="FV1031">
        <v>0</v>
      </c>
      <c r="FW1031">
        <v>0</v>
      </c>
      <c r="FX1031">
        <v>0</v>
      </c>
      <c r="FY1031">
        <v>0</v>
      </c>
      <c r="FZ1031">
        <v>0</v>
      </c>
      <c r="GA1031">
        <v>0</v>
      </c>
      <c r="GB1031">
        <v>0</v>
      </c>
    </row>
    <row r="1032" spans="1:184" customFormat="1" ht="12.75" x14ac:dyDescent="0.2">
      <c r="W1032">
        <f t="shared" ref="W1032:BB1032" si="17">SUM(W4:W1031)</f>
        <v>31378.715299999989</v>
      </c>
      <c r="X1032">
        <f t="shared" si="17"/>
        <v>30649.13289999995</v>
      </c>
      <c r="Y1032">
        <f t="shared" si="17"/>
        <v>284.54809999999986</v>
      </c>
      <c r="Z1032">
        <f t="shared" si="17"/>
        <v>445.03429999999975</v>
      </c>
      <c r="AA1032">
        <f t="shared" si="17"/>
        <v>34807.704299999983</v>
      </c>
      <c r="AB1032">
        <f t="shared" si="17"/>
        <v>15876367.810000019</v>
      </c>
      <c r="AC1032">
        <f t="shared" si="17"/>
        <v>15519143.758000009</v>
      </c>
      <c r="AD1032">
        <f t="shared" si="17"/>
        <v>9532221.4260000102</v>
      </c>
      <c r="AE1032">
        <f t="shared" si="17"/>
        <v>2548424.7139999978</v>
      </c>
      <c r="AF1032">
        <f t="shared" si="17"/>
        <v>643224.8900000006</v>
      </c>
      <c r="AG1032">
        <f t="shared" si="17"/>
        <v>2106779.2299999986</v>
      </c>
      <c r="AH1032">
        <f t="shared" si="17"/>
        <v>272410.08200000017</v>
      </c>
      <c r="AI1032">
        <f t="shared" si="17"/>
        <v>178682.258</v>
      </c>
      <c r="AJ1032">
        <f t="shared" si="17"/>
        <v>15232.968999999999</v>
      </c>
      <c r="AK1032">
        <f t="shared" si="17"/>
        <v>30054.138000000006</v>
      </c>
      <c r="AL1032">
        <f t="shared" si="17"/>
        <v>124593.50699999997</v>
      </c>
      <c r="AM1032">
        <f t="shared" si="17"/>
        <v>9071.8459999999977</v>
      </c>
      <c r="AN1032">
        <f t="shared" si="17"/>
        <v>223558.69900000008</v>
      </c>
      <c r="AO1032">
        <f t="shared" si="17"/>
        <v>316019.73899999965</v>
      </c>
      <c r="AP1032">
        <f t="shared" si="17"/>
        <v>143669.00300000006</v>
      </c>
      <c r="AQ1032">
        <f t="shared" si="17"/>
        <v>137332.46499999997</v>
      </c>
      <c r="AR1032">
        <f t="shared" si="17"/>
        <v>6336.5379999999996</v>
      </c>
      <c r="AS1032">
        <f t="shared" si="17"/>
        <v>0</v>
      </c>
      <c r="AT1032">
        <f t="shared" si="17"/>
        <v>42714.032999999989</v>
      </c>
      <c r="AU1032">
        <f t="shared" si="17"/>
        <v>129636.70299999999</v>
      </c>
      <c r="AV1032">
        <f t="shared" si="17"/>
        <v>377.06180000000012</v>
      </c>
      <c r="AW1032">
        <f t="shared" si="17"/>
        <v>176710.84100000007</v>
      </c>
      <c r="AX1032">
        <f t="shared" si="17"/>
        <v>174429.41800000003</v>
      </c>
      <c r="AY1032">
        <f t="shared" si="17"/>
        <v>58664.003000000004</v>
      </c>
      <c r="AZ1032">
        <f t="shared" si="17"/>
        <v>15403.210000000001</v>
      </c>
      <c r="BA1032">
        <f t="shared" si="17"/>
        <v>15660058.331999995</v>
      </c>
      <c r="BB1032">
        <f t="shared" si="17"/>
        <v>143762.10900000005</v>
      </c>
      <c r="BC1032">
        <f t="shared" ref="BC1032:CH1032" si="18">SUM(BC4:BC1031)</f>
        <v>35440</v>
      </c>
      <c r="BD1032">
        <f t="shared" si="18"/>
        <v>29818</v>
      </c>
      <c r="BE1032">
        <f t="shared" si="18"/>
        <v>1213</v>
      </c>
      <c r="BF1032">
        <f t="shared" si="18"/>
        <v>321</v>
      </c>
      <c r="BG1032">
        <f t="shared" si="18"/>
        <v>1208</v>
      </c>
      <c r="BH1032">
        <f t="shared" si="18"/>
        <v>52488.308000000012</v>
      </c>
      <c r="BI1032">
        <f t="shared" si="18"/>
        <v>13483.547999999999</v>
      </c>
      <c r="BJ1032">
        <f t="shared" si="18"/>
        <v>22830.122300000006</v>
      </c>
      <c r="BK1032">
        <f t="shared" si="18"/>
        <v>12746314.468999976</v>
      </c>
      <c r="BL1032">
        <f t="shared" si="18"/>
        <v>7704244.496999993</v>
      </c>
      <c r="BM1032">
        <f t="shared" si="18"/>
        <v>2258112.17</v>
      </c>
      <c r="BN1032">
        <f t="shared" si="18"/>
        <v>485956.62599999981</v>
      </c>
      <c r="BO1032">
        <f t="shared" si="18"/>
        <v>1671676.0330000008</v>
      </c>
      <c r="BP1032">
        <f t="shared" si="18"/>
        <v>227154.88700000016</v>
      </c>
      <c r="BQ1032">
        <f t="shared" si="18"/>
        <v>178245.96799999996</v>
      </c>
      <c r="BR1032">
        <f t="shared" si="18"/>
        <v>10637.540999999999</v>
      </c>
      <c r="BS1032">
        <f t="shared" si="18"/>
        <v>18172.696000000007</v>
      </c>
      <c r="BT1032">
        <f t="shared" si="18"/>
        <v>16808.36240000002</v>
      </c>
      <c r="BU1032">
        <f t="shared" si="18"/>
        <v>10106796.527999992</v>
      </c>
      <c r="BV1032">
        <f t="shared" si="18"/>
        <v>1649.4193000000005</v>
      </c>
      <c r="BW1032">
        <f t="shared" si="18"/>
        <v>790512.43399999978</v>
      </c>
      <c r="BX1032">
        <f t="shared" si="18"/>
        <v>714.55539999999996</v>
      </c>
      <c r="BY1032">
        <f t="shared" si="18"/>
        <v>384886.73899999988</v>
      </c>
      <c r="BZ1032">
        <f t="shared" si="18"/>
        <v>7819.0105999999932</v>
      </c>
      <c r="CA1032">
        <f t="shared" si="18"/>
        <v>2772829.2889999957</v>
      </c>
      <c r="CB1032">
        <f t="shared" si="18"/>
        <v>1827976.9290000023</v>
      </c>
      <c r="CC1032">
        <f t="shared" si="18"/>
        <v>290312.54400000005</v>
      </c>
      <c r="CD1032">
        <f t="shared" si="18"/>
        <v>157268.26400000002</v>
      </c>
      <c r="CE1032">
        <f t="shared" si="18"/>
        <v>435103.19699999958</v>
      </c>
      <c r="CF1032">
        <f t="shared" si="18"/>
        <v>45255.195000000007</v>
      </c>
      <c r="CG1032">
        <f t="shared" si="18"/>
        <v>436.29</v>
      </c>
      <c r="CH1032">
        <f t="shared" si="18"/>
        <v>4595.4280000000008</v>
      </c>
      <c r="CI1032">
        <f t="shared" ref="CI1032:DN1032" si="19">SUM(CI4:CI1031)</f>
        <v>11881.442000000001</v>
      </c>
      <c r="CJ1032">
        <f t="shared" si="19"/>
        <v>1260.3907000000002</v>
      </c>
      <c r="CK1032">
        <f t="shared" si="19"/>
        <v>678793.72399999981</v>
      </c>
      <c r="CL1032">
        <f t="shared" si="19"/>
        <v>3437.5965999999962</v>
      </c>
      <c r="CM1032">
        <f t="shared" si="19"/>
        <v>1047810.6970000009</v>
      </c>
      <c r="CN1032">
        <f t="shared" si="19"/>
        <v>2823.6307999999976</v>
      </c>
      <c r="CO1032">
        <f t="shared" si="19"/>
        <v>937615.06200000085</v>
      </c>
      <c r="CP1032">
        <f t="shared" si="19"/>
        <v>297.3924999999997</v>
      </c>
      <c r="CQ1032">
        <f t="shared" si="19"/>
        <v>108609.806</v>
      </c>
      <c r="CR1032">
        <f t="shared" si="19"/>
        <v>20008.688299999998</v>
      </c>
      <c r="CS1032">
        <f t="shared" si="19"/>
        <v>10497496.308999997</v>
      </c>
      <c r="CT1032">
        <f t="shared" si="19"/>
        <v>6625.2118000000064</v>
      </c>
      <c r="CU1032">
        <f t="shared" si="19"/>
        <v>2178267.642</v>
      </c>
      <c r="CV1032">
        <f t="shared" si="19"/>
        <v>162.14080000000004</v>
      </c>
      <c r="CW1032">
        <f t="shared" si="19"/>
        <v>176710.84100000007</v>
      </c>
      <c r="CX1032">
        <f t="shared" si="19"/>
        <v>101794.94900000005</v>
      </c>
      <c r="CY1032">
        <f t="shared" si="19"/>
        <v>217.30899999999994</v>
      </c>
      <c r="CZ1032">
        <f t="shared" si="19"/>
        <v>115875.26300000001</v>
      </c>
      <c r="DA1032">
        <f t="shared" si="19"/>
        <v>214.92099999999996</v>
      </c>
      <c r="DB1032">
        <f t="shared" si="19"/>
        <v>72634.469000000012</v>
      </c>
      <c r="DC1032">
        <f t="shared" si="19"/>
        <v>77829.751000000091</v>
      </c>
      <c r="DD1032">
        <f t="shared" si="19"/>
        <v>65839.251999999979</v>
      </c>
      <c r="DE1032">
        <f t="shared" si="19"/>
        <v>15403.210000000001</v>
      </c>
      <c r="DF1032">
        <f t="shared" si="19"/>
        <v>2949.4948000000009</v>
      </c>
      <c r="DG1032">
        <f t="shared" si="19"/>
        <v>1081592.5579999997</v>
      </c>
      <c r="DH1032">
        <f t="shared" si="19"/>
        <v>278.52679999999998</v>
      </c>
      <c r="DI1032">
        <f t="shared" si="19"/>
        <v>149791.43499999997</v>
      </c>
      <c r="DJ1032">
        <f t="shared" si="19"/>
        <v>188.43239999999997</v>
      </c>
      <c r="DK1032">
        <f t="shared" si="19"/>
        <v>102089.378</v>
      </c>
      <c r="DL1032">
        <f t="shared" si="19"/>
        <v>0</v>
      </c>
      <c r="DM1032">
        <f t="shared" si="19"/>
        <v>21.977800000000002</v>
      </c>
      <c r="DN1032">
        <f t="shared" si="19"/>
        <v>13545.3</v>
      </c>
      <c r="DO1032">
        <f t="shared" ref="DO1032:ET1032" si="20">SUM(DO4:DO1031)</f>
        <v>0</v>
      </c>
      <c r="DP1032">
        <f t="shared" si="20"/>
        <v>0</v>
      </c>
      <c r="DQ1032">
        <f t="shared" si="20"/>
        <v>0</v>
      </c>
      <c r="DR1032">
        <f t="shared" si="20"/>
        <v>0</v>
      </c>
      <c r="DS1032">
        <f t="shared" si="20"/>
        <v>0</v>
      </c>
      <c r="DT1032">
        <f t="shared" si="20"/>
        <v>0</v>
      </c>
      <c r="DU1032">
        <f t="shared" si="20"/>
        <v>0</v>
      </c>
      <c r="DV1032">
        <f t="shared" si="20"/>
        <v>0</v>
      </c>
      <c r="DW1032">
        <f t="shared" si="20"/>
        <v>0</v>
      </c>
      <c r="DX1032">
        <f t="shared" si="20"/>
        <v>2.0444</v>
      </c>
      <c r="DY1032">
        <f t="shared" si="20"/>
        <v>1224.8340000000001</v>
      </c>
      <c r="DZ1032">
        <f t="shared" si="20"/>
        <v>12857310.746000024</v>
      </c>
      <c r="EA1032">
        <f t="shared" si="20"/>
        <v>77880.982000000076</v>
      </c>
      <c r="EB1032">
        <f t="shared" si="20"/>
        <v>2802747.5859999997</v>
      </c>
      <c r="EC1032">
        <f t="shared" si="20"/>
        <v>65881.126999999979</v>
      </c>
      <c r="ED1032">
        <f t="shared" si="20"/>
        <v>31449.001999999989</v>
      </c>
      <c r="EE1032">
        <f t="shared" si="20"/>
        <v>34888.898099999984</v>
      </c>
      <c r="EF1032">
        <f t="shared" si="20"/>
        <v>15915727.321000019</v>
      </c>
      <c r="EG1032">
        <f t="shared" si="20"/>
        <v>22980.328000000009</v>
      </c>
      <c r="EH1032">
        <f t="shared" si="20"/>
        <v>12863002.535999995</v>
      </c>
      <c r="EI1032">
        <f t="shared" si="20"/>
        <v>16852.316000000017</v>
      </c>
      <c r="EJ1032">
        <f t="shared" si="20"/>
        <v>10159895.858999997</v>
      </c>
      <c r="EK1032">
        <f t="shared" si="20"/>
        <v>1652.0646000000002</v>
      </c>
      <c r="EL1032">
        <f t="shared" si="20"/>
        <v>793249.99399999995</v>
      </c>
      <c r="EM1032">
        <f t="shared" si="20"/>
        <v>715.61970000000008</v>
      </c>
      <c r="EN1032">
        <f t="shared" si="20"/>
        <v>388277.38199999998</v>
      </c>
      <c r="EO1032">
        <f t="shared" si="20"/>
        <v>8468.6739999999991</v>
      </c>
      <c r="EP1032">
        <f t="shared" si="20"/>
        <v>3052724.7849999978</v>
      </c>
      <c r="EQ1032">
        <f t="shared" si="20"/>
        <v>320450.12299999973</v>
      </c>
      <c r="ER1032">
        <f t="shared" si="20"/>
        <v>150359.61199999999</v>
      </c>
      <c r="ES1032">
        <f t="shared" si="20"/>
        <v>170090.51099999997</v>
      </c>
      <c r="ET1032">
        <f t="shared" si="20"/>
        <v>16236177.444000006</v>
      </c>
      <c r="EU1032">
        <f t="shared" ref="EU1032" si="21">SUM(EU4:EU1031)</f>
        <v>0</v>
      </c>
      <c r="EV1032">
        <f t="shared" ref="EV1032:GB1032" si="22">SUM(EV4:EV1031)</f>
        <v>0</v>
      </c>
      <c r="EW1032">
        <f t="shared" si="22"/>
        <v>262.6053</v>
      </c>
      <c r="EX1032">
        <f t="shared" si="22"/>
        <v>142331.53</v>
      </c>
      <c r="EY1032">
        <f t="shared" si="22"/>
        <v>2960.3037000000008</v>
      </c>
      <c r="EZ1032">
        <f t="shared" si="22"/>
        <v>1087021.5409999993</v>
      </c>
      <c r="FA1032">
        <f t="shared" si="22"/>
        <v>290.25530000000009</v>
      </c>
      <c r="FB1032">
        <f t="shared" si="22"/>
        <v>156219.39999999994</v>
      </c>
      <c r="FC1032">
        <f t="shared" si="22"/>
        <v>219.73210000000006</v>
      </c>
      <c r="FD1032">
        <f t="shared" si="22"/>
        <v>119629.4</v>
      </c>
      <c r="FE1032">
        <f t="shared" si="22"/>
        <v>24.190300000000001</v>
      </c>
      <c r="FF1032">
        <f t="shared" si="22"/>
        <v>14591.741999999998</v>
      </c>
      <c r="FG1032">
        <f t="shared" si="22"/>
        <v>3.2410000000000001</v>
      </c>
      <c r="FH1032">
        <f t="shared" si="22"/>
        <v>1785.6880000000001</v>
      </c>
      <c r="FI1032">
        <f t="shared" si="22"/>
        <v>377.06180000000012</v>
      </c>
      <c r="FJ1032">
        <f t="shared" si="22"/>
        <v>174429.41800000003</v>
      </c>
      <c r="FK1032">
        <f t="shared" si="22"/>
        <v>162.14080000000004</v>
      </c>
      <c r="FL1032">
        <f t="shared" si="22"/>
        <v>101794.94900000005</v>
      </c>
      <c r="FM1032">
        <f t="shared" si="22"/>
        <v>214.92099999999996</v>
      </c>
      <c r="FN1032">
        <f t="shared" si="22"/>
        <v>72634.469000000012</v>
      </c>
      <c r="FO1032">
        <f t="shared" si="22"/>
        <v>58664.003000000004</v>
      </c>
      <c r="FP1032">
        <f t="shared" si="22"/>
        <v>30426.119999999995</v>
      </c>
      <c r="FQ1032">
        <f t="shared" si="22"/>
        <v>28237.882999999991</v>
      </c>
      <c r="FR1032">
        <f t="shared" si="22"/>
        <v>233093.42099999997</v>
      </c>
      <c r="FS1032">
        <f t="shared" si="22"/>
        <v>23.296799999999998</v>
      </c>
      <c r="FT1032">
        <f t="shared" si="22"/>
        <v>10340.759</v>
      </c>
      <c r="FU1032">
        <f t="shared" si="22"/>
        <v>11.4093</v>
      </c>
      <c r="FV1032">
        <f t="shared" si="22"/>
        <v>5157.8099999999995</v>
      </c>
      <c r="FW1032">
        <f t="shared" si="22"/>
        <v>11.887499999999999</v>
      </c>
      <c r="FX1032">
        <f t="shared" si="22"/>
        <v>5182.9489999999996</v>
      </c>
      <c r="FY1032">
        <f t="shared" si="22"/>
        <v>5141.9969999999985</v>
      </c>
      <c r="FZ1032">
        <f t="shared" si="22"/>
        <v>2969.1960000000004</v>
      </c>
      <c r="GA1032">
        <f t="shared" si="22"/>
        <v>2172.8010000000004</v>
      </c>
      <c r="GB1032">
        <f t="shared" si="22"/>
        <v>15482.756000000003</v>
      </c>
    </row>
  </sheetData>
  <autoFilter ref="A2:FR1032" xr:uid="{E1AAB070-BCE0-4F78-8755-D1D41C8F8704}"/>
  <sortState xmlns:xlrd2="http://schemas.microsoft.com/office/spreadsheetml/2017/richdata2" ref="A3:GB1031">
    <sortCondition ref="O4:O1031"/>
    <sortCondition ref="A4:A1031"/>
  </sortState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0B778A1060CE249A670BCE1DD9CE9DB" ma:contentTypeVersion="10" ma:contentTypeDescription="Vytvoří nový dokument" ma:contentTypeScope="" ma:versionID="5b774d75cce773daee7cd343943f6ff3">
  <xsd:schema xmlns:xsd="http://www.w3.org/2001/XMLSchema" xmlns:xs="http://www.w3.org/2001/XMLSchema" xmlns:p="http://schemas.microsoft.com/office/2006/metadata/properties" xmlns:ns3="0fa8a809-754e-4940-9f79-6ca366ca1379" xmlns:ns4="dec30894-6ed9-439d-acf5-08efc27765fd" targetNamespace="http://schemas.microsoft.com/office/2006/metadata/properties" ma:root="true" ma:fieldsID="fce2351efa94daf456c4cc513c6c645c" ns3:_="" ns4:_="">
    <xsd:import namespace="0fa8a809-754e-4940-9f79-6ca366ca1379"/>
    <xsd:import namespace="dec30894-6ed9-439d-acf5-08efc27765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a8a809-754e-4940-9f79-6ca366ca13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30894-6ed9-439d-acf5-08efc27765f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odnota hash upozornění na sdílení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7EAFEA-B6C0-486F-9448-CDD11EBAF9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792135B-B920-42FE-93F6-A9C8777FEE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a8a809-754e-4940-9f79-6ca366ca1379"/>
    <ds:schemaRef ds:uri="dec30894-6ed9-439d-acf5-08efc27765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3A729D-E9B2-4F08-A5F7-C10881A3BDC7}">
  <ds:schemaRefs>
    <ds:schemaRef ds:uri="http://purl.org/dc/elements/1.1/"/>
    <ds:schemaRef ds:uri="http://schemas.microsoft.com/office/2006/metadata/properties"/>
    <ds:schemaRef ds:uri="0fa8a809-754e-4940-9f79-6ca366ca137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dec30894-6ed9-439d-acf5-08efc27765fd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FR 2025</vt:lpstr>
      <vt:lpstr>Komentář</vt:lpstr>
      <vt:lpstr>hodnoty</vt:lpstr>
      <vt:lpstr>2024 p104 dle org., zřiz. 2, 7</vt:lpstr>
      <vt:lpstr>hodnoty!Názvy_tisku</vt:lpstr>
      <vt:lpstr>hodnoty!Oblast_tisku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Bendová Jana</dc:creator>
  <cp:lastModifiedBy>Bendová Jana</cp:lastModifiedBy>
  <cp:lastPrinted>2025-02-26T14:55:37Z</cp:lastPrinted>
  <dcterms:created xsi:type="dcterms:W3CDTF">2020-02-14T12:28:29Z</dcterms:created>
  <dcterms:modified xsi:type="dcterms:W3CDTF">2025-03-11T08:22:59Z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90ebb53-23a2-471a-9c6e-17bd0d11311e_Enabled">
    <vt:lpwstr>True</vt:lpwstr>
  </property>
  <property fmtid="{D5CDD505-2E9C-101B-9397-08002B2CF9AE}" pid="3" name="MSIP_Label_690ebb53-23a2-471a-9c6e-17bd0d11311e_SiteId">
    <vt:lpwstr>418bc066-1b00-4aad-ad98-9ead95bb26a9</vt:lpwstr>
  </property>
  <property fmtid="{D5CDD505-2E9C-101B-9397-08002B2CF9AE}" pid="4" name="MSIP_Label_690ebb53-23a2-471a-9c6e-17bd0d11311e_Owner">
    <vt:lpwstr>BENDOVA.JANA@kr-jihomoravsky.cz</vt:lpwstr>
  </property>
  <property fmtid="{D5CDD505-2E9C-101B-9397-08002B2CF9AE}" pid="5" name="MSIP_Label_690ebb53-23a2-471a-9c6e-17bd0d11311e_SetDate">
    <vt:lpwstr>2020-02-14T12:32:21.8312180Z</vt:lpwstr>
  </property>
  <property fmtid="{D5CDD505-2E9C-101B-9397-08002B2CF9AE}" pid="6" name="MSIP_Label_690ebb53-23a2-471a-9c6e-17bd0d11311e_Name">
    <vt:lpwstr>Verejne</vt:lpwstr>
  </property>
  <property fmtid="{D5CDD505-2E9C-101B-9397-08002B2CF9AE}" pid="7" name="MSIP_Label_690ebb53-23a2-471a-9c6e-17bd0d11311e_Application">
    <vt:lpwstr>Microsoft Azure Information Protection</vt:lpwstr>
  </property>
  <property fmtid="{D5CDD505-2E9C-101B-9397-08002B2CF9AE}" pid="8" name="MSIP_Label_690ebb53-23a2-471a-9c6e-17bd0d11311e_Extended_MSFT_Method">
    <vt:lpwstr>Automatic</vt:lpwstr>
  </property>
  <property fmtid="{D5CDD505-2E9C-101B-9397-08002B2CF9AE}" pid="9" name="Sensitivity">
    <vt:lpwstr>Verejne</vt:lpwstr>
  </property>
  <property fmtid="{D5CDD505-2E9C-101B-9397-08002B2CF9AE}" pid="10" name="ContentTypeId">
    <vt:lpwstr>0x01010070B778A1060CE249A670BCE1DD9CE9DB</vt:lpwstr>
  </property>
</Properties>
</file>